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omments3.xml" ContentType="application/vnd.openxmlformats-officedocument.spreadsheetml.comment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omments4.xml" ContentType="application/vnd.openxmlformats-officedocument.spreadsheetml.comments+xml"/>
  <Override PartName="/xl/drawings/drawing11.xml" ContentType="application/vnd.openxmlformats-officedocument.drawing+xml"/>
  <Override PartName="/xl/comments5.xml" ContentType="application/vnd.openxmlformats-officedocument.spreadsheetml.comment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gredion-my.sharepoint.com/personal/waraporn_promsurin_ingredion_com/Documents/DATA/KPI &amp; Safety/KPI 2026/For Agribusiness APP/"/>
    </mc:Choice>
  </mc:AlternateContent>
  <xr:revisionPtr revIDLastSave="17" documentId="8_{C6C8E7F2-1A41-4A19-AC3C-807FFA7BF1FB}" xr6:coauthVersionLast="47" xr6:coauthVersionMax="47" xr10:uidLastSave="{9264659F-521A-4CEF-BD5C-47F9E36A9F78}"/>
  <bookViews>
    <workbookView xWindow="-110" yWindow="-110" windowWidth="19420" windowHeight="10300" tabRatio="920" xr2:uid="{9BABBB38-171A-47C9-9643-2575D3D53C83}"/>
  </bookViews>
  <sheets>
    <sheet name="Tapioca Starch Price_1" sheetId="26" r:id="rId1"/>
    <sheet name="Tapioca Production_1" sheetId="109" r:id="rId2"/>
    <sheet name="Tapioca Chip Price_1" sheetId="35" r:id="rId3"/>
    <sheet name="Ethanol Price_1" sheetId="33" r:id="rId4"/>
    <sheet name="Dry Pulp Monthly price_1" sheetId="123" r:id="rId5"/>
    <sheet name="Dry Pulp Daily price_1" sheetId="122" r:id="rId6"/>
    <sheet name="LE02026 cost LV11022026_Origi" sheetId="48" state="hidden" r:id="rId7"/>
    <sheet name="LV02.04.2026 cost_Origi" sheetId="68" state="hidden" r:id="rId8"/>
    <sheet name="SK ST+Price+PPDS+Farmer_Origi." sheetId="46" state="hidden" r:id="rId9"/>
    <sheet name="KSN ST+Price+PPDS+Farmer_Origi" sheetId="47" state="hidden" r:id="rId10"/>
    <sheet name="Planner 1.4.2026" sheetId="58" state="hidden" r:id="rId11"/>
    <sheet name="Planner 29.4.2026" sheetId="84" state="hidden" r:id="rId12"/>
    <sheet name="LV02.04.2026 cost+ Act." sheetId="24" state="hidden" r:id="rId13"/>
    <sheet name="SK ST+Price+PPDS_LV02.04.2026" sheetId="28" state="hidden" r:id="rId14"/>
    <sheet name="KSN ST+Price+PPDS_LV02.04.2026" sheetId="29" state="hidden" r:id="rId15"/>
    <sheet name="Summary plan 11.02.26" sheetId="30" state="hidden" r:id="rId16"/>
    <sheet name="SK MAP - Mar 2026  (2)" sheetId="2" state="hidden" r:id="rId17"/>
    <sheet name="SK MAP - Mar 2026 _22.02.2026" sheetId="36" state="hidden" r:id="rId18"/>
    <sheet name="SK MAP - Apr 2026 (2)" sheetId="3" state="hidden" r:id="rId19"/>
    <sheet name="SK MAP - Apr 2026 _ 26.03.2026" sheetId="42" state="hidden" r:id="rId20"/>
    <sheet name="SK MAP - May 2026 (2)" sheetId="4" state="hidden" r:id="rId21"/>
    <sheet name="SK MAP - May 2026 _ 26.03.2026" sheetId="44" state="hidden" r:id="rId22"/>
    <sheet name="SK MAP - May 2026 _ 24.04.26" sheetId="82" state="hidden" r:id="rId23"/>
    <sheet name="SK MAP - Jun 2026 (2)" sheetId="5" state="hidden" r:id="rId24"/>
    <sheet name="SK MAP -June 2026 _ 26.03.2026" sheetId="45" state="hidden" r:id="rId25"/>
    <sheet name="SK MAP - May 2026Rev01 5.5.2026" sheetId="103" state="hidden" r:id="rId26"/>
    <sheet name="SK MAP - Jul 2026 (2)" sheetId="6" state="hidden" r:id="rId27"/>
    <sheet name="SK MAP -July 2026 _ 26.03.26" sheetId="50" state="hidden" r:id="rId28"/>
    <sheet name="SK MAP - Aug 2026 (2)" sheetId="7" state="hidden" r:id="rId29"/>
    <sheet name="SK MAP -Aug 2026 _ 26.03.26" sheetId="51" state="hidden" r:id="rId30"/>
    <sheet name="SK MAP - Sep 26 (2)" sheetId="8" state="hidden" r:id="rId31"/>
    <sheet name="SK MAP -Sep 2026 _ 26.03.26 " sheetId="52" state="hidden" r:id="rId32"/>
    <sheet name="SK MAP - Oct 26 (2)" sheetId="9" state="hidden" r:id="rId33"/>
    <sheet name="SK MAP -Oct 2026 _ 26.03.26" sheetId="54" state="hidden" r:id="rId34"/>
    <sheet name="SK MAP - Nov 26 (2)" sheetId="10" state="hidden" r:id="rId35"/>
    <sheet name="SK MAP -Nov 2026 _ 26.03.26" sheetId="55" state="hidden" r:id="rId36"/>
    <sheet name="SK MAP - Dec 26  (2)" sheetId="11" state="hidden" r:id="rId37"/>
    <sheet name="SK MAP -Dec 2026 _ 26.03.26 " sheetId="56" state="hidden" r:id="rId38"/>
    <sheet name="KSN MAP - Mar 2026 (2)" sheetId="12" state="hidden" r:id="rId39"/>
    <sheet name="KSN MAP - Mar 2026 _ 22.02.2026" sheetId="40" state="hidden" r:id="rId40"/>
    <sheet name="KSN MAP - Apr 2026 (2)" sheetId="13" state="hidden" r:id="rId41"/>
    <sheet name="KSN MAP - Apr 2026 _ 26.03.206" sheetId="43" state="hidden" r:id="rId42"/>
    <sheet name="KSN MAP - Apr 2026 Rev1-2.04.26" sheetId="59" state="hidden" r:id="rId43"/>
    <sheet name="KSN MAP - May 2026 (2)" sheetId="14" state="hidden" r:id="rId44"/>
    <sheet name="KSN MAP - May 2026_02.04.26" sheetId="60" state="hidden" r:id="rId45"/>
    <sheet name="KSN MAP - May 2026_24.04.26" sheetId="83" state="hidden" r:id="rId46"/>
    <sheet name="KSN MAP - Jun 2026 (2)" sheetId="15" state="hidden" r:id="rId47"/>
    <sheet name="KSN MAP - Jun 2026_02.04.26" sheetId="61" state="hidden" r:id="rId48"/>
    <sheet name="KSN MAP - May 2026Rev01_5.5.206" sheetId="104" state="hidden" r:id="rId49"/>
    <sheet name="KSN MAP - Jul 2026 (2)" sheetId="16" state="hidden" r:id="rId50"/>
    <sheet name="KSN MAP - Jul 2026_02.04.26" sheetId="62" state="hidden" r:id="rId51"/>
    <sheet name="KSN MAP - Aug 2026 (2)" sheetId="17" state="hidden" r:id="rId52"/>
    <sheet name="KSN MAP - Aug 2026_02.04.26" sheetId="63" state="hidden" r:id="rId53"/>
    <sheet name="KSN MAP - Sep 2026 (2)" sheetId="18" state="hidden" r:id="rId54"/>
    <sheet name="KSN MAP - Sep 2026 _02.04.26" sheetId="64" state="hidden" r:id="rId55"/>
    <sheet name="KSN MAP - Oct 2026 (2)" sheetId="19" state="hidden" r:id="rId56"/>
    <sheet name="KSN MAP - Oct 2026_02.04.26" sheetId="65" state="hidden" r:id="rId57"/>
    <sheet name="KSN MAP - Nov 2026  (2)" sheetId="20" state="hidden" r:id="rId58"/>
    <sheet name="KSN MAP - Nov 2026 _02.04.26" sheetId="66" state="hidden" r:id="rId59"/>
    <sheet name="KSN MAP - Dec 2026 (2)" sheetId="21" state="hidden" r:id="rId60"/>
    <sheet name="KSN MAP - Dec 2026 _02.04.26" sheetId="67" state="hidden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</externalReferences>
  <definedNames>
    <definedName name="\B" localSheetId="40">#REF!</definedName>
    <definedName name="\B" localSheetId="41">#REF!</definedName>
    <definedName name="\B" localSheetId="42">#REF!</definedName>
    <definedName name="\B" localSheetId="51">#REF!</definedName>
    <definedName name="\B" localSheetId="52">#REF!</definedName>
    <definedName name="\B" localSheetId="59">#REF!</definedName>
    <definedName name="\B" localSheetId="60">#REF!</definedName>
    <definedName name="\B" localSheetId="49">#REF!</definedName>
    <definedName name="\B" localSheetId="50">#REF!</definedName>
    <definedName name="\B" localSheetId="46">#REF!</definedName>
    <definedName name="\B" localSheetId="47">#REF!</definedName>
    <definedName name="\B" localSheetId="38">#REF!</definedName>
    <definedName name="\B" localSheetId="39">#REF!</definedName>
    <definedName name="\B" localSheetId="43">#REF!</definedName>
    <definedName name="\B" localSheetId="44">#REF!</definedName>
    <definedName name="\B" localSheetId="45">#REF!</definedName>
    <definedName name="\B" localSheetId="48">#REF!</definedName>
    <definedName name="\B" localSheetId="57">#REF!</definedName>
    <definedName name="\B" localSheetId="58">#REF!</definedName>
    <definedName name="\B" localSheetId="55">#REF!</definedName>
    <definedName name="\B" localSheetId="56">#REF!</definedName>
    <definedName name="\B" localSheetId="53">#REF!</definedName>
    <definedName name="\B" localSheetId="54">#REF!</definedName>
    <definedName name="\B" localSheetId="6">#REF!</definedName>
    <definedName name="\B" localSheetId="7">#REF!</definedName>
    <definedName name="\B" localSheetId="12">#REF!</definedName>
    <definedName name="\B" localSheetId="18">#REF!</definedName>
    <definedName name="\B" localSheetId="19">#REF!</definedName>
    <definedName name="\B" localSheetId="28">#REF!</definedName>
    <definedName name="\B" localSheetId="36">#REF!</definedName>
    <definedName name="\B" localSheetId="26">#REF!</definedName>
    <definedName name="\B" localSheetId="23">#REF!</definedName>
    <definedName name="\B" localSheetId="16">#REF!</definedName>
    <definedName name="\B" localSheetId="17">#REF!</definedName>
    <definedName name="\B" localSheetId="20">#REF!</definedName>
    <definedName name="\B" localSheetId="22">#REF!</definedName>
    <definedName name="\B" localSheetId="21">#REF!</definedName>
    <definedName name="\B" localSheetId="25">#REF!</definedName>
    <definedName name="\B" localSheetId="34">#REF!</definedName>
    <definedName name="\B" localSheetId="32">#REF!</definedName>
    <definedName name="\B" localSheetId="30">#REF!</definedName>
    <definedName name="\B" localSheetId="29">#REF!</definedName>
    <definedName name="\B" localSheetId="37">#REF!</definedName>
    <definedName name="\B" localSheetId="27">#REF!</definedName>
    <definedName name="\B" localSheetId="24">#REF!</definedName>
    <definedName name="\B" localSheetId="35">#REF!</definedName>
    <definedName name="\B" localSheetId="33">#REF!</definedName>
    <definedName name="\B" localSheetId="31">#REF!</definedName>
    <definedName name="\B" localSheetId="0">#REF!</definedName>
    <definedName name="\B">#REF!</definedName>
    <definedName name="\C" localSheetId="40">#REF!</definedName>
    <definedName name="\C" localSheetId="41">#REF!</definedName>
    <definedName name="\C" localSheetId="42">#REF!</definedName>
    <definedName name="\C" localSheetId="51">#REF!</definedName>
    <definedName name="\C" localSheetId="52">#REF!</definedName>
    <definedName name="\C" localSheetId="59">#REF!</definedName>
    <definedName name="\C" localSheetId="60">#REF!</definedName>
    <definedName name="\C" localSheetId="49">#REF!</definedName>
    <definedName name="\C" localSheetId="50">#REF!</definedName>
    <definedName name="\C" localSheetId="46">#REF!</definedName>
    <definedName name="\C" localSheetId="47">#REF!</definedName>
    <definedName name="\C" localSheetId="38">#REF!</definedName>
    <definedName name="\C" localSheetId="39">#REF!</definedName>
    <definedName name="\C" localSheetId="43">#REF!</definedName>
    <definedName name="\C" localSheetId="44">#REF!</definedName>
    <definedName name="\C" localSheetId="45">#REF!</definedName>
    <definedName name="\C" localSheetId="48">#REF!</definedName>
    <definedName name="\C" localSheetId="57">#REF!</definedName>
    <definedName name="\C" localSheetId="58">#REF!</definedName>
    <definedName name="\C" localSheetId="55">#REF!</definedName>
    <definedName name="\C" localSheetId="56">#REF!</definedName>
    <definedName name="\C" localSheetId="53">#REF!</definedName>
    <definedName name="\C" localSheetId="54">#REF!</definedName>
    <definedName name="\C" localSheetId="6">#REF!</definedName>
    <definedName name="\C" localSheetId="7">#REF!</definedName>
    <definedName name="\C" localSheetId="12">#REF!</definedName>
    <definedName name="\C" localSheetId="18">#REF!</definedName>
    <definedName name="\C" localSheetId="19">#REF!</definedName>
    <definedName name="\C" localSheetId="28">#REF!</definedName>
    <definedName name="\C" localSheetId="36">#REF!</definedName>
    <definedName name="\C" localSheetId="26">#REF!</definedName>
    <definedName name="\C" localSheetId="23">#REF!</definedName>
    <definedName name="\C" localSheetId="16">#REF!</definedName>
    <definedName name="\C" localSheetId="17">#REF!</definedName>
    <definedName name="\C" localSheetId="20">#REF!</definedName>
    <definedName name="\C" localSheetId="22">#REF!</definedName>
    <definedName name="\C" localSheetId="21">#REF!</definedName>
    <definedName name="\C" localSheetId="25">#REF!</definedName>
    <definedName name="\C" localSheetId="34">#REF!</definedName>
    <definedName name="\C" localSheetId="32">#REF!</definedName>
    <definedName name="\C" localSheetId="30">#REF!</definedName>
    <definedName name="\C" localSheetId="29">#REF!</definedName>
    <definedName name="\C" localSheetId="37">#REF!</definedName>
    <definedName name="\C" localSheetId="27">#REF!</definedName>
    <definedName name="\C" localSheetId="24">#REF!</definedName>
    <definedName name="\C" localSheetId="35">#REF!</definedName>
    <definedName name="\C" localSheetId="33">#REF!</definedName>
    <definedName name="\C" localSheetId="31">#REF!</definedName>
    <definedName name="\C" localSheetId="0">#REF!</definedName>
    <definedName name="\C">#REF!</definedName>
    <definedName name="\P" localSheetId="40">#REF!</definedName>
    <definedName name="\P" localSheetId="41">#REF!</definedName>
    <definedName name="\P" localSheetId="42">#REF!</definedName>
    <definedName name="\P" localSheetId="51">#REF!</definedName>
    <definedName name="\P" localSheetId="52">#REF!</definedName>
    <definedName name="\P" localSheetId="59">#REF!</definedName>
    <definedName name="\P" localSheetId="60">#REF!</definedName>
    <definedName name="\P" localSheetId="49">#REF!</definedName>
    <definedName name="\P" localSheetId="50">#REF!</definedName>
    <definedName name="\P" localSheetId="46">#REF!</definedName>
    <definedName name="\P" localSheetId="47">#REF!</definedName>
    <definedName name="\P" localSheetId="38">#REF!</definedName>
    <definedName name="\P" localSheetId="39">#REF!</definedName>
    <definedName name="\P" localSheetId="43">#REF!</definedName>
    <definedName name="\P" localSheetId="44">#REF!</definedName>
    <definedName name="\P" localSheetId="45">#REF!</definedName>
    <definedName name="\P" localSheetId="48">#REF!</definedName>
    <definedName name="\P" localSheetId="57">#REF!</definedName>
    <definedName name="\P" localSheetId="58">#REF!</definedName>
    <definedName name="\P" localSheetId="55">#REF!</definedName>
    <definedName name="\P" localSheetId="56">#REF!</definedName>
    <definedName name="\P" localSheetId="53">#REF!</definedName>
    <definedName name="\P" localSheetId="54">#REF!</definedName>
    <definedName name="\P" localSheetId="6">#REF!</definedName>
    <definedName name="\P" localSheetId="7">#REF!</definedName>
    <definedName name="\P" localSheetId="12">#REF!</definedName>
    <definedName name="\P" localSheetId="18">#REF!</definedName>
    <definedName name="\P" localSheetId="19">#REF!</definedName>
    <definedName name="\P" localSheetId="28">#REF!</definedName>
    <definedName name="\P" localSheetId="36">#REF!</definedName>
    <definedName name="\P" localSheetId="26">#REF!</definedName>
    <definedName name="\P" localSheetId="23">#REF!</definedName>
    <definedName name="\P" localSheetId="16">#REF!</definedName>
    <definedName name="\P" localSheetId="17">#REF!</definedName>
    <definedName name="\P" localSheetId="20">#REF!</definedName>
    <definedName name="\P" localSheetId="22">#REF!</definedName>
    <definedName name="\P" localSheetId="21">#REF!</definedName>
    <definedName name="\P" localSheetId="25">#REF!</definedName>
    <definedName name="\P" localSheetId="34">#REF!</definedName>
    <definedName name="\P" localSheetId="32">#REF!</definedName>
    <definedName name="\P" localSheetId="30">#REF!</definedName>
    <definedName name="\P" localSheetId="29">#REF!</definedName>
    <definedName name="\P" localSheetId="37">#REF!</definedName>
    <definedName name="\P" localSheetId="27">#REF!</definedName>
    <definedName name="\P" localSheetId="24">#REF!</definedName>
    <definedName name="\P" localSheetId="35">#REF!</definedName>
    <definedName name="\P" localSheetId="33">#REF!</definedName>
    <definedName name="\P" localSheetId="31">#REF!</definedName>
    <definedName name="\P" localSheetId="0">#REF!</definedName>
    <definedName name="\P">#REF!</definedName>
    <definedName name="\q" localSheetId="6">#REF!</definedName>
    <definedName name="\q" localSheetId="7">#REF!</definedName>
    <definedName name="\q" localSheetId="12">#REF!</definedName>
    <definedName name="\q" localSheetId="22">#REF!</definedName>
    <definedName name="\q" localSheetId="25">#REF!</definedName>
    <definedName name="\q">#REF!</definedName>
    <definedName name="________________YU167" localSheetId="0">'[1]Twc-D'!#REF!</definedName>
    <definedName name="________________YU167">'[2]Twc-D'!#REF!</definedName>
    <definedName name="_______________YU167" localSheetId="0">'[1]Twc-D'!#REF!</definedName>
    <definedName name="_______________YU167">'[2]Twc-D'!#REF!</definedName>
    <definedName name="______________Cat01" localSheetId="0">[3]FX!$C$9</definedName>
    <definedName name="______________Cat01">[4]FX!$C$9</definedName>
    <definedName name="______________Cat02" localSheetId="0">[3]FX!$C$10</definedName>
    <definedName name="______________Cat02">[4]FX!$C$10</definedName>
    <definedName name="______________Cat03" localSheetId="0">[3]FX!$C$11</definedName>
    <definedName name="______________Cat03">[4]FX!$C$11</definedName>
    <definedName name="______________Cat04" localSheetId="0">[3]FX!$C$12</definedName>
    <definedName name="______________Cat04">[4]FX!$C$12</definedName>
    <definedName name="______________Cat05" localSheetId="0">[3]FX!$C$13</definedName>
    <definedName name="______________Cat05">[4]FX!$C$13</definedName>
    <definedName name="______________Cat06" localSheetId="0">[3]FX!$C$14</definedName>
    <definedName name="______________Cat06">[4]FX!$C$14</definedName>
    <definedName name="______________Cat07" localSheetId="0">[3]FX!$C$15</definedName>
    <definedName name="______________Cat07">[4]FX!$C$15</definedName>
    <definedName name="______________Cat08" localSheetId="0">[3]FX!$C$16</definedName>
    <definedName name="______________Cat08">[4]FX!$C$16</definedName>
    <definedName name="______________Cat09" localSheetId="0">[3]FX!$C$17</definedName>
    <definedName name="______________Cat09">[4]FX!$C$17</definedName>
    <definedName name="______________Cat10" localSheetId="0">[3]FX!$C$18</definedName>
    <definedName name="______________Cat10">[4]FX!$C$18</definedName>
    <definedName name="______________Cat11" localSheetId="0">[3]FX!$C$19</definedName>
    <definedName name="______________Cat11">[4]FX!$C$19</definedName>
    <definedName name="______________Cat12" localSheetId="0">[3]FX!$C$20</definedName>
    <definedName name="______________Cat12">[4]FX!$C$20</definedName>
    <definedName name="______________WOO1" localSheetId="40">#REF!</definedName>
    <definedName name="______________WOO1" localSheetId="41">#REF!</definedName>
    <definedName name="______________WOO1" localSheetId="42">#REF!</definedName>
    <definedName name="______________WOO1" localSheetId="51">#REF!</definedName>
    <definedName name="______________WOO1" localSheetId="52">#REF!</definedName>
    <definedName name="______________WOO1" localSheetId="59">#REF!</definedName>
    <definedName name="______________WOO1" localSheetId="60">#REF!</definedName>
    <definedName name="______________WOO1" localSheetId="49">#REF!</definedName>
    <definedName name="______________WOO1" localSheetId="50">#REF!</definedName>
    <definedName name="______________WOO1" localSheetId="46">#REF!</definedName>
    <definedName name="______________WOO1" localSheetId="47">#REF!</definedName>
    <definedName name="______________WOO1" localSheetId="38">#REF!</definedName>
    <definedName name="______________WOO1" localSheetId="39">#REF!</definedName>
    <definedName name="______________WOO1" localSheetId="43">#REF!</definedName>
    <definedName name="______________WOO1" localSheetId="44">#REF!</definedName>
    <definedName name="______________WOO1" localSheetId="45">#REF!</definedName>
    <definedName name="______________WOO1" localSheetId="48">#REF!</definedName>
    <definedName name="______________WOO1" localSheetId="57">#REF!</definedName>
    <definedName name="______________WOO1" localSheetId="58">#REF!</definedName>
    <definedName name="______________WOO1" localSheetId="55">#REF!</definedName>
    <definedName name="______________WOO1" localSheetId="56">#REF!</definedName>
    <definedName name="______________WOO1" localSheetId="53">#REF!</definedName>
    <definedName name="______________WOO1" localSheetId="54">#REF!</definedName>
    <definedName name="______________WOO1" localSheetId="6">#REF!</definedName>
    <definedName name="______________WOO1" localSheetId="7">#REF!</definedName>
    <definedName name="______________WOO1" localSheetId="12">#REF!</definedName>
    <definedName name="______________WOO1" localSheetId="18">#REF!</definedName>
    <definedName name="______________WOO1" localSheetId="19">#REF!</definedName>
    <definedName name="______________WOO1" localSheetId="28">#REF!</definedName>
    <definedName name="______________WOO1" localSheetId="36">#REF!</definedName>
    <definedName name="______________WOO1" localSheetId="26">#REF!</definedName>
    <definedName name="______________WOO1" localSheetId="23">#REF!</definedName>
    <definedName name="______________WOO1" localSheetId="16">#REF!</definedName>
    <definedName name="______________WOO1" localSheetId="17">#REF!</definedName>
    <definedName name="______________WOO1" localSheetId="20">#REF!</definedName>
    <definedName name="______________WOO1" localSheetId="22">#REF!</definedName>
    <definedName name="______________WOO1" localSheetId="21">#REF!</definedName>
    <definedName name="______________WOO1" localSheetId="25">#REF!</definedName>
    <definedName name="______________WOO1" localSheetId="34">#REF!</definedName>
    <definedName name="______________WOO1" localSheetId="32">#REF!</definedName>
    <definedName name="______________WOO1" localSheetId="30">#REF!</definedName>
    <definedName name="______________WOO1" localSheetId="29">#REF!</definedName>
    <definedName name="______________WOO1" localSheetId="37">#REF!</definedName>
    <definedName name="______________WOO1" localSheetId="27">#REF!</definedName>
    <definedName name="______________WOO1" localSheetId="24">#REF!</definedName>
    <definedName name="______________WOO1" localSheetId="35">#REF!</definedName>
    <definedName name="______________WOO1" localSheetId="33">#REF!</definedName>
    <definedName name="______________WOO1" localSheetId="31">#REF!</definedName>
    <definedName name="______________WOO1" localSheetId="0">#REF!</definedName>
    <definedName name="______________WOO1">#REF!</definedName>
    <definedName name="______________YU167" localSheetId="40">'[2]Twc-D'!#REF!</definedName>
    <definedName name="______________YU167" localSheetId="41">'[2]Twc-D'!#REF!</definedName>
    <definedName name="______________YU167" localSheetId="42">'[2]Twc-D'!#REF!</definedName>
    <definedName name="______________YU167" localSheetId="51">'[2]Twc-D'!#REF!</definedName>
    <definedName name="______________YU167" localSheetId="52">'[2]Twc-D'!#REF!</definedName>
    <definedName name="______________YU167" localSheetId="59">'[2]Twc-D'!#REF!</definedName>
    <definedName name="______________YU167" localSheetId="60">'[2]Twc-D'!#REF!</definedName>
    <definedName name="______________YU167" localSheetId="49">'[2]Twc-D'!#REF!</definedName>
    <definedName name="______________YU167" localSheetId="50">'[2]Twc-D'!#REF!</definedName>
    <definedName name="______________YU167" localSheetId="46">'[2]Twc-D'!#REF!</definedName>
    <definedName name="______________YU167" localSheetId="47">'[2]Twc-D'!#REF!</definedName>
    <definedName name="______________YU167" localSheetId="38">'[2]Twc-D'!#REF!</definedName>
    <definedName name="______________YU167" localSheetId="39">'[2]Twc-D'!#REF!</definedName>
    <definedName name="______________YU167" localSheetId="43">'[2]Twc-D'!#REF!</definedName>
    <definedName name="______________YU167" localSheetId="44">'[2]Twc-D'!#REF!</definedName>
    <definedName name="______________YU167" localSheetId="45">'[2]Twc-D'!#REF!</definedName>
    <definedName name="______________YU167" localSheetId="48">'[2]Twc-D'!#REF!</definedName>
    <definedName name="______________YU167" localSheetId="57">'[2]Twc-D'!#REF!</definedName>
    <definedName name="______________YU167" localSheetId="58">'[2]Twc-D'!#REF!</definedName>
    <definedName name="______________YU167" localSheetId="55">'[2]Twc-D'!#REF!</definedName>
    <definedName name="______________YU167" localSheetId="56">'[2]Twc-D'!#REF!</definedName>
    <definedName name="______________YU167" localSheetId="53">'[2]Twc-D'!#REF!</definedName>
    <definedName name="______________YU167" localSheetId="54">'[2]Twc-D'!#REF!</definedName>
    <definedName name="______________YU167" localSheetId="6">'[2]Twc-D'!#REF!</definedName>
    <definedName name="______________YU167" localSheetId="7">'[2]Twc-D'!#REF!</definedName>
    <definedName name="______________YU167" localSheetId="12">'[2]Twc-D'!#REF!</definedName>
    <definedName name="______________YU167" localSheetId="18">'[2]Twc-D'!#REF!</definedName>
    <definedName name="______________YU167" localSheetId="19">'[2]Twc-D'!#REF!</definedName>
    <definedName name="______________YU167" localSheetId="28">'[2]Twc-D'!#REF!</definedName>
    <definedName name="______________YU167" localSheetId="36">'[2]Twc-D'!#REF!</definedName>
    <definedName name="______________YU167" localSheetId="26">'[2]Twc-D'!#REF!</definedName>
    <definedName name="______________YU167" localSheetId="23">'[2]Twc-D'!#REF!</definedName>
    <definedName name="______________YU167" localSheetId="16">'[2]Twc-D'!#REF!</definedName>
    <definedName name="______________YU167" localSheetId="17">'[2]Twc-D'!#REF!</definedName>
    <definedName name="______________YU167" localSheetId="20">'[2]Twc-D'!#REF!</definedName>
    <definedName name="______________YU167" localSheetId="22">'[2]Twc-D'!#REF!</definedName>
    <definedName name="______________YU167" localSheetId="21">'[2]Twc-D'!#REF!</definedName>
    <definedName name="______________YU167" localSheetId="25">'[2]Twc-D'!#REF!</definedName>
    <definedName name="______________YU167" localSheetId="34">'[2]Twc-D'!#REF!</definedName>
    <definedName name="______________YU167" localSheetId="32">'[2]Twc-D'!#REF!</definedName>
    <definedName name="______________YU167" localSheetId="30">'[2]Twc-D'!#REF!</definedName>
    <definedName name="______________YU167" localSheetId="29">'[2]Twc-D'!#REF!</definedName>
    <definedName name="______________YU167" localSheetId="37">'[2]Twc-D'!#REF!</definedName>
    <definedName name="______________YU167" localSheetId="27">'[2]Twc-D'!#REF!</definedName>
    <definedName name="______________YU167" localSheetId="24">'[2]Twc-D'!#REF!</definedName>
    <definedName name="______________YU167" localSheetId="35">'[2]Twc-D'!#REF!</definedName>
    <definedName name="______________YU167" localSheetId="33">'[2]Twc-D'!#REF!</definedName>
    <definedName name="______________YU167" localSheetId="31">'[2]Twc-D'!#REF!</definedName>
    <definedName name="______________YU167" localSheetId="0">'[1]Twc-D'!#REF!</definedName>
    <definedName name="______________YU167">'[2]Twc-D'!#REF!</definedName>
    <definedName name="_____________Cat01" localSheetId="0">[3]FX!$C$9</definedName>
    <definedName name="_____________Cat01">[4]FX!$C$9</definedName>
    <definedName name="_____________Cat02" localSheetId="0">[3]FX!$C$10</definedName>
    <definedName name="_____________Cat02">[4]FX!$C$10</definedName>
    <definedName name="_____________Cat03" localSheetId="0">[3]FX!$C$11</definedName>
    <definedName name="_____________Cat03">[4]FX!$C$11</definedName>
    <definedName name="_____________Cat04" localSheetId="0">[3]FX!$C$12</definedName>
    <definedName name="_____________Cat04">[4]FX!$C$12</definedName>
    <definedName name="_____________Cat05" localSheetId="0">[3]FX!$C$13</definedName>
    <definedName name="_____________Cat05">[4]FX!$C$13</definedName>
    <definedName name="_____________Cat06" localSheetId="0">[3]FX!$C$14</definedName>
    <definedName name="_____________Cat06">[4]FX!$C$14</definedName>
    <definedName name="_____________Cat07" localSheetId="0">[3]FX!$C$15</definedName>
    <definedName name="_____________Cat07">[4]FX!$C$15</definedName>
    <definedName name="_____________Cat08" localSheetId="0">[3]FX!$C$16</definedName>
    <definedName name="_____________Cat08">[4]FX!$C$16</definedName>
    <definedName name="_____________Cat09" localSheetId="0">[3]FX!$C$17</definedName>
    <definedName name="_____________Cat09">[4]FX!$C$17</definedName>
    <definedName name="_____________Cat10" localSheetId="0">[3]FX!$C$18</definedName>
    <definedName name="_____________Cat10">[4]FX!$C$18</definedName>
    <definedName name="_____________Cat11" localSheetId="0">[3]FX!$C$19</definedName>
    <definedName name="_____________Cat11">[4]FX!$C$19</definedName>
    <definedName name="_____________Cat12" localSheetId="0">[3]FX!$C$20</definedName>
    <definedName name="_____________Cat12">[4]FX!$C$20</definedName>
    <definedName name="_____________WOO1" localSheetId="40">#REF!</definedName>
    <definedName name="_____________WOO1" localSheetId="41">#REF!</definedName>
    <definedName name="_____________WOO1" localSheetId="42">#REF!</definedName>
    <definedName name="_____________WOO1" localSheetId="51">#REF!</definedName>
    <definedName name="_____________WOO1" localSheetId="52">#REF!</definedName>
    <definedName name="_____________WOO1" localSheetId="59">#REF!</definedName>
    <definedName name="_____________WOO1" localSheetId="60">#REF!</definedName>
    <definedName name="_____________WOO1" localSheetId="49">#REF!</definedName>
    <definedName name="_____________WOO1" localSheetId="50">#REF!</definedName>
    <definedName name="_____________WOO1" localSheetId="46">#REF!</definedName>
    <definedName name="_____________WOO1" localSheetId="47">#REF!</definedName>
    <definedName name="_____________WOO1" localSheetId="38">#REF!</definedName>
    <definedName name="_____________WOO1" localSheetId="39">#REF!</definedName>
    <definedName name="_____________WOO1" localSheetId="43">#REF!</definedName>
    <definedName name="_____________WOO1" localSheetId="44">#REF!</definedName>
    <definedName name="_____________WOO1" localSheetId="45">#REF!</definedName>
    <definedName name="_____________WOO1" localSheetId="48">#REF!</definedName>
    <definedName name="_____________WOO1" localSheetId="57">#REF!</definedName>
    <definedName name="_____________WOO1" localSheetId="58">#REF!</definedName>
    <definedName name="_____________WOO1" localSheetId="55">#REF!</definedName>
    <definedName name="_____________WOO1" localSheetId="56">#REF!</definedName>
    <definedName name="_____________WOO1" localSheetId="53">#REF!</definedName>
    <definedName name="_____________WOO1" localSheetId="54">#REF!</definedName>
    <definedName name="_____________WOO1" localSheetId="6">#REF!</definedName>
    <definedName name="_____________WOO1" localSheetId="7">#REF!</definedName>
    <definedName name="_____________WOO1" localSheetId="12">#REF!</definedName>
    <definedName name="_____________WOO1" localSheetId="18">#REF!</definedName>
    <definedName name="_____________WOO1" localSheetId="19">#REF!</definedName>
    <definedName name="_____________WOO1" localSheetId="28">#REF!</definedName>
    <definedName name="_____________WOO1" localSheetId="36">#REF!</definedName>
    <definedName name="_____________WOO1" localSheetId="26">#REF!</definedName>
    <definedName name="_____________WOO1" localSheetId="23">#REF!</definedName>
    <definedName name="_____________WOO1" localSheetId="16">#REF!</definedName>
    <definedName name="_____________WOO1" localSheetId="17">#REF!</definedName>
    <definedName name="_____________WOO1" localSheetId="20">#REF!</definedName>
    <definedName name="_____________WOO1" localSheetId="22">#REF!</definedName>
    <definedName name="_____________WOO1" localSheetId="21">#REF!</definedName>
    <definedName name="_____________WOO1" localSheetId="25">#REF!</definedName>
    <definedName name="_____________WOO1" localSheetId="34">#REF!</definedName>
    <definedName name="_____________WOO1" localSheetId="32">#REF!</definedName>
    <definedName name="_____________WOO1" localSheetId="30">#REF!</definedName>
    <definedName name="_____________WOO1" localSheetId="29">#REF!</definedName>
    <definedName name="_____________WOO1" localSheetId="37">#REF!</definedName>
    <definedName name="_____________WOO1" localSheetId="27">#REF!</definedName>
    <definedName name="_____________WOO1" localSheetId="24">#REF!</definedName>
    <definedName name="_____________WOO1" localSheetId="35">#REF!</definedName>
    <definedName name="_____________WOO1" localSheetId="33">#REF!</definedName>
    <definedName name="_____________WOO1" localSheetId="31">#REF!</definedName>
    <definedName name="_____________WOO1" localSheetId="0">#REF!</definedName>
    <definedName name="_____________WOO1">#REF!</definedName>
    <definedName name="____________Cat01" localSheetId="0">[3]FX!$C$9</definedName>
    <definedName name="____________Cat01">[4]FX!$C$9</definedName>
    <definedName name="____________Cat02" localSheetId="0">[3]FX!$C$10</definedName>
    <definedName name="____________Cat02">[4]FX!$C$10</definedName>
    <definedName name="____________Cat03" localSheetId="0">[3]FX!$C$11</definedName>
    <definedName name="____________Cat03">[4]FX!$C$11</definedName>
    <definedName name="____________Cat04" localSheetId="0">[3]FX!$C$12</definedName>
    <definedName name="____________Cat04">[4]FX!$C$12</definedName>
    <definedName name="____________Cat05" localSheetId="0">[3]FX!$C$13</definedName>
    <definedName name="____________Cat05">[4]FX!$C$13</definedName>
    <definedName name="____________Cat06" localSheetId="0">[3]FX!$C$14</definedName>
    <definedName name="____________Cat06">[4]FX!$C$14</definedName>
    <definedName name="____________Cat07" localSheetId="0">[3]FX!$C$15</definedName>
    <definedName name="____________Cat07">[4]FX!$C$15</definedName>
    <definedName name="____________Cat08" localSheetId="0">[3]FX!$C$16</definedName>
    <definedName name="____________Cat08">[4]FX!$C$16</definedName>
    <definedName name="____________Cat09" localSheetId="0">[3]FX!$C$17</definedName>
    <definedName name="____________Cat09">[4]FX!$C$17</definedName>
    <definedName name="____________Cat10" localSheetId="0">[3]FX!$C$18</definedName>
    <definedName name="____________Cat10">[4]FX!$C$18</definedName>
    <definedName name="____________Cat11" localSheetId="0">[3]FX!$C$19</definedName>
    <definedName name="____________Cat11">[4]FX!$C$19</definedName>
    <definedName name="____________Cat12" localSheetId="0">[3]FX!$C$20</definedName>
    <definedName name="____________Cat12">[4]FX!$C$20</definedName>
    <definedName name="____________WOO1" localSheetId="40">#REF!</definedName>
    <definedName name="____________WOO1" localSheetId="41">#REF!</definedName>
    <definedName name="____________WOO1" localSheetId="42">#REF!</definedName>
    <definedName name="____________WOO1" localSheetId="51">#REF!</definedName>
    <definedName name="____________WOO1" localSheetId="52">#REF!</definedName>
    <definedName name="____________WOO1" localSheetId="59">#REF!</definedName>
    <definedName name="____________WOO1" localSheetId="60">#REF!</definedName>
    <definedName name="____________WOO1" localSheetId="49">#REF!</definedName>
    <definedName name="____________WOO1" localSheetId="50">#REF!</definedName>
    <definedName name="____________WOO1" localSheetId="46">#REF!</definedName>
    <definedName name="____________WOO1" localSheetId="47">#REF!</definedName>
    <definedName name="____________WOO1" localSheetId="38">#REF!</definedName>
    <definedName name="____________WOO1" localSheetId="39">#REF!</definedName>
    <definedName name="____________WOO1" localSheetId="43">#REF!</definedName>
    <definedName name="____________WOO1" localSheetId="44">#REF!</definedName>
    <definedName name="____________WOO1" localSheetId="45">#REF!</definedName>
    <definedName name="____________WOO1" localSheetId="48">#REF!</definedName>
    <definedName name="____________WOO1" localSheetId="57">#REF!</definedName>
    <definedName name="____________WOO1" localSheetId="58">#REF!</definedName>
    <definedName name="____________WOO1" localSheetId="55">#REF!</definedName>
    <definedName name="____________WOO1" localSheetId="56">#REF!</definedName>
    <definedName name="____________WOO1" localSheetId="53">#REF!</definedName>
    <definedName name="____________WOO1" localSheetId="54">#REF!</definedName>
    <definedName name="____________WOO1" localSheetId="6">#REF!</definedName>
    <definedName name="____________WOO1" localSheetId="7">#REF!</definedName>
    <definedName name="____________WOO1" localSheetId="12">#REF!</definedName>
    <definedName name="____________WOO1" localSheetId="18">#REF!</definedName>
    <definedName name="____________WOO1" localSheetId="19">#REF!</definedName>
    <definedName name="____________WOO1" localSheetId="28">#REF!</definedName>
    <definedName name="____________WOO1" localSheetId="36">#REF!</definedName>
    <definedName name="____________WOO1" localSheetId="26">#REF!</definedName>
    <definedName name="____________WOO1" localSheetId="23">#REF!</definedName>
    <definedName name="____________WOO1" localSheetId="16">#REF!</definedName>
    <definedName name="____________WOO1" localSheetId="17">#REF!</definedName>
    <definedName name="____________WOO1" localSheetId="20">#REF!</definedName>
    <definedName name="____________WOO1" localSheetId="22">#REF!</definedName>
    <definedName name="____________WOO1" localSheetId="21">#REF!</definedName>
    <definedName name="____________WOO1" localSheetId="25">#REF!</definedName>
    <definedName name="____________WOO1" localSheetId="34">#REF!</definedName>
    <definedName name="____________WOO1" localSheetId="32">#REF!</definedName>
    <definedName name="____________WOO1" localSheetId="30">#REF!</definedName>
    <definedName name="____________WOO1" localSheetId="29">#REF!</definedName>
    <definedName name="____________WOO1" localSheetId="37">#REF!</definedName>
    <definedName name="____________WOO1" localSheetId="27">#REF!</definedName>
    <definedName name="____________WOO1" localSheetId="24">#REF!</definedName>
    <definedName name="____________WOO1" localSheetId="35">#REF!</definedName>
    <definedName name="____________WOO1" localSheetId="33">#REF!</definedName>
    <definedName name="____________WOO1" localSheetId="31">#REF!</definedName>
    <definedName name="____________WOO1" localSheetId="0">#REF!</definedName>
    <definedName name="____________WOO1">#REF!</definedName>
    <definedName name="____________YU167" localSheetId="40">'[2]Twc-D'!#REF!</definedName>
    <definedName name="____________YU167" localSheetId="41">'[2]Twc-D'!#REF!</definedName>
    <definedName name="____________YU167" localSheetId="42">'[2]Twc-D'!#REF!</definedName>
    <definedName name="____________YU167" localSheetId="51">'[2]Twc-D'!#REF!</definedName>
    <definedName name="____________YU167" localSheetId="52">'[2]Twc-D'!#REF!</definedName>
    <definedName name="____________YU167" localSheetId="59">'[2]Twc-D'!#REF!</definedName>
    <definedName name="____________YU167" localSheetId="60">'[2]Twc-D'!#REF!</definedName>
    <definedName name="____________YU167" localSheetId="49">'[2]Twc-D'!#REF!</definedName>
    <definedName name="____________YU167" localSheetId="50">'[2]Twc-D'!#REF!</definedName>
    <definedName name="____________YU167" localSheetId="46">'[2]Twc-D'!#REF!</definedName>
    <definedName name="____________YU167" localSheetId="47">'[2]Twc-D'!#REF!</definedName>
    <definedName name="____________YU167" localSheetId="38">'[2]Twc-D'!#REF!</definedName>
    <definedName name="____________YU167" localSheetId="39">'[2]Twc-D'!#REF!</definedName>
    <definedName name="____________YU167" localSheetId="43">'[2]Twc-D'!#REF!</definedName>
    <definedName name="____________YU167" localSheetId="44">'[2]Twc-D'!#REF!</definedName>
    <definedName name="____________YU167" localSheetId="45">'[2]Twc-D'!#REF!</definedName>
    <definedName name="____________YU167" localSheetId="48">'[2]Twc-D'!#REF!</definedName>
    <definedName name="____________YU167" localSheetId="57">'[2]Twc-D'!#REF!</definedName>
    <definedName name="____________YU167" localSheetId="58">'[2]Twc-D'!#REF!</definedName>
    <definedName name="____________YU167" localSheetId="55">'[2]Twc-D'!#REF!</definedName>
    <definedName name="____________YU167" localSheetId="56">'[2]Twc-D'!#REF!</definedName>
    <definedName name="____________YU167" localSheetId="53">'[2]Twc-D'!#REF!</definedName>
    <definedName name="____________YU167" localSheetId="54">'[2]Twc-D'!#REF!</definedName>
    <definedName name="____________YU167" localSheetId="6">'[2]Twc-D'!#REF!</definedName>
    <definedName name="____________YU167" localSheetId="7">'[2]Twc-D'!#REF!</definedName>
    <definedName name="____________YU167" localSheetId="12">'[2]Twc-D'!#REF!</definedName>
    <definedName name="____________YU167" localSheetId="18">'[2]Twc-D'!#REF!</definedName>
    <definedName name="____________YU167" localSheetId="19">'[2]Twc-D'!#REF!</definedName>
    <definedName name="____________YU167" localSheetId="28">'[2]Twc-D'!#REF!</definedName>
    <definedName name="____________YU167" localSheetId="36">'[2]Twc-D'!#REF!</definedName>
    <definedName name="____________YU167" localSheetId="26">'[2]Twc-D'!#REF!</definedName>
    <definedName name="____________YU167" localSheetId="23">'[2]Twc-D'!#REF!</definedName>
    <definedName name="____________YU167" localSheetId="16">'[2]Twc-D'!#REF!</definedName>
    <definedName name="____________YU167" localSheetId="17">'[2]Twc-D'!#REF!</definedName>
    <definedName name="____________YU167" localSheetId="20">'[2]Twc-D'!#REF!</definedName>
    <definedName name="____________YU167" localSheetId="22">'[2]Twc-D'!#REF!</definedName>
    <definedName name="____________YU167" localSheetId="21">'[2]Twc-D'!#REF!</definedName>
    <definedName name="____________YU167" localSheetId="25">'[2]Twc-D'!#REF!</definedName>
    <definedName name="____________YU167" localSheetId="34">'[2]Twc-D'!#REF!</definedName>
    <definedName name="____________YU167" localSheetId="32">'[2]Twc-D'!#REF!</definedName>
    <definedName name="____________YU167" localSheetId="30">'[2]Twc-D'!#REF!</definedName>
    <definedName name="____________YU167" localSheetId="29">'[2]Twc-D'!#REF!</definedName>
    <definedName name="____________YU167" localSheetId="37">'[2]Twc-D'!#REF!</definedName>
    <definedName name="____________YU167" localSheetId="27">'[2]Twc-D'!#REF!</definedName>
    <definedName name="____________YU167" localSheetId="24">'[2]Twc-D'!#REF!</definedName>
    <definedName name="____________YU167" localSheetId="35">'[2]Twc-D'!#REF!</definedName>
    <definedName name="____________YU167" localSheetId="33">'[2]Twc-D'!#REF!</definedName>
    <definedName name="____________YU167" localSheetId="31">'[2]Twc-D'!#REF!</definedName>
    <definedName name="____________YU167" localSheetId="0">'[1]Twc-D'!#REF!</definedName>
    <definedName name="____________YU167">'[2]Twc-D'!#REF!</definedName>
    <definedName name="___________Cat01" localSheetId="0">[3]FX!$C$9</definedName>
    <definedName name="___________Cat01">[4]FX!$C$9</definedName>
    <definedName name="___________Cat02" localSheetId="0">[3]FX!$C$10</definedName>
    <definedName name="___________Cat02">[4]FX!$C$10</definedName>
    <definedName name="___________Cat03" localSheetId="0">[3]FX!$C$11</definedName>
    <definedName name="___________Cat03">[4]FX!$C$11</definedName>
    <definedName name="___________Cat04" localSheetId="0">[3]FX!$C$12</definedName>
    <definedName name="___________Cat04">[4]FX!$C$12</definedName>
    <definedName name="___________Cat05" localSheetId="0">[3]FX!$C$13</definedName>
    <definedName name="___________Cat05">[4]FX!$C$13</definedName>
    <definedName name="___________Cat06" localSheetId="0">[3]FX!$C$14</definedName>
    <definedName name="___________Cat06">[4]FX!$C$14</definedName>
    <definedName name="___________Cat07" localSheetId="0">[3]FX!$C$15</definedName>
    <definedName name="___________Cat07">[4]FX!$C$15</definedName>
    <definedName name="___________Cat08" localSheetId="0">[3]FX!$C$16</definedName>
    <definedName name="___________Cat08">[4]FX!$C$16</definedName>
    <definedName name="___________Cat09" localSheetId="0">[3]FX!$C$17</definedName>
    <definedName name="___________Cat09">[4]FX!$C$17</definedName>
    <definedName name="___________Cat10" localSheetId="0">[3]FX!$C$18</definedName>
    <definedName name="___________Cat10">[4]FX!$C$18</definedName>
    <definedName name="___________Cat11" localSheetId="0">[3]FX!$C$19</definedName>
    <definedName name="___________Cat11">[4]FX!$C$19</definedName>
    <definedName name="___________Cat12" localSheetId="0">[3]FX!$C$20</definedName>
    <definedName name="___________Cat12">[4]FX!$C$20</definedName>
    <definedName name="___________WOO1" localSheetId="40">#REF!</definedName>
    <definedName name="___________WOO1" localSheetId="41">#REF!</definedName>
    <definedName name="___________WOO1" localSheetId="42">#REF!</definedName>
    <definedName name="___________WOO1" localSheetId="51">#REF!</definedName>
    <definedName name="___________WOO1" localSheetId="52">#REF!</definedName>
    <definedName name="___________WOO1" localSheetId="59">#REF!</definedName>
    <definedName name="___________WOO1" localSheetId="60">#REF!</definedName>
    <definedName name="___________WOO1" localSheetId="49">#REF!</definedName>
    <definedName name="___________WOO1" localSheetId="50">#REF!</definedName>
    <definedName name="___________WOO1" localSheetId="46">#REF!</definedName>
    <definedName name="___________WOO1" localSheetId="47">#REF!</definedName>
    <definedName name="___________WOO1" localSheetId="38">#REF!</definedName>
    <definedName name="___________WOO1" localSheetId="39">#REF!</definedName>
    <definedName name="___________WOO1" localSheetId="43">#REF!</definedName>
    <definedName name="___________WOO1" localSheetId="44">#REF!</definedName>
    <definedName name="___________WOO1" localSheetId="45">#REF!</definedName>
    <definedName name="___________WOO1" localSheetId="48">#REF!</definedName>
    <definedName name="___________WOO1" localSheetId="57">#REF!</definedName>
    <definedName name="___________WOO1" localSheetId="58">#REF!</definedName>
    <definedName name="___________WOO1" localSheetId="55">#REF!</definedName>
    <definedName name="___________WOO1" localSheetId="56">#REF!</definedName>
    <definedName name="___________WOO1" localSheetId="53">#REF!</definedName>
    <definedName name="___________WOO1" localSheetId="54">#REF!</definedName>
    <definedName name="___________WOO1" localSheetId="6">#REF!</definedName>
    <definedName name="___________WOO1" localSheetId="7">#REF!</definedName>
    <definedName name="___________WOO1" localSheetId="12">#REF!</definedName>
    <definedName name="___________WOO1" localSheetId="18">#REF!</definedName>
    <definedName name="___________WOO1" localSheetId="19">#REF!</definedName>
    <definedName name="___________WOO1" localSheetId="28">#REF!</definedName>
    <definedName name="___________WOO1" localSheetId="36">#REF!</definedName>
    <definedName name="___________WOO1" localSheetId="26">#REF!</definedName>
    <definedName name="___________WOO1" localSheetId="23">#REF!</definedName>
    <definedName name="___________WOO1" localSheetId="16">#REF!</definedName>
    <definedName name="___________WOO1" localSheetId="17">#REF!</definedName>
    <definedName name="___________WOO1" localSheetId="20">#REF!</definedName>
    <definedName name="___________WOO1" localSheetId="22">#REF!</definedName>
    <definedName name="___________WOO1" localSheetId="21">#REF!</definedName>
    <definedName name="___________WOO1" localSheetId="25">#REF!</definedName>
    <definedName name="___________WOO1" localSheetId="34">#REF!</definedName>
    <definedName name="___________WOO1" localSheetId="32">#REF!</definedName>
    <definedName name="___________WOO1" localSheetId="30">#REF!</definedName>
    <definedName name="___________WOO1" localSheetId="29">#REF!</definedName>
    <definedName name="___________WOO1" localSheetId="37">#REF!</definedName>
    <definedName name="___________WOO1" localSheetId="27">#REF!</definedName>
    <definedName name="___________WOO1" localSheetId="24">#REF!</definedName>
    <definedName name="___________WOO1" localSheetId="35">#REF!</definedName>
    <definedName name="___________WOO1" localSheetId="33">#REF!</definedName>
    <definedName name="___________WOO1" localSheetId="31">#REF!</definedName>
    <definedName name="___________WOO1" localSheetId="0">#REF!</definedName>
    <definedName name="___________WOO1">#REF!</definedName>
    <definedName name="___________YU167" localSheetId="40">'[2]Twc-D'!#REF!</definedName>
    <definedName name="___________YU167" localSheetId="41">'[2]Twc-D'!#REF!</definedName>
    <definedName name="___________YU167" localSheetId="42">'[2]Twc-D'!#REF!</definedName>
    <definedName name="___________YU167" localSheetId="51">'[2]Twc-D'!#REF!</definedName>
    <definedName name="___________YU167" localSheetId="52">'[2]Twc-D'!#REF!</definedName>
    <definedName name="___________YU167" localSheetId="59">'[2]Twc-D'!#REF!</definedName>
    <definedName name="___________YU167" localSheetId="60">'[2]Twc-D'!#REF!</definedName>
    <definedName name="___________YU167" localSheetId="49">'[2]Twc-D'!#REF!</definedName>
    <definedName name="___________YU167" localSheetId="50">'[2]Twc-D'!#REF!</definedName>
    <definedName name="___________YU167" localSheetId="46">'[2]Twc-D'!#REF!</definedName>
    <definedName name="___________YU167" localSheetId="47">'[2]Twc-D'!#REF!</definedName>
    <definedName name="___________YU167" localSheetId="38">'[2]Twc-D'!#REF!</definedName>
    <definedName name="___________YU167" localSheetId="39">'[2]Twc-D'!#REF!</definedName>
    <definedName name="___________YU167" localSheetId="43">'[2]Twc-D'!#REF!</definedName>
    <definedName name="___________YU167" localSheetId="44">'[2]Twc-D'!#REF!</definedName>
    <definedName name="___________YU167" localSheetId="45">'[2]Twc-D'!#REF!</definedName>
    <definedName name="___________YU167" localSheetId="48">'[2]Twc-D'!#REF!</definedName>
    <definedName name="___________YU167" localSheetId="57">'[2]Twc-D'!#REF!</definedName>
    <definedName name="___________YU167" localSheetId="58">'[2]Twc-D'!#REF!</definedName>
    <definedName name="___________YU167" localSheetId="55">'[2]Twc-D'!#REF!</definedName>
    <definedName name="___________YU167" localSheetId="56">'[2]Twc-D'!#REF!</definedName>
    <definedName name="___________YU167" localSheetId="53">'[2]Twc-D'!#REF!</definedName>
    <definedName name="___________YU167" localSheetId="54">'[2]Twc-D'!#REF!</definedName>
    <definedName name="___________YU167" localSheetId="6">'[2]Twc-D'!#REF!</definedName>
    <definedName name="___________YU167" localSheetId="7">'[2]Twc-D'!#REF!</definedName>
    <definedName name="___________YU167" localSheetId="12">'[2]Twc-D'!#REF!</definedName>
    <definedName name="___________YU167" localSheetId="18">'[2]Twc-D'!#REF!</definedName>
    <definedName name="___________YU167" localSheetId="19">'[2]Twc-D'!#REF!</definedName>
    <definedName name="___________YU167" localSheetId="28">'[2]Twc-D'!#REF!</definedName>
    <definedName name="___________YU167" localSheetId="36">'[2]Twc-D'!#REF!</definedName>
    <definedName name="___________YU167" localSheetId="26">'[2]Twc-D'!#REF!</definedName>
    <definedName name="___________YU167" localSheetId="23">'[2]Twc-D'!#REF!</definedName>
    <definedName name="___________YU167" localSheetId="16">'[2]Twc-D'!#REF!</definedName>
    <definedName name="___________YU167" localSheetId="17">'[2]Twc-D'!#REF!</definedName>
    <definedName name="___________YU167" localSheetId="20">'[2]Twc-D'!#REF!</definedName>
    <definedName name="___________YU167" localSheetId="22">'[2]Twc-D'!#REF!</definedName>
    <definedName name="___________YU167" localSheetId="21">'[2]Twc-D'!#REF!</definedName>
    <definedName name="___________YU167" localSheetId="25">'[2]Twc-D'!#REF!</definedName>
    <definedName name="___________YU167" localSheetId="34">'[2]Twc-D'!#REF!</definedName>
    <definedName name="___________YU167" localSheetId="32">'[2]Twc-D'!#REF!</definedName>
    <definedName name="___________YU167" localSheetId="30">'[2]Twc-D'!#REF!</definedName>
    <definedName name="___________YU167" localSheetId="29">'[2]Twc-D'!#REF!</definedName>
    <definedName name="___________YU167" localSheetId="37">'[2]Twc-D'!#REF!</definedName>
    <definedName name="___________YU167" localSheetId="27">'[2]Twc-D'!#REF!</definedName>
    <definedName name="___________YU167" localSheetId="24">'[2]Twc-D'!#REF!</definedName>
    <definedName name="___________YU167" localSheetId="35">'[2]Twc-D'!#REF!</definedName>
    <definedName name="___________YU167" localSheetId="33">'[2]Twc-D'!#REF!</definedName>
    <definedName name="___________YU167" localSheetId="31">'[2]Twc-D'!#REF!</definedName>
    <definedName name="___________YU167" localSheetId="0">'[1]Twc-D'!#REF!</definedName>
    <definedName name="___________YU167">'[2]Twc-D'!#REF!</definedName>
    <definedName name="__________Cat01" localSheetId="0">[3]FX!$C$9</definedName>
    <definedName name="__________Cat01">[4]FX!$C$9</definedName>
    <definedName name="__________Cat02" localSheetId="0">[3]FX!$C$10</definedName>
    <definedName name="__________Cat02">[4]FX!$C$10</definedName>
    <definedName name="__________Cat03" localSheetId="0">[3]FX!$C$11</definedName>
    <definedName name="__________Cat03">[4]FX!$C$11</definedName>
    <definedName name="__________Cat04" localSheetId="0">[3]FX!$C$12</definedName>
    <definedName name="__________Cat04">[4]FX!$C$12</definedName>
    <definedName name="__________Cat05" localSheetId="0">[3]FX!$C$13</definedName>
    <definedName name="__________Cat05">[4]FX!$C$13</definedName>
    <definedName name="__________Cat06" localSheetId="0">[3]FX!$C$14</definedName>
    <definedName name="__________Cat06">[4]FX!$C$14</definedName>
    <definedName name="__________Cat07" localSheetId="0">[3]FX!$C$15</definedName>
    <definedName name="__________Cat07">[4]FX!$C$15</definedName>
    <definedName name="__________Cat08" localSheetId="0">[3]FX!$C$16</definedName>
    <definedName name="__________Cat08">[4]FX!$C$16</definedName>
    <definedName name="__________Cat09" localSheetId="0">[3]FX!$C$17</definedName>
    <definedName name="__________Cat09">[4]FX!$C$17</definedName>
    <definedName name="__________Cat10" localSheetId="0">[3]FX!$C$18</definedName>
    <definedName name="__________Cat10">[4]FX!$C$18</definedName>
    <definedName name="__________Cat11" localSheetId="0">[3]FX!$C$19</definedName>
    <definedName name="__________Cat11">[4]FX!$C$19</definedName>
    <definedName name="__________Cat12" localSheetId="0">[3]FX!$C$20</definedName>
    <definedName name="__________Cat12">[4]FX!$C$20</definedName>
    <definedName name="__________WOO1" localSheetId="40">#REF!</definedName>
    <definedName name="__________WOO1" localSheetId="41">#REF!</definedName>
    <definedName name="__________WOO1" localSheetId="42">#REF!</definedName>
    <definedName name="__________WOO1" localSheetId="51">#REF!</definedName>
    <definedName name="__________WOO1" localSheetId="52">#REF!</definedName>
    <definedName name="__________WOO1" localSheetId="59">#REF!</definedName>
    <definedName name="__________WOO1" localSheetId="60">#REF!</definedName>
    <definedName name="__________WOO1" localSheetId="49">#REF!</definedName>
    <definedName name="__________WOO1" localSheetId="50">#REF!</definedName>
    <definedName name="__________WOO1" localSheetId="46">#REF!</definedName>
    <definedName name="__________WOO1" localSheetId="47">#REF!</definedName>
    <definedName name="__________WOO1" localSheetId="38">#REF!</definedName>
    <definedName name="__________WOO1" localSheetId="39">#REF!</definedName>
    <definedName name="__________WOO1" localSheetId="43">#REF!</definedName>
    <definedName name="__________WOO1" localSheetId="44">#REF!</definedName>
    <definedName name="__________WOO1" localSheetId="45">#REF!</definedName>
    <definedName name="__________WOO1" localSheetId="48">#REF!</definedName>
    <definedName name="__________WOO1" localSheetId="57">#REF!</definedName>
    <definedName name="__________WOO1" localSheetId="58">#REF!</definedName>
    <definedName name="__________WOO1" localSheetId="55">#REF!</definedName>
    <definedName name="__________WOO1" localSheetId="56">#REF!</definedName>
    <definedName name="__________WOO1" localSheetId="53">#REF!</definedName>
    <definedName name="__________WOO1" localSheetId="54">#REF!</definedName>
    <definedName name="__________WOO1" localSheetId="6">#REF!</definedName>
    <definedName name="__________WOO1" localSheetId="7">#REF!</definedName>
    <definedName name="__________WOO1" localSheetId="12">#REF!</definedName>
    <definedName name="__________WOO1" localSheetId="18">#REF!</definedName>
    <definedName name="__________WOO1" localSheetId="19">#REF!</definedName>
    <definedName name="__________WOO1" localSheetId="28">#REF!</definedName>
    <definedName name="__________WOO1" localSheetId="36">#REF!</definedName>
    <definedName name="__________WOO1" localSheetId="26">#REF!</definedName>
    <definedName name="__________WOO1" localSheetId="23">#REF!</definedName>
    <definedName name="__________WOO1" localSheetId="16">#REF!</definedName>
    <definedName name="__________WOO1" localSheetId="17">#REF!</definedName>
    <definedName name="__________WOO1" localSheetId="20">#REF!</definedName>
    <definedName name="__________WOO1" localSheetId="22">#REF!</definedName>
    <definedName name="__________WOO1" localSheetId="21">#REF!</definedName>
    <definedName name="__________WOO1" localSheetId="25">#REF!</definedName>
    <definedName name="__________WOO1" localSheetId="34">#REF!</definedName>
    <definedName name="__________WOO1" localSheetId="32">#REF!</definedName>
    <definedName name="__________WOO1" localSheetId="30">#REF!</definedName>
    <definedName name="__________WOO1" localSheetId="29">#REF!</definedName>
    <definedName name="__________WOO1" localSheetId="37">#REF!</definedName>
    <definedName name="__________WOO1" localSheetId="27">#REF!</definedName>
    <definedName name="__________WOO1" localSheetId="24">#REF!</definedName>
    <definedName name="__________WOO1" localSheetId="35">#REF!</definedName>
    <definedName name="__________WOO1" localSheetId="33">#REF!</definedName>
    <definedName name="__________WOO1" localSheetId="31">#REF!</definedName>
    <definedName name="__________WOO1" localSheetId="0">#REF!</definedName>
    <definedName name="__________WOO1">#REF!</definedName>
    <definedName name="_________Cat01" localSheetId="0">[3]FX!$C$9</definedName>
    <definedName name="_________Cat01">[4]FX!$C$9</definedName>
    <definedName name="_________Cat02" localSheetId="0">[3]FX!$C$10</definedName>
    <definedName name="_________Cat02">[4]FX!$C$10</definedName>
    <definedName name="_________Cat03" localSheetId="0">[3]FX!$C$11</definedName>
    <definedName name="_________Cat03">[4]FX!$C$11</definedName>
    <definedName name="_________Cat04" localSheetId="0">[3]FX!$C$12</definedName>
    <definedName name="_________Cat04">[4]FX!$C$12</definedName>
    <definedName name="_________Cat05" localSheetId="0">[3]FX!$C$13</definedName>
    <definedName name="_________Cat05">[4]FX!$C$13</definedName>
    <definedName name="_________Cat06" localSheetId="0">[3]FX!$C$14</definedName>
    <definedName name="_________Cat06">[4]FX!$C$14</definedName>
    <definedName name="_________Cat07" localSheetId="0">[3]FX!$C$15</definedName>
    <definedName name="_________Cat07">[4]FX!$C$15</definedName>
    <definedName name="_________Cat08" localSheetId="0">[3]FX!$C$16</definedName>
    <definedName name="_________Cat08">[4]FX!$C$16</definedName>
    <definedName name="_________Cat09" localSheetId="0">[3]FX!$C$17</definedName>
    <definedName name="_________Cat09">[4]FX!$C$17</definedName>
    <definedName name="_________Cat10" localSheetId="0">[3]FX!$C$18</definedName>
    <definedName name="_________Cat10">[4]FX!$C$18</definedName>
    <definedName name="_________Cat11" localSheetId="0">[3]FX!$C$19</definedName>
    <definedName name="_________Cat11">[4]FX!$C$19</definedName>
    <definedName name="_________Cat12" localSheetId="0">[3]FX!$C$20</definedName>
    <definedName name="_________Cat12">[4]FX!$C$20</definedName>
    <definedName name="_________WOO1" localSheetId="40">#REF!</definedName>
    <definedName name="_________WOO1" localSheetId="41">#REF!</definedName>
    <definedName name="_________WOO1" localSheetId="42">#REF!</definedName>
    <definedName name="_________WOO1" localSheetId="51">#REF!</definedName>
    <definedName name="_________WOO1" localSheetId="52">#REF!</definedName>
    <definedName name="_________WOO1" localSheetId="59">#REF!</definedName>
    <definedName name="_________WOO1" localSheetId="60">#REF!</definedName>
    <definedName name="_________WOO1" localSheetId="49">#REF!</definedName>
    <definedName name="_________WOO1" localSheetId="50">#REF!</definedName>
    <definedName name="_________WOO1" localSheetId="46">#REF!</definedName>
    <definedName name="_________WOO1" localSheetId="47">#REF!</definedName>
    <definedName name="_________WOO1" localSheetId="38">#REF!</definedName>
    <definedName name="_________WOO1" localSheetId="39">#REF!</definedName>
    <definedName name="_________WOO1" localSheetId="43">#REF!</definedName>
    <definedName name="_________WOO1" localSheetId="44">#REF!</definedName>
    <definedName name="_________WOO1" localSheetId="45">#REF!</definedName>
    <definedName name="_________WOO1" localSheetId="48">#REF!</definedName>
    <definedName name="_________WOO1" localSheetId="57">#REF!</definedName>
    <definedName name="_________WOO1" localSheetId="58">#REF!</definedName>
    <definedName name="_________WOO1" localSheetId="55">#REF!</definedName>
    <definedName name="_________WOO1" localSheetId="56">#REF!</definedName>
    <definedName name="_________WOO1" localSheetId="53">#REF!</definedName>
    <definedName name="_________WOO1" localSheetId="54">#REF!</definedName>
    <definedName name="_________WOO1" localSheetId="6">#REF!</definedName>
    <definedName name="_________WOO1" localSheetId="7">#REF!</definedName>
    <definedName name="_________WOO1" localSheetId="12">#REF!</definedName>
    <definedName name="_________WOO1" localSheetId="18">#REF!</definedName>
    <definedName name="_________WOO1" localSheetId="19">#REF!</definedName>
    <definedName name="_________WOO1" localSheetId="28">#REF!</definedName>
    <definedName name="_________WOO1" localSheetId="36">#REF!</definedName>
    <definedName name="_________WOO1" localSheetId="26">#REF!</definedName>
    <definedName name="_________WOO1" localSheetId="23">#REF!</definedName>
    <definedName name="_________WOO1" localSheetId="16">#REF!</definedName>
    <definedName name="_________WOO1" localSheetId="17">#REF!</definedName>
    <definedName name="_________WOO1" localSheetId="20">#REF!</definedName>
    <definedName name="_________WOO1" localSheetId="22">#REF!</definedName>
    <definedName name="_________WOO1" localSheetId="21">#REF!</definedName>
    <definedName name="_________WOO1" localSheetId="25">#REF!</definedName>
    <definedName name="_________WOO1" localSheetId="34">#REF!</definedName>
    <definedName name="_________WOO1" localSheetId="32">#REF!</definedName>
    <definedName name="_________WOO1" localSheetId="30">#REF!</definedName>
    <definedName name="_________WOO1" localSheetId="29">#REF!</definedName>
    <definedName name="_________WOO1" localSheetId="37">#REF!</definedName>
    <definedName name="_________WOO1" localSheetId="27">#REF!</definedName>
    <definedName name="_________WOO1" localSheetId="24">#REF!</definedName>
    <definedName name="_________WOO1" localSheetId="35">#REF!</definedName>
    <definedName name="_________WOO1" localSheetId="33">#REF!</definedName>
    <definedName name="_________WOO1" localSheetId="31">#REF!</definedName>
    <definedName name="_________WOO1" localSheetId="0">#REF!</definedName>
    <definedName name="_________WOO1">#REF!</definedName>
    <definedName name="_________YU167" localSheetId="40">'[2]Twc-D'!#REF!</definedName>
    <definedName name="_________YU167" localSheetId="41">'[2]Twc-D'!#REF!</definedName>
    <definedName name="_________YU167" localSheetId="42">'[2]Twc-D'!#REF!</definedName>
    <definedName name="_________YU167" localSheetId="51">'[2]Twc-D'!#REF!</definedName>
    <definedName name="_________YU167" localSheetId="52">'[2]Twc-D'!#REF!</definedName>
    <definedName name="_________YU167" localSheetId="59">'[2]Twc-D'!#REF!</definedName>
    <definedName name="_________YU167" localSheetId="60">'[2]Twc-D'!#REF!</definedName>
    <definedName name="_________YU167" localSheetId="49">'[2]Twc-D'!#REF!</definedName>
    <definedName name="_________YU167" localSheetId="50">'[2]Twc-D'!#REF!</definedName>
    <definedName name="_________YU167" localSheetId="46">'[2]Twc-D'!#REF!</definedName>
    <definedName name="_________YU167" localSheetId="47">'[2]Twc-D'!#REF!</definedName>
    <definedName name="_________YU167" localSheetId="38">'[2]Twc-D'!#REF!</definedName>
    <definedName name="_________YU167" localSheetId="39">'[2]Twc-D'!#REF!</definedName>
    <definedName name="_________YU167" localSheetId="43">'[2]Twc-D'!#REF!</definedName>
    <definedName name="_________YU167" localSheetId="44">'[2]Twc-D'!#REF!</definedName>
    <definedName name="_________YU167" localSheetId="45">'[2]Twc-D'!#REF!</definedName>
    <definedName name="_________YU167" localSheetId="48">'[2]Twc-D'!#REF!</definedName>
    <definedName name="_________YU167" localSheetId="57">'[2]Twc-D'!#REF!</definedName>
    <definedName name="_________YU167" localSheetId="58">'[2]Twc-D'!#REF!</definedName>
    <definedName name="_________YU167" localSheetId="55">'[2]Twc-D'!#REF!</definedName>
    <definedName name="_________YU167" localSheetId="56">'[2]Twc-D'!#REF!</definedName>
    <definedName name="_________YU167" localSheetId="53">'[2]Twc-D'!#REF!</definedName>
    <definedName name="_________YU167" localSheetId="54">'[2]Twc-D'!#REF!</definedName>
    <definedName name="_________YU167" localSheetId="6">'[2]Twc-D'!#REF!</definedName>
    <definedName name="_________YU167" localSheetId="7">'[2]Twc-D'!#REF!</definedName>
    <definedName name="_________YU167" localSheetId="12">'[2]Twc-D'!#REF!</definedName>
    <definedName name="_________YU167" localSheetId="18">'[2]Twc-D'!#REF!</definedName>
    <definedName name="_________YU167" localSheetId="19">'[2]Twc-D'!#REF!</definedName>
    <definedName name="_________YU167" localSheetId="28">'[2]Twc-D'!#REF!</definedName>
    <definedName name="_________YU167" localSheetId="36">'[2]Twc-D'!#REF!</definedName>
    <definedName name="_________YU167" localSheetId="26">'[2]Twc-D'!#REF!</definedName>
    <definedName name="_________YU167" localSheetId="23">'[2]Twc-D'!#REF!</definedName>
    <definedName name="_________YU167" localSheetId="16">'[2]Twc-D'!#REF!</definedName>
    <definedName name="_________YU167" localSheetId="17">'[2]Twc-D'!#REF!</definedName>
    <definedName name="_________YU167" localSheetId="20">'[2]Twc-D'!#REF!</definedName>
    <definedName name="_________YU167" localSheetId="22">'[2]Twc-D'!#REF!</definedName>
    <definedName name="_________YU167" localSheetId="21">'[2]Twc-D'!#REF!</definedName>
    <definedName name="_________YU167" localSheetId="25">'[2]Twc-D'!#REF!</definedName>
    <definedName name="_________YU167" localSheetId="34">'[2]Twc-D'!#REF!</definedName>
    <definedName name="_________YU167" localSheetId="32">'[2]Twc-D'!#REF!</definedName>
    <definedName name="_________YU167" localSheetId="30">'[2]Twc-D'!#REF!</definedName>
    <definedName name="_________YU167" localSheetId="29">'[2]Twc-D'!#REF!</definedName>
    <definedName name="_________YU167" localSheetId="37">'[2]Twc-D'!#REF!</definedName>
    <definedName name="_________YU167" localSheetId="27">'[2]Twc-D'!#REF!</definedName>
    <definedName name="_________YU167" localSheetId="24">'[2]Twc-D'!#REF!</definedName>
    <definedName name="_________YU167" localSheetId="35">'[2]Twc-D'!#REF!</definedName>
    <definedName name="_________YU167" localSheetId="33">'[2]Twc-D'!#REF!</definedName>
    <definedName name="_________YU167" localSheetId="31">'[2]Twc-D'!#REF!</definedName>
    <definedName name="_________YU167" localSheetId="0">'[1]Twc-D'!#REF!</definedName>
    <definedName name="_________YU167">'[2]Twc-D'!#REF!</definedName>
    <definedName name="________aug1" localSheetId="6">#REF!</definedName>
    <definedName name="________aug1" localSheetId="7">#REF!</definedName>
    <definedName name="________aug1" localSheetId="12">#REF!</definedName>
    <definedName name="________aug1" localSheetId="22">#REF!</definedName>
    <definedName name="________aug1" localSheetId="25">#REF!</definedName>
    <definedName name="________aug1" localSheetId="0">#REF!</definedName>
    <definedName name="________aug1">#REF!</definedName>
    <definedName name="________AUG2" localSheetId="6">#REF!</definedName>
    <definedName name="________AUG2" localSheetId="7">#REF!</definedName>
    <definedName name="________AUG2" localSheetId="12">#REF!</definedName>
    <definedName name="________AUG2" localSheetId="22">#REF!</definedName>
    <definedName name="________AUG2" localSheetId="25">#REF!</definedName>
    <definedName name="________AUG2">#REF!</definedName>
    <definedName name="________BAF2" localSheetId="6">#REF!</definedName>
    <definedName name="________BAF2" localSheetId="7">#REF!</definedName>
    <definedName name="________BAF2" localSheetId="12">#REF!</definedName>
    <definedName name="________BAF2" localSheetId="22">#REF!</definedName>
    <definedName name="________BAF2" localSheetId="25">#REF!</definedName>
    <definedName name="________BAF2">#REF!</definedName>
    <definedName name="________BAF3" localSheetId="6">#REF!</definedName>
    <definedName name="________BAF3" localSheetId="7">#REF!</definedName>
    <definedName name="________BAF3" localSheetId="12">#REF!</definedName>
    <definedName name="________BAF3" localSheetId="22">#REF!</definedName>
    <definedName name="________BAF3" localSheetId="25">#REF!</definedName>
    <definedName name="________BAF3">#REF!</definedName>
    <definedName name="________Cat01" localSheetId="0">[3]FX!$C$9</definedName>
    <definedName name="________Cat01">[4]FX!$C$9</definedName>
    <definedName name="________Cat02" localSheetId="0">[3]FX!$C$10</definedName>
    <definedName name="________Cat02">[4]FX!$C$10</definedName>
    <definedName name="________Cat03" localSheetId="0">[3]FX!$C$11</definedName>
    <definedName name="________Cat03">[4]FX!$C$11</definedName>
    <definedName name="________Cat04" localSheetId="0">[3]FX!$C$12</definedName>
    <definedName name="________Cat04">[4]FX!$C$12</definedName>
    <definedName name="________Cat05" localSheetId="0">[3]FX!$C$13</definedName>
    <definedName name="________Cat05">[4]FX!$C$13</definedName>
    <definedName name="________Cat06" localSheetId="0">[3]FX!$C$14</definedName>
    <definedName name="________Cat06">[4]FX!$C$14</definedName>
    <definedName name="________Cat07" localSheetId="0">[3]FX!$C$15</definedName>
    <definedName name="________Cat07">[4]FX!$C$15</definedName>
    <definedName name="________Cat08" localSheetId="0">[3]FX!$C$16</definedName>
    <definedName name="________Cat08">[4]FX!$C$16</definedName>
    <definedName name="________Cat09" localSheetId="0">[3]FX!$C$17</definedName>
    <definedName name="________Cat09">[4]FX!$C$17</definedName>
    <definedName name="________Cat10" localSheetId="0">[3]FX!$C$18</definedName>
    <definedName name="________Cat10">[4]FX!$C$18</definedName>
    <definedName name="________Cat11" localSheetId="0">[3]FX!$C$19</definedName>
    <definedName name="________Cat11">[4]FX!$C$19</definedName>
    <definedName name="________Cat12" localSheetId="0">[3]FX!$C$20</definedName>
    <definedName name="________Cat12">[4]FX!$C$20</definedName>
    <definedName name="________OCT1" localSheetId="6">#REF!</definedName>
    <definedName name="________OCT1" localSheetId="7">#REF!</definedName>
    <definedName name="________OCT1" localSheetId="12">#REF!</definedName>
    <definedName name="________OCT1" localSheetId="22">#REF!</definedName>
    <definedName name="________OCT1" localSheetId="25">#REF!</definedName>
    <definedName name="________OCT1" localSheetId="0">#REF!</definedName>
    <definedName name="________OCT1">#REF!</definedName>
    <definedName name="________WOO1" localSheetId="40">#REF!</definedName>
    <definedName name="________WOO1" localSheetId="41">#REF!</definedName>
    <definedName name="________WOO1" localSheetId="42">#REF!</definedName>
    <definedName name="________WOO1" localSheetId="51">#REF!</definedName>
    <definedName name="________WOO1" localSheetId="52">#REF!</definedName>
    <definedName name="________WOO1" localSheetId="59">#REF!</definedName>
    <definedName name="________WOO1" localSheetId="60">#REF!</definedName>
    <definedName name="________WOO1" localSheetId="49">#REF!</definedName>
    <definedName name="________WOO1" localSheetId="50">#REF!</definedName>
    <definedName name="________WOO1" localSheetId="46">#REF!</definedName>
    <definedName name="________WOO1" localSheetId="47">#REF!</definedName>
    <definedName name="________WOO1" localSheetId="38">#REF!</definedName>
    <definedName name="________WOO1" localSheetId="39">#REF!</definedName>
    <definedName name="________WOO1" localSheetId="43">#REF!</definedName>
    <definedName name="________WOO1" localSheetId="44">#REF!</definedName>
    <definedName name="________WOO1" localSheetId="45">#REF!</definedName>
    <definedName name="________WOO1" localSheetId="48">#REF!</definedName>
    <definedName name="________WOO1" localSheetId="57">#REF!</definedName>
    <definedName name="________WOO1" localSheetId="58">#REF!</definedName>
    <definedName name="________WOO1" localSheetId="55">#REF!</definedName>
    <definedName name="________WOO1" localSheetId="56">#REF!</definedName>
    <definedName name="________WOO1" localSheetId="53">#REF!</definedName>
    <definedName name="________WOO1" localSheetId="54">#REF!</definedName>
    <definedName name="________WOO1" localSheetId="6">#REF!</definedName>
    <definedName name="________WOO1" localSheetId="7">#REF!</definedName>
    <definedName name="________WOO1" localSheetId="12">#REF!</definedName>
    <definedName name="________WOO1" localSheetId="18">#REF!</definedName>
    <definedName name="________WOO1" localSheetId="19">#REF!</definedName>
    <definedName name="________WOO1" localSheetId="28">#REF!</definedName>
    <definedName name="________WOO1" localSheetId="36">#REF!</definedName>
    <definedName name="________WOO1" localSheetId="26">#REF!</definedName>
    <definedName name="________WOO1" localSheetId="23">#REF!</definedName>
    <definedName name="________WOO1" localSheetId="16">#REF!</definedName>
    <definedName name="________WOO1" localSheetId="17">#REF!</definedName>
    <definedName name="________WOO1" localSheetId="20">#REF!</definedName>
    <definedName name="________WOO1" localSheetId="22">#REF!</definedName>
    <definedName name="________WOO1" localSheetId="21">#REF!</definedName>
    <definedName name="________WOO1" localSheetId="25">#REF!</definedName>
    <definedName name="________WOO1" localSheetId="34">#REF!</definedName>
    <definedName name="________WOO1" localSheetId="32">#REF!</definedName>
    <definedName name="________WOO1" localSheetId="30">#REF!</definedName>
    <definedName name="________WOO1" localSheetId="29">#REF!</definedName>
    <definedName name="________WOO1" localSheetId="37">#REF!</definedName>
    <definedName name="________WOO1" localSheetId="27">#REF!</definedName>
    <definedName name="________WOO1" localSheetId="24">#REF!</definedName>
    <definedName name="________WOO1" localSheetId="35">#REF!</definedName>
    <definedName name="________WOO1" localSheetId="33">#REF!</definedName>
    <definedName name="________WOO1" localSheetId="31">#REF!</definedName>
    <definedName name="________WOO1">#REF!</definedName>
    <definedName name="________YU167" localSheetId="40">'[2]Twc-D'!#REF!</definedName>
    <definedName name="________YU167" localSheetId="41">'[2]Twc-D'!#REF!</definedName>
    <definedName name="________YU167" localSheetId="42">'[2]Twc-D'!#REF!</definedName>
    <definedName name="________YU167" localSheetId="51">'[2]Twc-D'!#REF!</definedName>
    <definedName name="________YU167" localSheetId="52">'[2]Twc-D'!#REF!</definedName>
    <definedName name="________YU167" localSheetId="59">'[2]Twc-D'!#REF!</definedName>
    <definedName name="________YU167" localSheetId="60">'[2]Twc-D'!#REF!</definedName>
    <definedName name="________YU167" localSheetId="49">'[2]Twc-D'!#REF!</definedName>
    <definedName name="________YU167" localSheetId="50">'[2]Twc-D'!#REF!</definedName>
    <definedName name="________YU167" localSheetId="46">'[2]Twc-D'!#REF!</definedName>
    <definedName name="________YU167" localSheetId="47">'[2]Twc-D'!#REF!</definedName>
    <definedName name="________YU167" localSheetId="38">'[2]Twc-D'!#REF!</definedName>
    <definedName name="________YU167" localSheetId="39">'[2]Twc-D'!#REF!</definedName>
    <definedName name="________YU167" localSheetId="43">'[2]Twc-D'!#REF!</definedName>
    <definedName name="________YU167" localSheetId="44">'[2]Twc-D'!#REF!</definedName>
    <definedName name="________YU167" localSheetId="45">'[2]Twc-D'!#REF!</definedName>
    <definedName name="________YU167" localSheetId="48">'[2]Twc-D'!#REF!</definedName>
    <definedName name="________YU167" localSheetId="57">'[2]Twc-D'!#REF!</definedName>
    <definedName name="________YU167" localSheetId="58">'[2]Twc-D'!#REF!</definedName>
    <definedName name="________YU167" localSheetId="55">'[2]Twc-D'!#REF!</definedName>
    <definedName name="________YU167" localSheetId="56">'[2]Twc-D'!#REF!</definedName>
    <definedName name="________YU167" localSheetId="53">'[2]Twc-D'!#REF!</definedName>
    <definedName name="________YU167" localSheetId="54">'[2]Twc-D'!#REF!</definedName>
    <definedName name="________YU167" localSheetId="18">'[2]Twc-D'!#REF!</definedName>
    <definedName name="________YU167" localSheetId="19">'[2]Twc-D'!#REF!</definedName>
    <definedName name="________YU167" localSheetId="28">'[2]Twc-D'!#REF!</definedName>
    <definedName name="________YU167" localSheetId="36">'[2]Twc-D'!#REF!</definedName>
    <definedName name="________YU167" localSheetId="26">'[2]Twc-D'!#REF!</definedName>
    <definedName name="________YU167" localSheetId="23">'[2]Twc-D'!#REF!</definedName>
    <definedName name="________YU167" localSheetId="16">'[2]Twc-D'!#REF!</definedName>
    <definedName name="________YU167" localSheetId="17">'[2]Twc-D'!#REF!</definedName>
    <definedName name="________YU167" localSheetId="20">'[2]Twc-D'!#REF!</definedName>
    <definedName name="________YU167" localSheetId="22">'[2]Twc-D'!#REF!</definedName>
    <definedName name="________YU167" localSheetId="21">'[2]Twc-D'!#REF!</definedName>
    <definedName name="________YU167" localSheetId="25">'[2]Twc-D'!#REF!</definedName>
    <definedName name="________YU167" localSheetId="34">'[2]Twc-D'!#REF!</definedName>
    <definedName name="________YU167" localSheetId="32">'[2]Twc-D'!#REF!</definedName>
    <definedName name="________YU167" localSheetId="30">'[2]Twc-D'!#REF!</definedName>
    <definedName name="________YU167" localSheetId="29">'[2]Twc-D'!#REF!</definedName>
    <definedName name="________YU167" localSheetId="37">'[2]Twc-D'!#REF!</definedName>
    <definedName name="________YU167" localSheetId="27">'[2]Twc-D'!#REF!</definedName>
    <definedName name="________YU167" localSheetId="24">'[2]Twc-D'!#REF!</definedName>
    <definedName name="________YU167" localSheetId="35">'[2]Twc-D'!#REF!</definedName>
    <definedName name="________YU167" localSheetId="33">'[2]Twc-D'!#REF!</definedName>
    <definedName name="________YU167" localSheetId="31">'[2]Twc-D'!#REF!</definedName>
    <definedName name="________YU167" localSheetId="0">'[1]Twc-D'!#REF!</definedName>
    <definedName name="________YU167">'[2]Twc-D'!#REF!</definedName>
    <definedName name="_______aug1" localSheetId="6">#REF!</definedName>
    <definedName name="_______aug1" localSheetId="7">#REF!</definedName>
    <definedName name="_______aug1" localSheetId="12">#REF!</definedName>
    <definedName name="_______aug1" localSheetId="22">#REF!</definedName>
    <definedName name="_______aug1" localSheetId="25">#REF!</definedName>
    <definedName name="_______aug1" localSheetId="0">#REF!</definedName>
    <definedName name="_______aug1">#REF!</definedName>
    <definedName name="_______AUG2" localSheetId="6">#REF!</definedName>
    <definedName name="_______AUG2" localSheetId="7">#REF!</definedName>
    <definedName name="_______AUG2" localSheetId="12">#REF!</definedName>
    <definedName name="_______AUG2" localSheetId="22">#REF!</definedName>
    <definedName name="_______AUG2" localSheetId="25">#REF!</definedName>
    <definedName name="_______AUG2" localSheetId="0">#REF!</definedName>
    <definedName name="_______AUG2">#REF!</definedName>
    <definedName name="_______BAF2" localSheetId="6">#REF!</definedName>
    <definedName name="_______BAF2" localSheetId="7">#REF!</definedName>
    <definedName name="_______BAF2" localSheetId="12">#REF!</definedName>
    <definedName name="_______BAF2" localSheetId="22">#REF!</definedName>
    <definedName name="_______BAF2" localSheetId="25">#REF!</definedName>
    <definedName name="_______BAF2" localSheetId="0">#REF!</definedName>
    <definedName name="_______BAF2">#REF!</definedName>
    <definedName name="_______BAF3" localSheetId="6">#REF!</definedName>
    <definedName name="_______BAF3" localSheetId="7">#REF!</definedName>
    <definedName name="_______BAF3" localSheetId="12">#REF!</definedName>
    <definedName name="_______BAF3" localSheetId="22">#REF!</definedName>
    <definedName name="_______BAF3" localSheetId="25">#REF!</definedName>
    <definedName name="_______BAF3">#REF!</definedName>
    <definedName name="_______Cat01" localSheetId="0">[3]FX!$C$9</definedName>
    <definedName name="_______Cat01">[4]FX!$C$9</definedName>
    <definedName name="_______Cat02" localSheetId="0">[3]FX!$C$10</definedName>
    <definedName name="_______Cat02">[4]FX!$C$10</definedName>
    <definedName name="_______Cat03" localSheetId="0">[3]FX!$C$11</definedName>
    <definedName name="_______Cat03">[4]FX!$C$11</definedName>
    <definedName name="_______Cat04" localSheetId="0">[3]FX!$C$12</definedName>
    <definedName name="_______Cat04">[4]FX!$C$12</definedName>
    <definedName name="_______Cat05" localSheetId="0">[3]FX!$C$13</definedName>
    <definedName name="_______Cat05">[4]FX!$C$13</definedName>
    <definedName name="_______Cat06" localSheetId="0">[3]FX!$C$14</definedName>
    <definedName name="_______Cat06">[4]FX!$C$14</definedName>
    <definedName name="_______Cat07" localSheetId="0">[3]FX!$C$15</definedName>
    <definedName name="_______Cat07">[4]FX!$C$15</definedName>
    <definedName name="_______Cat08" localSheetId="0">[3]FX!$C$16</definedName>
    <definedName name="_______Cat08">[4]FX!$C$16</definedName>
    <definedName name="_______Cat09" localSheetId="0">[3]FX!$C$17</definedName>
    <definedName name="_______Cat09">[4]FX!$C$17</definedName>
    <definedName name="_______Cat10" localSheetId="0">[3]FX!$C$18</definedName>
    <definedName name="_______Cat10">[4]FX!$C$18</definedName>
    <definedName name="_______Cat11" localSheetId="0">[3]FX!$C$19</definedName>
    <definedName name="_______Cat11">[4]FX!$C$19</definedName>
    <definedName name="_______Cat12" localSheetId="0">[3]FX!$C$20</definedName>
    <definedName name="_______Cat12">[4]FX!$C$20</definedName>
    <definedName name="_______OCT1" localSheetId="6">#REF!</definedName>
    <definedName name="_______OCT1" localSheetId="7">#REF!</definedName>
    <definedName name="_______OCT1" localSheetId="12">#REF!</definedName>
    <definedName name="_______OCT1" localSheetId="22">#REF!</definedName>
    <definedName name="_______OCT1" localSheetId="25">#REF!</definedName>
    <definedName name="_______OCT1" localSheetId="0">#REF!</definedName>
    <definedName name="_______OCT1">#REF!</definedName>
    <definedName name="_______WOO1" localSheetId="40">#REF!</definedName>
    <definedName name="_______WOO1" localSheetId="41">#REF!</definedName>
    <definedName name="_______WOO1" localSheetId="42">#REF!</definedName>
    <definedName name="_______WOO1" localSheetId="51">#REF!</definedName>
    <definedName name="_______WOO1" localSheetId="52">#REF!</definedName>
    <definedName name="_______WOO1" localSheetId="59">#REF!</definedName>
    <definedName name="_______WOO1" localSheetId="60">#REF!</definedName>
    <definedName name="_______WOO1" localSheetId="49">#REF!</definedName>
    <definedName name="_______WOO1" localSheetId="50">#REF!</definedName>
    <definedName name="_______WOO1" localSheetId="46">#REF!</definedName>
    <definedName name="_______WOO1" localSheetId="47">#REF!</definedName>
    <definedName name="_______WOO1" localSheetId="38">#REF!</definedName>
    <definedName name="_______WOO1" localSheetId="39">#REF!</definedName>
    <definedName name="_______WOO1" localSheetId="43">#REF!</definedName>
    <definedName name="_______WOO1" localSheetId="44">#REF!</definedName>
    <definedName name="_______WOO1" localSheetId="45">#REF!</definedName>
    <definedName name="_______WOO1" localSheetId="48">#REF!</definedName>
    <definedName name="_______WOO1" localSheetId="57">#REF!</definedName>
    <definedName name="_______WOO1" localSheetId="58">#REF!</definedName>
    <definedName name="_______WOO1" localSheetId="55">#REF!</definedName>
    <definedName name="_______WOO1" localSheetId="56">#REF!</definedName>
    <definedName name="_______WOO1" localSheetId="53">#REF!</definedName>
    <definedName name="_______WOO1" localSheetId="54">#REF!</definedName>
    <definedName name="_______WOO1" localSheetId="6">#REF!</definedName>
    <definedName name="_______WOO1" localSheetId="7">#REF!</definedName>
    <definedName name="_______WOO1" localSheetId="12">#REF!</definedName>
    <definedName name="_______WOO1" localSheetId="18">#REF!</definedName>
    <definedName name="_______WOO1" localSheetId="19">#REF!</definedName>
    <definedName name="_______WOO1" localSheetId="28">#REF!</definedName>
    <definedName name="_______WOO1" localSheetId="36">#REF!</definedName>
    <definedName name="_______WOO1" localSheetId="26">#REF!</definedName>
    <definedName name="_______WOO1" localSheetId="23">#REF!</definedName>
    <definedName name="_______WOO1" localSheetId="16">#REF!</definedName>
    <definedName name="_______WOO1" localSheetId="17">#REF!</definedName>
    <definedName name="_______WOO1" localSheetId="20">#REF!</definedName>
    <definedName name="_______WOO1" localSheetId="22">#REF!</definedName>
    <definedName name="_______WOO1" localSheetId="21">#REF!</definedName>
    <definedName name="_______WOO1" localSheetId="25">#REF!</definedName>
    <definedName name="_______WOO1" localSheetId="34">#REF!</definedName>
    <definedName name="_______WOO1" localSheetId="32">#REF!</definedName>
    <definedName name="_______WOO1" localSheetId="30">#REF!</definedName>
    <definedName name="_______WOO1" localSheetId="29">#REF!</definedName>
    <definedName name="_______WOO1" localSheetId="37">#REF!</definedName>
    <definedName name="_______WOO1" localSheetId="27">#REF!</definedName>
    <definedName name="_______WOO1" localSheetId="24">#REF!</definedName>
    <definedName name="_______WOO1" localSheetId="35">#REF!</definedName>
    <definedName name="_______WOO1" localSheetId="33">#REF!</definedName>
    <definedName name="_______WOO1" localSheetId="31">#REF!</definedName>
    <definedName name="_______WOO1">#REF!</definedName>
    <definedName name="_______YU167" localSheetId="40">'[2]Twc-D'!#REF!</definedName>
    <definedName name="_______YU167" localSheetId="41">'[2]Twc-D'!#REF!</definedName>
    <definedName name="_______YU167" localSheetId="42">'[2]Twc-D'!#REF!</definedName>
    <definedName name="_______YU167" localSheetId="51">'[2]Twc-D'!#REF!</definedName>
    <definedName name="_______YU167" localSheetId="52">'[2]Twc-D'!#REF!</definedName>
    <definedName name="_______YU167" localSheetId="59">'[2]Twc-D'!#REF!</definedName>
    <definedName name="_______YU167" localSheetId="60">'[2]Twc-D'!#REF!</definedName>
    <definedName name="_______YU167" localSheetId="49">'[2]Twc-D'!#REF!</definedName>
    <definedName name="_______YU167" localSheetId="50">'[2]Twc-D'!#REF!</definedName>
    <definedName name="_______YU167" localSheetId="46">'[2]Twc-D'!#REF!</definedName>
    <definedName name="_______YU167" localSheetId="47">'[2]Twc-D'!#REF!</definedName>
    <definedName name="_______YU167" localSheetId="38">'[2]Twc-D'!#REF!</definedName>
    <definedName name="_______YU167" localSheetId="39">'[2]Twc-D'!#REF!</definedName>
    <definedName name="_______YU167" localSheetId="43">'[2]Twc-D'!#REF!</definedName>
    <definedName name="_______YU167" localSheetId="44">'[2]Twc-D'!#REF!</definedName>
    <definedName name="_______YU167" localSheetId="45">'[2]Twc-D'!#REF!</definedName>
    <definedName name="_______YU167" localSheetId="48">'[2]Twc-D'!#REF!</definedName>
    <definedName name="_______YU167" localSheetId="57">'[2]Twc-D'!#REF!</definedName>
    <definedName name="_______YU167" localSheetId="58">'[2]Twc-D'!#REF!</definedName>
    <definedName name="_______YU167" localSheetId="55">'[2]Twc-D'!#REF!</definedName>
    <definedName name="_______YU167" localSheetId="56">'[2]Twc-D'!#REF!</definedName>
    <definedName name="_______YU167" localSheetId="53">'[2]Twc-D'!#REF!</definedName>
    <definedName name="_______YU167" localSheetId="54">'[2]Twc-D'!#REF!</definedName>
    <definedName name="_______YU167" localSheetId="18">'[2]Twc-D'!#REF!</definedName>
    <definedName name="_______YU167" localSheetId="19">'[2]Twc-D'!#REF!</definedName>
    <definedName name="_______YU167" localSheetId="28">'[2]Twc-D'!#REF!</definedName>
    <definedName name="_______YU167" localSheetId="36">'[2]Twc-D'!#REF!</definedName>
    <definedName name="_______YU167" localSheetId="26">'[2]Twc-D'!#REF!</definedName>
    <definedName name="_______YU167" localSheetId="23">'[2]Twc-D'!#REF!</definedName>
    <definedName name="_______YU167" localSheetId="16">'[2]Twc-D'!#REF!</definedName>
    <definedName name="_______YU167" localSheetId="17">'[2]Twc-D'!#REF!</definedName>
    <definedName name="_______YU167" localSheetId="20">'[2]Twc-D'!#REF!</definedName>
    <definedName name="_______YU167" localSheetId="22">'[2]Twc-D'!#REF!</definedName>
    <definedName name="_______YU167" localSheetId="21">'[2]Twc-D'!#REF!</definedName>
    <definedName name="_______YU167" localSheetId="25">'[2]Twc-D'!#REF!</definedName>
    <definedName name="_______YU167" localSheetId="34">'[2]Twc-D'!#REF!</definedName>
    <definedName name="_______YU167" localSheetId="32">'[2]Twc-D'!#REF!</definedName>
    <definedName name="_______YU167" localSheetId="30">'[2]Twc-D'!#REF!</definedName>
    <definedName name="_______YU167" localSheetId="29">'[2]Twc-D'!#REF!</definedName>
    <definedName name="_______YU167" localSheetId="37">'[2]Twc-D'!#REF!</definedName>
    <definedName name="_______YU167" localSheetId="27">'[2]Twc-D'!#REF!</definedName>
    <definedName name="_______YU167" localSheetId="24">'[2]Twc-D'!#REF!</definedName>
    <definedName name="_______YU167" localSheetId="35">'[2]Twc-D'!#REF!</definedName>
    <definedName name="_______YU167" localSheetId="33">'[2]Twc-D'!#REF!</definedName>
    <definedName name="_______YU167" localSheetId="31">'[2]Twc-D'!#REF!</definedName>
    <definedName name="_______YU167" localSheetId="0">'[1]Twc-D'!#REF!</definedName>
    <definedName name="_______YU167">'[2]Twc-D'!#REF!</definedName>
    <definedName name="______aug1" localSheetId="6">#REF!</definedName>
    <definedName name="______aug1" localSheetId="7">#REF!</definedName>
    <definedName name="______aug1" localSheetId="12">#REF!</definedName>
    <definedName name="______aug1" localSheetId="22">#REF!</definedName>
    <definedName name="______aug1" localSheetId="25">#REF!</definedName>
    <definedName name="______aug1" localSheetId="0">#REF!</definedName>
    <definedName name="______aug1">#REF!</definedName>
    <definedName name="______AUG2" localSheetId="6">#REF!</definedName>
    <definedName name="______AUG2" localSheetId="7">#REF!</definedName>
    <definedName name="______AUG2" localSheetId="12">#REF!</definedName>
    <definedName name="______AUG2" localSheetId="22">#REF!</definedName>
    <definedName name="______AUG2" localSheetId="25">#REF!</definedName>
    <definedName name="______AUG2" localSheetId="0">#REF!</definedName>
    <definedName name="______AUG2">#REF!</definedName>
    <definedName name="______BAF2" localSheetId="6">#REF!</definedName>
    <definedName name="______BAF2" localSheetId="7">#REF!</definedName>
    <definedName name="______BAF2" localSheetId="12">#REF!</definedName>
    <definedName name="______BAF2" localSheetId="22">#REF!</definedName>
    <definedName name="______BAF2" localSheetId="25">#REF!</definedName>
    <definedName name="______BAF2" localSheetId="0">#REF!</definedName>
    <definedName name="______BAF2">#REF!</definedName>
    <definedName name="______BAF3" localSheetId="6">#REF!</definedName>
    <definedName name="______BAF3" localSheetId="7">#REF!</definedName>
    <definedName name="______BAF3" localSheetId="12">#REF!</definedName>
    <definedName name="______BAF3" localSheetId="22">#REF!</definedName>
    <definedName name="______BAF3" localSheetId="25">#REF!</definedName>
    <definedName name="______BAF3">#REF!</definedName>
    <definedName name="______Cat01" localSheetId="0">[3]FX!$C$9</definedName>
    <definedName name="______Cat01">[4]FX!$C$9</definedName>
    <definedName name="______Cat02" localSheetId="0">[3]FX!$C$10</definedName>
    <definedName name="______Cat02">[4]FX!$C$10</definedName>
    <definedName name="______Cat03" localSheetId="0">[3]FX!$C$11</definedName>
    <definedName name="______Cat03">[4]FX!$C$11</definedName>
    <definedName name="______Cat04" localSheetId="0">[3]FX!$C$12</definedName>
    <definedName name="______Cat04">[4]FX!$C$12</definedName>
    <definedName name="______Cat05" localSheetId="0">[3]FX!$C$13</definedName>
    <definedName name="______Cat05">[4]FX!$C$13</definedName>
    <definedName name="______Cat06" localSheetId="0">[3]FX!$C$14</definedName>
    <definedName name="______Cat06">[4]FX!$C$14</definedName>
    <definedName name="______Cat07" localSheetId="0">[3]FX!$C$15</definedName>
    <definedName name="______Cat07">[4]FX!$C$15</definedName>
    <definedName name="______Cat08" localSheetId="0">[3]FX!$C$16</definedName>
    <definedName name="______Cat08">[4]FX!$C$16</definedName>
    <definedName name="______Cat09" localSheetId="0">[3]FX!$C$17</definedName>
    <definedName name="______Cat09">[4]FX!$C$17</definedName>
    <definedName name="______Cat10" localSheetId="0">[3]FX!$C$18</definedName>
    <definedName name="______Cat10">[4]FX!$C$18</definedName>
    <definedName name="______Cat11" localSheetId="0">[3]FX!$C$19</definedName>
    <definedName name="______Cat11">[4]FX!$C$19</definedName>
    <definedName name="______Cat12" localSheetId="0">[3]FX!$C$20</definedName>
    <definedName name="______Cat12">[4]FX!$C$20</definedName>
    <definedName name="______OCT1" localSheetId="6">#REF!</definedName>
    <definedName name="______OCT1" localSheetId="7">#REF!</definedName>
    <definedName name="______OCT1" localSheetId="12">#REF!</definedName>
    <definedName name="______OCT1" localSheetId="22">#REF!</definedName>
    <definedName name="______OCT1" localSheetId="25">#REF!</definedName>
    <definedName name="______OCT1" localSheetId="0">#REF!</definedName>
    <definedName name="______OCT1">#REF!</definedName>
    <definedName name="______WOO1" localSheetId="40">#REF!</definedName>
    <definedName name="______WOO1" localSheetId="41">#REF!</definedName>
    <definedName name="______WOO1" localSheetId="42">#REF!</definedName>
    <definedName name="______WOO1" localSheetId="51">#REF!</definedName>
    <definedName name="______WOO1" localSheetId="52">#REF!</definedName>
    <definedName name="______WOO1" localSheetId="59">#REF!</definedName>
    <definedName name="______WOO1" localSheetId="60">#REF!</definedName>
    <definedName name="______WOO1" localSheetId="49">#REF!</definedName>
    <definedName name="______WOO1" localSheetId="50">#REF!</definedName>
    <definedName name="______WOO1" localSheetId="46">#REF!</definedName>
    <definedName name="______WOO1" localSheetId="47">#REF!</definedName>
    <definedName name="______WOO1" localSheetId="38">#REF!</definedName>
    <definedName name="______WOO1" localSheetId="39">#REF!</definedName>
    <definedName name="______WOO1" localSheetId="43">#REF!</definedName>
    <definedName name="______WOO1" localSheetId="44">#REF!</definedName>
    <definedName name="______WOO1" localSheetId="45">#REF!</definedName>
    <definedName name="______WOO1" localSheetId="48">#REF!</definedName>
    <definedName name="______WOO1" localSheetId="57">#REF!</definedName>
    <definedName name="______WOO1" localSheetId="58">#REF!</definedName>
    <definedName name="______WOO1" localSheetId="55">#REF!</definedName>
    <definedName name="______WOO1" localSheetId="56">#REF!</definedName>
    <definedName name="______WOO1" localSheetId="53">#REF!</definedName>
    <definedName name="______WOO1" localSheetId="54">#REF!</definedName>
    <definedName name="______WOO1" localSheetId="6">#REF!</definedName>
    <definedName name="______WOO1" localSheetId="7">#REF!</definedName>
    <definedName name="______WOO1" localSheetId="12">#REF!</definedName>
    <definedName name="______WOO1" localSheetId="18">#REF!</definedName>
    <definedName name="______WOO1" localSheetId="19">#REF!</definedName>
    <definedName name="______WOO1" localSheetId="28">#REF!</definedName>
    <definedName name="______WOO1" localSheetId="36">#REF!</definedName>
    <definedName name="______WOO1" localSheetId="26">#REF!</definedName>
    <definedName name="______WOO1" localSheetId="23">#REF!</definedName>
    <definedName name="______WOO1" localSheetId="16">#REF!</definedName>
    <definedName name="______WOO1" localSheetId="17">#REF!</definedName>
    <definedName name="______WOO1" localSheetId="20">#REF!</definedName>
    <definedName name="______WOO1" localSheetId="22">#REF!</definedName>
    <definedName name="______WOO1" localSheetId="21">#REF!</definedName>
    <definedName name="______WOO1" localSheetId="25">#REF!</definedName>
    <definedName name="______WOO1" localSheetId="34">#REF!</definedName>
    <definedName name="______WOO1" localSheetId="32">#REF!</definedName>
    <definedName name="______WOO1" localSheetId="30">#REF!</definedName>
    <definedName name="______WOO1" localSheetId="29">#REF!</definedName>
    <definedName name="______WOO1" localSheetId="37">#REF!</definedName>
    <definedName name="______WOO1" localSheetId="27">#REF!</definedName>
    <definedName name="______WOO1" localSheetId="24">#REF!</definedName>
    <definedName name="______WOO1" localSheetId="35">#REF!</definedName>
    <definedName name="______WOO1" localSheetId="33">#REF!</definedName>
    <definedName name="______WOO1" localSheetId="31">#REF!</definedName>
    <definedName name="______WOO1">#REF!</definedName>
    <definedName name="______YU167" localSheetId="40">'[2]Twc-D'!#REF!</definedName>
    <definedName name="______YU167" localSheetId="41">'[2]Twc-D'!#REF!</definedName>
    <definedName name="______YU167" localSheetId="42">'[2]Twc-D'!#REF!</definedName>
    <definedName name="______YU167" localSheetId="51">'[2]Twc-D'!#REF!</definedName>
    <definedName name="______YU167" localSheetId="52">'[2]Twc-D'!#REF!</definedName>
    <definedName name="______YU167" localSheetId="59">'[2]Twc-D'!#REF!</definedName>
    <definedName name="______YU167" localSheetId="60">'[2]Twc-D'!#REF!</definedName>
    <definedName name="______YU167" localSheetId="49">'[2]Twc-D'!#REF!</definedName>
    <definedName name="______YU167" localSheetId="50">'[2]Twc-D'!#REF!</definedName>
    <definedName name="______YU167" localSheetId="46">'[2]Twc-D'!#REF!</definedName>
    <definedName name="______YU167" localSheetId="47">'[2]Twc-D'!#REF!</definedName>
    <definedName name="______YU167" localSheetId="38">'[2]Twc-D'!#REF!</definedName>
    <definedName name="______YU167" localSheetId="39">'[2]Twc-D'!#REF!</definedName>
    <definedName name="______YU167" localSheetId="43">'[2]Twc-D'!#REF!</definedName>
    <definedName name="______YU167" localSheetId="44">'[2]Twc-D'!#REF!</definedName>
    <definedName name="______YU167" localSheetId="45">'[2]Twc-D'!#REF!</definedName>
    <definedName name="______YU167" localSheetId="48">'[2]Twc-D'!#REF!</definedName>
    <definedName name="______YU167" localSheetId="57">'[2]Twc-D'!#REF!</definedName>
    <definedName name="______YU167" localSheetId="58">'[2]Twc-D'!#REF!</definedName>
    <definedName name="______YU167" localSheetId="55">'[2]Twc-D'!#REF!</definedName>
    <definedName name="______YU167" localSheetId="56">'[2]Twc-D'!#REF!</definedName>
    <definedName name="______YU167" localSheetId="53">'[2]Twc-D'!#REF!</definedName>
    <definedName name="______YU167" localSheetId="54">'[2]Twc-D'!#REF!</definedName>
    <definedName name="______YU167" localSheetId="18">'[2]Twc-D'!#REF!</definedName>
    <definedName name="______YU167" localSheetId="19">'[2]Twc-D'!#REF!</definedName>
    <definedName name="______YU167" localSheetId="28">'[2]Twc-D'!#REF!</definedName>
    <definedName name="______YU167" localSheetId="36">'[2]Twc-D'!#REF!</definedName>
    <definedName name="______YU167" localSheetId="26">'[2]Twc-D'!#REF!</definedName>
    <definedName name="______YU167" localSheetId="23">'[2]Twc-D'!#REF!</definedName>
    <definedName name="______YU167" localSheetId="16">'[2]Twc-D'!#REF!</definedName>
    <definedName name="______YU167" localSheetId="17">'[2]Twc-D'!#REF!</definedName>
    <definedName name="______YU167" localSheetId="20">'[2]Twc-D'!#REF!</definedName>
    <definedName name="______YU167" localSheetId="22">'[2]Twc-D'!#REF!</definedName>
    <definedName name="______YU167" localSheetId="21">'[2]Twc-D'!#REF!</definedName>
    <definedName name="______YU167" localSheetId="25">'[2]Twc-D'!#REF!</definedName>
    <definedName name="______YU167" localSheetId="34">'[2]Twc-D'!#REF!</definedName>
    <definedName name="______YU167" localSheetId="32">'[2]Twc-D'!#REF!</definedName>
    <definedName name="______YU167" localSheetId="30">'[2]Twc-D'!#REF!</definedName>
    <definedName name="______YU167" localSheetId="29">'[2]Twc-D'!#REF!</definedName>
    <definedName name="______YU167" localSheetId="37">'[2]Twc-D'!#REF!</definedName>
    <definedName name="______YU167" localSheetId="27">'[2]Twc-D'!#REF!</definedName>
    <definedName name="______YU167" localSheetId="24">'[2]Twc-D'!#REF!</definedName>
    <definedName name="______YU167" localSheetId="35">'[2]Twc-D'!#REF!</definedName>
    <definedName name="______YU167" localSheetId="33">'[2]Twc-D'!#REF!</definedName>
    <definedName name="______YU167" localSheetId="31">'[2]Twc-D'!#REF!</definedName>
    <definedName name="______YU167" localSheetId="0">'[1]Twc-D'!#REF!</definedName>
    <definedName name="______YU167">'[2]Twc-D'!#REF!</definedName>
    <definedName name="_____aug1" localSheetId="6">#REF!</definedName>
    <definedName name="_____aug1" localSheetId="7">#REF!</definedName>
    <definedName name="_____aug1" localSheetId="12">#REF!</definedName>
    <definedName name="_____aug1" localSheetId="22">#REF!</definedName>
    <definedName name="_____aug1" localSheetId="25">#REF!</definedName>
    <definedName name="_____aug1" localSheetId="0">#REF!</definedName>
    <definedName name="_____aug1">#REF!</definedName>
    <definedName name="_____AUG2" localSheetId="6">#REF!</definedName>
    <definedName name="_____AUG2" localSheetId="7">#REF!</definedName>
    <definedName name="_____AUG2" localSheetId="12">#REF!</definedName>
    <definedName name="_____AUG2" localSheetId="22">#REF!</definedName>
    <definedName name="_____AUG2" localSheetId="25">#REF!</definedName>
    <definedName name="_____AUG2" localSheetId="0">#REF!</definedName>
    <definedName name="_____AUG2">#REF!</definedName>
    <definedName name="_____BAF2" localSheetId="6">#REF!</definedName>
    <definedName name="_____BAF2" localSheetId="7">#REF!</definedName>
    <definedName name="_____BAF2" localSheetId="12">#REF!</definedName>
    <definedName name="_____BAF2" localSheetId="22">#REF!</definedName>
    <definedName name="_____BAF2" localSheetId="25">#REF!</definedName>
    <definedName name="_____BAF2" localSheetId="0">#REF!</definedName>
    <definedName name="_____BAF2">#REF!</definedName>
    <definedName name="_____BAF3" localSheetId="6">#REF!</definedName>
    <definedName name="_____BAF3" localSheetId="7">#REF!</definedName>
    <definedName name="_____BAF3" localSheetId="12">#REF!</definedName>
    <definedName name="_____BAF3" localSheetId="22">#REF!</definedName>
    <definedName name="_____BAF3" localSheetId="25">#REF!</definedName>
    <definedName name="_____BAF3">#REF!</definedName>
    <definedName name="_____Cat01" localSheetId="0">[3]FX!$C$9</definedName>
    <definedName name="_____Cat01">[4]FX!$C$9</definedName>
    <definedName name="_____Cat02" localSheetId="0">[3]FX!$C$10</definedName>
    <definedName name="_____Cat02">[4]FX!$C$10</definedName>
    <definedName name="_____Cat03" localSheetId="0">[3]FX!$C$11</definedName>
    <definedName name="_____Cat03">[4]FX!$C$11</definedName>
    <definedName name="_____Cat04" localSheetId="0">[3]FX!$C$12</definedName>
    <definedName name="_____Cat04">[4]FX!$C$12</definedName>
    <definedName name="_____Cat05" localSheetId="0">[3]FX!$C$13</definedName>
    <definedName name="_____Cat05">[4]FX!$C$13</definedName>
    <definedName name="_____Cat06" localSheetId="0">[3]FX!$C$14</definedName>
    <definedName name="_____Cat06">[4]FX!$C$14</definedName>
    <definedName name="_____Cat07" localSheetId="0">[3]FX!$C$15</definedName>
    <definedName name="_____Cat07">[4]FX!$C$15</definedName>
    <definedName name="_____Cat08" localSheetId="0">[3]FX!$C$16</definedName>
    <definedName name="_____Cat08">[4]FX!$C$16</definedName>
    <definedName name="_____Cat09" localSheetId="0">[3]FX!$C$17</definedName>
    <definedName name="_____Cat09">[4]FX!$C$17</definedName>
    <definedName name="_____Cat10" localSheetId="0">[3]FX!$C$18</definedName>
    <definedName name="_____Cat10">[4]FX!$C$18</definedName>
    <definedName name="_____Cat11" localSheetId="0">[3]FX!$C$19</definedName>
    <definedName name="_____Cat11">[4]FX!$C$19</definedName>
    <definedName name="_____Cat12" localSheetId="0">[3]FX!$C$20</definedName>
    <definedName name="_____Cat12">[4]FX!$C$20</definedName>
    <definedName name="_____OCT1" localSheetId="6">#REF!</definedName>
    <definedName name="_____OCT1" localSheetId="7">#REF!</definedName>
    <definedName name="_____OCT1" localSheetId="12">#REF!</definedName>
    <definedName name="_____OCT1" localSheetId="22">#REF!</definedName>
    <definedName name="_____OCT1" localSheetId="25">#REF!</definedName>
    <definedName name="_____OCT1" localSheetId="0">#REF!</definedName>
    <definedName name="_____OCT1">#REF!</definedName>
    <definedName name="_____WOO1" localSheetId="40">#REF!</definedName>
    <definedName name="_____WOO1" localSheetId="41">#REF!</definedName>
    <definedName name="_____WOO1" localSheetId="42">#REF!</definedName>
    <definedName name="_____WOO1" localSheetId="51">#REF!</definedName>
    <definedName name="_____WOO1" localSheetId="52">#REF!</definedName>
    <definedName name="_____WOO1" localSheetId="59">#REF!</definedName>
    <definedName name="_____WOO1" localSheetId="60">#REF!</definedName>
    <definedName name="_____WOO1" localSheetId="49">#REF!</definedName>
    <definedName name="_____WOO1" localSheetId="50">#REF!</definedName>
    <definedName name="_____WOO1" localSheetId="46">#REF!</definedName>
    <definedName name="_____WOO1" localSheetId="47">#REF!</definedName>
    <definedName name="_____WOO1" localSheetId="38">#REF!</definedName>
    <definedName name="_____WOO1" localSheetId="39">#REF!</definedName>
    <definedName name="_____WOO1" localSheetId="43">#REF!</definedName>
    <definedName name="_____WOO1" localSheetId="44">#REF!</definedName>
    <definedName name="_____WOO1" localSheetId="45">#REF!</definedName>
    <definedName name="_____WOO1" localSheetId="48">#REF!</definedName>
    <definedName name="_____WOO1" localSheetId="57">#REF!</definedName>
    <definedName name="_____WOO1" localSheetId="58">#REF!</definedName>
    <definedName name="_____WOO1" localSheetId="55">#REF!</definedName>
    <definedName name="_____WOO1" localSheetId="56">#REF!</definedName>
    <definedName name="_____WOO1" localSheetId="53">#REF!</definedName>
    <definedName name="_____WOO1" localSheetId="54">#REF!</definedName>
    <definedName name="_____WOO1" localSheetId="6">#REF!</definedName>
    <definedName name="_____WOO1" localSheetId="7">#REF!</definedName>
    <definedName name="_____WOO1" localSheetId="12">#REF!</definedName>
    <definedName name="_____WOO1" localSheetId="18">#REF!</definedName>
    <definedName name="_____WOO1" localSheetId="19">#REF!</definedName>
    <definedName name="_____WOO1" localSheetId="28">#REF!</definedName>
    <definedName name="_____WOO1" localSheetId="36">#REF!</definedName>
    <definedName name="_____WOO1" localSheetId="26">#REF!</definedName>
    <definedName name="_____WOO1" localSheetId="23">#REF!</definedName>
    <definedName name="_____WOO1" localSheetId="16">#REF!</definedName>
    <definedName name="_____WOO1" localSheetId="17">#REF!</definedName>
    <definedName name="_____WOO1" localSheetId="20">#REF!</definedName>
    <definedName name="_____WOO1" localSheetId="22">#REF!</definedName>
    <definedName name="_____WOO1" localSheetId="21">#REF!</definedName>
    <definedName name="_____WOO1" localSheetId="25">#REF!</definedName>
    <definedName name="_____WOO1" localSheetId="34">#REF!</definedName>
    <definedName name="_____WOO1" localSheetId="32">#REF!</definedName>
    <definedName name="_____WOO1" localSheetId="30">#REF!</definedName>
    <definedName name="_____WOO1" localSheetId="29">#REF!</definedName>
    <definedName name="_____WOO1" localSheetId="37">#REF!</definedName>
    <definedName name="_____WOO1" localSheetId="27">#REF!</definedName>
    <definedName name="_____WOO1" localSheetId="24">#REF!</definedName>
    <definedName name="_____WOO1" localSheetId="35">#REF!</definedName>
    <definedName name="_____WOO1" localSheetId="33">#REF!</definedName>
    <definedName name="_____WOO1" localSheetId="31">#REF!</definedName>
    <definedName name="_____WOO1">#REF!</definedName>
    <definedName name="_____YU167" localSheetId="40">'[2]Twc-D'!#REF!</definedName>
    <definedName name="_____YU167" localSheetId="41">'[2]Twc-D'!#REF!</definedName>
    <definedName name="_____YU167" localSheetId="42">'[2]Twc-D'!#REF!</definedName>
    <definedName name="_____YU167" localSheetId="51">'[2]Twc-D'!#REF!</definedName>
    <definedName name="_____YU167" localSheetId="52">'[2]Twc-D'!#REF!</definedName>
    <definedName name="_____YU167" localSheetId="59">'[2]Twc-D'!#REF!</definedName>
    <definedName name="_____YU167" localSheetId="60">'[2]Twc-D'!#REF!</definedName>
    <definedName name="_____YU167" localSheetId="49">'[2]Twc-D'!#REF!</definedName>
    <definedName name="_____YU167" localSheetId="50">'[2]Twc-D'!#REF!</definedName>
    <definedName name="_____YU167" localSheetId="46">'[2]Twc-D'!#REF!</definedName>
    <definedName name="_____YU167" localSheetId="47">'[2]Twc-D'!#REF!</definedName>
    <definedName name="_____YU167" localSheetId="38">'[2]Twc-D'!#REF!</definedName>
    <definedName name="_____YU167" localSheetId="39">'[2]Twc-D'!#REF!</definedName>
    <definedName name="_____YU167" localSheetId="43">'[2]Twc-D'!#REF!</definedName>
    <definedName name="_____YU167" localSheetId="44">'[2]Twc-D'!#REF!</definedName>
    <definedName name="_____YU167" localSheetId="45">'[2]Twc-D'!#REF!</definedName>
    <definedName name="_____YU167" localSheetId="48">'[2]Twc-D'!#REF!</definedName>
    <definedName name="_____YU167" localSheetId="57">'[2]Twc-D'!#REF!</definedName>
    <definedName name="_____YU167" localSheetId="58">'[2]Twc-D'!#REF!</definedName>
    <definedName name="_____YU167" localSheetId="55">'[2]Twc-D'!#REF!</definedName>
    <definedName name="_____YU167" localSheetId="56">'[2]Twc-D'!#REF!</definedName>
    <definedName name="_____YU167" localSheetId="53">'[2]Twc-D'!#REF!</definedName>
    <definedName name="_____YU167" localSheetId="54">'[2]Twc-D'!#REF!</definedName>
    <definedName name="_____YU167" localSheetId="18">'[2]Twc-D'!#REF!</definedName>
    <definedName name="_____YU167" localSheetId="19">'[2]Twc-D'!#REF!</definedName>
    <definedName name="_____YU167" localSheetId="28">'[2]Twc-D'!#REF!</definedName>
    <definedName name="_____YU167" localSheetId="36">'[2]Twc-D'!#REF!</definedName>
    <definedName name="_____YU167" localSheetId="26">'[2]Twc-D'!#REF!</definedName>
    <definedName name="_____YU167" localSheetId="23">'[2]Twc-D'!#REF!</definedName>
    <definedName name="_____YU167" localSheetId="16">'[2]Twc-D'!#REF!</definedName>
    <definedName name="_____YU167" localSheetId="17">'[2]Twc-D'!#REF!</definedName>
    <definedName name="_____YU167" localSheetId="20">'[2]Twc-D'!#REF!</definedName>
    <definedName name="_____YU167" localSheetId="22">'[2]Twc-D'!#REF!</definedName>
    <definedName name="_____YU167" localSheetId="21">'[2]Twc-D'!#REF!</definedName>
    <definedName name="_____YU167" localSheetId="25">'[2]Twc-D'!#REF!</definedName>
    <definedName name="_____YU167" localSheetId="34">'[2]Twc-D'!#REF!</definedName>
    <definedName name="_____YU167" localSheetId="32">'[2]Twc-D'!#REF!</definedName>
    <definedName name="_____YU167" localSheetId="30">'[2]Twc-D'!#REF!</definedName>
    <definedName name="_____YU167" localSheetId="29">'[2]Twc-D'!#REF!</definedName>
    <definedName name="_____YU167" localSheetId="37">'[2]Twc-D'!#REF!</definedName>
    <definedName name="_____YU167" localSheetId="27">'[2]Twc-D'!#REF!</definedName>
    <definedName name="_____YU167" localSheetId="24">'[2]Twc-D'!#REF!</definedName>
    <definedName name="_____YU167" localSheetId="35">'[2]Twc-D'!#REF!</definedName>
    <definedName name="_____YU167" localSheetId="33">'[2]Twc-D'!#REF!</definedName>
    <definedName name="_____YU167" localSheetId="31">'[2]Twc-D'!#REF!</definedName>
    <definedName name="_____YU167" localSheetId="0">'[1]Twc-D'!#REF!</definedName>
    <definedName name="_____YU167">'[2]Twc-D'!#REF!</definedName>
    <definedName name="____aug1" localSheetId="6">#REF!</definedName>
    <definedName name="____aug1" localSheetId="7">#REF!</definedName>
    <definedName name="____aug1" localSheetId="12">#REF!</definedName>
    <definedName name="____aug1" localSheetId="22">#REF!</definedName>
    <definedName name="____aug1" localSheetId="25">#REF!</definedName>
    <definedName name="____aug1" localSheetId="0">#REF!</definedName>
    <definedName name="____aug1">#REF!</definedName>
    <definedName name="____AUG2" localSheetId="6">#REF!</definedName>
    <definedName name="____AUG2" localSheetId="7">#REF!</definedName>
    <definedName name="____AUG2" localSheetId="12">#REF!</definedName>
    <definedName name="____AUG2" localSheetId="22">#REF!</definedName>
    <definedName name="____AUG2" localSheetId="25">#REF!</definedName>
    <definedName name="____AUG2" localSheetId="0">#REF!</definedName>
    <definedName name="____AUG2">#REF!</definedName>
    <definedName name="____BAF2" localSheetId="6">#REF!</definedName>
    <definedName name="____BAF2" localSheetId="7">#REF!</definedName>
    <definedName name="____BAF2" localSheetId="12">#REF!</definedName>
    <definedName name="____BAF2" localSheetId="22">#REF!</definedName>
    <definedName name="____BAF2" localSheetId="25">#REF!</definedName>
    <definedName name="____BAF2" localSheetId="0">#REF!</definedName>
    <definedName name="____BAF2">#REF!</definedName>
    <definedName name="____BAF3" localSheetId="6">#REF!</definedName>
    <definedName name="____BAF3" localSheetId="7">#REF!</definedName>
    <definedName name="____BAF3" localSheetId="12">#REF!</definedName>
    <definedName name="____BAF3" localSheetId="22">#REF!</definedName>
    <definedName name="____BAF3" localSheetId="25">#REF!</definedName>
    <definedName name="____BAF3">#REF!</definedName>
    <definedName name="____Cat01" localSheetId="0">[3]FX!$C$9</definedName>
    <definedName name="____Cat01">[4]FX!$C$9</definedName>
    <definedName name="____Cat02" localSheetId="0">[3]FX!$C$10</definedName>
    <definedName name="____Cat02">[4]FX!$C$10</definedName>
    <definedName name="____Cat03" localSheetId="0">[3]FX!$C$11</definedName>
    <definedName name="____Cat03">[4]FX!$C$11</definedName>
    <definedName name="____Cat04" localSheetId="0">[3]FX!$C$12</definedName>
    <definedName name="____Cat04">[4]FX!$C$12</definedName>
    <definedName name="____Cat05" localSheetId="0">[3]FX!$C$13</definedName>
    <definedName name="____Cat05">[4]FX!$C$13</definedName>
    <definedName name="____Cat06" localSheetId="0">[3]FX!$C$14</definedName>
    <definedName name="____Cat06">[4]FX!$C$14</definedName>
    <definedName name="____Cat07" localSheetId="0">[3]FX!$C$15</definedName>
    <definedName name="____Cat07">[4]FX!$C$15</definedName>
    <definedName name="____Cat08" localSheetId="0">[3]FX!$C$16</definedName>
    <definedName name="____Cat08">[4]FX!$C$16</definedName>
    <definedName name="____Cat09" localSheetId="0">[3]FX!$C$17</definedName>
    <definedName name="____Cat09">[4]FX!$C$17</definedName>
    <definedName name="____Cat10" localSheetId="0">[3]FX!$C$18</definedName>
    <definedName name="____Cat10">[4]FX!$C$18</definedName>
    <definedName name="____Cat11" localSheetId="0">[3]FX!$C$19</definedName>
    <definedName name="____Cat11">[4]FX!$C$19</definedName>
    <definedName name="____Cat12" localSheetId="0">[3]FX!$C$20</definedName>
    <definedName name="____Cat12">[4]FX!$C$20</definedName>
    <definedName name="____OCT1" localSheetId="6">#REF!</definedName>
    <definedName name="____OCT1" localSheetId="7">#REF!</definedName>
    <definedName name="____OCT1" localSheetId="12">#REF!</definedName>
    <definedName name="____OCT1" localSheetId="22">#REF!</definedName>
    <definedName name="____OCT1" localSheetId="25">#REF!</definedName>
    <definedName name="____OCT1" localSheetId="0">#REF!</definedName>
    <definedName name="____OCT1">#REF!</definedName>
    <definedName name="____WOO1" localSheetId="40">#REF!</definedName>
    <definedName name="____WOO1" localSheetId="41">#REF!</definedName>
    <definedName name="____WOO1" localSheetId="42">#REF!</definedName>
    <definedName name="____WOO1" localSheetId="51">#REF!</definedName>
    <definedName name="____WOO1" localSheetId="52">#REF!</definedName>
    <definedName name="____WOO1" localSheetId="59">#REF!</definedName>
    <definedName name="____WOO1" localSheetId="60">#REF!</definedName>
    <definedName name="____WOO1" localSheetId="49">#REF!</definedName>
    <definedName name="____WOO1" localSheetId="50">#REF!</definedName>
    <definedName name="____WOO1" localSheetId="46">#REF!</definedName>
    <definedName name="____WOO1" localSheetId="47">#REF!</definedName>
    <definedName name="____WOO1" localSheetId="38">#REF!</definedName>
    <definedName name="____WOO1" localSheetId="39">#REF!</definedName>
    <definedName name="____WOO1" localSheetId="43">#REF!</definedName>
    <definedName name="____WOO1" localSheetId="44">#REF!</definedName>
    <definedName name="____WOO1" localSheetId="45">#REF!</definedName>
    <definedName name="____WOO1" localSheetId="48">#REF!</definedName>
    <definedName name="____WOO1" localSheetId="57">#REF!</definedName>
    <definedName name="____WOO1" localSheetId="58">#REF!</definedName>
    <definedName name="____WOO1" localSheetId="55">#REF!</definedName>
    <definedName name="____WOO1" localSheetId="56">#REF!</definedName>
    <definedName name="____WOO1" localSheetId="53">#REF!</definedName>
    <definedName name="____WOO1" localSheetId="54">#REF!</definedName>
    <definedName name="____WOO1" localSheetId="6">#REF!</definedName>
    <definedName name="____WOO1" localSheetId="7">#REF!</definedName>
    <definedName name="____WOO1" localSheetId="12">#REF!</definedName>
    <definedName name="____WOO1" localSheetId="18">#REF!</definedName>
    <definedName name="____WOO1" localSheetId="19">#REF!</definedName>
    <definedName name="____WOO1" localSheetId="28">#REF!</definedName>
    <definedName name="____WOO1" localSheetId="36">#REF!</definedName>
    <definedName name="____WOO1" localSheetId="26">#REF!</definedName>
    <definedName name="____WOO1" localSheetId="23">#REF!</definedName>
    <definedName name="____WOO1" localSheetId="16">#REF!</definedName>
    <definedName name="____WOO1" localSheetId="17">#REF!</definedName>
    <definedName name="____WOO1" localSheetId="20">#REF!</definedName>
    <definedName name="____WOO1" localSheetId="22">#REF!</definedName>
    <definedName name="____WOO1" localSheetId="21">#REF!</definedName>
    <definedName name="____WOO1" localSheetId="25">#REF!</definedName>
    <definedName name="____WOO1" localSheetId="34">#REF!</definedName>
    <definedName name="____WOO1" localSheetId="32">#REF!</definedName>
    <definedName name="____WOO1" localSheetId="30">#REF!</definedName>
    <definedName name="____WOO1" localSheetId="29">#REF!</definedName>
    <definedName name="____WOO1" localSheetId="37">#REF!</definedName>
    <definedName name="____WOO1" localSheetId="27">#REF!</definedName>
    <definedName name="____WOO1" localSheetId="24">#REF!</definedName>
    <definedName name="____WOO1" localSheetId="35">#REF!</definedName>
    <definedName name="____WOO1" localSheetId="33">#REF!</definedName>
    <definedName name="____WOO1" localSheetId="31">#REF!</definedName>
    <definedName name="____WOO1">#REF!</definedName>
    <definedName name="____YU167" localSheetId="40">'[2]Twc-D'!#REF!</definedName>
    <definedName name="____YU167" localSheetId="41">'[2]Twc-D'!#REF!</definedName>
    <definedName name="____YU167" localSheetId="42">'[2]Twc-D'!#REF!</definedName>
    <definedName name="____YU167" localSheetId="51">'[2]Twc-D'!#REF!</definedName>
    <definedName name="____YU167" localSheetId="52">'[2]Twc-D'!#REF!</definedName>
    <definedName name="____YU167" localSheetId="59">'[2]Twc-D'!#REF!</definedName>
    <definedName name="____YU167" localSheetId="60">'[2]Twc-D'!#REF!</definedName>
    <definedName name="____YU167" localSheetId="49">'[2]Twc-D'!#REF!</definedName>
    <definedName name="____YU167" localSheetId="50">'[2]Twc-D'!#REF!</definedName>
    <definedName name="____YU167" localSheetId="46">'[2]Twc-D'!#REF!</definedName>
    <definedName name="____YU167" localSheetId="47">'[2]Twc-D'!#REF!</definedName>
    <definedName name="____YU167" localSheetId="38">'[2]Twc-D'!#REF!</definedName>
    <definedName name="____YU167" localSheetId="39">'[2]Twc-D'!#REF!</definedName>
    <definedName name="____YU167" localSheetId="43">'[2]Twc-D'!#REF!</definedName>
    <definedName name="____YU167" localSheetId="44">'[2]Twc-D'!#REF!</definedName>
    <definedName name="____YU167" localSheetId="45">'[2]Twc-D'!#REF!</definedName>
    <definedName name="____YU167" localSheetId="48">'[2]Twc-D'!#REF!</definedName>
    <definedName name="____YU167" localSheetId="57">'[2]Twc-D'!#REF!</definedName>
    <definedName name="____YU167" localSheetId="58">'[2]Twc-D'!#REF!</definedName>
    <definedName name="____YU167" localSheetId="55">'[2]Twc-D'!#REF!</definedName>
    <definedName name="____YU167" localSheetId="56">'[2]Twc-D'!#REF!</definedName>
    <definedName name="____YU167" localSheetId="53">'[2]Twc-D'!#REF!</definedName>
    <definedName name="____YU167" localSheetId="54">'[2]Twc-D'!#REF!</definedName>
    <definedName name="____YU167" localSheetId="18">'[2]Twc-D'!#REF!</definedName>
    <definedName name="____YU167" localSheetId="19">'[2]Twc-D'!#REF!</definedName>
    <definedName name="____YU167" localSheetId="28">'[2]Twc-D'!#REF!</definedName>
    <definedName name="____YU167" localSheetId="36">'[2]Twc-D'!#REF!</definedName>
    <definedName name="____YU167" localSheetId="26">'[2]Twc-D'!#REF!</definedName>
    <definedName name="____YU167" localSheetId="23">'[2]Twc-D'!#REF!</definedName>
    <definedName name="____YU167" localSheetId="16">'[2]Twc-D'!#REF!</definedName>
    <definedName name="____YU167" localSheetId="17">'[2]Twc-D'!#REF!</definedName>
    <definedName name="____YU167" localSheetId="20">'[2]Twc-D'!#REF!</definedName>
    <definedName name="____YU167" localSheetId="22">'[2]Twc-D'!#REF!</definedName>
    <definedName name="____YU167" localSheetId="21">'[2]Twc-D'!#REF!</definedName>
    <definedName name="____YU167" localSheetId="25">'[2]Twc-D'!#REF!</definedName>
    <definedName name="____YU167" localSheetId="34">'[2]Twc-D'!#REF!</definedName>
    <definedName name="____YU167" localSheetId="32">'[2]Twc-D'!#REF!</definedName>
    <definedName name="____YU167" localSheetId="30">'[2]Twc-D'!#REF!</definedName>
    <definedName name="____YU167" localSheetId="29">'[2]Twc-D'!#REF!</definedName>
    <definedName name="____YU167" localSheetId="37">'[2]Twc-D'!#REF!</definedName>
    <definedName name="____YU167" localSheetId="27">'[2]Twc-D'!#REF!</definedName>
    <definedName name="____YU167" localSheetId="24">'[2]Twc-D'!#REF!</definedName>
    <definedName name="____YU167" localSheetId="35">'[2]Twc-D'!#REF!</definedName>
    <definedName name="____YU167" localSheetId="33">'[2]Twc-D'!#REF!</definedName>
    <definedName name="____YU167" localSheetId="31">'[2]Twc-D'!#REF!</definedName>
    <definedName name="____YU167" localSheetId="0">'[1]Twc-D'!#REF!</definedName>
    <definedName name="____YU167">'[2]Twc-D'!#REF!</definedName>
    <definedName name="___aug1" localSheetId="6">#REF!</definedName>
    <definedName name="___aug1" localSheetId="7">#REF!</definedName>
    <definedName name="___aug1" localSheetId="12">#REF!</definedName>
    <definedName name="___aug1" localSheetId="22">#REF!</definedName>
    <definedName name="___aug1" localSheetId="25">#REF!</definedName>
    <definedName name="___aug1" localSheetId="0">#REF!</definedName>
    <definedName name="___aug1">#REF!</definedName>
    <definedName name="___AUG2" localSheetId="6">#REF!</definedName>
    <definedName name="___AUG2" localSheetId="7">#REF!</definedName>
    <definedName name="___AUG2" localSheetId="12">#REF!</definedName>
    <definedName name="___AUG2" localSheetId="22">#REF!</definedName>
    <definedName name="___AUG2" localSheetId="25">#REF!</definedName>
    <definedName name="___AUG2" localSheetId="0">#REF!</definedName>
    <definedName name="___AUG2">#REF!</definedName>
    <definedName name="___BAF2" localSheetId="6">#REF!</definedName>
    <definedName name="___BAF2" localSheetId="7">#REF!</definedName>
    <definedName name="___BAF2" localSheetId="12">#REF!</definedName>
    <definedName name="___BAF2" localSheetId="22">#REF!</definedName>
    <definedName name="___BAF2" localSheetId="25">#REF!</definedName>
    <definedName name="___BAF2" localSheetId="0">#REF!</definedName>
    <definedName name="___BAF2">#REF!</definedName>
    <definedName name="___BAF3" localSheetId="6">#REF!</definedName>
    <definedName name="___BAF3" localSheetId="7">#REF!</definedName>
    <definedName name="___BAF3" localSheetId="12">#REF!</definedName>
    <definedName name="___BAF3" localSheetId="22">#REF!</definedName>
    <definedName name="___BAF3" localSheetId="25">#REF!</definedName>
    <definedName name="___BAF3">#REF!</definedName>
    <definedName name="___Cat01" localSheetId="0">[3]FX!$C$9</definedName>
    <definedName name="___Cat01">[4]FX!$C$9</definedName>
    <definedName name="___Cat02" localSheetId="0">[3]FX!$C$10</definedName>
    <definedName name="___Cat02">[4]FX!$C$10</definedName>
    <definedName name="___Cat03" localSheetId="0">[3]FX!$C$11</definedName>
    <definedName name="___Cat03">[4]FX!$C$11</definedName>
    <definedName name="___Cat04" localSheetId="0">[3]FX!$C$12</definedName>
    <definedName name="___Cat04">[4]FX!$C$12</definedName>
    <definedName name="___Cat05" localSheetId="0">[3]FX!$C$13</definedName>
    <definedName name="___Cat05">[4]FX!$C$13</definedName>
    <definedName name="___Cat06" localSheetId="0">[3]FX!$C$14</definedName>
    <definedName name="___Cat06">[4]FX!$C$14</definedName>
    <definedName name="___Cat07" localSheetId="0">[3]FX!$C$15</definedName>
    <definedName name="___Cat07">[4]FX!$C$15</definedName>
    <definedName name="___Cat08" localSheetId="0">[3]FX!$C$16</definedName>
    <definedName name="___Cat08">[4]FX!$C$16</definedName>
    <definedName name="___Cat09" localSheetId="0">[3]FX!$C$17</definedName>
    <definedName name="___Cat09">[4]FX!$C$17</definedName>
    <definedName name="___Cat10" localSheetId="0">[3]FX!$C$18</definedName>
    <definedName name="___Cat10">[4]FX!$C$18</definedName>
    <definedName name="___Cat11" localSheetId="0">[3]FX!$C$19</definedName>
    <definedName name="___Cat11">[4]FX!$C$19</definedName>
    <definedName name="___Cat12" localSheetId="0">[3]FX!$C$20</definedName>
    <definedName name="___Cat12">[4]FX!$C$20</definedName>
    <definedName name="___OCT1" localSheetId="6">#REF!</definedName>
    <definedName name="___OCT1" localSheetId="7">#REF!</definedName>
    <definedName name="___OCT1" localSheetId="12">#REF!</definedName>
    <definedName name="___OCT1" localSheetId="22">#REF!</definedName>
    <definedName name="___OCT1" localSheetId="25">#REF!</definedName>
    <definedName name="___OCT1" localSheetId="0">#REF!</definedName>
    <definedName name="___OCT1">#REF!</definedName>
    <definedName name="___WOO1" localSheetId="40">#REF!</definedName>
    <definedName name="___WOO1" localSheetId="41">#REF!</definedName>
    <definedName name="___WOO1" localSheetId="42">#REF!</definedName>
    <definedName name="___WOO1" localSheetId="51">#REF!</definedName>
    <definedName name="___WOO1" localSheetId="52">#REF!</definedName>
    <definedName name="___WOO1" localSheetId="59">#REF!</definedName>
    <definedName name="___WOO1" localSheetId="60">#REF!</definedName>
    <definedName name="___WOO1" localSheetId="49">#REF!</definedName>
    <definedName name="___WOO1" localSheetId="50">#REF!</definedName>
    <definedName name="___WOO1" localSheetId="46">#REF!</definedName>
    <definedName name="___WOO1" localSheetId="47">#REF!</definedName>
    <definedName name="___WOO1" localSheetId="38">#REF!</definedName>
    <definedName name="___WOO1" localSheetId="39">#REF!</definedName>
    <definedName name="___WOO1" localSheetId="43">#REF!</definedName>
    <definedName name="___WOO1" localSheetId="44">#REF!</definedName>
    <definedName name="___WOO1" localSheetId="45">#REF!</definedName>
    <definedName name="___WOO1" localSheetId="48">#REF!</definedName>
    <definedName name="___WOO1" localSheetId="57">#REF!</definedName>
    <definedName name="___WOO1" localSheetId="58">#REF!</definedName>
    <definedName name="___WOO1" localSheetId="55">#REF!</definedName>
    <definedName name="___WOO1" localSheetId="56">#REF!</definedName>
    <definedName name="___WOO1" localSheetId="53">#REF!</definedName>
    <definedName name="___WOO1" localSheetId="54">#REF!</definedName>
    <definedName name="___WOO1" localSheetId="6">#REF!</definedName>
    <definedName name="___WOO1" localSheetId="7">#REF!</definedName>
    <definedName name="___WOO1" localSheetId="12">#REF!</definedName>
    <definedName name="___WOO1" localSheetId="18">#REF!</definedName>
    <definedName name="___WOO1" localSheetId="19">#REF!</definedName>
    <definedName name="___WOO1" localSheetId="28">#REF!</definedName>
    <definedName name="___WOO1" localSheetId="36">#REF!</definedName>
    <definedName name="___WOO1" localSheetId="26">#REF!</definedName>
    <definedName name="___WOO1" localSheetId="23">#REF!</definedName>
    <definedName name="___WOO1" localSheetId="16">#REF!</definedName>
    <definedName name="___WOO1" localSheetId="17">#REF!</definedName>
    <definedName name="___WOO1" localSheetId="20">#REF!</definedName>
    <definedName name="___WOO1" localSheetId="22">#REF!</definedName>
    <definedName name="___WOO1" localSheetId="21">#REF!</definedName>
    <definedName name="___WOO1" localSheetId="25">#REF!</definedName>
    <definedName name="___WOO1" localSheetId="34">#REF!</definedName>
    <definedName name="___WOO1" localSheetId="32">#REF!</definedName>
    <definedName name="___WOO1" localSheetId="30">#REF!</definedName>
    <definedName name="___WOO1" localSheetId="29">#REF!</definedName>
    <definedName name="___WOO1" localSheetId="37">#REF!</definedName>
    <definedName name="___WOO1" localSheetId="27">#REF!</definedName>
    <definedName name="___WOO1" localSheetId="24">#REF!</definedName>
    <definedName name="___WOO1" localSheetId="35">#REF!</definedName>
    <definedName name="___WOO1" localSheetId="33">#REF!</definedName>
    <definedName name="___WOO1" localSheetId="31">#REF!</definedName>
    <definedName name="___WOO1">#REF!</definedName>
    <definedName name="___YU167" localSheetId="40">'[2]Twc-D'!#REF!</definedName>
    <definedName name="___YU167" localSheetId="41">'[2]Twc-D'!#REF!</definedName>
    <definedName name="___YU167" localSheetId="42">'[2]Twc-D'!#REF!</definedName>
    <definedName name="___YU167" localSheetId="51">'[2]Twc-D'!#REF!</definedName>
    <definedName name="___YU167" localSheetId="52">'[2]Twc-D'!#REF!</definedName>
    <definedName name="___YU167" localSheetId="59">'[2]Twc-D'!#REF!</definedName>
    <definedName name="___YU167" localSheetId="60">'[2]Twc-D'!#REF!</definedName>
    <definedName name="___YU167" localSheetId="49">'[2]Twc-D'!#REF!</definedName>
    <definedName name="___YU167" localSheetId="50">'[2]Twc-D'!#REF!</definedName>
    <definedName name="___YU167" localSheetId="46">'[2]Twc-D'!#REF!</definedName>
    <definedName name="___YU167" localSheetId="47">'[2]Twc-D'!#REF!</definedName>
    <definedName name="___YU167" localSheetId="38">'[2]Twc-D'!#REF!</definedName>
    <definedName name="___YU167" localSheetId="39">'[2]Twc-D'!#REF!</definedName>
    <definedName name="___YU167" localSheetId="43">'[2]Twc-D'!#REF!</definedName>
    <definedName name="___YU167" localSheetId="44">'[2]Twc-D'!#REF!</definedName>
    <definedName name="___YU167" localSheetId="45">'[2]Twc-D'!#REF!</definedName>
    <definedName name="___YU167" localSheetId="48">'[2]Twc-D'!#REF!</definedName>
    <definedName name="___YU167" localSheetId="57">'[2]Twc-D'!#REF!</definedName>
    <definedName name="___YU167" localSheetId="58">'[2]Twc-D'!#REF!</definedName>
    <definedName name="___YU167" localSheetId="55">'[2]Twc-D'!#REF!</definedName>
    <definedName name="___YU167" localSheetId="56">'[2]Twc-D'!#REF!</definedName>
    <definedName name="___YU167" localSheetId="53">'[2]Twc-D'!#REF!</definedName>
    <definedName name="___YU167" localSheetId="54">'[2]Twc-D'!#REF!</definedName>
    <definedName name="___YU167" localSheetId="18">'[2]Twc-D'!#REF!</definedName>
    <definedName name="___YU167" localSheetId="19">'[2]Twc-D'!#REF!</definedName>
    <definedName name="___YU167" localSheetId="28">'[2]Twc-D'!#REF!</definedName>
    <definedName name="___YU167" localSheetId="36">'[2]Twc-D'!#REF!</definedName>
    <definedName name="___YU167" localSheetId="26">'[2]Twc-D'!#REF!</definedName>
    <definedName name="___YU167" localSheetId="23">'[2]Twc-D'!#REF!</definedName>
    <definedName name="___YU167" localSheetId="16">'[2]Twc-D'!#REF!</definedName>
    <definedName name="___YU167" localSheetId="17">'[2]Twc-D'!#REF!</definedName>
    <definedName name="___YU167" localSheetId="20">'[2]Twc-D'!#REF!</definedName>
    <definedName name="___YU167" localSheetId="22">'[2]Twc-D'!#REF!</definedName>
    <definedName name="___YU167" localSheetId="21">'[2]Twc-D'!#REF!</definedName>
    <definedName name="___YU167" localSheetId="25">'[2]Twc-D'!#REF!</definedName>
    <definedName name="___YU167" localSheetId="34">'[2]Twc-D'!#REF!</definedName>
    <definedName name="___YU167" localSheetId="32">'[2]Twc-D'!#REF!</definedName>
    <definedName name="___YU167" localSheetId="30">'[2]Twc-D'!#REF!</definedName>
    <definedName name="___YU167" localSheetId="29">'[2]Twc-D'!#REF!</definedName>
    <definedName name="___YU167" localSheetId="37">'[2]Twc-D'!#REF!</definedName>
    <definedName name="___YU167" localSheetId="27">'[2]Twc-D'!#REF!</definedName>
    <definedName name="___YU167" localSheetId="24">'[2]Twc-D'!#REF!</definedName>
    <definedName name="___YU167" localSheetId="35">'[2]Twc-D'!#REF!</definedName>
    <definedName name="___YU167" localSheetId="33">'[2]Twc-D'!#REF!</definedName>
    <definedName name="___YU167" localSheetId="31">'[2]Twc-D'!#REF!</definedName>
    <definedName name="___YU167" localSheetId="0">'[1]Twc-D'!#REF!</definedName>
    <definedName name="___YU167">'[2]Twc-D'!#REF!</definedName>
    <definedName name="__123Graph_A" localSheetId="40" hidden="1">[5]은행!#REF!</definedName>
    <definedName name="__123Graph_A" localSheetId="41" hidden="1">[5]은행!#REF!</definedName>
    <definedName name="__123Graph_A" localSheetId="42" hidden="1">[5]은행!#REF!</definedName>
    <definedName name="__123Graph_A" localSheetId="51" hidden="1">[5]은행!#REF!</definedName>
    <definedName name="__123Graph_A" localSheetId="52" hidden="1">[5]은행!#REF!</definedName>
    <definedName name="__123Graph_A" localSheetId="59" hidden="1">[5]은행!#REF!</definedName>
    <definedName name="__123Graph_A" localSheetId="60" hidden="1">[5]은행!#REF!</definedName>
    <definedName name="__123Graph_A" localSheetId="49" hidden="1">[5]은행!#REF!</definedName>
    <definedName name="__123Graph_A" localSheetId="50" hidden="1">[5]은행!#REF!</definedName>
    <definedName name="__123Graph_A" localSheetId="46" hidden="1">[5]은행!#REF!</definedName>
    <definedName name="__123Graph_A" localSheetId="47" hidden="1">[5]은행!#REF!</definedName>
    <definedName name="__123Graph_A" localSheetId="38" hidden="1">[5]은행!#REF!</definedName>
    <definedName name="__123Graph_A" localSheetId="39" hidden="1">[5]은행!#REF!</definedName>
    <definedName name="__123Graph_A" localSheetId="43" hidden="1">[5]은행!#REF!</definedName>
    <definedName name="__123Graph_A" localSheetId="44" hidden="1">[5]은행!#REF!</definedName>
    <definedName name="__123Graph_A" localSheetId="45" hidden="1">[5]은행!#REF!</definedName>
    <definedName name="__123Graph_A" localSheetId="48" hidden="1">[5]은행!#REF!</definedName>
    <definedName name="__123Graph_A" localSheetId="57" hidden="1">[5]은행!#REF!</definedName>
    <definedName name="__123Graph_A" localSheetId="58" hidden="1">[5]은행!#REF!</definedName>
    <definedName name="__123Graph_A" localSheetId="55" hidden="1">[5]은행!#REF!</definedName>
    <definedName name="__123Graph_A" localSheetId="56" hidden="1">[5]은행!#REF!</definedName>
    <definedName name="__123Graph_A" localSheetId="53" hidden="1">[5]은행!#REF!</definedName>
    <definedName name="__123Graph_A" localSheetId="54" hidden="1">[5]은행!#REF!</definedName>
    <definedName name="__123Graph_A" localSheetId="18" hidden="1">[5]은행!#REF!</definedName>
    <definedName name="__123Graph_A" localSheetId="19" hidden="1">[5]은행!#REF!</definedName>
    <definedName name="__123Graph_A" localSheetId="28" hidden="1">[5]은행!#REF!</definedName>
    <definedName name="__123Graph_A" localSheetId="36" hidden="1">[5]은행!#REF!</definedName>
    <definedName name="__123Graph_A" localSheetId="26" hidden="1">[5]은행!#REF!</definedName>
    <definedName name="__123Graph_A" localSheetId="23" hidden="1">[5]은행!#REF!</definedName>
    <definedName name="__123Graph_A" localSheetId="16" hidden="1">[5]은행!#REF!</definedName>
    <definedName name="__123Graph_A" localSheetId="17" hidden="1">[5]은행!#REF!</definedName>
    <definedName name="__123Graph_A" localSheetId="20" hidden="1">[5]은행!#REF!</definedName>
    <definedName name="__123Graph_A" localSheetId="22" hidden="1">[5]은행!#REF!</definedName>
    <definedName name="__123Graph_A" localSheetId="21" hidden="1">[5]은행!#REF!</definedName>
    <definedName name="__123Graph_A" localSheetId="25" hidden="1">[5]은행!#REF!</definedName>
    <definedName name="__123Graph_A" localSheetId="34" hidden="1">[5]은행!#REF!</definedName>
    <definedName name="__123Graph_A" localSheetId="32" hidden="1">[5]은행!#REF!</definedName>
    <definedName name="__123Graph_A" localSheetId="30" hidden="1">[5]은행!#REF!</definedName>
    <definedName name="__123Graph_A" localSheetId="29" hidden="1">[5]은행!#REF!</definedName>
    <definedName name="__123Graph_A" localSheetId="37" hidden="1">[5]은행!#REF!</definedName>
    <definedName name="__123Graph_A" localSheetId="27" hidden="1">[5]은행!#REF!</definedName>
    <definedName name="__123Graph_A" localSheetId="24" hidden="1">[5]은행!#REF!</definedName>
    <definedName name="__123Graph_A" localSheetId="35" hidden="1">[5]은행!#REF!</definedName>
    <definedName name="__123Graph_A" localSheetId="33" hidden="1">[5]은행!#REF!</definedName>
    <definedName name="__123Graph_A" localSheetId="31" hidden="1">[5]은행!#REF!</definedName>
    <definedName name="__123Graph_A" hidden="1">[5]은행!#REF!</definedName>
    <definedName name="__123Graph_B" hidden="1">[5]은행!#REF!</definedName>
    <definedName name="__aug1" localSheetId="6">#REF!</definedName>
    <definedName name="__aug1" localSheetId="7">#REF!</definedName>
    <definedName name="__aug1" localSheetId="12">#REF!</definedName>
    <definedName name="__aug1" localSheetId="22">#REF!</definedName>
    <definedName name="__aug1" localSheetId="25">#REF!</definedName>
    <definedName name="__aug1" localSheetId="0">#REF!</definedName>
    <definedName name="__aug1">#REF!</definedName>
    <definedName name="__AUG2" localSheetId="6">#REF!</definedName>
    <definedName name="__AUG2" localSheetId="7">#REF!</definedName>
    <definedName name="__AUG2" localSheetId="12">#REF!</definedName>
    <definedName name="__AUG2" localSheetId="22">#REF!</definedName>
    <definedName name="__AUG2" localSheetId="25">#REF!</definedName>
    <definedName name="__AUG2" localSheetId="0">#REF!</definedName>
    <definedName name="__AUG2">#REF!</definedName>
    <definedName name="__BAF2" localSheetId="6">#REF!</definedName>
    <definedName name="__BAF2" localSheetId="7">#REF!</definedName>
    <definedName name="__BAF2" localSheetId="12">#REF!</definedName>
    <definedName name="__BAF2" localSheetId="22">#REF!</definedName>
    <definedName name="__BAF2" localSheetId="25">#REF!</definedName>
    <definedName name="__BAF2" localSheetId="0">#REF!</definedName>
    <definedName name="__BAF2">#REF!</definedName>
    <definedName name="__BAF3" localSheetId="6">#REF!</definedName>
    <definedName name="__BAF3" localSheetId="7">#REF!</definedName>
    <definedName name="__BAF3" localSheetId="12">#REF!</definedName>
    <definedName name="__BAF3" localSheetId="22">#REF!</definedName>
    <definedName name="__BAF3" localSheetId="25">#REF!</definedName>
    <definedName name="__BAF3">#REF!</definedName>
    <definedName name="__Cat01" localSheetId="2">[6]FX!$C$9</definedName>
    <definedName name="__Cat01" localSheetId="0">[3]FX!$C$9</definedName>
    <definedName name="__Cat01">[4]FX!$C$9</definedName>
    <definedName name="__Cat02" localSheetId="2">[6]FX!$C$10</definedName>
    <definedName name="__Cat02" localSheetId="0">[3]FX!$C$10</definedName>
    <definedName name="__Cat02">[4]FX!$C$10</definedName>
    <definedName name="__Cat03" localSheetId="2">[6]FX!$C$11</definedName>
    <definedName name="__Cat03" localSheetId="0">[3]FX!$C$11</definedName>
    <definedName name="__Cat03">[4]FX!$C$11</definedName>
    <definedName name="__Cat04" localSheetId="2">[6]FX!$C$12</definedName>
    <definedName name="__Cat04" localSheetId="0">[3]FX!$C$12</definedName>
    <definedName name="__Cat04">[4]FX!$C$12</definedName>
    <definedName name="__Cat05" localSheetId="2">[6]FX!$C$13</definedName>
    <definedName name="__Cat05" localSheetId="0">[3]FX!$C$13</definedName>
    <definedName name="__Cat05">[4]FX!$C$13</definedName>
    <definedName name="__Cat06" localSheetId="2">[6]FX!$C$14</definedName>
    <definedName name="__Cat06" localSheetId="0">[3]FX!$C$14</definedName>
    <definedName name="__Cat06">[4]FX!$C$14</definedName>
    <definedName name="__Cat07" localSheetId="2">[6]FX!$C$15</definedName>
    <definedName name="__Cat07" localSheetId="0">[3]FX!$C$15</definedName>
    <definedName name="__Cat07">[4]FX!$C$15</definedName>
    <definedName name="__Cat08" localSheetId="2">[6]FX!$C$16</definedName>
    <definedName name="__Cat08" localSheetId="0">[3]FX!$C$16</definedName>
    <definedName name="__Cat08">[4]FX!$C$16</definedName>
    <definedName name="__Cat09" localSheetId="2">[6]FX!$C$17</definedName>
    <definedName name="__Cat09" localSheetId="0">[3]FX!$C$17</definedName>
    <definedName name="__Cat09">[4]FX!$C$17</definedName>
    <definedName name="__Cat10" localSheetId="2">[6]FX!$C$18</definedName>
    <definedName name="__Cat10" localSheetId="0">[3]FX!$C$18</definedName>
    <definedName name="__Cat10">[4]FX!$C$18</definedName>
    <definedName name="__Cat11" localSheetId="2">[6]FX!$C$19</definedName>
    <definedName name="__Cat11" localSheetId="0">[3]FX!$C$19</definedName>
    <definedName name="__Cat11">[4]FX!$C$19</definedName>
    <definedName name="__Cat12" localSheetId="2">[6]FX!$C$20</definedName>
    <definedName name="__Cat12" localSheetId="0">[3]FX!$C$20</definedName>
    <definedName name="__Cat12">[4]FX!$C$20</definedName>
    <definedName name="__OCT1" localSheetId="6">#REF!</definedName>
    <definedName name="__OCT1" localSheetId="7">#REF!</definedName>
    <definedName name="__OCT1" localSheetId="12">#REF!</definedName>
    <definedName name="__OCT1" localSheetId="22">#REF!</definedName>
    <definedName name="__OCT1" localSheetId="25">#REF!</definedName>
    <definedName name="__OCT1" localSheetId="0">#REF!</definedName>
    <definedName name="__OCT1">#REF!</definedName>
    <definedName name="__WOO1" localSheetId="40">#REF!</definedName>
    <definedName name="__WOO1" localSheetId="41">#REF!</definedName>
    <definedName name="__WOO1" localSheetId="42">#REF!</definedName>
    <definedName name="__WOO1" localSheetId="51">#REF!</definedName>
    <definedName name="__WOO1" localSheetId="52">#REF!</definedName>
    <definedName name="__WOO1" localSheetId="59">#REF!</definedName>
    <definedName name="__WOO1" localSheetId="60">#REF!</definedName>
    <definedName name="__WOO1" localSheetId="49">#REF!</definedName>
    <definedName name="__WOO1" localSheetId="50">#REF!</definedName>
    <definedName name="__WOO1" localSheetId="46">#REF!</definedName>
    <definedName name="__WOO1" localSheetId="47">#REF!</definedName>
    <definedName name="__WOO1" localSheetId="38">#REF!</definedName>
    <definedName name="__WOO1" localSheetId="39">#REF!</definedName>
    <definedName name="__WOO1" localSheetId="43">#REF!</definedName>
    <definedName name="__WOO1" localSheetId="44">#REF!</definedName>
    <definedName name="__WOO1" localSheetId="45">#REF!</definedName>
    <definedName name="__WOO1" localSheetId="48">#REF!</definedName>
    <definedName name="__WOO1" localSheetId="57">#REF!</definedName>
    <definedName name="__WOO1" localSheetId="58">#REF!</definedName>
    <definedName name="__WOO1" localSheetId="55">#REF!</definedName>
    <definedName name="__WOO1" localSheetId="56">#REF!</definedName>
    <definedName name="__WOO1" localSheetId="53">#REF!</definedName>
    <definedName name="__WOO1" localSheetId="54">#REF!</definedName>
    <definedName name="__WOO1" localSheetId="6">#REF!</definedName>
    <definedName name="__WOO1" localSheetId="7">#REF!</definedName>
    <definedName name="__WOO1" localSheetId="12">#REF!</definedName>
    <definedName name="__WOO1" localSheetId="18">#REF!</definedName>
    <definedName name="__WOO1" localSheetId="19">#REF!</definedName>
    <definedName name="__WOO1" localSheetId="28">#REF!</definedName>
    <definedName name="__WOO1" localSheetId="36">#REF!</definedName>
    <definedName name="__WOO1" localSheetId="26">#REF!</definedName>
    <definedName name="__WOO1" localSheetId="23">#REF!</definedName>
    <definedName name="__WOO1" localSheetId="16">#REF!</definedName>
    <definedName name="__WOO1" localSheetId="17">#REF!</definedName>
    <definedName name="__WOO1" localSheetId="20">#REF!</definedName>
    <definedName name="__WOO1" localSheetId="22">#REF!</definedName>
    <definedName name="__WOO1" localSheetId="21">#REF!</definedName>
    <definedName name="__WOO1" localSheetId="25">#REF!</definedName>
    <definedName name="__WOO1" localSheetId="34">#REF!</definedName>
    <definedName name="__WOO1" localSheetId="32">#REF!</definedName>
    <definedName name="__WOO1" localSheetId="30">#REF!</definedName>
    <definedName name="__WOO1" localSheetId="29">#REF!</definedName>
    <definedName name="__WOO1" localSheetId="37">#REF!</definedName>
    <definedName name="__WOO1" localSheetId="27">#REF!</definedName>
    <definedName name="__WOO1" localSheetId="24">#REF!</definedName>
    <definedName name="__WOO1" localSheetId="35">#REF!</definedName>
    <definedName name="__WOO1" localSheetId="33">#REF!</definedName>
    <definedName name="__WOO1" localSheetId="31">#REF!</definedName>
    <definedName name="__WOO1">#REF!</definedName>
    <definedName name="__YU167" localSheetId="40">'[2]Twc-D'!#REF!</definedName>
    <definedName name="__YU167" localSheetId="41">'[2]Twc-D'!#REF!</definedName>
    <definedName name="__YU167" localSheetId="42">'[2]Twc-D'!#REF!</definedName>
    <definedName name="__YU167" localSheetId="51">'[2]Twc-D'!#REF!</definedName>
    <definedName name="__YU167" localSheetId="52">'[2]Twc-D'!#REF!</definedName>
    <definedName name="__YU167" localSheetId="59">'[2]Twc-D'!#REF!</definedName>
    <definedName name="__YU167" localSheetId="60">'[2]Twc-D'!#REF!</definedName>
    <definedName name="__YU167" localSheetId="49">'[2]Twc-D'!#REF!</definedName>
    <definedName name="__YU167" localSheetId="50">'[2]Twc-D'!#REF!</definedName>
    <definedName name="__YU167" localSheetId="46">'[2]Twc-D'!#REF!</definedName>
    <definedName name="__YU167" localSheetId="47">'[2]Twc-D'!#REF!</definedName>
    <definedName name="__YU167" localSheetId="38">'[2]Twc-D'!#REF!</definedName>
    <definedName name="__YU167" localSheetId="39">'[2]Twc-D'!#REF!</definedName>
    <definedName name="__YU167" localSheetId="43">'[2]Twc-D'!#REF!</definedName>
    <definedName name="__YU167" localSheetId="44">'[2]Twc-D'!#REF!</definedName>
    <definedName name="__YU167" localSheetId="45">'[2]Twc-D'!#REF!</definedName>
    <definedName name="__YU167" localSheetId="48">'[2]Twc-D'!#REF!</definedName>
    <definedName name="__YU167" localSheetId="57">'[2]Twc-D'!#REF!</definedName>
    <definedName name="__YU167" localSheetId="58">'[2]Twc-D'!#REF!</definedName>
    <definedName name="__YU167" localSheetId="55">'[2]Twc-D'!#REF!</definedName>
    <definedName name="__YU167" localSheetId="56">'[2]Twc-D'!#REF!</definedName>
    <definedName name="__YU167" localSheetId="53">'[2]Twc-D'!#REF!</definedName>
    <definedName name="__YU167" localSheetId="54">'[2]Twc-D'!#REF!</definedName>
    <definedName name="__YU167" localSheetId="18">'[2]Twc-D'!#REF!</definedName>
    <definedName name="__YU167" localSheetId="19">'[2]Twc-D'!#REF!</definedName>
    <definedName name="__YU167" localSheetId="28">'[2]Twc-D'!#REF!</definedName>
    <definedName name="__YU167" localSheetId="36">'[2]Twc-D'!#REF!</definedName>
    <definedName name="__YU167" localSheetId="26">'[2]Twc-D'!#REF!</definedName>
    <definedName name="__YU167" localSheetId="23">'[2]Twc-D'!#REF!</definedName>
    <definedName name="__YU167" localSheetId="16">'[2]Twc-D'!#REF!</definedName>
    <definedName name="__YU167" localSheetId="17">'[2]Twc-D'!#REF!</definedName>
    <definedName name="__YU167" localSheetId="20">'[2]Twc-D'!#REF!</definedName>
    <definedName name="__YU167" localSheetId="22">'[2]Twc-D'!#REF!</definedName>
    <definedName name="__YU167" localSheetId="21">'[2]Twc-D'!#REF!</definedName>
    <definedName name="__YU167" localSheetId="25">'[2]Twc-D'!#REF!</definedName>
    <definedName name="__YU167" localSheetId="34">'[2]Twc-D'!#REF!</definedName>
    <definedName name="__YU167" localSheetId="32">'[2]Twc-D'!#REF!</definedName>
    <definedName name="__YU167" localSheetId="30">'[2]Twc-D'!#REF!</definedName>
    <definedName name="__YU167" localSheetId="29">'[2]Twc-D'!#REF!</definedName>
    <definedName name="__YU167" localSheetId="37">'[2]Twc-D'!#REF!</definedName>
    <definedName name="__YU167" localSheetId="27">'[2]Twc-D'!#REF!</definedName>
    <definedName name="__YU167" localSheetId="24">'[2]Twc-D'!#REF!</definedName>
    <definedName name="__YU167" localSheetId="35">'[2]Twc-D'!#REF!</definedName>
    <definedName name="__YU167" localSheetId="33">'[2]Twc-D'!#REF!</definedName>
    <definedName name="__YU167" localSheetId="31">'[2]Twc-D'!#REF!</definedName>
    <definedName name="__YU167" localSheetId="2">'[7]Twc-D'!#REF!</definedName>
    <definedName name="__YU167" localSheetId="0">'[1]Twc-D'!#REF!</definedName>
    <definedName name="__YU167">'[2]Twc-D'!#REF!</definedName>
    <definedName name="_1">#N/A</definedName>
    <definedName name="_10T1" localSheetId="40">#REF!</definedName>
    <definedName name="_10T1" localSheetId="41">#REF!</definedName>
    <definedName name="_10T1" localSheetId="42">#REF!</definedName>
    <definedName name="_10T1" localSheetId="51">#REF!</definedName>
    <definedName name="_10T1" localSheetId="52">#REF!</definedName>
    <definedName name="_10T1" localSheetId="59">#REF!</definedName>
    <definedName name="_10T1" localSheetId="60">#REF!</definedName>
    <definedName name="_10T1" localSheetId="49">#REF!</definedName>
    <definedName name="_10T1" localSheetId="50">#REF!</definedName>
    <definedName name="_10T1" localSheetId="46">#REF!</definedName>
    <definedName name="_10T1" localSheetId="47">#REF!</definedName>
    <definedName name="_10T1" localSheetId="38">#REF!</definedName>
    <definedName name="_10T1" localSheetId="39">#REF!</definedName>
    <definedName name="_10T1" localSheetId="43">#REF!</definedName>
    <definedName name="_10T1" localSheetId="44">#REF!</definedName>
    <definedName name="_10T1" localSheetId="45">#REF!</definedName>
    <definedName name="_10T1" localSheetId="48">#REF!</definedName>
    <definedName name="_10T1" localSheetId="57">#REF!</definedName>
    <definedName name="_10T1" localSheetId="58">#REF!</definedName>
    <definedName name="_10T1" localSheetId="55">#REF!</definedName>
    <definedName name="_10T1" localSheetId="56">#REF!</definedName>
    <definedName name="_10T1" localSheetId="53">#REF!</definedName>
    <definedName name="_10T1" localSheetId="54">#REF!</definedName>
    <definedName name="_10T1" localSheetId="6">#REF!</definedName>
    <definedName name="_10T1" localSheetId="7">#REF!</definedName>
    <definedName name="_10T1" localSheetId="12">#REF!</definedName>
    <definedName name="_10T1" localSheetId="18">#REF!</definedName>
    <definedName name="_10T1" localSheetId="19">#REF!</definedName>
    <definedName name="_10T1" localSheetId="28">#REF!</definedName>
    <definedName name="_10T1" localSheetId="36">#REF!</definedName>
    <definedName name="_10T1" localSheetId="26">#REF!</definedName>
    <definedName name="_10T1" localSheetId="23">#REF!</definedName>
    <definedName name="_10T1" localSheetId="16">#REF!</definedName>
    <definedName name="_10T1" localSheetId="17">#REF!</definedName>
    <definedName name="_10T1" localSheetId="20">#REF!</definedName>
    <definedName name="_10T1" localSheetId="22">#REF!</definedName>
    <definedName name="_10T1" localSheetId="21">#REF!</definedName>
    <definedName name="_10T1" localSheetId="25">#REF!</definedName>
    <definedName name="_10T1" localSheetId="34">#REF!</definedName>
    <definedName name="_10T1" localSheetId="32">#REF!</definedName>
    <definedName name="_10T1" localSheetId="30">#REF!</definedName>
    <definedName name="_10T1" localSheetId="29">#REF!</definedName>
    <definedName name="_10T1" localSheetId="37">#REF!</definedName>
    <definedName name="_10T1" localSheetId="27">#REF!</definedName>
    <definedName name="_10T1" localSheetId="24">#REF!</definedName>
    <definedName name="_10T1" localSheetId="35">#REF!</definedName>
    <definedName name="_10T1" localSheetId="33">#REF!</definedName>
    <definedName name="_10T1" localSheetId="31">#REF!</definedName>
    <definedName name="_10T1" localSheetId="0">#REF!</definedName>
    <definedName name="_10T1">#REF!</definedName>
    <definedName name="_10T2" localSheetId="40">#REF!</definedName>
    <definedName name="_10T2" localSheetId="41">#REF!</definedName>
    <definedName name="_10T2" localSheetId="42">#REF!</definedName>
    <definedName name="_10T2" localSheetId="51">#REF!</definedName>
    <definedName name="_10T2" localSheetId="52">#REF!</definedName>
    <definedName name="_10T2" localSheetId="59">#REF!</definedName>
    <definedName name="_10T2" localSheetId="60">#REF!</definedName>
    <definedName name="_10T2" localSheetId="49">#REF!</definedName>
    <definedName name="_10T2" localSheetId="50">#REF!</definedName>
    <definedName name="_10T2" localSheetId="46">#REF!</definedName>
    <definedName name="_10T2" localSheetId="47">#REF!</definedName>
    <definedName name="_10T2" localSheetId="38">#REF!</definedName>
    <definedName name="_10T2" localSheetId="39">#REF!</definedName>
    <definedName name="_10T2" localSheetId="43">#REF!</definedName>
    <definedName name="_10T2" localSheetId="44">#REF!</definedName>
    <definedName name="_10T2" localSheetId="45">#REF!</definedName>
    <definedName name="_10T2" localSheetId="48">#REF!</definedName>
    <definedName name="_10T2" localSheetId="57">#REF!</definedName>
    <definedName name="_10T2" localSheetId="58">#REF!</definedName>
    <definedName name="_10T2" localSheetId="55">#REF!</definedName>
    <definedName name="_10T2" localSheetId="56">#REF!</definedName>
    <definedName name="_10T2" localSheetId="53">#REF!</definedName>
    <definedName name="_10T2" localSheetId="54">#REF!</definedName>
    <definedName name="_10T2" localSheetId="6">#REF!</definedName>
    <definedName name="_10T2" localSheetId="7">#REF!</definedName>
    <definedName name="_10T2" localSheetId="12">#REF!</definedName>
    <definedName name="_10T2" localSheetId="18">#REF!</definedName>
    <definedName name="_10T2" localSheetId="19">#REF!</definedName>
    <definedName name="_10T2" localSheetId="28">#REF!</definedName>
    <definedName name="_10T2" localSheetId="36">#REF!</definedName>
    <definedName name="_10T2" localSheetId="26">#REF!</definedName>
    <definedName name="_10T2" localSheetId="23">#REF!</definedName>
    <definedName name="_10T2" localSheetId="16">#REF!</definedName>
    <definedName name="_10T2" localSheetId="17">#REF!</definedName>
    <definedName name="_10T2" localSheetId="20">#REF!</definedName>
    <definedName name="_10T2" localSheetId="22">#REF!</definedName>
    <definedName name="_10T2" localSheetId="21">#REF!</definedName>
    <definedName name="_10T2" localSheetId="25">#REF!</definedName>
    <definedName name="_10T2" localSheetId="34">#REF!</definedName>
    <definedName name="_10T2" localSheetId="32">#REF!</definedName>
    <definedName name="_10T2" localSheetId="30">#REF!</definedName>
    <definedName name="_10T2" localSheetId="29">#REF!</definedName>
    <definedName name="_10T2" localSheetId="37">#REF!</definedName>
    <definedName name="_10T2" localSheetId="27">#REF!</definedName>
    <definedName name="_10T2" localSheetId="24">#REF!</definedName>
    <definedName name="_10T2" localSheetId="35">#REF!</definedName>
    <definedName name="_10T2" localSheetId="33">#REF!</definedName>
    <definedName name="_10T2" localSheetId="31">#REF!</definedName>
    <definedName name="_10T2">#REF!</definedName>
    <definedName name="_2">#N/A</definedName>
    <definedName name="_20T1" localSheetId="40">#REF!</definedName>
    <definedName name="_20T1" localSheetId="41">#REF!</definedName>
    <definedName name="_20T1" localSheetId="42">#REF!</definedName>
    <definedName name="_20T1" localSheetId="51">#REF!</definedName>
    <definedName name="_20T1" localSheetId="52">#REF!</definedName>
    <definedName name="_20T1" localSheetId="59">#REF!</definedName>
    <definedName name="_20T1" localSheetId="60">#REF!</definedName>
    <definedName name="_20T1" localSheetId="49">#REF!</definedName>
    <definedName name="_20T1" localSheetId="50">#REF!</definedName>
    <definedName name="_20T1" localSheetId="46">#REF!</definedName>
    <definedName name="_20T1" localSheetId="47">#REF!</definedName>
    <definedName name="_20T1" localSheetId="38">#REF!</definedName>
    <definedName name="_20T1" localSheetId="39">#REF!</definedName>
    <definedName name="_20T1" localSheetId="43">#REF!</definedName>
    <definedName name="_20T1" localSheetId="44">#REF!</definedName>
    <definedName name="_20T1" localSheetId="45">#REF!</definedName>
    <definedName name="_20T1" localSheetId="48">#REF!</definedName>
    <definedName name="_20T1" localSheetId="57">#REF!</definedName>
    <definedName name="_20T1" localSheetId="58">#REF!</definedName>
    <definedName name="_20T1" localSheetId="55">#REF!</definedName>
    <definedName name="_20T1" localSheetId="56">#REF!</definedName>
    <definedName name="_20T1" localSheetId="53">#REF!</definedName>
    <definedName name="_20T1" localSheetId="54">#REF!</definedName>
    <definedName name="_20T1" localSheetId="6">#REF!</definedName>
    <definedName name="_20T1" localSheetId="7">#REF!</definedName>
    <definedName name="_20T1" localSheetId="12">#REF!</definedName>
    <definedName name="_20T1" localSheetId="18">#REF!</definedName>
    <definedName name="_20T1" localSheetId="19">#REF!</definedName>
    <definedName name="_20T1" localSheetId="28">#REF!</definedName>
    <definedName name="_20T1" localSheetId="36">#REF!</definedName>
    <definedName name="_20T1" localSheetId="26">#REF!</definedName>
    <definedName name="_20T1" localSheetId="23">#REF!</definedName>
    <definedName name="_20T1" localSheetId="16">#REF!</definedName>
    <definedName name="_20T1" localSheetId="17">#REF!</definedName>
    <definedName name="_20T1" localSheetId="20">#REF!</definedName>
    <definedName name="_20T1" localSheetId="22">#REF!</definedName>
    <definedName name="_20T1" localSheetId="21">#REF!</definedName>
    <definedName name="_20T1" localSheetId="25">#REF!</definedName>
    <definedName name="_20T1" localSheetId="34">#REF!</definedName>
    <definedName name="_20T1" localSheetId="32">#REF!</definedName>
    <definedName name="_20T1" localSheetId="30">#REF!</definedName>
    <definedName name="_20T1" localSheetId="29">#REF!</definedName>
    <definedName name="_20T1" localSheetId="37">#REF!</definedName>
    <definedName name="_20T1" localSheetId="27">#REF!</definedName>
    <definedName name="_20T1" localSheetId="24">#REF!</definedName>
    <definedName name="_20T1" localSheetId="35">#REF!</definedName>
    <definedName name="_20T1" localSheetId="33">#REF!</definedName>
    <definedName name="_20T1" localSheetId="31">#REF!</definedName>
    <definedName name="_20T1" localSheetId="0">#REF!</definedName>
    <definedName name="_20T1">#REF!</definedName>
    <definedName name="_20T2" localSheetId="40">#REF!</definedName>
    <definedName name="_20T2" localSheetId="41">#REF!</definedName>
    <definedName name="_20T2" localSheetId="42">#REF!</definedName>
    <definedName name="_20T2" localSheetId="51">#REF!</definedName>
    <definedName name="_20T2" localSheetId="52">#REF!</definedName>
    <definedName name="_20T2" localSheetId="59">#REF!</definedName>
    <definedName name="_20T2" localSheetId="60">#REF!</definedName>
    <definedName name="_20T2" localSheetId="49">#REF!</definedName>
    <definedName name="_20T2" localSheetId="50">#REF!</definedName>
    <definedName name="_20T2" localSheetId="46">#REF!</definedName>
    <definedName name="_20T2" localSheetId="47">#REF!</definedName>
    <definedName name="_20T2" localSheetId="38">#REF!</definedName>
    <definedName name="_20T2" localSheetId="39">#REF!</definedName>
    <definedName name="_20T2" localSheetId="43">#REF!</definedName>
    <definedName name="_20T2" localSheetId="44">#REF!</definedName>
    <definedName name="_20T2" localSheetId="45">#REF!</definedName>
    <definedName name="_20T2" localSheetId="48">#REF!</definedName>
    <definedName name="_20T2" localSheetId="57">#REF!</definedName>
    <definedName name="_20T2" localSheetId="58">#REF!</definedName>
    <definedName name="_20T2" localSheetId="55">#REF!</definedName>
    <definedName name="_20T2" localSheetId="56">#REF!</definedName>
    <definedName name="_20T2" localSheetId="53">#REF!</definedName>
    <definedName name="_20T2" localSheetId="54">#REF!</definedName>
    <definedName name="_20T2" localSheetId="6">#REF!</definedName>
    <definedName name="_20T2" localSheetId="7">#REF!</definedName>
    <definedName name="_20T2" localSheetId="12">#REF!</definedName>
    <definedName name="_20T2" localSheetId="18">#REF!</definedName>
    <definedName name="_20T2" localSheetId="19">#REF!</definedName>
    <definedName name="_20T2" localSheetId="28">#REF!</definedName>
    <definedName name="_20T2" localSheetId="36">#REF!</definedName>
    <definedName name="_20T2" localSheetId="26">#REF!</definedName>
    <definedName name="_20T2" localSheetId="23">#REF!</definedName>
    <definedName name="_20T2" localSheetId="16">#REF!</definedName>
    <definedName name="_20T2" localSheetId="17">#REF!</definedName>
    <definedName name="_20T2" localSheetId="20">#REF!</definedName>
    <definedName name="_20T2" localSheetId="22">#REF!</definedName>
    <definedName name="_20T2" localSheetId="21">#REF!</definedName>
    <definedName name="_20T2" localSheetId="25">#REF!</definedName>
    <definedName name="_20T2" localSheetId="34">#REF!</definedName>
    <definedName name="_20T2" localSheetId="32">#REF!</definedName>
    <definedName name="_20T2" localSheetId="30">#REF!</definedName>
    <definedName name="_20T2" localSheetId="29">#REF!</definedName>
    <definedName name="_20T2" localSheetId="37">#REF!</definedName>
    <definedName name="_20T2" localSheetId="27">#REF!</definedName>
    <definedName name="_20T2" localSheetId="24">#REF!</definedName>
    <definedName name="_20T2" localSheetId="35">#REF!</definedName>
    <definedName name="_20T2" localSheetId="33">#REF!</definedName>
    <definedName name="_20T2" localSheetId="31">#REF!</definedName>
    <definedName name="_20T2">#REF!</definedName>
    <definedName name="_3">#N/A</definedName>
    <definedName name="_40T1" localSheetId="40">#REF!</definedName>
    <definedName name="_40T1" localSheetId="41">#REF!</definedName>
    <definedName name="_40T1" localSheetId="42">#REF!</definedName>
    <definedName name="_40T1" localSheetId="51">#REF!</definedName>
    <definedName name="_40T1" localSheetId="52">#REF!</definedName>
    <definedName name="_40T1" localSheetId="59">#REF!</definedName>
    <definedName name="_40T1" localSheetId="60">#REF!</definedName>
    <definedName name="_40T1" localSheetId="49">#REF!</definedName>
    <definedName name="_40T1" localSheetId="50">#REF!</definedName>
    <definedName name="_40T1" localSheetId="46">#REF!</definedName>
    <definedName name="_40T1" localSheetId="47">#REF!</definedName>
    <definedName name="_40T1" localSheetId="38">#REF!</definedName>
    <definedName name="_40T1" localSheetId="39">#REF!</definedName>
    <definedName name="_40T1" localSheetId="43">#REF!</definedName>
    <definedName name="_40T1" localSheetId="44">#REF!</definedName>
    <definedName name="_40T1" localSheetId="45">#REF!</definedName>
    <definedName name="_40T1" localSheetId="48">#REF!</definedName>
    <definedName name="_40T1" localSheetId="57">#REF!</definedName>
    <definedName name="_40T1" localSheetId="58">#REF!</definedName>
    <definedName name="_40T1" localSheetId="55">#REF!</definedName>
    <definedName name="_40T1" localSheetId="56">#REF!</definedName>
    <definedName name="_40T1" localSheetId="53">#REF!</definedName>
    <definedName name="_40T1" localSheetId="54">#REF!</definedName>
    <definedName name="_40T1" localSheetId="6">#REF!</definedName>
    <definedName name="_40T1" localSheetId="7">#REF!</definedName>
    <definedName name="_40T1" localSheetId="12">#REF!</definedName>
    <definedName name="_40T1" localSheetId="18">#REF!</definedName>
    <definedName name="_40T1" localSheetId="19">#REF!</definedName>
    <definedName name="_40T1" localSheetId="28">#REF!</definedName>
    <definedName name="_40T1" localSheetId="36">#REF!</definedName>
    <definedName name="_40T1" localSheetId="26">#REF!</definedName>
    <definedName name="_40T1" localSheetId="23">#REF!</definedName>
    <definedName name="_40T1" localSheetId="16">#REF!</definedName>
    <definedName name="_40T1" localSheetId="17">#REF!</definedName>
    <definedName name="_40T1" localSheetId="20">#REF!</definedName>
    <definedName name="_40T1" localSheetId="22">#REF!</definedName>
    <definedName name="_40T1" localSheetId="21">#REF!</definedName>
    <definedName name="_40T1" localSheetId="25">#REF!</definedName>
    <definedName name="_40T1" localSheetId="34">#REF!</definedName>
    <definedName name="_40T1" localSheetId="32">#REF!</definedName>
    <definedName name="_40T1" localSheetId="30">#REF!</definedName>
    <definedName name="_40T1" localSheetId="29">#REF!</definedName>
    <definedName name="_40T1" localSheetId="37">#REF!</definedName>
    <definedName name="_40T1" localSheetId="27">#REF!</definedName>
    <definedName name="_40T1" localSheetId="24">#REF!</definedName>
    <definedName name="_40T1" localSheetId="35">#REF!</definedName>
    <definedName name="_40T1" localSheetId="33">#REF!</definedName>
    <definedName name="_40T1" localSheetId="31">#REF!</definedName>
    <definedName name="_40T1" localSheetId="0">#REF!</definedName>
    <definedName name="_40T1">#REF!</definedName>
    <definedName name="_40T2" localSheetId="40">#REF!</definedName>
    <definedName name="_40T2" localSheetId="41">#REF!</definedName>
    <definedName name="_40T2" localSheetId="42">#REF!</definedName>
    <definedName name="_40T2" localSheetId="51">#REF!</definedName>
    <definedName name="_40T2" localSheetId="52">#REF!</definedName>
    <definedName name="_40T2" localSheetId="59">#REF!</definedName>
    <definedName name="_40T2" localSheetId="60">#REF!</definedName>
    <definedName name="_40T2" localSheetId="49">#REF!</definedName>
    <definedName name="_40T2" localSheetId="50">#REF!</definedName>
    <definedName name="_40T2" localSheetId="46">#REF!</definedName>
    <definedName name="_40T2" localSheetId="47">#REF!</definedName>
    <definedName name="_40T2" localSheetId="38">#REF!</definedName>
    <definedName name="_40T2" localSheetId="39">#REF!</definedName>
    <definedName name="_40T2" localSheetId="43">#REF!</definedName>
    <definedName name="_40T2" localSheetId="44">#REF!</definedName>
    <definedName name="_40T2" localSheetId="45">#REF!</definedName>
    <definedName name="_40T2" localSheetId="48">#REF!</definedName>
    <definedName name="_40T2" localSheetId="57">#REF!</definedName>
    <definedName name="_40T2" localSheetId="58">#REF!</definedName>
    <definedName name="_40T2" localSheetId="55">#REF!</definedName>
    <definedName name="_40T2" localSheetId="56">#REF!</definedName>
    <definedName name="_40T2" localSheetId="53">#REF!</definedName>
    <definedName name="_40T2" localSheetId="54">#REF!</definedName>
    <definedName name="_40T2" localSheetId="6">#REF!</definedName>
    <definedName name="_40T2" localSheetId="7">#REF!</definedName>
    <definedName name="_40T2" localSheetId="12">#REF!</definedName>
    <definedName name="_40T2" localSheetId="18">#REF!</definedName>
    <definedName name="_40T2" localSheetId="19">#REF!</definedName>
    <definedName name="_40T2" localSheetId="28">#REF!</definedName>
    <definedName name="_40T2" localSheetId="36">#REF!</definedName>
    <definedName name="_40T2" localSheetId="26">#REF!</definedName>
    <definedName name="_40T2" localSheetId="23">#REF!</definedName>
    <definedName name="_40T2" localSheetId="16">#REF!</definedName>
    <definedName name="_40T2" localSheetId="17">#REF!</definedName>
    <definedName name="_40T2" localSheetId="20">#REF!</definedName>
    <definedName name="_40T2" localSheetId="22">#REF!</definedName>
    <definedName name="_40T2" localSheetId="21">#REF!</definedName>
    <definedName name="_40T2" localSheetId="25">#REF!</definedName>
    <definedName name="_40T2" localSheetId="34">#REF!</definedName>
    <definedName name="_40T2" localSheetId="32">#REF!</definedName>
    <definedName name="_40T2" localSheetId="30">#REF!</definedName>
    <definedName name="_40T2" localSheetId="29">#REF!</definedName>
    <definedName name="_40T2" localSheetId="37">#REF!</definedName>
    <definedName name="_40T2" localSheetId="27">#REF!</definedName>
    <definedName name="_40T2" localSheetId="24">#REF!</definedName>
    <definedName name="_40T2" localSheetId="35">#REF!</definedName>
    <definedName name="_40T2" localSheetId="33">#REF!</definedName>
    <definedName name="_40T2" localSheetId="31">#REF!</definedName>
    <definedName name="_40T2">#REF!</definedName>
    <definedName name="_50T1" localSheetId="40">#REF!</definedName>
    <definedName name="_50T1" localSheetId="41">#REF!</definedName>
    <definedName name="_50T1" localSheetId="42">#REF!</definedName>
    <definedName name="_50T1" localSheetId="51">#REF!</definedName>
    <definedName name="_50T1" localSheetId="52">#REF!</definedName>
    <definedName name="_50T1" localSheetId="59">#REF!</definedName>
    <definedName name="_50T1" localSheetId="60">#REF!</definedName>
    <definedName name="_50T1" localSheetId="49">#REF!</definedName>
    <definedName name="_50T1" localSheetId="50">#REF!</definedName>
    <definedName name="_50T1" localSheetId="46">#REF!</definedName>
    <definedName name="_50T1" localSheetId="47">#REF!</definedName>
    <definedName name="_50T1" localSheetId="38">#REF!</definedName>
    <definedName name="_50T1" localSheetId="39">#REF!</definedName>
    <definedName name="_50T1" localSheetId="43">#REF!</definedName>
    <definedName name="_50T1" localSheetId="44">#REF!</definedName>
    <definedName name="_50T1" localSheetId="45">#REF!</definedName>
    <definedName name="_50T1" localSheetId="48">#REF!</definedName>
    <definedName name="_50T1" localSheetId="57">#REF!</definedName>
    <definedName name="_50T1" localSheetId="58">#REF!</definedName>
    <definedName name="_50T1" localSheetId="55">#REF!</definedName>
    <definedName name="_50T1" localSheetId="56">#REF!</definedName>
    <definedName name="_50T1" localSheetId="53">#REF!</definedName>
    <definedName name="_50T1" localSheetId="54">#REF!</definedName>
    <definedName name="_50T1" localSheetId="6">#REF!</definedName>
    <definedName name="_50T1" localSheetId="7">#REF!</definedName>
    <definedName name="_50T1" localSheetId="12">#REF!</definedName>
    <definedName name="_50T1" localSheetId="18">#REF!</definedName>
    <definedName name="_50T1" localSheetId="19">#REF!</definedName>
    <definedName name="_50T1" localSheetId="28">#REF!</definedName>
    <definedName name="_50T1" localSheetId="36">#REF!</definedName>
    <definedName name="_50T1" localSheetId="26">#REF!</definedName>
    <definedName name="_50T1" localSheetId="23">#REF!</definedName>
    <definedName name="_50T1" localSheetId="16">#REF!</definedName>
    <definedName name="_50T1" localSheetId="17">#REF!</definedName>
    <definedName name="_50T1" localSheetId="20">#REF!</definedName>
    <definedName name="_50T1" localSheetId="22">#REF!</definedName>
    <definedName name="_50T1" localSheetId="21">#REF!</definedName>
    <definedName name="_50T1" localSheetId="25">#REF!</definedName>
    <definedName name="_50T1" localSheetId="34">#REF!</definedName>
    <definedName name="_50T1" localSheetId="32">#REF!</definedName>
    <definedName name="_50T1" localSheetId="30">#REF!</definedName>
    <definedName name="_50T1" localSheetId="29">#REF!</definedName>
    <definedName name="_50T1" localSheetId="37">#REF!</definedName>
    <definedName name="_50T1" localSheetId="27">#REF!</definedName>
    <definedName name="_50T1" localSheetId="24">#REF!</definedName>
    <definedName name="_50T1" localSheetId="35">#REF!</definedName>
    <definedName name="_50T1" localSheetId="33">#REF!</definedName>
    <definedName name="_50T1" localSheetId="31">#REF!</definedName>
    <definedName name="_50T1">#REF!</definedName>
    <definedName name="_50T2" localSheetId="6">#REF!</definedName>
    <definedName name="_50T2" localSheetId="7">#REF!</definedName>
    <definedName name="_50T2" localSheetId="12">#REF!</definedName>
    <definedName name="_50T2" localSheetId="22">#REF!</definedName>
    <definedName name="_50T2" localSheetId="25">#REF!</definedName>
    <definedName name="_50T2">#REF!</definedName>
    <definedName name="_60T1" localSheetId="6">#REF!</definedName>
    <definedName name="_60T1" localSheetId="7">#REF!</definedName>
    <definedName name="_60T1" localSheetId="12">#REF!</definedName>
    <definedName name="_60T1" localSheetId="22">#REF!</definedName>
    <definedName name="_60T1" localSheetId="25">#REF!</definedName>
    <definedName name="_60T1">#REF!</definedName>
    <definedName name="_60T2" localSheetId="6">#REF!</definedName>
    <definedName name="_60T2" localSheetId="7">#REF!</definedName>
    <definedName name="_60T2" localSheetId="12">#REF!</definedName>
    <definedName name="_60T2" localSheetId="22">#REF!</definedName>
    <definedName name="_60T2" localSheetId="25">#REF!</definedName>
    <definedName name="_60T2">#REF!</definedName>
    <definedName name="_70">'[8]01is(누계)'!#REF!</definedName>
    <definedName name="_70T1" localSheetId="40">#REF!</definedName>
    <definedName name="_70T1" localSheetId="41">#REF!</definedName>
    <definedName name="_70T1" localSheetId="42">#REF!</definedName>
    <definedName name="_70T1" localSheetId="51">#REF!</definedName>
    <definedName name="_70T1" localSheetId="52">#REF!</definedName>
    <definedName name="_70T1" localSheetId="59">#REF!</definedName>
    <definedName name="_70T1" localSheetId="60">#REF!</definedName>
    <definedName name="_70T1" localSheetId="49">#REF!</definedName>
    <definedName name="_70T1" localSheetId="50">#REF!</definedName>
    <definedName name="_70T1" localSheetId="46">#REF!</definedName>
    <definedName name="_70T1" localSheetId="47">#REF!</definedName>
    <definedName name="_70T1" localSheetId="38">#REF!</definedName>
    <definedName name="_70T1" localSheetId="39">#REF!</definedName>
    <definedName name="_70T1" localSheetId="43">#REF!</definedName>
    <definedName name="_70T1" localSheetId="44">#REF!</definedName>
    <definedName name="_70T1" localSheetId="45">#REF!</definedName>
    <definedName name="_70T1" localSheetId="48">#REF!</definedName>
    <definedName name="_70T1" localSheetId="57">#REF!</definedName>
    <definedName name="_70T1" localSheetId="58">#REF!</definedName>
    <definedName name="_70T1" localSheetId="55">#REF!</definedName>
    <definedName name="_70T1" localSheetId="56">#REF!</definedName>
    <definedName name="_70T1" localSheetId="53">#REF!</definedName>
    <definedName name="_70T1" localSheetId="54">#REF!</definedName>
    <definedName name="_70T1" localSheetId="6">#REF!</definedName>
    <definedName name="_70T1" localSheetId="7">#REF!</definedName>
    <definedName name="_70T1" localSheetId="12">#REF!</definedName>
    <definedName name="_70T1" localSheetId="18">#REF!</definedName>
    <definedName name="_70T1" localSheetId="19">#REF!</definedName>
    <definedName name="_70T1" localSheetId="28">#REF!</definedName>
    <definedName name="_70T1" localSheetId="36">#REF!</definedName>
    <definedName name="_70T1" localSheetId="26">#REF!</definedName>
    <definedName name="_70T1" localSheetId="23">#REF!</definedName>
    <definedName name="_70T1" localSheetId="16">#REF!</definedName>
    <definedName name="_70T1" localSheetId="17">#REF!</definedName>
    <definedName name="_70T1" localSheetId="20">#REF!</definedName>
    <definedName name="_70T1" localSheetId="22">#REF!</definedName>
    <definedName name="_70T1" localSheetId="21">#REF!</definedName>
    <definedName name="_70T1" localSheetId="25">#REF!</definedName>
    <definedName name="_70T1" localSheetId="34">#REF!</definedName>
    <definedName name="_70T1" localSheetId="32">#REF!</definedName>
    <definedName name="_70T1" localSheetId="30">#REF!</definedName>
    <definedName name="_70T1" localSheetId="29">#REF!</definedName>
    <definedName name="_70T1" localSheetId="37">#REF!</definedName>
    <definedName name="_70T1" localSheetId="27">#REF!</definedName>
    <definedName name="_70T1" localSheetId="24">#REF!</definedName>
    <definedName name="_70T1" localSheetId="35">#REF!</definedName>
    <definedName name="_70T1" localSheetId="33">#REF!</definedName>
    <definedName name="_70T1" localSheetId="31">#REF!</definedName>
    <definedName name="_70T1" localSheetId="0">#REF!</definedName>
    <definedName name="_70T1">#REF!</definedName>
    <definedName name="_70T2" localSheetId="40">#REF!</definedName>
    <definedName name="_70T2" localSheetId="41">#REF!</definedName>
    <definedName name="_70T2" localSheetId="42">#REF!</definedName>
    <definedName name="_70T2" localSheetId="51">#REF!</definedName>
    <definedName name="_70T2" localSheetId="52">#REF!</definedName>
    <definedName name="_70T2" localSheetId="59">#REF!</definedName>
    <definedName name="_70T2" localSheetId="60">#REF!</definedName>
    <definedName name="_70T2" localSheetId="49">#REF!</definedName>
    <definedName name="_70T2" localSheetId="50">#REF!</definedName>
    <definedName name="_70T2" localSheetId="46">#REF!</definedName>
    <definedName name="_70T2" localSheetId="47">#REF!</definedName>
    <definedName name="_70T2" localSheetId="38">#REF!</definedName>
    <definedName name="_70T2" localSheetId="39">#REF!</definedName>
    <definedName name="_70T2" localSheetId="43">#REF!</definedName>
    <definedName name="_70T2" localSheetId="44">#REF!</definedName>
    <definedName name="_70T2" localSheetId="45">#REF!</definedName>
    <definedName name="_70T2" localSheetId="48">#REF!</definedName>
    <definedName name="_70T2" localSheetId="57">#REF!</definedName>
    <definedName name="_70T2" localSheetId="58">#REF!</definedName>
    <definedName name="_70T2" localSheetId="55">#REF!</definedName>
    <definedName name="_70T2" localSheetId="56">#REF!</definedName>
    <definedName name="_70T2" localSheetId="53">#REF!</definedName>
    <definedName name="_70T2" localSheetId="54">#REF!</definedName>
    <definedName name="_70T2" localSheetId="6">#REF!</definedName>
    <definedName name="_70T2" localSheetId="7">#REF!</definedName>
    <definedName name="_70T2" localSheetId="12">#REF!</definedName>
    <definedName name="_70T2" localSheetId="18">#REF!</definedName>
    <definedName name="_70T2" localSheetId="19">#REF!</definedName>
    <definedName name="_70T2" localSheetId="28">#REF!</definedName>
    <definedName name="_70T2" localSheetId="36">#REF!</definedName>
    <definedName name="_70T2" localSheetId="26">#REF!</definedName>
    <definedName name="_70T2" localSheetId="23">#REF!</definedName>
    <definedName name="_70T2" localSheetId="16">#REF!</definedName>
    <definedName name="_70T2" localSheetId="17">#REF!</definedName>
    <definedName name="_70T2" localSheetId="20">#REF!</definedName>
    <definedName name="_70T2" localSheetId="22">#REF!</definedName>
    <definedName name="_70T2" localSheetId="21">#REF!</definedName>
    <definedName name="_70T2" localSheetId="25">#REF!</definedName>
    <definedName name="_70T2" localSheetId="34">#REF!</definedName>
    <definedName name="_70T2" localSheetId="32">#REF!</definedName>
    <definedName name="_70T2" localSheetId="30">#REF!</definedName>
    <definedName name="_70T2" localSheetId="29">#REF!</definedName>
    <definedName name="_70T2" localSheetId="37">#REF!</definedName>
    <definedName name="_70T2" localSheetId="27">#REF!</definedName>
    <definedName name="_70T2" localSheetId="24">#REF!</definedName>
    <definedName name="_70T2" localSheetId="35">#REF!</definedName>
    <definedName name="_70T2" localSheetId="33">#REF!</definedName>
    <definedName name="_70T2" localSheetId="31">#REF!</definedName>
    <definedName name="_70T2">#REF!</definedName>
    <definedName name="_90" localSheetId="40">#REF!</definedName>
    <definedName name="_90" localSheetId="41">#REF!</definedName>
    <definedName name="_90" localSheetId="42">#REF!</definedName>
    <definedName name="_90" localSheetId="51">#REF!</definedName>
    <definedName name="_90" localSheetId="52">#REF!</definedName>
    <definedName name="_90" localSheetId="59">#REF!</definedName>
    <definedName name="_90" localSheetId="60">#REF!</definedName>
    <definedName name="_90" localSheetId="49">#REF!</definedName>
    <definedName name="_90" localSheetId="50">#REF!</definedName>
    <definedName name="_90" localSheetId="46">#REF!</definedName>
    <definedName name="_90" localSheetId="47">#REF!</definedName>
    <definedName name="_90" localSheetId="38">#REF!</definedName>
    <definedName name="_90" localSheetId="39">#REF!</definedName>
    <definedName name="_90" localSheetId="43">#REF!</definedName>
    <definedName name="_90" localSheetId="44">#REF!</definedName>
    <definedName name="_90" localSheetId="45">#REF!</definedName>
    <definedName name="_90" localSheetId="48">#REF!</definedName>
    <definedName name="_90" localSheetId="57">#REF!</definedName>
    <definedName name="_90" localSheetId="58">#REF!</definedName>
    <definedName name="_90" localSheetId="55">#REF!</definedName>
    <definedName name="_90" localSheetId="56">#REF!</definedName>
    <definedName name="_90" localSheetId="53">#REF!</definedName>
    <definedName name="_90" localSheetId="54">#REF!</definedName>
    <definedName name="_90" localSheetId="6">#REF!</definedName>
    <definedName name="_90" localSheetId="7">#REF!</definedName>
    <definedName name="_90" localSheetId="12">#REF!</definedName>
    <definedName name="_90" localSheetId="18">#REF!</definedName>
    <definedName name="_90" localSheetId="19">#REF!</definedName>
    <definedName name="_90" localSheetId="28">#REF!</definedName>
    <definedName name="_90" localSheetId="36">#REF!</definedName>
    <definedName name="_90" localSheetId="26">#REF!</definedName>
    <definedName name="_90" localSheetId="23">#REF!</definedName>
    <definedName name="_90" localSheetId="16">#REF!</definedName>
    <definedName name="_90" localSheetId="17">#REF!</definedName>
    <definedName name="_90" localSheetId="20">#REF!</definedName>
    <definedName name="_90" localSheetId="22">#REF!</definedName>
    <definedName name="_90" localSheetId="21">#REF!</definedName>
    <definedName name="_90" localSheetId="25">#REF!</definedName>
    <definedName name="_90" localSheetId="34">#REF!</definedName>
    <definedName name="_90" localSheetId="32">#REF!</definedName>
    <definedName name="_90" localSheetId="30">#REF!</definedName>
    <definedName name="_90" localSheetId="29">#REF!</definedName>
    <definedName name="_90" localSheetId="37">#REF!</definedName>
    <definedName name="_90" localSheetId="27">#REF!</definedName>
    <definedName name="_90" localSheetId="24">#REF!</definedName>
    <definedName name="_90" localSheetId="35">#REF!</definedName>
    <definedName name="_90" localSheetId="33">#REF!</definedName>
    <definedName name="_90" localSheetId="31">#REF!</definedName>
    <definedName name="_90">#REF!</definedName>
    <definedName name="_90T1" localSheetId="6">#REF!</definedName>
    <definedName name="_90T1" localSheetId="7">#REF!</definedName>
    <definedName name="_90T1" localSheetId="12">#REF!</definedName>
    <definedName name="_90T1" localSheetId="22">#REF!</definedName>
    <definedName name="_90T1" localSheetId="25">#REF!</definedName>
    <definedName name="_90T1">#REF!</definedName>
    <definedName name="_90T2" localSheetId="6">#REF!</definedName>
    <definedName name="_90T2" localSheetId="7">#REF!</definedName>
    <definedName name="_90T2" localSheetId="12">#REF!</definedName>
    <definedName name="_90T2" localSheetId="22">#REF!</definedName>
    <definedName name="_90T2" localSheetId="25">#REF!</definedName>
    <definedName name="_90T2">#REF!</definedName>
    <definedName name="_aug1" localSheetId="6">#REF!</definedName>
    <definedName name="_aug1" localSheetId="7">#REF!</definedName>
    <definedName name="_aug1" localSheetId="12">#REF!</definedName>
    <definedName name="_aug1" localSheetId="22">#REF!</definedName>
    <definedName name="_aug1" localSheetId="25">#REF!</definedName>
    <definedName name="_aug1">#REF!</definedName>
    <definedName name="_AUG2" localSheetId="6">#REF!</definedName>
    <definedName name="_AUG2" localSheetId="7">#REF!</definedName>
    <definedName name="_AUG2" localSheetId="12">#REF!</definedName>
    <definedName name="_AUG2" localSheetId="22">#REF!</definedName>
    <definedName name="_AUG2" localSheetId="25">#REF!</definedName>
    <definedName name="_AUG2">#REF!</definedName>
    <definedName name="_BAF2" localSheetId="6">#REF!</definedName>
    <definedName name="_BAF2" localSheetId="7">#REF!</definedName>
    <definedName name="_BAF2" localSheetId="12">#REF!</definedName>
    <definedName name="_BAF2" localSheetId="22">#REF!</definedName>
    <definedName name="_BAF2" localSheetId="25">#REF!</definedName>
    <definedName name="_BAF2">#REF!</definedName>
    <definedName name="_BAF3" localSheetId="6">#REF!</definedName>
    <definedName name="_BAF3" localSheetId="7">#REF!</definedName>
    <definedName name="_BAF3" localSheetId="12">#REF!</definedName>
    <definedName name="_BAF3" localSheetId="22">#REF!</definedName>
    <definedName name="_BAF3" localSheetId="25">#REF!</definedName>
    <definedName name="_BAF3">#REF!</definedName>
    <definedName name="_Cat01" localSheetId="2">[9]FX!$C$9</definedName>
    <definedName name="_Cat01" localSheetId="0">[3]FX!$C$9</definedName>
    <definedName name="_Cat01">[4]FX!$C$9</definedName>
    <definedName name="_Cat02" localSheetId="2">[9]FX!$C$10</definedName>
    <definedName name="_Cat02" localSheetId="0">[3]FX!$C$10</definedName>
    <definedName name="_Cat02">[4]FX!$C$10</definedName>
    <definedName name="_Cat03" localSheetId="2">[9]FX!$C$11</definedName>
    <definedName name="_Cat03" localSheetId="0">[3]FX!$C$11</definedName>
    <definedName name="_Cat03">[4]FX!$C$11</definedName>
    <definedName name="_Cat04" localSheetId="2">[9]FX!$C$12</definedName>
    <definedName name="_Cat04" localSheetId="0">[3]FX!$C$12</definedName>
    <definedName name="_Cat04">[4]FX!$C$12</definedName>
    <definedName name="_Cat05" localSheetId="2">[9]FX!$C$13</definedName>
    <definedName name="_Cat05" localSheetId="0">[3]FX!$C$13</definedName>
    <definedName name="_Cat05">[4]FX!$C$13</definedName>
    <definedName name="_Cat06" localSheetId="2">[9]FX!$C$14</definedName>
    <definedName name="_Cat06" localSheetId="0">[3]FX!$C$14</definedName>
    <definedName name="_Cat06">[4]FX!$C$14</definedName>
    <definedName name="_Cat07" localSheetId="2">[9]FX!$C$15</definedName>
    <definedName name="_Cat07" localSheetId="0">[3]FX!$C$15</definedName>
    <definedName name="_Cat07">[4]FX!$C$15</definedName>
    <definedName name="_Cat08" localSheetId="2">[9]FX!$C$16</definedName>
    <definedName name="_Cat08" localSheetId="0">[3]FX!$C$16</definedName>
    <definedName name="_Cat08">[4]FX!$C$16</definedName>
    <definedName name="_Cat09" localSheetId="2">[9]FX!$C$17</definedName>
    <definedName name="_Cat09" localSheetId="0">[3]FX!$C$17</definedName>
    <definedName name="_Cat09">[4]FX!$C$17</definedName>
    <definedName name="_Cat10" localSheetId="2">[9]FX!$C$18</definedName>
    <definedName name="_Cat10" localSheetId="0">[3]FX!$C$18</definedName>
    <definedName name="_Cat10">[4]FX!$C$18</definedName>
    <definedName name="_Cat11" localSheetId="2">[9]FX!$C$19</definedName>
    <definedName name="_Cat11" localSheetId="0">[3]FX!$C$19</definedName>
    <definedName name="_Cat11">[4]FX!$C$19</definedName>
    <definedName name="_Cat12" localSheetId="2">[9]FX!$C$20</definedName>
    <definedName name="_Cat12" localSheetId="0">[3]FX!$C$20</definedName>
    <definedName name="_Cat12">[4]FX!$C$20</definedName>
    <definedName name="_Fill" localSheetId="40" hidden="1">#REF!</definedName>
    <definedName name="_Fill" localSheetId="41" hidden="1">#REF!</definedName>
    <definedName name="_Fill" localSheetId="42" hidden="1">#REF!</definedName>
    <definedName name="_Fill" localSheetId="51" hidden="1">#REF!</definedName>
    <definedName name="_Fill" localSheetId="52" hidden="1">#REF!</definedName>
    <definedName name="_Fill" localSheetId="59" hidden="1">#REF!</definedName>
    <definedName name="_Fill" localSheetId="60" hidden="1">#REF!</definedName>
    <definedName name="_Fill" localSheetId="49" hidden="1">#REF!</definedName>
    <definedName name="_Fill" localSheetId="50" hidden="1">#REF!</definedName>
    <definedName name="_Fill" localSheetId="46" hidden="1">#REF!</definedName>
    <definedName name="_Fill" localSheetId="47" hidden="1">#REF!</definedName>
    <definedName name="_Fill" localSheetId="38" hidden="1">#REF!</definedName>
    <definedName name="_Fill" localSheetId="39" hidden="1">#REF!</definedName>
    <definedName name="_Fill" localSheetId="43" hidden="1">#REF!</definedName>
    <definedName name="_Fill" localSheetId="44" hidden="1">#REF!</definedName>
    <definedName name="_Fill" localSheetId="45" hidden="1">#REF!</definedName>
    <definedName name="_Fill" localSheetId="48" hidden="1">#REF!</definedName>
    <definedName name="_Fill" localSheetId="57" hidden="1">#REF!</definedName>
    <definedName name="_Fill" localSheetId="58" hidden="1">#REF!</definedName>
    <definedName name="_Fill" localSheetId="55" hidden="1">#REF!</definedName>
    <definedName name="_Fill" localSheetId="56" hidden="1">#REF!</definedName>
    <definedName name="_Fill" localSheetId="53" hidden="1">#REF!</definedName>
    <definedName name="_Fill" localSheetId="54" hidden="1">#REF!</definedName>
    <definedName name="_Fill" localSheetId="6" hidden="1">#REF!</definedName>
    <definedName name="_Fill" localSheetId="7" hidden="1">#REF!</definedName>
    <definedName name="_Fill" localSheetId="12" hidden="1">#REF!</definedName>
    <definedName name="_Fill" localSheetId="18" hidden="1">#REF!</definedName>
    <definedName name="_Fill" localSheetId="19" hidden="1">#REF!</definedName>
    <definedName name="_Fill" localSheetId="28" hidden="1">#REF!</definedName>
    <definedName name="_Fill" localSheetId="36" hidden="1">#REF!</definedName>
    <definedName name="_Fill" localSheetId="26" hidden="1">#REF!</definedName>
    <definedName name="_Fill" localSheetId="23" hidden="1">#REF!</definedName>
    <definedName name="_Fill" localSheetId="16" hidden="1">#REF!</definedName>
    <definedName name="_Fill" localSheetId="17" hidden="1">#REF!</definedName>
    <definedName name="_Fill" localSheetId="20" hidden="1">#REF!</definedName>
    <definedName name="_Fill" localSheetId="22" hidden="1">#REF!</definedName>
    <definedName name="_Fill" localSheetId="21" hidden="1">#REF!</definedName>
    <definedName name="_Fill" localSheetId="25" hidden="1">#REF!</definedName>
    <definedName name="_Fill" localSheetId="34" hidden="1">#REF!</definedName>
    <definedName name="_Fill" localSheetId="32" hidden="1">#REF!</definedName>
    <definedName name="_Fill" localSheetId="30" hidden="1">#REF!</definedName>
    <definedName name="_Fill" localSheetId="29" hidden="1">#REF!</definedName>
    <definedName name="_Fill" localSheetId="37" hidden="1">#REF!</definedName>
    <definedName name="_Fill" localSheetId="27" hidden="1">#REF!</definedName>
    <definedName name="_Fill" localSheetId="24" hidden="1">#REF!</definedName>
    <definedName name="_Fill" localSheetId="35" hidden="1">#REF!</definedName>
    <definedName name="_Fill" localSheetId="33" hidden="1">#REF!</definedName>
    <definedName name="_Fill" localSheetId="31" hidden="1">#REF!</definedName>
    <definedName name="_Fill" localSheetId="0" hidden="1">#REF!</definedName>
    <definedName name="_Fill" hidden="1">#REF!</definedName>
    <definedName name="_xlnm._FilterDatabase" localSheetId="6" hidden="1">#REF!</definedName>
    <definedName name="_xlnm._FilterDatabase" localSheetId="7" hidden="1">#REF!</definedName>
    <definedName name="_xlnm._FilterDatabase" localSheetId="12" hidden="1">#REF!</definedName>
    <definedName name="_xlnm._FilterDatabase" localSheetId="22" hidden="1">#REF!</definedName>
    <definedName name="_xlnm._FilterDatabase" localSheetId="25" hidden="1">#REF!</definedName>
    <definedName name="_xlnm._FilterDatabase" hidden="1">#REF!</definedName>
    <definedName name="_Key1" localSheetId="40" hidden="1">#REF!</definedName>
    <definedName name="_Key1" localSheetId="41" hidden="1">#REF!</definedName>
    <definedName name="_Key1" localSheetId="42" hidden="1">#REF!</definedName>
    <definedName name="_Key1" localSheetId="51" hidden="1">#REF!</definedName>
    <definedName name="_Key1" localSheetId="52" hidden="1">#REF!</definedName>
    <definedName name="_Key1" localSheetId="59" hidden="1">#REF!</definedName>
    <definedName name="_Key1" localSheetId="60" hidden="1">#REF!</definedName>
    <definedName name="_Key1" localSheetId="49" hidden="1">#REF!</definedName>
    <definedName name="_Key1" localSheetId="50" hidden="1">#REF!</definedName>
    <definedName name="_Key1" localSheetId="46" hidden="1">#REF!</definedName>
    <definedName name="_Key1" localSheetId="47" hidden="1">#REF!</definedName>
    <definedName name="_Key1" localSheetId="38" hidden="1">#REF!</definedName>
    <definedName name="_Key1" localSheetId="39" hidden="1">#REF!</definedName>
    <definedName name="_Key1" localSheetId="43" hidden="1">#REF!</definedName>
    <definedName name="_Key1" localSheetId="44" hidden="1">#REF!</definedName>
    <definedName name="_Key1" localSheetId="45" hidden="1">#REF!</definedName>
    <definedName name="_Key1" localSheetId="48" hidden="1">#REF!</definedName>
    <definedName name="_Key1" localSheetId="57" hidden="1">#REF!</definedName>
    <definedName name="_Key1" localSheetId="58" hidden="1">#REF!</definedName>
    <definedName name="_Key1" localSheetId="55" hidden="1">#REF!</definedName>
    <definedName name="_Key1" localSheetId="56" hidden="1">#REF!</definedName>
    <definedName name="_Key1" localSheetId="53" hidden="1">#REF!</definedName>
    <definedName name="_Key1" localSheetId="54" hidden="1">#REF!</definedName>
    <definedName name="_Key1" localSheetId="6" hidden="1">#REF!</definedName>
    <definedName name="_Key1" localSheetId="7" hidden="1">#REF!</definedName>
    <definedName name="_Key1" localSheetId="12" hidden="1">#REF!</definedName>
    <definedName name="_Key1" localSheetId="18" hidden="1">#REF!</definedName>
    <definedName name="_Key1" localSheetId="19" hidden="1">#REF!</definedName>
    <definedName name="_Key1" localSheetId="28" hidden="1">#REF!</definedName>
    <definedName name="_Key1" localSheetId="36" hidden="1">#REF!</definedName>
    <definedName name="_Key1" localSheetId="26" hidden="1">#REF!</definedName>
    <definedName name="_Key1" localSheetId="23" hidden="1">#REF!</definedName>
    <definedName name="_Key1" localSheetId="16" hidden="1">#REF!</definedName>
    <definedName name="_Key1" localSheetId="17" hidden="1">#REF!</definedName>
    <definedName name="_Key1" localSheetId="20" hidden="1">#REF!</definedName>
    <definedName name="_Key1" localSheetId="22" hidden="1">#REF!</definedName>
    <definedName name="_Key1" localSheetId="21" hidden="1">#REF!</definedName>
    <definedName name="_Key1" localSheetId="25" hidden="1">#REF!</definedName>
    <definedName name="_Key1" localSheetId="34" hidden="1">#REF!</definedName>
    <definedName name="_Key1" localSheetId="32" hidden="1">#REF!</definedName>
    <definedName name="_Key1" localSheetId="30" hidden="1">#REF!</definedName>
    <definedName name="_Key1" localSheetId="29" hidden="1">#REF!</definedName>
    <definedName name="_Key1" localSheetId="37" hidden="1">#REF!</definedName>
    <definedName name="_Key1" localSheetId="27" hidden="1">#REF!</definedName>
    <definedName name="_Key1" localSheetId="24" hidden="1">#REF!</definedName>
    <definedName name="_Key1" localSheetId="35" hidden="1">#REF!</definedName>
    <definedName name="_Key1" localSheetId="33" hidden="1">#REF!</definedName>
    <definedName name="_Key1" localSheetId="31" hidden="1">#REF!</definedName>
    <definedName name="_Key1" hidden="1">#REF!</definedName>
    <definedName name="_OCT1" localSheetId="6">#REF!</definedName>
    <definedName name="_OCT1" localSheetId="7">#REF!</definedName>
    <definedName name="_OCT1" localSheetId="12">#REF!</definedName>
    <definedName name="_OCT1" localSheetId="22">#REF!</definedName>
    <definedName name="_OCT1" localSheetId="25">#REF!</definedName>
    <definedName name="_OCT1">#REF!</definedName>
    <definedName name="_Order1" hidden="1">255</definedName>
    <definedName name="_Order2" hidden="1">255</definedName>
    <definedName name="_Q4" localSheetId="5" hidden="1">{#N/A,#N/A,FALSE,"지침";#N/A,#N/A,FALSE,"환경분석";#N/A,#N/A,FALSE,"Sheet16"}</definedName>
    <definedName name="_Q4" localSheetId="4" hidden="1">{#N/A,#N/A,FALSE,"지침";#N/A,#N/A,FALSE,"환경분석";#N/A,#N/A,FALSE,"Sheet16"}</definedName>
    <definedName name="_Q4" localSheetId="41" hidden="1">{#N/A,#N/A,FALSE,"지침";#N/A,#N/A,FALSE,"환경분석";#N/A,#N/A,FALSE,"Sheet16"}</definedName>
    <definedName name="_Q4" localSheetId="42" hidden="1">{#N/A,#N/A,FALSE,"지침";#N/A,#N/A,FALSE,"환경분석";#N/A,#N/A,FALSE,"Sheet16"}</definedName>
    <definedName name="_Q4" localSheetId="39" hidden="1">{#N/A,#N/A,FALSE,"지침";#N/A,#N/A,FALSE,"환경분석";#N/A,#N/A,FALSE,"Sheet16"}</definedName>
    <definedName name="_Q4" localSheetId="45" hidden="1">{#N/A,#N/A,FALSE,"지침";#N/A,#N/A,FALSE,"환경분석";#N/A,#N/A,FALSE,"Sheet16"}</definedName>
    <definedName name="_Q4" localSheetId="48" hidden="1">{#N/A,#N/A,FALSE,"지침";#N/A,#N/A,FALSE,"환경분석";#N/A,#N/A,FALSE,"Sheet16"}</definedName>
    <definedName name="_Q4" localSheetId="6" hidden="1">{#N/A,#N/A,FALSE,"지침";#N/A,#N/A,FALSE,"환경분석";#N/A,#N/A,FALSE,"Sheet16"}</definedName>
    <definedName name="_Q4" localSheetId="7" hidden="1">{#N/A,#N/A,FALSE,"지침";#N/A,#N/A,FALSE,"환경분석";#N/A,#N/A,FALSE,"Sheet16"}</definedName>
    <definedName name="_Q4" localSheetId="12" hidden="1">{#N/A,#N/A,FALSE,"지침";#N/A,#N/A,FALSE,"환경분석";#N/A,#N/A,FALSE,"Sheet16"}</definedName>
    <definedName name="_Q4" localSheetId="10" hidden="1">{#N/A,#N/A,FALSE,"지침";#N/A,#N/A,FALSE,"환경분석";#N/A,#N/A,FALSE,"Sheet16"}</definedName>
    <definedName name="_Q4" localSheetId="11" hidden="1">{#N/A,#N/A,FALSE,"지침";#N/A,#N/A,FALSE,"환경분석";#N/A,#N/A,FALSE,"Sheet16"}</definedName>
    <definedName name="_Q4" localSheetId="19" hidden="1">{#N/A,#N/A,FALSE,"지침";#N/A,#N/A,FALSE,"환경분석";#N/A,#N/A,FALSE,"Sheet16"}</definedName>
    <definedName name="_Q4" localSheetId="17" hidden="1">{#N/A,#N/A,FALSE,"지침";#N/A,#N/A,FALSE,"환경분석";#N/A,#N/A,FALSE,"Sheet16"}</definedName>
    <definedName name="_Q4" localSheetId="22" hidden="1">{#N/A,#N/A,FALSE,"지침";#N/A,#N/A,FALSE,"환경분석";#N/A,#N/A,FALSE,"Sheet16"}</definedName>
    <definedName name="_Q4" localSheetId="21" hidden="1">{#N/A,#N/A,FALSE,"지침";#N/A,#N/A,FALSE,"환경분석";#N/A,#N/A,FALSE,"Sheet16"}</definedName>
    <definedName name="_Q4" localSheetId="25" hidden="1">{#N/A,#N/A,FALSE,"지침";#N/A,#N/A,FALSE,"환경분석";#N/A,#N/A,FALSE,"Sheet16"}</definedName>
    <definedName name="_Q4" localSheetId="29" hidden="1">{#N/A,#N/A,FALSE,"지침";#N/A,#N/A,FALSE,"환경분석";#N/A,#N/A,FALSE,"Sheet16"}</definedName>
    <definedName name="_Q4" localSheetId="37" hidden="1">{#N/A,#N/A,FALSE,"지침";#N/A,#N/A,FALSE,"환경분석";#N/A,#N/A,FALSE,"Sheet16"}</definedName>
    <definedName name="_Q4" localSheetId="27" hidden="1">{#N/A,#N/A,FALSE,"지침";#N/A,#N/A,FALSE,"환경분석";#N/A,#N/A,FALSE,"Sheet16"}</definedName>
    <definedName name="_Q4" localSheetId="24" hidden="1">{#N/A,#N/A,FALSE,"지침";#N/A,#N/A,FALSE,"환경분석";#N/A,#N/A,FALSE,"Sheet16"}</definedName>
    <definedName name="_Q4" localSheetId="35" hidden="1">{#N/A,#N/A,FALSE,"지침";#N/A,#N/A,FALSE,"환경분석";#N/A,#N/A,FALSE,"Sheet16"}</definedName>
    <definedName name="_Q4" localSheetId="33" hidden="1">{#N/A,#N/A,FALSE,"지침";#N/A,#N/A,FALSE,"환경분석";#N/A,#N/A,FALSE,"Sheet16"}</definedName>
    <definedName name="_Q4" localSheetId="31" hidden="1">{#N/A,#N/A,FALSE,"지침";#N/A,#N/A,FALSE,"환경분석";#N/A,#N/A,FALSE,"Sheet16"}</definedName>
    <definedName name="_Q4" localSheetId="15" hidden="1">{#N/A,#N/A,FALSE,"지침";#N/A,#N/A,FALSE,"환경분석";#N/A,#N/A,FALSE,"Sheet16"}</definedName>
    <definedName name="_Q4" localSheetId="2" hidden="1">{#N/A,#N/A,FALSE,"지침";#N/A,#N/A,FALSE,"환경분석";#N/A,#N/A,FALSE,"Sheet16"}</definedName>
    <definedName name="_Q4" localSheetId="0" hidden="1">{#N/A,#N/A,FALSE,"지침";#N/A,#N/A,FALSE,"환경분석";#N/A,#N/A,FALSE,"Sheet16"}</definedName>
    <definedName name="_Q4" hidden="1">{#N/A,#N/A,FALSE,"지침";#N/A,#N/A,FALSE,"환경분석";#N/A,#N/A,FALSE,"Sheet16"}</definedName>
    <definedName name="_Sort" localSheetId="40" hidden="1">#REF!</definedName>
    <definedName name="_Sort" localSheetId="41" hidden="1">#REF!</definedName>
    <definedName name="_Sort" localSheetId="42" hidden="1">#REF!</definedName>
    <definedName name="_Sort" localSheetId="51" hidden="1">#REF!</definedName>
    <definedName name="_Sort" localSheetId="52" hidden="1">#REF!</definedName>
    <definedName name="_Sort" localSheetId="59" hidden="1">#REF!</definedName>
    <definedName name="_Sort" localSheetId="60" hidden="1">#REF!</definedName>
    <definedName name="_Sort" localSheetId="49" hidden="1">#REF!</definedName>
    <definedName name="_Sort" localSheetId="50" hidden="1">#REF!</definedName>
    <definedName name="_Sort" localSheetId="46" hidden="1">#REF!</definedName>
    <definedName name="_Sort" localSheetId="47" hidden="1">#REF!</definedName>
    <definedName name="_Sort" localSheetId="38" hidden="1">#REF!</definedName>
    <definedName name="_Sort" localSheetId="39" hidden="1">#REF!</definedName>
    <definedName name="_Sort" localSheetId="43" hidden="1">#REF!</definedName>
    <definedName name="_Sort" localSheetId="44" hidden="1">#REF!</definedName>
    <definedName name="_Sort" localSheetId="45" hidden="1">#REF!</definedName>
    <definedName name="_Sort" localSheetId="48" hidden="1">#REF!</definedName>
    <definedName name="_Sort" localSheetId="57" hidden="1">#REF!</definedName>
    <definedName name="_Sort" localSheetId="58" hidden="1">#REF!</definedName>
    <definedName name="_Sort" localSheetId="55" hidden="1">#REF!</definedName>
    <definedName name="_Sort" localSheetId="56" hidden="1">#REF!</definedName>
    <definedName name="_Sort" localSheetId="53" hidden="1">#REF!</definedName>
    <definedName name="_Sort" localSheetId="54" hidden="1">#REF!</definedName>
    <definedName name="_Sort" localSheetId="6" hidden="1">#REF!</definedName>
    <definedName name="_Sort" localSheetId="7" hidden="1">#REF!</definedName>
    <definedName name="_Sort" localSheetId="12" hidden="1">#REF!</definedName>
    <definedName name="_Sort" localSheetId="18" hidden="1">#REF!</definedName>
    <definedName name="_Sort" localSheetId="19" hidden="1">#REF!</definedName>
    <definedName name="_Sort" localSheetId="28" hidden="1">#REF!</definedName>
    <definedName name="_Sort" localSheetId="36" hidden="1">#REF!</definedName>
    <definedName name="_Sort" localSheetId="26" hidden="1">#REF!</definedName>
    <definedName name="_Sort" localSheetId="23" hidden="1">#REF!</definedName>
    <definedName name="_Sort" localSheetId="16" hidden="1">#REF!</definedName>
    <definedName name="_Sort" localSheetId="17" hidden="1">#REF!</definedName>
    <definedName name="_Sort" localSheetId="20" hidden="1">#REF!</definedName>
    <definedName name="_Sort" localSheetId="22" hidden="1">#REF!</definedName>
    <definedName name="_Sort" localSheetId="21" hidden="1">#REF!</definedName>
    <definedName name="_Sort" localSheetId="25" hidden="1">#REF!</definedName>
    <definedName name="_Sort" localSheetId="34" hidden="1">#REF!</definedName>
    <definedName name="_Sort" localSheetId="32" hidden="1">#REF!</definedName>
    <definedName name="_Sort" localSheetId="30" hidden="1">#REF!</definedName>
    <definedName name="_Sort" localSheetId="29" hidden="1">#REF!</definedName>
    <definedName name="_Sort" localSheetId="37" hidden="1">#REF!</definedName>
    <definedName name="_Sort" localSheetId="27" hidden="1">#REF!</definedName>
    <definedName name="_Sort" localSheetId="24" hidden="1">#REF!</definedName>
    <definedName name="_Sort" localSheetId="35" hidden="1">#REF!</definedName>
    <definedName name="_Sort" localSheetId="33" hidden="1">#REF!</definedName>
    <definedName name="_Sort" localSheetId="31" hidden="1">#REF!</definedName>
    <definedName name="_Sort" localSheetId="0" hidden="1">#REF!</definedName>
    <definedName name="_Sort" hidden="1">#REF!</definedName>
    <definedName name="_ver6" localSheetId="6">#REF!</definedName>
    <definedName name="_ver6" localSheetId="7">#REF!</definedName>
    <definedName name="_ver6" localSheetId="12">#REF!</definedName>
    <definedName name="_ver6" localSheetId="22">#REF!</definedName>
    <definedName name="_ver6" localSheetId="25">#REF!</definedName>
    <definedName name="_ver6">#REF!</definedName>
    <definedName name="_WOO1" localSheetId="40">#REF!</definedName>
    <definedName name="_WOO1" localSheetId="41">#REF!</definedName>
    <definedName name="_WOO1" localSheetId="42">#REF!</definedName>
    <definedName name="_WOO1" localSheetId="51">#REF!</definedName>
    <definedName name="_WOO1" localSheetId="52">#REF!</definedName>
    <definedName name="_WOO1" localSheetId="59">#REF!</definedName>
    <definedName name="_WOO1" localSheetId="60">#REF!</definedName>
    <definedName name="_WOO1" localSheetId="49">#REF!</definedName>
    <definedName name="_WOO1" localSheetId="50">#REF!</definedName>
    <definedName name="_WOO1" localSheetId="46">#REF!</definedName>
    <definedName name="_WOO1" localSheetId="47">#REF!</definedName>
    <definedName name="_WOO1" localSheetId="38">#REF!</definedName>
    <definedName name="_WOO1" localSheetId="39">#REF!</definedName>
    <definedName name="_WOO1" localSheetId="43">#REF!</definedName>
    <definedName name="_WOO1" localSheetId="44">#REF!</definedName>
    <definedName name="_WOO1" localSheetId="45">#REF!</definedName>
    <definedName name="_WOO1" localSheetId="48">#REF!</definedName>
    <definedName name="_WOO1" localSheetId="57">#REF!</definedName>
    <definedName name="_WOO1" localSheetId="58">#REF!</definedName>
    <definedName name="_WOO1" localSheetId="55">#REF!</definedName>
    <definedName name="_WOO1" localSheetId="56">#REF!</definedName>
    <definedName name="_WOO1" localSheetId="53">#REF!</definedName>
    <definedName name="_WOO1" localSheetId="54">#REF!</definedName>
    <definedName name="_WOO1" localSheetId="6">#REF!</definedName>
    <definedName name="_WOO1" localSheetId="7">#REF!</definedName>
    <definedName name="_WOO1" localSheetId="12">#REF!</definedName>
    <definedName name="_WOO1" localSheetId="18">#REF!</definedName>
    <definedName name="_WOO1" localSheetId="19">#REF!</definedName>
    <definedName name="_WOO1" localSheetId="28">#REF!</definedName>
    <definedName name="_WOO1" localSheetId="36">#REF!</definedName>
    <definedName name="_WOO1" localSheetId="26">#REF!</definedName>
    <definedName name="_WOO1" localSheetId="23">#REF!</definedName>
    <definedName name="_WOO1" localSheetId="16">#REF!</definedName>
    <definedName name="_WOO1" localSheetId="17">#REF!</definedName>
    <definedName name="_WOO1" localSheetId="20">#REF!</definedName>
    <definedName name="_WOO1" localSheetId="22">#REF!</definedName>
    <definedName name="_WOO1" localSheetId="21">#REF!</definedName>
    <definedName name="_WOO1" localSheetId="25">#REF!</definedName>
    <definedName name="_WOO1" localSheetId="34">#REF!</definedName>
    <definedName name="_WOO1" localSheetId="32">#REF!</definedName>
    <definedName name="_WOO1" localSheetId="30">#REF!</definedName>
    <definedName name="_WOO1" localSheetId="29">#REF!</definedName>
    <definedName name="_WOO1" localSheetId="37">#REF!</definedName>
    <definedName name="_WOO1" localSheetId="27">#REF!</definedName>
    <definedName name="_WOO1" localSheetId="24">#REF!</definedName>
    <definedName name="_WOO1" localSheetId="35">#REF!</definedName>
    <definedName name="_WOO1" localSheetId="33">#REF!</definedName>
    <definedName name="_WOO1" localSheetId="31">#REF!</definedName>
    <definedName name="_WOO1">#REF!</definedName>
    <definedName name="_YU167" localSheetId="40">'[2]Twc-D'!#REF!</definedName>
    <definedName name="_YU167" localSheetId="41">'[2]Twc-D'!#REF!</definedName>
    <definedName name="_YU167" localSheetId="42">'[2]Twc-D'!#REF!</definedName>
    <definedName name="_YU167" localSheetId="51">'[2]Twc-D'!#REF!</definedName>
    <definedName name="_YU167" localSheetId="52">'[2]Twc-D'!#REF!</definedName>
    <definedName name="_YU167" localSheetId="59">'[2]Twc-D'!#REF!</definedName>
    <definedName name="_YU167" localSheetId="60">'[2]Twc-D'!#REF!</definedName>
    <definedName name="_YU167" localSheetId="49">'[2]Twc-D'!#REF!</definedName>
    <definedName name="_YU167" localSheetId="50">'[2]Twc-D'!#REF!</definedName>
    <definedName name="_YU167" localSheetId="46">'[2]Twc-D'!#REF!</definedName>
    <definedName name="_YU167" localSheetId="47">'[2]Twc-D'!#REF!</definedName>
    <definedName name="_YU167" localSheetId="38">'[2]Twc-D'!#REF!</definedName>
    <definedName name="_YU167" localSheetId="39">'[2]Twc-D'!#REF!</definedName>
    <definedName name="_YU167" localSheetId="43">'[2]Twc-D'!#REF!</definedName>
    <definedName name="_YU167" localSheetId="44">'[2]Twc-D'!#REF!</definedName>
    <definedName name="_YU167" localSheetId="45">'[2]Twc-D'!#REF!</definedName>
    <definedName name="_YU167" localSheetId="48">'[2]Twc-D'!#REF!</definedName>
    <definedName name="_YU167" localSheetId="57">'[2]Twc-D'!#REF!</definedName>
    <definedName name="_YU167" localSheetId="58">'[2]Twc-D'!#REF!</definedName>
    <definedName name="_YU167" localSheetId="55">'[2]Twc-D'!#REF!</definedName>
    <definedName name="_YU167" localSheetId="56">'[2]Twc-D'!#REF!</definedName>
    <definedName name="_YU167" localSheetId="53">'[2]Twc-D'!#REF!</definedName>
    <definedName name="_YU167" localSheetId="54">'[2]Twc-D'!#REF!</definedName>
    <definedName name="_YU167" localSheetId="18">'[2]Twc-D'!#REF!</definedName>
    <definedName name="_YU167" localSheetId="19">'[2]Twc-D'!#REF!</definedName>
    <definedName name="_YU167" localSheetId="28">'[2]Twc-D'!#REF!</definedName>
    <definedName name="_YU167" localSheetId="36">'[2]Twc-D'!#REF!</definedName>
    <definedName name="_YU167" localSheetId="26">'[2]Twc-D'!#REF!</definedName>
    <definedName name="_YU167" localSheetId="23">'[2]Twc-D'!#REF!</definedName>
    <definedName name="_YU167" localSheetId="16">'[2]Twc-D'!#REF!</definedName>
    <definedName name="_YU167" localSheetId="17">'[2]Twc-D'!#REF!</definedName>
    <definedName name="_YU167" localSheetId="20">'[2]Twc-D'!#REF!</definedName>
    <definedName name="_YU167" localSheetId="22">'[2]Twc-D'!#REF!</definedName>
    <definedName name="_YU167" localSheetId="21">'[2]Twc-D'!#REF!</definedName>
    <definedName name="_YU167" localSheetId="25">'[2]Twc-D'!#REF!</definedName>
    <definedName name="_YU167" localSheetId="34">'[2]Twc-D'!#REF!</definedName>
    <definedName name="_YU167" localSheetId="32">'[2]Twc-D'!#REF!</definedName>
    <definedName name="_YU167" localSheetId="30">'[2]Twc-D'!#REF!</definedName>
    <definedName name="_YU167" localSheetId="29">'[2]Twc-D'!#REF!</definedName>
    <definedName name="_YU167" localSheetId="37">'[2]Twc-D'!#REF!</definedName>
    <definedName name="_YU167" localSheetId="27">'[2]Twc-D'!#REF!</definedName>
    <definedName name="_YU167" localSheetId="24">'[2]Twc-D'!#REF!</definedName>
    <definedName name="_YU167" localSheetId="35">'[2]Twc-D'!#REF!</definedName>
    <definedName name="_YU167" localSheetId="33">'[2]Twc-D'!#REF!</definedName>
    <definedName name="_YU167" localSheetId="31">'[2]Twc-D'!#REF!</definedName>
    <definedName name="_YU167" localSheetId="2">'[10]Twc-D'!#REF!</definedName>
    <definedName name="_YU167" localSheetId="0">'[1]Twc-D'!#REF!</definedName>
    <definedName name="_YU167">'[2]Twc-D'!#REF!</definedName>
    <definedName name="A" localSheetId="40">#REF!</definedName>
    <definedName name="A" localSheetId="41">#REF!</definedName>
    <definedName name="A" localSheetId="42">#REF!</definedName>
    <definedName name="A" localSheetId="51">#REF!</definedName>
    <definedName name="A" localSheetId="52">#REF!</definedName>
    <definedName name="A" localSheetId="59">#REF!</definedName>
    <definedName name="A" localSheetId="60">#REF!</definedName>
    <definedName name="A" localSheetId="49">#REF!</definedName>
    <definedName name="A" localSheetId="50">#REF!</definedName>
    <definedName name="A" localSheetId="46">#REF!</definedName>
    <definedName name="A" localSheetId="47">#REF!</definedName>
    <definedName name="A" localSheetId="38">#REF!</definedName>
    <definedName name="A" localSheetId="39">#REF!</definedName>
    <definedName name="A" localSheetId="43">#REF!</definedName>
    <definedName name="A" localSheetId="44">#REF!</definedName>
    <definedName name="A" localSheetId="45">#REF!</definedName>
    <definedName name="A" localSheetId="48">#REF!</definedName>
    <definedName name="A" localSheetId="57">#REF!</definedName>
    <definedName name="A" localSheetId="58">#REF!</definedName>
    <definedName name="A" localSheetId="55">#REF!</definedName>
    <definedName name="A" localSheetId="56">#REF!</definedName>
    <definedName name="A" localSheetId="53">#REF!</definedName>
    <definedName name="A" localSheetId="54">#REF!</definedName>
    <definedName name="A" localSheetId="6">#REF!</definedName>
    <definedName name="A" localSheetId="7">#REF!</definedName>
    <definedName name="A" localSheetId="12">#REF!</definedName>
    <definedName name="A" localSheetId="18">#REF!</definedName>
    <definedName name="A" localSheetId="19">#REF!</definedName>
    <definedName name="A" localSheetId="28">#REF!</definedName>
    <definedName name="A" localSheetId="36">#REF!</definedName>
    <definedName name="A" localSheetId="26">#REF!</definedName>
    <definedName name="A" localSheetId="23">#REF!</definedName>
    <definedName name="A" localSheetId="16">#REF!</definedName>
    <definedName name="A" localSheetId="17">#REF!</definedName>
    <definedName name="A" localSheetId="20">#REF!</definedName>
    <definedName name="A" localSheetId="22">#REF!</definedName>
    <definedName name="A" localSheetId="21">#REF!</definedName>
    <definedName name="A" localSheetId="25">#REF!</definedName>
    <definedName name="A" localSheetId="34">#REF!</definedName>
    <definedName name="A" localSheetId="32">#REF!</definedName>
    <definedName name="A" localSheetId="30">#REF!</definedName>
    <definedName name="A" localSheetId="29">#REF!</definedName>
    <definedName name="A" localSheetId="37">#REF!</definedName>
    <definedName name="A" localSheetId="27">#REF!</definedName>
    <definedName name="A" localSheetId="24">#REF!</definedName>
    <definedName name="A" localSheetId="35">#REF!</definedName>
    <definedName name="A" localSheetId="33">#REF!</definedName>
    <definedName name="A" localSheetId="31">#REF!</definedName>
    <definedName name="A" localSheetId="0">#REF!</definedName>
    <definedName name="A">#REF!</definedName>
    <definedName name="A0" localSheetId="40">#REF!</definedName>
    <definedName name="A0" localSheetId="41">#REF!</definedName>
    <definedName name="A0" localSheetId="42">#REF!</definedName>
    <definedName name="A0" localSheetId="51">#REF!</definedName>
    <definedName name="A0" localSheetId="52">#REF!</definedName>
    <definedName name="A0" localSheetId="59">#REF!</definedName>
    <definedName name="A0" localSheetId="60">#REF!</definedName>
    <definedName name="A0" localSheetId="49">#REF!</definedName>
    <definedName name="A0" localSheetId="50">#REF!</definedName>
    <definedName name="A0" localSheetId="46">#REF!</definedName>
    <definedName name="A0" localSheetId="47">#REF!</definedName>
    <definedName name="A0" localSheetId="38">#REF!</definedName>
    <definedName name="A0" localSheetId="39">#REF!</definedName>
    <definedName name="A0" localSheetId="43">#REF!</definedName>
    <definedName name="A0" localSheetId="44">#REF!</definedName>
    <definedName name="A0" localSheetId="45">#REF!</definedName>
    <definedName name="A0" localSheetId="48">#REF!</definedName>
    <definedName name="A0" localSheetId="57">#REF!</definedName>
    <definedName name="A0" localSheetId="58">#REF!</definedName>
    <definedName name="A0" localSheetId="55">#REF!</definedName>
    <definedName name="A0" localSheetId="56">#REF!</definedName>
    <definedName name="A0" localSheetId="53">#REF!</definedName>
    <definedName name="A0" localSheetId="54">#REF!</definedName>
    <definedName name="A0" localSheetId="6">#REF!</definedName>
    <definedName name="A0" localSheetId="7">#REF!</definedName>
    <definedName name="A0" localSheetId="12">#REF!</definedName>
    <definedName name="A0" localSheetId="18">#REF!</definedName>
    <definedName name="A0" localSheetId="19">#REF!</definedName>
    <definedName name="A0" localSheetId="28">#REF!</definedName>
    <definedName name="A0" localSheetId="36">#REF!</definedName>
    <definedName name="A0" localSheetId="26">#REF!</definedName>
    <definedName name="A0" localSheetId="23">#REF!</definedName>
    <definedName name="A0" localSheetId="16">#REF!</definedName>
    <definedName name="A0" localSheetId="17">#REF!</definedName>
    <definedName name="A0" localSheetId="20">#REF!</definedName>
    <definedName name="A0" localSheetId="22">#REF!</definedName>
    <definedName name="A0" localSheetId="21">#REF!</definedName>
    <definedName name="A0" localSheetId="25">#REF!</definedName>
    <definedName name="A0" localSheetId="34">#REF!</definedName>
    <definedName name="A0" localSheetId="32">#REF!</definedName>
    <definedName name="A0" localSheetId="30">#REF!</definedName>
    <definedName name="A0" localSheetId="29">#REF!</definedName>
    <definedName name="A0" localSheetId="37">#REF!</definedName>
    <definedName name="A0" localSheetId="27">#REF!</definedName>
    <definedName name="A0" localSheetId="24">#REF!</definedName>
    <definedName name="A0" localSheetId="35">#REF!</definedName>
    <definedName name="A0" localSheetId="33">#REF!</definedName>
    <definedName name="A0" localSheetId="31">#REF!</definedName>
    <definedName name="A0">#REF!</definedName>
    <definedName name="aa" localSheetId="5" hidden="1">{#N/A,#N/A,FALSE,"지침";#N/A,#N/A,FALSE,"환경분석";#N/A,#N/A,FALSE,"Sheet16"}</definedName>
    <definedName name="aa" localSheetId="4" hidden="1">{#N/A,#N/A,FALSE,"지침";#N/A,#N/A,FALSE,"환경분석";#N/A,#N/A,FALSE,"Sheet16"}</definedName>
    <definedName name="aa" localSheetId="40" hidden="1">{#N/A,#N/A,FALSE,"지침";#N/A,#N/A,FALSE,"환경분석";#N/A,#N/A,FALSE,"Sheet16"}</definedName>
    <definedName name="aa" localSheetId="41" hidden="1">{#N/A,#N/A,FALSE,"지침";#N/A,#N/A,FALSE,"환경분석";#N/A,#N/A,FALSE,"Sheet16"}</definedName>
    <definedName name="aa" localSheetId="42" hidden="1">{#N/A,#N/A,FALSE,"지침";#N/A,#N/A,FALSE,"환경분석";#N/A,#N/A,FALSE,"Sheet16"}</definedName>
    <definedName name="aa" localSheetId="51" hidden="1">{#N/A,#N/A,FALSE,"지침";#N/A,#N/A,FALSE,"환경분석";#N/A,#N/A,FALSE,"Sheet16"}</definedName>
    <definedName name="aa" localSheetId="52" hidden="1">{#N/A,#N/A,FALSE,"지침";#N/A,#N/A,FALSE,"환경분석";#N/A,#N/A,FALSE,"Sheet16"}</definedName>
    <definedName name="aa" localSheetId="59" hidden="1">{#N/A,#N/A,FALSE,"지침";#N/A,#N/A,FALSE,"환경분석";#N/A,#N/A,FALSE,"Sheet16"}</definedName>
    <definedName name="aa" localSheetId="60" hidden="1">{#N/A,#N/A,FALSE,"지침";#N/A,#N/A,FALSE,"환경분석";#N/A,#N/A,FALSE,"Sheet16"}</definedName>
    <definedName name="aa" localSheetId="49" hidden="1">{#N/A,#N/A,FALSE,"지침";#N/A,#N/A,FALSE,"환경분석";#N/A,#N/A,FALSE,"Sheet16"}</definedName>
    <definedName name="aa" localSheetId="50" hidden="1">{#N/A,#N/A,FALSE,"지침";#N/A,#N/A,FALSE,"환경분석";#N/A,#N/A,FALSE,"Sheet16"}</definedName>
    <definedName name="aa" localSheetId="46" hidden="1">{#N/A,#N/A,FALSE,"지침";#N/A,#N/A,FALSE,"환경분석";#N/A,#N/A,FALSE,"Sheet16"}</definedName>
    <definedName name="aa" localSheetId="47" hidden="1">{#N/A,#N/A,FALSE,"지침";#N/A,#N/A,FALSE,"환경분석";#N/A,#N/A,FALSE,"Sheet16"}</definedName>
    <definedName name="aa" localSheetId="38" hidden="1">{#N/A,#N/A,FALSE,"지침";#N/A,#N/A,FALSE,"환경분석";#N/A,#N/A,FALSE,"Sheet16"}</definedName>
    <definedName name="aa" localSheetId="39" hidden="1">{#N/A,#N/A,FALSE,"지침";#N/A,#N/A,FALSE,"환경분석";#N/A,#N/A,FALSE,"Sheet16"}</definedName>
    <definedName name="aa" localSheetId="43" hidden="1">{#N/A,#N/A,FALSE,"지침";#N/A,#N/A,FALSE,"환경분석";#N/A,#N/A,FALSE,"Sheet16"}</definedName>
    <definedName name="aa" localSheetId="44" hidden="1">{#N/A,#N/A,FALSE,"지침";#N/A,#N/A,FALSE,"환경분석";#N/A,#N/A,FALSE,"Sheet16"}</definedName>
    <definedName name="aa" localSheetId="45" hidden="1">{#N/A,#N/A,FALSE,"지침";#N/A,#N/A,FALSE,"환경분석";#N/A,#N/A,FALSE,"Sheet16"}</definedName>
    <definedName name="aa" localSheetId="48" hidden="1">{#N/A,#N/A,FALSE,"지침";#N/A,#N/A,FALSE,"환경분석";#N/A,#N/A,FALSE,"Sheet16"}</definedName>
    <definedName name="aa" localSheetId="57" hidden="1">{#N/A,#N/A,FALSE,"지침";#N/A,#N/A,FALSE,"환경분석";#N/A,#N/A,FALSE,"Sheet16"}</definedName>
    <definedName name="aa" localSheetId="58" hidden="1">{#N/A,#N/A,FALSE,"지침";#N/A,#N/A,FALSE,"환경분석";#N/A,#N/A,FALSE,"Sheet16"}</definedName>
    <definedName name="aa" localSheetId="55" hidden="1">{#N/A,#N/A,FALSE,"지침";#N/A,#N/A,FALSE,"환경분석";#N/A,#N/A,FALSE,"Sheet16"}</definedName>
    <definedName name="aa" localSheetId="56" hidden="1">{#N/A,#N/A,FALSE,"지침";#N/A,#N/A,FALSE,"환경분석";#N/A,#N/A,FALSE,"Sheet16"}</definedName>
    <definedName name="aa" localSheetId="53" hidden="1">{#N/A,#N/A,FALSE,"지침";#N/A,#N/A,FALSE,"환경분석";#N/A,#N/A,FALSE,"Sheet16"}</definedName>
    <definedName name="aa" localSheetId="54" hidden="1">{#N/A,#N/A,FALSE,"지침";#N/A,#N/A,FALSE,"환경분석";#N/A,#N/A,FALSE,"Sheet16"}</definedName>
    <definedName name="aa" localSheetId="6" hidden="1">{#N/A,#N/A,FALSE,"지침";#N/A,#N/A,FALSE,"환경분석";#N/A,#N/A,FALSE,"Sheet16"}</definedName>
    <definedName name="aa" localSheetId="7" hidden="1">{#N/A,#N/A,FALSE,"지침";#N/A,#N/A,FALSE,"환경분석";#N/A,#N/A,FALSE,"Sheet16"}</definedName>
    <definedName name="aa" localSheetId="12" hidden="1">{#N/A,#N/A,FALSE,"지침";#N/A,#N/A,FALSE,"환경분석";#N/A,#N/A,FALSE,"Sheet16"}</definedName>
    <definedName name="aa" localSheetId="10" hidden="1">{#N/A,#N/A,FALSE,"지침";#N/A,#N/A,FALSE,"환경분석";#N/A,#N/A,FALSE,"Sheet16"}</definedName>
    <definedName name="aa" localSheetId="11" hidden="1">{#N/A,#N/A,FALSE,"지침";#N/A,#N/A,FALSE,"환경분석";#N/A,#N/A,FALSE,"Sheet16"}</definedName>
    <definedName name="aa" localSheetId="18" hidden="1">{#N/A,#N/A,FALSE,"지침";#N/A,#N/A,FALSE,"환경분석";#N/A,#N/A,FALSE,"Sheet16"}</definedName>
    <definedName name="aa" localSheetId="19" hidden="1">{#N/A,#N/A,FALSE,"지침";#N/A,#N/A,FALSE,"환경분석";#N/A,#N/A,FALSE,"Sheet16"}</definedName>
    <definedName name="aa" localSheetId="28" hidden="1">{#N/A,#N/A,FALSE,"지침";#N/A,#N/A,FALSE,"환경분석";#N/A,#N/A,FALSE,"Sheet16"}</definedName>
    <definedName name="aa" localSheetId="36" hidden="1">{#N/A,#N/A,FALSE,"지침";#N/A,#N/A,FALSE,"환경분석";#N/A,#N/A,FALSE,"Sheet16"}</definedName>
    <definedName name="aa" localSheetId="26" hidden="1">{#N/A,#N/A,FALSE,"지침";#N/A,#N/A,FALSE,"환경분석";#N/A,#N/A,FALSE,"Sheet16"}</definedName>
    <definedName name="aa" localSheetId="23" hidden="1">{#N/A,#N/A,FALSE,"지침";#N/A,#N/A,FALSE,"환경분석";#N/A,#N/A,FALSE,"Sheet16"}</definedName>
    <definedName name="aa" localSheetId="16" hidden="1">{#N/A,#N/A,FALSE,"지침";#N/A,#N/A,FALSE,"환경분석";#N/A,#N/A,FALSE,"Sheet16"}</definedName>
    <definedName name="aa" localSheetId="17" hidden="1">{#N/A,#N/A,FALSE,"지침";#N/A,#N/A,FALSE,"환경분석";#N/A,#N/A,FALSE,"Sheet16"}</definedName>
    <definedName name="aa" localSheetId="20" hidden="1">{#N/A,#N/A,FALSE,"지침";#N/A,#N/A,FALSE,"환경분석";#N/A,#N/A,FALSE,"Sheet16"}</definedName>
    <definedName name="aa" localSheetId="22" hidden="1">{#N/A,#N/A,FALSE,"지침";#N/A,#N/A,FALSE,"환경분석";#N/A,#N/A,FALSE,"Sheet16"}</definedName>
    <definedName name="aa" localSheetId="21" hidden="1">{#N/A,#N/A,FALSE,"지침";#N/A,#N/A,FALSE,"환경분석";#N/A,#N/A,FALSE,"Sheet16"}</definedName>
    <definedName name="aa" localSheetId="25" hidden="1">{#N/A,#N/A,FALSE,"지침";#N/A,#N/A,FALSE,"환경분석";#N/A,#N/A,FALSE,"Sheet16"}</definedName>
    <definedName name="aa" localSheetId="34" hidden="1">{#N/A,#N/A,FALSE,"지침";#N/A,#N/A,FALSE,"환경분석";#N/A,#N/A,FALSE,"Sheet16"}</definedName>
    <definedName name="aa" localSheetId="32" hidden="1">{#N/A,#N/A,FALSE,"지침";#N/A,#N/A,FALSE,"환경분석";#N/A,#N/A,FALSE,"Sheet16"}</definedName>
    <definedName name="aa" localSheetId="30" hidden="1">{#N/A,#N/A,FALSE,"지침";#N/A,#N/A,FALSE,"환경분석";#N/A,#N/A,FALSE,"Sheet16"}</definedName>
    <definedName name="aa" localSheetId="29" hidden="1">{#N/A,#N/A,FALSE,"지침";#N/A,#N/A,FALSE,"환경분석";#N/A,#N/A,FALSE,"Sheet16"}</definedName>
    <definedName name="aa" localSheetId="37" hidden="1">{#N/A,#N/A,FALSE,"지침";#N/A,#N/A,FALSE,"환경분석";#N/A,#N/A,FALSE,"Sheet16"}</definedName>
    <definedName name="aa" localSheetId="27" hidden="1">{#N/A,#N/A,FALSE,"지침";#N/A,#N/A,FALSE,"환경분석";#N/A,#N/A,FALSE,"Sheet16"}</definedName>
    <definedName name="aa" localSheetId="24" hidden="1">{#N/A,#N/A,FALSE,"지침";#N/A,#N/A,FALSE,"환경분석";#N/A,#N/A,FALSE,"Sheet16"}</definedName>
    <definedName name="aa" localSheetId="35" hidden="1">{#N/A,#N/A,FALSE,"지침";#N/A,#N/A,FALSE,"환경분석";#N/A,#N/A,FALSE,"Sheet16"}</definedName>
    <definedName name="aa" localSheetId="33" hidden="1">{#N/A,#N/A,FALSE,"지침";#N/A,#N/A,FALSE,"환경분석";#N/A,#N/A,FALSE,"Sheet16"}</definedName>
    <definedName name="aa" localSheetId="31" hidden="1">{#N/A,#N/A,FALSE,"지침";#N/A,#N/A,FALSE,"환경분석";#N/A,#N/A,FALSE,"Sheet16"}</definedName>
    <definedName name="aa" localSheetId="15" hidden="1">{#N/A,#N/A,FALSE,"지침";#N/A,#N/A,FALSE,"환경분석";#N/A,#N/A,FALSE,"Sheet16"}</definedName>
    <definedName name="aa" localSheetId="2" hidden="1">{#N/A,#N/A,FALSE,"지침";#N/A,#N/A,FALSE,"환경분석";#N/A,#N/A,FALSE,"Sheet16"}</definedName>
    <definedName name="aa" localSheetId="0" hidden="1">{#N/A,#N/A,FALSE,"지침";#N/A,#N/A,FALSE,"환경분석";#N/A,#N/A,FALSE,"Sheet16"}</definedName>
    <definedName name="aa" hidden="1">{#N/A,#N/A,FALSE,"지침";#N/A,#N/A,FALSE,"환경분석";#N/A,#N/A,FALSE,"Sheet16"}</definedName>
    <definedName name="AB" localSheetId="6">#REF!</definedName>
    <definedName name="AB" localSheetId="7">#REF!</definedName>
    <definedName name="AB" localSheetId="12">#REF!</definedName>
    <definedName name="AB" localSheetId="22">#REF!</definedName>
    <definedName name="AB" localSheetId="25">#REF!</definedName>
    <definedName name="AB" localSheetId="0">#REF!</definedName>
    <definedName name="AB">#REF!</definedName>
    <definedName name="af" localSheetId="6">'[11]Harvesting All Area Feb-2020'!#REF!</definedName>
    <definedName name="af" localSheetId="7">'[11]Harvesting All Area Feb-2020'!#REF!</definedName>
    <definedName name="af" localSheetId="12">'[11]Harvesting All Area Feb-2020'!#REF!</definedName>
    <definedName name="af">'[11]Harvesting All Area Feb-2020'!#REF!</definedName>
    <definedName name="ag" localSheetId="6">'[12]Harvesting All Area Feb-2020'!#REF!</definedName>
    <definedName name="ag" localSheetId="7">'[12]Harvesting All Area Feb-2020'!#REF!</definedName>
    <definedName name="ag" localSheetId="12">'[12]Harvesting All Area Feb-2020'!#REF!</definedName>
    <definedName name="ag">'[12]Harvesting All Area Feb-2020'!#REF!</definedName>
    <definedName name="agl" localSheetId="6">#REF!</definedName>
    <definedName name="agl" localSheetId="7">#REF!</definedName>
    <definedName name="agl" localSheetId="12">#REF!</definedName>
    <definedName name="agl" localSheetId="22">#REF!</definedName>
    <definedName name="agl" localSheetId="25">#REF!</definedName>
    <definedName name="agl" localSheetId="0">#REF!</definedName>
    <definedName name="agl">#REF!</definedName>
    <definedName name="all" localSheetId="6">#REF!</definedName>
    <definedName name="all" localSheetId="7">#REF!</definedName>
    <definedName name="all" localSheetId="12">#REF!</definedName>
    <definedName name="all" localSheetId="22">#REF!</definedName>
    <definedName name="all" localSheetId="25">#REF!</definedName>
    <definedName name="all" localSheetId="0">#REF!</definedName>
    <definedName name="all">#REF!</definedName>
    <definedName name="APRIL" localSheetId="6">#REF!</definedName>
    <definedName name="APRIL" localSheetId="7">#REF!</definedName>
    <definedName name="APRIL" localSheetId="12">#REF!</definedName>
    <definedName name="APRIL" localSheetId="22">#REF!</definedName>
    <definedName name="APRIL" localSheetId="25">#REF!</definedName>
    <definedName name="APRIL">#REF!</definedName>
    <definedName name="AS2DocOpenMode" hidden="1">"AS2DocumentEdit"</definedName>
    <definedName name="asia" localSheetId="5" hidden="1">{#N/A,#N/A,FALSE,"지침";#N/A,#N/A,FALSE,"환경분석";#N/A,#N/A,FALSE,"Sheet16"}</definedName>
    <definedName name="asia" localSheetId="4" hidden="1">{#N/A,#N/A,FALSE,"지침";#N/A,#N/A,FALSE,"환경분석";#N/A,#N/A,FALSE,"Sheet16"}</definedName>
    <definedName name="asia" localSheetId="40" hidden="1">{#N/A,#N/A,FALSE,"지침";#N/A,#N/A,FALSE,"환경분석";#N/A,#N/A,FALSE,"Sheet16"}</definedName>
    <definedName name="asia" localSheetId="41" hidden="1">{#N/A,#N/A,FALSE,"지침";#N/A,#N/A,FALSE,"환경분석";#N/A,#N/A,FALSE,"Sheet16"}</definedName>
    <definedName name="asia" localSheetId="42" hidden="1">{#N/A,#N/A,FALSE,"지침";#N/A,#N/A,FALSE,"환경분석";#N/A,#N/A,FALSE,"Sheet16"}</definedName>
    <definedName name="asia" localSheetId="51" hidden="1">{#N/A,#N/A,FALSE,"지침";#N/A,#N/A,FALSE,"환경분석";#N/A,#N/A,FALSE,"Sheet16"}</definedName>
    <definedName name="asia" localSheetId="52" hidden="1">{#N/A,#N/A,FALSE,"지침";#N/A,#N/A,FALSE,"환경분석";#N/A,#N/A,FALSE,"Sheet16"}</definedName>
    <definedName name="asia" localSheetId="59" hidden="1">{#N/A,#N/A,FALSE,"지침";#N/A,#N/A,FALSE,"환경분석";#N/A,#N/A,FALSE,"Sheet16"}</definedName>
    <definedName name="asia" localSheetId="60" hidden="1">{#N/A,#N/A,FALSE,"지침";#N/A,#N/A,FALSE,"환경분석";#N/A,#N/A,FALSE,"Sheet16"}</definedName>
    <definedName name="asia" localSheetId="49" hidden="1">{#N/A,#N/A,FALSE,"지침";#N/A,#N/A,FALSE,"환경분석";#N/A,#N/A,FALSE,"Sheet16"}</definedName>
    <definedName name="asia" localSheetId="50" hidden="1">{#N/A,#N/A,FALSE,"지침";#N/A,#N/A,FALSE,"환경분석";#N/A,#N/A,FALSE,"Sheet16"}</definedName>
    <definedName name="asia" localSheetId="46" hidden="1">{#N/A,#N/A,FALSE,"지침";#N/A,#N/A,FALSE,"환경분석";#N/A,#N/A,FALSE,"Sheet16"}</definedName>
    <definedName name="asia" localSheetId="47" hidden="1">{#N/A,#N/A,FALSE,"지침";#N/A,#N/A,FALSE,"환경분석";#N/A,#N/A,FALSE,"Sheet16"}</definedName>
    <definedName name="asia" localSheetId="38" hidden="1">{#N/A,#N/A,FALSE,"지침";#N/A,#N/A,FALSE,"환경분석";#N/A,#N/A,FALSE,"Sheet16"}</definedName>
    <definedName name="asia" localSheetId="39" hidden="1">{#N/A,#N/A,FALSE,"지침";#N/A,#N/A,FALSE,"환경분석";#N/A,#N/A,FALSE,"Sheet16"}</definedName>
    <definedName name="asia" localSheetId="43" hidden="1">{#N/A,#N/A,FALSE,"지침";#N/A,#N/A,FALSE,"환경분석";#N/A,#N/A,FALSE,"Sheet16"}</definedName>
    <definedName name="asia" localSheetId="44" hidden="1">{#N/A,#N/A,FALSE,"지침";#N/A,#N/A,FALSE,"환경분석";#N/A,#N/A,FALSE,"Sheet16"}</definedName>
    <definedName name="asia" localSheetId="45" hidden="1">{#N/A,#N/A,FALSE,"지침";#N/A,#N/A,FALSE,"환경분석";#N/A,#N/A,FALSE,"Sheet16"}</definedName>
    <definedName name="asia" localSheetId="48" hidden="1">{#N/A,#N/A,FALSE,"지침";#N/A,#N/A,FALSE,"환경분석";#N/A,#N/A,FALSE,"Sheet16"}</definedName>
    <definedName name="asia" localSheetId="57" hidden="1">{#N/A,#N/A,FALSE,"지침";#N/A,#N/A,FALSE,"환경분석";#N/A,#N/A,FALSE,"Sheet16"}</definedName>
    <definedName name="asia" localSheetId="58" hidden="1">{#N/A,#N/A,FALSE,"지침";#N/A,#N/A,FALSE,"환경분석";#N/A,#N/A,FALSE,"Sheet16"}</definedName>
    <definedName name="asia" localSheetId="55" hidden="1">{#N/A,#N/A,FALSE,"지침";#N/A,#N/A,FALSE,"환경분석";#N/A,#N/A,FALSE,"Sheet16"}</definedName>
    <definedName name="asia" localSheetId="56" hidden="1">{#N/A,#N/A,FALSE,"지침";#N/A,#N/A,FALSE,"환경분석";#N/A,#N/A,FALSE,"Sheet16"}</definedName>
    <definedName name="asia" localSheetId="53" hidden="1">{#N/A,#N/A,FALSE,"지침";#N/A,#N/A,FALSE,"환경분석";#N/A,#N/A,FALSE,"Sheet16"}</definedName>
    <definedName name="asia" localSheetId="54" hidden="1">{#N/A,#N/A,FALSE,"지침";#N/A,#N/A,FALSE,"환경분석";#N/A,#N/A,FALSE,"Sheet16"}</definedName>
    <definedName name="asia" localSheetId="6" hidden="1">{#N/A,#N/A,FALSE,"지침";#N/A,#N/A,FALSE,"환경분석";#N/A,#N/A,FALSE,"Sheet16"}</definedName>
    <definedName name="asia" localSheetId="7" hidden="1">{#N/A,#N/A,FALSE,"지침";#N/A,#N/A,FALSE,"환경분석";#N/A,#N/A,FALSE,"Sheet16"}</definedName>
    <definedName name="asia" localSheetId="12" hidden="1">{#N/A,#N/A,FALSE,"지침";#N/A,#N/A,FALSE,"환경분석";#N/A,#N/A,FALSE,"Sheet16"}</definedName>
    <definedName name="asia" localSheetId="10" hidden="1">{#N/A,#N/A,FALSE,"지침";#N/A,#N/A,FALSE,"환경분석";#N/A,#N/A,FALSE,"Sheet16"}</definedName>
    <definedName name="asia" localSheetId="11" hidden="1">{#N/A,#N/A,FALSE,"지침";#N/A,#N/A,FALSE,"환경분석";#N/A,#N/A,FALSE,"Sheet16"}</definedName>
    <definedName name="asia" localSheetId="18" hidden="1">{#N/A,#N/A,FALSE,"지침";#N/A,#N/A,FALSE,"환경분석";#N/A,#N/A,FALSE,"Sheet16"}</definedName>
    <definedName name="asia" localSheetId="19" hidden="1">{#N/A,#N/A,FALSE,"지침";#N/A,#N/A,FALSE,"환경분석";#N/A,#N/A,FALSE,"Sheet16"}</definedName>
    <definedName name="asia" localSheetId="28" hidden="1">{#N/A,#N/A,FALSE,"지침";#N/A,#N/A,FALSE,"환경분석";#N/A,#N/A,FALSE,"Sheet16"}</definedName>
    <definedName name="asia" localSheetId="36" hidden="1">{#N/A,#N/A,FALSE,"지침";#N/A,#N/A,FALSE,"환경분석";#N/A,#N/A,FALSE,"Sheet16"}</definedName>
    <definedName name="asia" localSheetId="26" hidden="1">{#N/A,#N/A,FALSE,"지침";#N/A,#N/A,FALSE,"환경분석";#N/A,#N/A,FALSE,"Sheet16"}</definedName>
    <definedName name="asia" localSheetId="23" hidden="1">{#N/A,#N/A,FALSE,"지침";#N/A,#N/A,FALSE,"환경분석";#N/A,#N/A,FALSE,"Sheet16"}</definedName>
    <definedName name="asia" localSheetId="16" hidden="1">{#N/A,#N/A,FALSE,"지침";#N/A,#N/A,FALSE,"환경분석";#N/A,#N/A,FALSE,"Sheet16"}</definedName>
    <definedName name="asia" localSheetId="17" hidden="1">{#N/A,#N/A,FALSE,"지침";#N/A,#N/A,FALSE,"환경분석";#N/A,#N/A,FALSE,"Sheet16"}</definedName>
    <definedName name="asia" localSheetId="20" hidden="1">{#N/A,#N/A,FALSE,"지침";#N/A,#N/A,FALSE,"환경분석";#N/A,#N/A,FALSE,"Sheet16"}</definedName>
    <definedName name="asia" localSheetId="22" hidden="1">{#N/A,#N/A,FALSE,"지침";#N/A,#N/A,FALSE,"환경분석";#N/A,#N/A,FALSE,"Sheet16"}</definedName>
    <definedName name="asia" localSheetId="21" hidden="1">{#N/A,#N/A,FALSE,"지침";#N/A,#N/A,FALSE,"환경분석";#N/A,#N/A,FALSE,"Sheet16"}</definedName>
    <definedName name="asia" localSheetId="25" hidden="1">{#N/A,#N/A,FALSE,"지침";#N/A,#N/A,FALSE,"환경분석";#N/A,#N/A,FALSE,"Sheet16"}</definedName>
    <definedName name="asia" localSheetId="34" hidden="1">{#N/A,#N/A,FALSE,"지침";#N/A,#N/A,FALSE,"환경분석";#N/A,#N/A,FALSE,"Sheet16"}</definedName>
    <definedName name="asia" localSheetId="32" hidden="1">{#N/A,#N/A,FALSE,"지침";#N/A,#N/A,FALSE,"환경분석";#N/A,#N/A,FALSE,"Sheet16"}</definedName>
    <definedName name="asia" localSheetId="30" hidden="1">{#N/A,#N/A,FALSE,"지침";#N/A,#N/A,FALSE,"환경분석";#N/A,#N/A,FALSE,"Sheet16"}</definedName>
    <definedName name="asia" localSheetId="29" hidden="1">{#N/A,#N/A,FALSE,"지침";#N/A,#N/A,FALSE,"환경분석";#N/A,#N/A,FALSE,"Sheet16"}</definedName>
    <definedName name="asia" localSheetId="37" hidden="1">{#N/A,#N/A,FALSE,"지침";#N/A,#N/A,FALSE,"환경분석";#N/A,#N/A,FALSE,"Sheet16"}</definedName>
    <definedName name="asia" localSheetId="27" hidden="1">{#N/A,#N/A,FALSE,"지침";#N/A,#N/A,FALSE,"환경분석";#N/A,#N/A,FALSE,"Sheet16"}</definedName>
    <definedName name="asia" localSheetId="24" hidden="1">{#N/A,#N/A,FALSE,"지침";#N/A,#N/A,FALSE,"환경분석";#N/A,#N/A,FALSE,"Sheet16"}</definedName>
    <definedName name="asia" localSheetId="35" hidden="1">{#N/A,#N/A,FALSE,"지침";#N/A,#N/A,FALSE,"환경분석";#N/A,#N/A,FALSE,"Sheet16"}</definedName>
    <definedName name="asia" localSheetId="33" hidden="1">{#N/A,#N/A,FALSE,"지침";#N/A,#N/A,FALSE,"환경분석";#N/A,#N/A,FALSE,"Sheet16"}</definedName>
    <definedName name="asia" localSheetId="31" hidden="1">{#N/A,#N/A,FALSE,"지침";#N/A,#N/A,FALSE,"환경분석";#N/A,#N/A,FALSE,"Sheet16"}</definedName>
    <definedName name="asia" localSheetId="15" hidden="1">{#N/A,#N/A,FALSE,"지침";#N/A,#N/A,FALSE,"환경분석";#N/A,#N/A,FALSE,"Sheet16"}</definedName>
    <definedName name="asia" localSheetId="2" hidden="1">{#N/A,#N/A,FALSE,"지침";#N/A,#N/A,FALSE,"환경분석";#N/A,#N/A,FALSE,"Sheet16"}</definedName>
    <definedName name="asia" localSheetId="0" hidden="1">{#N/A,#N/A,FALSE,"지침";#N/A,#N/A,FALSE,"환경분석";#N/A,#N/A,FALSE,"Sheet16"}</definedName>
    <definedName name="asia" hidden="1">{#N/A,#N/A,FALSE,"지침";#N/A,#N/A,FALSE,"환경분석";#N/A,#N/A,FALSE,"Sheet16"}</definedName>
    <definedName name="aug" localSheetId="6">#REF!</definedName>
    <definedName name="aug" localSheetId="7">#REF!</definedName>
    <definedName name="aug" localSheetId="12">#REF!</definedName>
    <definedName name="aug" localSheetId="22">#REF!</definedName>
    <definedName name="aug" localSheetId="25">#REF!</definedName>
    <definedName name="aug" localSheetId="0">#REF!</definedName>
    <definedName name="aug">#REF!</definedName>
    <definedName name="auga" localSheetId="6">#REF!</definedName>
    <definedName name="auga" localSheetId="7">#REF!</definedName>
    <definedName name="auga" localSheetId="12">#REF!</definedName>
    <definedName name="auga" localSheetId="22">#REF!</definedName>
    <definedName name="auga" localSheetId="25">#REF!</definedName>
    <definedName name="auga" localSheetId="0">#REF!</definedName>
    <definedName name="auga">#REF!</definedName>
    <definedName name="augat" localSheetId="6">#REF!</definedName>
    <definedName name="augat" localSheetId="7">#REF!</definedName>
    <definedName name="augat" localSheetId="12">#REF!</definedName>
    <definedName name="augat" localSheetId="22">#REF!</definedName>
    <definedName name="augat" localSheetId="25">#REF!</definedName>
    <definedName name="augat" localSheetId="0">#REF!</definedName>
    <definedName name="augat">#REF!</definedName>
    <definedName name="augu" localSheetId="6">#REF!</definedName>
    <definedName name="augu" localSheetId="7">#REF!</definedName>
    <definedName name="augu" localSheetId="12">#REF!</definedName>
    <definedName name="augu" localSheetId="22">#REF!</definedName>
    <definedName name="augu" localSheetId="25">#REF!</definedName>
    <definedName name="augu">#REF!</definedName>
    <definedName name="augut" localSheetId="6">#REF!</definedName>
    <definedName name="augut" localSheetId="7">#REF!</definedName>
    <definedName name="augut" localSheetId="12">#REF!</definedName>
    <definedName name="augut" localSheetId="22">#REF!</definedName>
    <definedName name="augut" localSheetId="25">#REF!</definedName>
    <definedName name="augut">#REF!</definedName>
    <definedName name="Available_time" localSheetId="0">'[13]OEE G1'!#REF!</definedName>
    <definedName name="Available_time">'[14]OEE G1'!#REF!</definedName>
    <definedName name="Availibility_Rate" localSheetId="6">#REF!</definedName>
    <definedName name="Availibility_Rate" localSheetId="7">#REF!</definedName>
    <definedName name="Availibility_Rate" localSheetId="12">#REF!</definedName>
    <definedName name="Availibility_Rate" localSheetId="22">#REF!</definedName>
    <definedName name="Availibility_Rate" localSheetId="25">#REF!</definedName>
    <definedName name="Availibility_Rate" localSheetId="0">#REF!</definedName>
    <definedName name="Availibility_Rate">#REF!</definedName>
    <definedName name="B" localSheetId="40">#REF!</definedName>
    <definedName name="B" localSheetId="41">#REF!</definedName>
    <definedName name="B" localSheetId="42">#REF!</definedName>
    <definedName name="B" localSheetId="51">#REF!</definedName>
    <definedName name="B" localSheetId="52">#REF!</definedName>
    <definedName name="B" localSheetId="59">#REF!</definedName>
    <definedName name="B" localSheetId="60">#REF!</definedName>
    <definedName name="B" localSheetId="49">#REF!</definedName>
    <definedName name="B" localSheetId="50">#REF!</definedName>
    <definedName name="B" localSheetId="46">#REF!</definedName>
    <definedName name="B" localSheetId="47">#REF!</definedName>
    <definedName name="B" localSheetId="38">#REF!</definedName>
    <definedName name="B" localSheetId="39">#REF!</definedName>
    <definedName name="B" localSheetId="43">#REF!</definedName>
    <definedName name="B" localSheetId="44">#REF!</definedName>
    <definedName name="B" localSheetId="45">#REF!</definedName>
    <definedName name="B" localSheetId="48">#REF!</definedName>
    <definedName name="B" localSheetId="57">#REF!</definedName>
    <definedName name="B" localSheetId="58">#REF!</definedName>
    <definedName name="B" localSheetId="55">#REF!</definedName>
    <definedName name="B" localSheetId="56">#REF!</definedName>
    <definedName name="B" localSheetId="53">#REF!</definedName>
    <definedName name="B" localSheetId="54">#REF!</definedName>
    <definedName name="B" localSheetId="6">#REF!</definedName>
    <definedName name="B" localSheetId="7">#REF!</definedName>
    <definedName name="B" localSheetId="12">#REF!</definedName>
    <definedName name="B" localSheetId="18">#REF!</definedName>
    <definedName name="B" localSheetId="19">#REF!</definedName>
    <definedName name="B" localSheetId="28">#REF!</definedName>
    <definedName name="B" localSheetId="36">#REF!</definedName>
    <definedName name="B" localSheetId="26">#REF!</definedName>
    <definedName name="B" localSheetId="23">#REF!</definedName>
    <definedName name="B" localSheetId="16">#REF!</definedName>
    <definedName name="B" localSheetId="17">#REF!</definedName>
    <definedName name="B" localSheetId="20">#REF!</definedName>
    <definedName name="B" localSheetId="22">#REF!</definedName>
    <definedName name="B" localSheetId="21">#REF!</definedName>
    <definedName name="B" localSheetId="25">#REF!</definedName>
    <definedName name="B" localSheetId="34">#REF!</definedName>
    <definedName name="B" localSheetId="32">#REF!</definedName>
    <definedName name="B" localSheetId="30">#REF!</definedName>
    <definedName name="B" localSheetId="29">#REF!</definedName>
    <definedName name="B" localSheetId="37">#REF!</definedName>
    <definedName name="B" localSheetId="27">#REF!</definedName>
    <definedName name="B" localSheetId="24">#REF!</definedName>
    <definedName name="B" localSheetId="35">#REF!</definedName>
    <definedName name="B" localSheetId="33">#REF!</definedName>
    <definedName name="B" localSheetId="31">#REF!</definedName>
    <definedName name="B">#REF!</definedName>
    <definedName name="B_10" localSheetId="40">#REF!</definedName>
    <definedName name="B_10" localSheetId="41">#REF!</definedName>
    <definedName name="B_10" localSheetId="42">#REF!</definedName>
    <definedName name="B_10" localSheetId="51">#REF!</definedName>
    <definedName name="B_10" localSheetId="52">#REF!</definedName>
    <definedName name="B_10" localSheetId="59">#REF!</definedName>
    <definedName name="B_10" localSheetId="60">#REF!</definedName>
    <definedName name="B_10" localSheetId="49">#REF!</definedName>
    <definedName name="B_10" localSheetId="50">#REF!</definedName>
    <definedName name="B_10" localSheetId="46">#REF!</definedName>
    <definedName name="B_10" localSheetId="47">#REF!</definedName>
    <definedName name="B_10" localSheetId="38">#REF!</definedName>
    <definedName name="B_10" localSheetId="39">#REF!</definedName>
    <definedName name="B_10" localSheetId="43">#REF!</definedName>
    <definedName name="B_10" localSheetId="44">#REF!</definedName>
    <definedName name="B_10" localSheetId="45">#REF!</definedName>
    <definedName name="B_10" localSheetId="48">#REF!</definedName>
    <definedName name="B_10" localSheetId="57">#REF!</definedName>
    <definedName name="B_10" localSheetId="58">#REF!</definedName>
    <definedName name="B_10" localSheetId="55">#REF!</definedName>
    <definedName name="B_10" localSheetId="56">#REF!</definedName>
    <definedName name="B_10" localSheetId="53">#REF!</definedName>
    <definedName name="B_10" localSheetId="54">#REF!</definedName>
    <definedName name="B_10" localSheetId="6">#REF!</definedName>
    <definedName name="B_10" localSheetId="7">#REF!</definedName>
    <definedName name="B_10" localSheetId="12">#REF!</definedName>
    <definedName name="B_10" localSheetId="18">#REF!</definedName>
    <definedName name="B_10" localSheetId="19">#REF!</definedName>
    <definedName name="B_10" localSheetId="28">#REF!</definedName>
    <definedName name="B_10" localSheetId="36">#REF!</definedName>
    <definedName name="B_10" localSheetId="26">#REF!</definedName>
    <definedName name="B_10" localSheetId="23">#REF!</definedName>
    <definedName name="B_10" localSheetId="16">#REF!</definedName>
    <definedName name="B_10" localSheetId="17">#REF!</definedName>
    <definedName name="B_10" localSheetId="20">#REF!</definedName>
    <definedName name="B_10" localSheetId="22">#REF!</definedName>
    <definedName name="B_10" localSheetId="21">#REF!</definedName>
    <definedName name="B_10" localSheetId="25">#REF!</definedName>
    <definedName name="B_10" localSheetId="34">#REF!</definedName>
    <definedName name="B_10" localSheetId="32">#REF!</definedName>
    <definedName name="B_10" localSheetId="30">#REF!</definedName>
    <definedName name="B_10" localSheetId="29">#REF!</definedName>
    <definedName name="B_10" localSheetId="37">#REF!</definedName>
    <definedName name="B_10" localSheetId="27">#REF!</definedName>
    <definedName name="B_10" localSheetId="24">#REF!</definedName>
    <definedName name="B_10" localSheetId="35">#REF!</definedName>
    <definedName name="B_10" localSheetId="33">#REF!</definedName>
    <definedName name="B_10" localSheetId="31">#REF!</definedName>
    <definedName name="B_10">#REF!</definedName>
    <definedName name="B_20" localSheetId="40">#REF!</definedName>
    <definedName name="B_20" localSheetId="41">#REF!</definedName>
    <definedName name="B_20" localSheetId="42">#REF!</definedName>
    <definedName name="B_20" localSheetId="51">#REF!</definedName>
    <definedName name="B_20" localSheetId="52">#REF!</definedName>
    <definedName name="B_20" localSheetId="59">#REF!</definedName>
    <definedName name="B_20" localSheetId="60">#REF!</definedName>
    <definedName name="B_20" localSheetId="49">#REF!</definedName>
    <definedName name="B_20" localSheetId="50">#REF!</definedName>
    <definedName name="B_20" localSheetId="46">#REF!</definedName>
    <definedName name="B_20" localSheetId="47">#REF!</definedName>
    <definedName name="B_20" localSheetId="38">#REF!</definedName>
    <definedName name="B_20" localSheetId="39">#REF!</definedName>
    <definedName name="B_20" localSheetId="43">#REF!</definedName>
    <definedName name="B_20" localSheetId="44">#REF!</definedName>
    <definedName name="B_20" localSheetId="45">#REF!</definedName>
    <definedName name="B_20" localSheetId="48">#REF!</definedName>
    <definedName name="B_20" localSheetId="57">#REF!</definedName>
    <definedName name="B_20" localSheetId="58">#REF!</definedName>
    <definedName name="B_20" localSheetId="55">#REF!</definedName>
    <definedName name="B_20" localSheetId="56">#REF!</definedName>
    <definedName name="B_20" localSheetId="53">#REF!</definedName>
    <definedName name="B_20" localSheetId="54">#REF!</definedName>
    <definedName name="B_20" localSheetId="6">#REF!</definedName>
    <definedName name="B_20" localSheetId="7">#REF!</definedName>
    <definedName name="B_20" localSheetId="12">#REF!</definedName>
    <definedName name="B_20" localSheetId="18">#REF!</definedName>
    <definedName name="B_20" localSheetId="19">#REF!</definedName>
    <definedName name="B_20" localSheetId="28">#REF!</definedName>
    <definedName name="B_20" localSheetId="36">#REF!</definedName>
    <definedName name="B_20" localSheetId="26">#REF!</definedName>
    <definedName name="B_20" localSheetId="23">#REF!</definedName>
    <definedName name="B_20" localSheetId="16">#REF!</definedName>
    <definedName name="B_20" localSheetId="17">#REF!</definedName>
    <definedName name="B_20" localSheetId="20">#REF!</definedName>
    <definedName name="B_20" localSheetId="22">#REF!</definedName>
    <definedName name="B_20" localSheetId="21">#REF!</definedName>
    <definedName name="B_20" localSheetId="25">#REF!</definedName>
    <definedName name="B_20" localSheetId="34">#REF!</definedName>
    <definedName name="B_20" localSheetId="32">#REF!</definedName>
    <definedName name="B_20" localSheetId="30">#REF!</definedName>
    <definedName name="B_20" localSheetId="29">#REF!</definedName>
    <definedName name="B_20" localSheetId="37">#REF!</definedName>
    <definedName name="B_20" localSheetId="27">#REF!</definedName>
    <definedName name="B_20" localSheetId="24">#REF!</definedName>
    <definedName name="B_20" localSheetId="35">#REF!</definedName>
    <definedName name="B_20" localSheetId="33">#REF!</definedName>
    <definedName name="B_20" localSheetId="31">#REF!</definedName>
    <definedName name="B_20">#REF!</definedName>
    <definedName name="B_40" localSheetId="6">#REF!</definedName>
    <definedName name="B_40" localSheetId="7">#REF!</definedName>
    <definedName name="B_40" localSheetId="12">#REF!</definedName>
    <definedName name="B_40" localSheetId="22">#REF!</definedName>
    <definedName name="B_40" localSheetId="25">#REF!</definedName>
    <definedName name="B_40">#REF!</definedName>
    <definedName name="B_50" localSheetId="6">#REF!</definedName>
    <definedName name="B_50" localSheetId="7">#REF!</definedName>
    <definedName name="B_50" localSheetId="12">#REF!</definedName>
    <definedName name="B_50" localSheetId="22">#REF!</definedName>
    <definedName name="B_50" localSheetId="25">#REF!</definedName>
    <definedName name="B_50">#REF!</definedName>
    <definedName name="B_60" localSheetId="6">#REF!</definedName>
    <definedName name="B_60" localSheetId="7">#REF!</definedName>
    <definedName name="B_60" localSheetId="12">#REF!</definedName>
    <definedName name="B_60" localSheetId="22">#REF!</definedName>
    <definedName name="B_60" localSheetId="25">#REF!</definedName>
    <definedName name="B_60">#REF!</definedName>
    <definedName name="B_70" localSheetId="6">#REF!</definedName>
    <definedName name="B_70" localSheetId="7">#REF!</definedName>
    <definedName name="B_70" localSheetId="12">#REF!</definedName>
    <definedName name="B_70" localSheetId="22">#REF!</definedName>
    <definedName name="B_70" localSheetId="25">#REF!</definedName>
    <definedName name="B_70">#REF!</definedName>
    <definedName name="B_90" localSheetId="6">#REF!</definedName>
    <definedName name="B_90" localSheetId="7">#REF!</definedName>
    <definedName name="B_90" localSheetId="12">#REF!</definedName>
    <definedName name="B_90" localSheetId="22">#REF!</definedName>
    <definedName name="B_90" localSheetId="25">#REF!</definedName>
    <definedName name="B_90">#REF!</definedName>
    <definedName name="B_JEMU" localSheetId="6">#REF!</definedName>
    <definedName name="B_JEMU" localSheetId="7">#REF!</definedName>
    <definedName name="B_JEMU" localSheetId="12">#REF!</definedName>
    <definedName name="B_JEMU" localSheetId="22">#REF!</definedName>
    <definedName name="B_JEMU" localSheetId="25">#REF!</definedName>
    <definedName name="B_JEMU">#REF!</definedName>
    <definedName name="B_TOTAL" localSheetId="6">#REF!</definedName>
    <definedName name="B_TOTAL" localSheetId="7">#REF!</definedName>
    <definedName name="B_TOTAL" localSheetId="12">#REF!</definedName>
    <definedName name="B_TOTAL" localSheetId="22">#REF!</definedName>
    <definedName name="B_TOTAL" localSheetId="25">#REF!</definedName>
    <definedName name="B_TOTAL">#REF!</definedName>
    <definedName name="B_TOTALT" localSheetId="6">#REF!</definedName>
    <definedName name="B_TOTALT" localSheetId="7">#REF!</definedName>
    <definedName name="B_TOTALT" localSheetId="12">#REF!</definedName>
    <definedName name="B_TOTALT" localSheetId="22">#REF!</definedName>
    <definedName name="B_TOTALT" localSheetId="25">#REF!</definedName>
    <definedName name="B_TOTALT">#REF!</definedName>
    <definedName name="BAF" localSheetId="6">#REF!</definedName>
    <definedName name="BAF" localSheetId="7">#REF!</definedName>
    <definedName name="BAF" localSheetId="12">#REF!</definedName>
    <definedName name="BAF" localSheetId="22">#REF!</definedName>
    <definedName name="BAF" localSheetId="25">#REF!</definedName>
    <definedName name="BAF">#REF!</definedName>
    <definedName name="baftre" localSheetId="6">#REF!</definedName>
    <definedName name="baftre" localSheetId="7">#REF!</definedName>
    <definedName name="baftre" localSheetId="12">#REF!</definedName>
    <definedName name="baftre" localSheetId="22">#REF!</definedName>
    <definedName name="baftre" localSheetId="25">#REF!</definedName>
    <definedName name="baftre">#REF!</definedName>
    <definedName name="baftva" localSheetId="6">#REF!</definedName>
    <definedName name="baftva" localSheetId="7">#REF!</definedName>
    <definedName name="baftva" localSheetId="12">#REF!</definedName>
    <definedName name="baftva" localSheetId="22">#REF!</definedName>
    <definedName name="baftva" localSheetId="25">#REF!</definedName>
    <definedName name="baftva">#REF!</definedName>
    <definedName name="Barley_Quota">[15]!Barley_Quota</definedName>
    <definedName name="BASE" localSheetId="40">#REF!</definedName>
    <definedName name="BASE" localSheetId="41">#REF!</definedName>
    <definedName name="BASE" localSheetId="42">#REF!</definedName>
    <definedName name="BASE" localSheetId="51">#REF!</definedName>
    <definedName name="BASE" localSheetId="52">#REF!</definedName>
    <definedName name="BASE" localSheetId="59">#REF!</definedName>
    <definedName name="BASE" localSheetId="60">#REF!</definedName>
    <definedName name="BASE" localSheetId="49">#REF!</definedName>
    <definedName name="BASE" localSheetId="50">#REF!</definedName>
    <definedName name="BASE" localSheetId="46">#REF!</definedName>
    <definedName name="BASE" localSheetId="47">#REF!</definedName>
    <definedName name="BASE" localSheetId="38">#REF!</definedName>
    <definedName name="BASE" localSheetId="39">#REF!</definedName>
    <definedName name="BASE" localSheetId="43">#REF!</definedName>
    <definedName name="BASE" localSheetId="44">#REF!</definedName>
    <definedName name="BASE" localSheetId="45">#REF!</definedName>
    <definedName name="BASE" localSheetId="48">#REF!</definedName>
    <definedName name="BASE" localSheetId="57">#REF!</definedName>
    <definedName name="BASE" localSheetId="58">#REF!</definedName>
    <definedName name="BASE" localSheetId="55">#REF!</definedName>
    <definedName name="BASE" localSheetId="56">#REF!</definedName>
    <definedName name="BASE" localSheetId="53">#REF!</definedName>
    <definedName name="BASE" localSheetId="54">#REF!</definedName>
    <definedName name="BASE" localSheetId="6">#REF!</definedName>
    <definedName name="BASE" localSheetId="7">#REF!</definedName>
    <definedName name="BASE" localSheetId="12">#REF!</definedName>
    <definedName name="BASE" localSheetId="18">#REF!</definedName>
    <definedName name="BASE" localSheetId="19">#REF!</definedName>
    <definedName name="BASE" localSheetId="28">#REF!</definedName>
    <definedName name="BASE" localSheetId="36">#REF!</definedName>
    <definedName name="BASE" localSheetId="26">#REF!</definedName>
    <definedName name="BASE" localSheetId="23">#REF!</definedName>
    <definedName name="BASE" localSheetId="16">#REF!</definedName>
    <definedName name="BASE" localSheetId="17">#REF!</definedName>
    <definedName name="BASE" localSheetId="20">#REF!</definedName>
    <definedName name="BASE" localSheetId="22">#REF!</definedName>
    <definedName name="BASE" localSheetId="21">#REF!</definedName>
    <definedName name="BASE" localSheetId="25">#REF!</definedName>
    <definedName name="BASE" localSheetId="34">#REF!</definedName>
    <definedName name="BASE" localSheetId="32">#REF!</definedName>
    <definedName name="BASE" localSheetId="30">#REF!</definedName>
    <definedName name="BASE" localSheetId="29">#REF!</definedName>
    <definedName name="BASE" localSheetId="37">#REF!</definedName>
    <definedName name="BASE" localSheetId="27">#REF!</definedName>
    <definedName name="BASE" localSheetId="24">#REF!</definedName>
    <definedName name="BASE" localSheetId="35">#REF!</definedName>
    <definedName name="BASE" localSheetId="33">#REF!</definedName>
    <definedName name="BASE" localSheetId="31">#REF!</definedName>
    <definedName name="BASE" localSheetId="0">#REF!</definedName>
    <definedName name="BASE">#REF!</definedName>
    <definedName name="Basket" localSheetId="6">#REF!</definedName>
    <definedName name="Basket" localSheetId="7">#REF!</definedName>
    <definedName name="Basket" localSheetId="12">#REF!</definedName>
    <definedName name="Basket" localSheetId="22">#REF!</definedName>
    <definedName name="Basket" localSheetId="25">#REF!</definedName>
    <definedName name="Basket">#REF!</definedName>
    <definedName name="BD" localSheetId="0">OFFSET([16]Bid_Data!$A$2,0,0,COUNTA([16]Bid_Data!$A$1:$A$65536),COUNTA([16]Bid_Data!$A$2:$IV$2))</definedName>
    <definedName name="BD">OFFSET([17]Bid_Data!$A$2,0,0,COUNTA([17]Bid_Data!$A$1:$A$65536),COUNTA([17]Bid_Data!$A$2:$IV$2))</definedName>
    <definedName name="BidData" localSheetId="6">#REF!</definedName>
    <definedName name="BidData" localSheetId="7">#REF!</definedName>
    <definedName name="BidData" localSheetId="12">#REF!</definedName>
    <definedName name="BidData" localSheetId="22">#REF!</definedName>
    <definedName name="BidData" localSheetId="25">#REF!</definedName>
    <definedName name="BidData" localSheetId="0">#REF!</definedName>
    <definedName name="BidData">#REF!</definedName>
    <definedName name="Boi_Code" localSheetId="2">[19]Boi!$A$8:$A$1161</definedName>
    <definedName name="Boi_Code" localSheetId="0">[18]Boi!$A$8:$A$1161</definedName>
    <definedName name="Boi_Code">[20]Boi!$A$8:$A$1161</definedName>
    <definedName name="Boi_Movement" localSheetId="2">[19]Boi!$D$8:$D$1161</definedName>
    <definedName name="Boi_Movement" localSheetId="0">[18]Boi!$D$8:$D$1161</definedName>
    <definedName name="Boi_Movement">[20]Boi!$D$8:$D$1161</definedName>
    <definedName name="Boi_OB" localSheetId="2">[19]Boi!$C$8:$C$1161</definedName>
    <definedName name="Boi_OB" localSheetId="0">[18]Boi!$C$8:$C$1161</definedName>
    <definedName name="Boi_OB">[20]Boi!$C$8:$C$1161</definedName>
    <definedName name="Bs_Code" localSheetId="2">'[19]Tab-Bs'!$A$1:$A$85</definedName>
    <definedName name="Bs_Code" localSheetId="0">'[18]Tab-Bs'!$A$1:$A$85</definedName>
    <definedName name="Bs_Code">'[20]Tab-Bs'!$A$1:$A$85</definedName>
    <definedName name="Bs_Name" localSheetId="2">'[19]Tab-Bs'!$B$1:$B$85</definedName>
    <definedName name="Bs_Name" localSheetId="0">'[18]Tab-Bs'!$B$1:$B$85</definedName>
    <definedName name="Bs_Name">'[20]Tab-Bs'!$B$1:$B$85</definedName>
    <definedName name="BS_T" localSheetId="40">#REF!</definedName>
    <definedName name="BS_T" localSheetId="41">#REF!</definedName>
    <definedName name="BS_T" localSheetId="42">#REF!</definedName>
    <definedName name="BS_T" localSheetId="51">#REF!</definedName>
    <definedName name="BS_T" localSheetId="52">#REF!</definedName>
    <definedName name="BS_T" localSheetId="59">#REF!</definedName>
    <definedName name="BS_T" localSheetId="60">#REF!</definedName>
    <definedName name="BS_T" localSheetId="49">#REF!</definedName>
    <definedName name="BS_T" localSheetId="50">#REF!</definedName>
    <definedName name="BS_T" localSheetId="46">#REF!</definedName>
    <definedName name="BS_T" localSheetId="47">#REF!</definedName>
    <definedName name="BS_T" localSheetId="38">#REF!</definedName>
    <definedName name="BS_T" localSheetId="39">#REF!</definedName>
    <definedName name="BS_T" localSheetId="43">#REF!</definedName>
    <definedName name="BS_T" localSheetId="44">#REF!</definedName>
    <definedName name="BS_T" localSheetId="45">#REF!</definedName>
    <definedName name="BS_T" localSheetId="48">#REF!</definedName>
    <definedName name="BS_T" localSheetId="57">#REF!</definedName>
    <definedName name="BS_T" localSheetId="58">#REF!</definedName>
    <definedName name="BS_T" localSheetId="55">#REF!</definedName>
    <definedName name="BS_T" localSheetId="56">#REF!</definedName>
    <definedName name="BS_T" localSheetId="53">#REF!</definedName>
    <definedName name="BS_T" localSheetId="54">#REF!</definedName>
    <definedName name="BS_T" localSheetId="6">#REF!</definedName>
    <definedName name="BS_T" localSheetId="7">#REF!</definedName>
    <definedName name="BS_T" localSheetId="12">#REF!</definedName>
    <definedName name="BS_T" localSheetId="18">#REF!</definedName>
    <definedName name="BS_T" localSheetId="19">#REF!</definedName>
    <definedName name="BS_T" localSheetId="28">#REF!</definedName>
    <definedName name="BS_T" localSheetId="36">#REF!</definedName>
    <definedName name="BS_T" localSheetId="26">#REF!</definedName>
    <definedName name="BS_T" localSheetId="23">#REF!</definedName>
    <definedName name="BS_T" localSheetId="16">#REF!</definedName>
    <definedName name="BS_T" localSheetId="17">#REF!</definedName>
    <definedName name="BS_T" localSheetId="20">#REF!</definedName>
    <definedName name="BS_T" localSheetId="22">#REF!</definedName>
    <definedName name="BS_T" localSheetId="21">#REF!</definedName>
    <definedName name="BS_T" localSheetId="25">#REF!</definedName>
    <definedName name="BS_T" localSheetId="34">#REF!</definedName>
    <definedName name="BS_T" localSheetId="32">#REF!</definedName>
    <definedName name="BS_T" localSheetId="30">#REF!</definedName>
    <definedName name="BS_T" localSheetId="29">#REF!</definedName>
    <definedName name="BS_T" localSheetId="37">#REF!</definedName>
    <definedName name="BS_T" localSheetId="27">#REF!</definedName>
    <definedName name="BS_T" localSheetId="24">#REF!</definedName>
    <definedName name="BS_T" localSheetId="35">#REF!</definedName>
    <definedName name="BS_T" localSheetId="33">#REF!</definedName>
    <definedName name="BS_T" localSheetId="31">#REF!</definedName>
    <definedName name="BS_T" localSheetId="0">#REF!</definedName>
    <definedName name="BS_T">#REF!</definedName>
    <definedName name="C_" localSheetId="40">#REF!</definedName>
    <definedName name="C_" localSheetId="41">#REF!</definedName>
    <definedName name="C_" localSheetId="42">#REF!</definedName>
    <definedName name="C_" localSheetId="51">#REF!</definedName>
    <definedName name="C_" localSheetId="52">#REF!</definedName>
    <definedName name="C_" localSheetId="59">#REF!</definedName>
    <definedName name="C_" localSheetId="60">#REF!</definedName>
    <definedName name="C_" localSheetId="49">#REF!</definedName>
    <definedName name="C_" localSheetId="50">#REF!</definedName>
    <definedName name="C_" localSheetId="46">#REF!</definedName>
    <definedName name="C_" localSheetId="47">#REF!</definedName>
    <definedName name="C_" localSheetId="38">#REF!</definedName>
    <definedName name="C_" localSheetId="39">#REF!</definedName>
    <definedName name="C_" localSheetId="43">#REF!</definedName>
    <definedName name="C_" localSheetId="44">#REF!</definedName>
    <definedName name="C_" localSheetId="45">#REF!</definedName>
    <definedName name="C_" localSheetId="48">#REF!</definedName>
    <definedName name="C_" localSheetId="57">#REF!</definedName>
    <definedName name="C_" localSheetId="58">#REF!</definedName>
    <definedName name="C_" localSheetId="55">#REF!</definedName>
    <definedName name="C_" localSheetId="56">#REF!</definedName>
    <definedName name="C_" localSheetId="53">#REF!</definedName>
    <definedName name="C_" localSheetId="54">#REF!</definedName>
    <definedName name="C_" localSheetId="6">#REF!</definedName>
    <definedName name="C_" localSheetId="7">#REF!</definedName>
    <definedName name="C_" localSheetId="12">#REF!</definedName>
    <definedName name="C_" localSheetId="18">#REF!</definedName>
    <definedName name="C_" localSheetId="19">#REF!</definedName>
    <definedName name="C_" localSheetId="28">#REF!</definedName>
    <definedName name="C_" localSheetId="36">#REF!</definedName>
    <definedName name="C_" localSheetId="26">#REF!</definedName>
    <definedName name="C_" localSheetId="23">#REF!</definedName>
    <definedName name="C_" localSheetId="16">#REF!</definedName>
    <definedName name="C_" localSheetId="17">#REF!</definedName>
    <definedName name="C_" localSheetId="20">#REF!</definedName>
    <definedName name="C_" localSheetId="22">#REF!</definedName>
    <definedName name="C_" localSheetId="21">#REF!</definedName>
    <definedName name="C_" localSheetId="25">#REF!</definedName>
    <definedName name="C_" localSheetId="34">#REF!</definedName>
    <definedName name="C_" localSheetId="32">#REF!</definedName>
    <definedName name="C_" localSheetId="30">#REF!</definedName>
    <definedName name="C_" localSheetId="29">#REF!</definedName>
    <definedName name="C_" localSheetId="37">#REF!</definedName>
    <definedName name="C_" localSheetId="27">#REF!</definedName>
    <definedName name="C_" localSheetId="24">#REF!</definedName>
    <definedName name="C_" localSheetId="35">#REF!</definedName>
    <definedName name="C_" localSheetId="33">#REF!</definedName>
    <definedName name="C_" localSheetId="31">#REF!</definedName>
    <definedName name="C_">#REF!</definedName>
    <definedName name="C_Code">[21]Country!$A$8:$A$251</definedName>
    <definedName name="C_Name">[21]Country!$B$8:$B$251</definedName>
    <definedName name="Category" localSheetId="2">[23]FX!$A$3</definedName>
    <definedName name="Category" localSheetId="0">[22]FX!$A$3</definedName>
    <definedName name="Category">[24]FX!$A$3</definedName>
    <definedName name="CC" localSheetId="40">#REF!</definedName>
    <definedName name="CC" localSheetId="41">#REF!</definedName>
    <definedName name="CC" localSheetId="42">#REF!</definedName>
    <definedName name="CC" localSheetId="51">#REF!</definedName>
    <definedName name="CC" localSheetId="52">#REF!</definedName>
    <definedName name="CC" localSheetId="59">#REF!</definedName>
    <definedName name="CC" localSheetId="60">#REF!</definedName>
    <definedName name="CC" localSheetId="49">#REF!</definedName>
    <definedName name="CC" localSheetId="50">#REF!</definedName>
    <definedName name="CC" localSheetId="46">#REF!</definedName>
    <definedName name="CC" localSheetId="47">#REF!</definedName>
    <definedName name="CC" localSheetId="38">#REF!</definedName>
    <definedName name="CC" localSheetId="39">#REF!</definedName>
    <definedName name="CC" localSheetId="43">#REF!</definedName>
    <definedName name="CC" localSheetId="44">#REF!</definedName>
    <definedName name="CC" localSheetId="45">#REF!</definedName>
    <definedName name="CC" localSheetId="48">#REF!</definedName>
    <definedName name="CC" localSheetId="57">#REF!</definedName>
    <definedName name="CC" localSheetId="58">#REF!</definedName>
    <definedName name="CC" localSheetId="55">#REF!</definedName>
    <definedName name="CC" localSheetId="56">#REF!</definedName>
    <definedName name="CC" localSheetId="53">#REF!</definedName>
    <definedName name="CC" localSheetId="54">#REF!</definedName>
    <definedName name="CC" localSheetId="6">#REF!</definedName>
    <definedName name="CC" localSheetId="7">#REF!</definedName>
    <definedName name="CC" localSheetId="12">#REF!</definedName>
    <definedName name="CC" localSheetId="18">#REF!</definedName>
    <definedName name="CC" localSheetId="19">#REF!</definedName>
    <definedName name="CC" localSheetId="28">#REF!</definedName>
    <definedName name="CC" localSheetId="36">#REF!</definedName>
    <definedName name="CC" localSheetId="26">#REF!</definedName>
    <definedName name="CC" localSheetId="23">#REF!</definedName>
    <definedName name="CC" localSheetId="16">#REF!</definedName>
    <definedName name="CC" localSheetId="17">#REF!</definedName>
    <definedName name="CC" localSheetId="20">#REF!</definedName>
    <definedName name="CC" localSheetId="22">#REF!</definedName>
    <definedName name="CC" localSheetId="21">#REF!</definedName>
    <definedName name="CC" localSheetId="25">#REF!</definedName>
    <definedName name="CC" localSheetId="34">#REF!</definedName>
    <definedName name="CC" localSheetId="32">#REF!</definedName>
    <definedName name="CC" localSheetId="30">#REF!</definedName>
    <definedName name="CC" localSheetId="29">#REF!</definedName>
    <definedName name="CC" localSheetId="37">#REF!</definedName>
    <definedName name="CC" localSheetId="27">#REF!</definedName>
    <definedName name="CC" localSheetId="24">#REF!</definedName>
    <definedName name="CC" localSheetId="35">#REF!</definedName>
    <definedName name="CC" localSheetId="33">#REF!</definedName>
    <definedName name="CC" localSheetId="31">#REF!</definedName>
    <definedName name="CC" localSheetId="0">#REF!</definedName>
    <definedName name="CC">#REF!</definedName>
    <definedName name="CENTA" localSheetId="40">#REF!</definedName>
    <definedName name="CENTA" localSheetId="41">#REF!</definedName>
    <definedName name="CENTA" localSheetId="42">#REF!</definedName>
    <definedName name="CENTA" localSheetId="51">#REF!</definedName>
    <definedName name="CENTA" localSheetId="52">#REF!</definedName>
    <definedName name="CENTA" localSheetId="59">#REF!</definedName>
    <definedName name="CENTA" localSheetId="60">#REF!</definedName>
    <definedName name="CENTA" localSheetId="49">#REF!</definedName>
    <definedName name="CENTA" localSheetId="50">#REF!</definedName>
    <definedName name="CENTA" localSheetId="46">#REF!</definedName>
    <definedName name="CENTA" localSheetId="47">#REF!</definedName>
    <definedName name="CENTA" localSheetId="38">#REF!</definedName>
    <definedName name="CENTA" localSheetId="39">#REF!</definedName>
    <definedName name="CENTA" localSheetId="43">#REF!</definedName>
    <definedName name="CENTA" localSheetId="44">#REF!</definedName>
    <definedName name="CENTA" localSheetId="45">#REF!</definedName>
    <definedName name="CENTA" localSheetId="48">#REF!</definedName>
    <definedName name="CENTA" localSheetId="57">#REF!</definedName>
    <definedName name="CENTA" localSheetId="58">#REF!</definedName>
    <definedName name="CENTA" localSheetId="55">#REF!</definedName>
    <definedName name="CENTA" localSheetId="56">#REF!</definedName>
    <definedName name="CENTA" localSheetId="53">#REF!</definedName>
    <definedName name="CENTA" localSheetId="54">#REF!</definedName>
    <definedName name="CENTA" localSheetId="6">#REF!</definedName>
    <definedName name="CENTA" localSheetId="7">#REF!</definedName>
    <definedName name="CENTA" localSheetId="12">#REF!</definedName>
    <definedName name="CENTA" localSheetId="18">#REF!</definedName>
    <definedName name="CENTA" localSheetId="19">#REF!</definedName>
    <definedName name="CENTA" localSheetId="28">#REF!</definedName>
    <definedName name="CENTA" localSheetId="36">#REF!</definedName>
    <definedName name="CENTA" localSheetId="26">#REF!</definedName>
    <definedName name="CENTA" localSheetId="23">#REF!</definedName>
    <definedName name="CENTA" localSheetId="16">#REF!</definedName>
    <definedName name="CENTA" localSheetId="17">#REF!</definedName>
    <definedName name="CENTA" localSheetId="20">#REF!</definedName>
    <definedName name="CENTA" localSheetId="22">#REF!</definedName>
    <definedName name="CENTA" localSheetId="21">#REF!</definedName>
    <definedName name="CENTA" localSheetId="25">#REF!</definedName>
    <definedName name="CENTA" localSheetId="34">#REF!</definedName>
    <definedName name="CENTA" localSheetId="32">#REF!</definedName>
    <definedName name="CENTA" localSheetId="30">#REF!</definedName>
    <definedName name="CENTA" localSheetId="29">#REF!</definedName>
    <definedName name="CENTA" localSheetId="37">#REF!</definedName>
    <definedName name="CENTA" localSheetId="27">#REF!</definedName>
    <definedName name="CENTA" localSheetId="24">#REF!</definedName>
    <definedName name="CENTA" localSheetId="35">#REF!</definedName>
    <definedName name="CENTA" localSheetId="33">#REF!</definedName>
    <definedName name="CENTA" localSheetId="31">#REF!</definedName>
    <definedName name="CENTA">#REF!</definedName>
    <definedName name="CENTA1" localSheetId="40">#REF!</definedName>
    <definedName name="CENTA1" localSheetId="41">#REF!</definedName>
    <definedName name="CENTA1" localSheetId="42">#REF!</definedName>
    <definedName name="CENTA1" localSheetId="51">#REF!</definedName>
    <definedName name="CENTA1" localSheetId="52">#REF!</definedName>
    <definedName name="CENTA1" localSheetId="59">#REF!</definedName>
    <definedName name="CENTA1" localSheetId="60">#REF!</definedName>
    <definedName name="CENTA1" localSheetId="49">#REF!</definedName>
    <definedName name="CENTA1" localSheetId="50">#REF!</definedName>
    <definedName name="CENTA1" localSheetId="46">#REF!</definedName>
    <definedName name="CENTA1" localSheetId="47">#REF!</definedName>
    <definedName name="CENTA1" localSheetId="38">#REF!</definedName>
    <definedName name="CENTA1" localSheetId="39">#REF!</definedName>
    <definedName name="CENTA1" localSheetId="43">#REF!</definedName>
    <definedName name="CENTA1" localSheetId="44">#REF!</definedName>
    <definedName name="CENTA1" localSheetId="45">#REF!</definedName>
    <definedName name="CENTA1" localSheetId="48">#REF!</definedName>
    <definedName name="CENTA1" localSheetId="57">#REF!</definedName>
    <definedName name="CENTA1" localSheetId="58">#REF!</definedName>
    <definedName name="CENTA1" localSheetId="55">#REF!</definedName>
    <definedName name="CENTA1" localSheetId="56">#REF!</definedName>
    <definedName name="CENTA1" localSheetId="53">#REF!</definedName>
    <definedName name="CENTA1" localSheetId="54">#REF!</definedName>
    <definedName name="CENTA1" localSheetId="6">#REF!</definedName>
    <definedName name="CENTA1" localSheetId="7">#REF!</definedName>
    <definedName name="CENTA1" localSheetId="12">#REF!</definedName>
    <definedName name="CENTA1" localSheetId="18">#REF!</definedName>
    <definedName name="CENTA1" localSheetId="19">#REF!</definedName>
    <definedName name="CENTA1" localSheetId="28">#REF!</definedName>
    <definedName name="CENTA1" localSheetId="36">#REF!</definedName>
    <definedName name="CENTA1" localSheetId="26">#REF!</definedName>
    <definedName name="CENTA1" localSheetId="23">#REF!</definedName>
    <definedName name="CENTA1" localSheetId="16">#REF!</definedName>
    <definedName name="CENTA1" localSheetId="17">#REF!</definedName>
    <definedName name="CENTA1" localSheetId="20">#REF!</definedName>
    <definedName name="CENTA1" localSheetId="22">#REF!</definedName>
    <definedName name="CENTA1" localSheetId="21">#REF!</definedName>
    <definedName name="CENTA1" localSheetId="25">#REF!</definedName>
    <definedName name="CENTA1" localSheetId="34">#REF!</definedName>
    <definedName name="CENTA1" localSheetId="32">#REF!</definedName>
    <definedName name="CENTA1" localSheetId="30">#REF!</definedName>
    <definedName name="CENTA1" localSheetId="29">#REF!</definedName>
    <definedName name="CENTA1" localSheetId="37">#REF!</definedName>
    <definedName name="CENTA1" localSheetId="27">#REF!</definedName>
    <definedName name="CENTA1" localSheetId="24">#REF!</definedName>
    <definedName name="CENTA1" localSheetId="35">#REF!</definedName>
    <definedName name="CENTA1" localSheetId="33">#REF!</definedName>
    <definedName name="CENTA1" localSheetId="31">#REF!</definedName>
    <definedName name="CENTA1">#REF!</definedName>
    <definedName name="Change_capacitor_fuse_magnetic_for_Dryer__MDB1" localSheetId="6">#REF!</definedName>
    <definedName name="Change_capacitor_fuse_magnetic_for_Dryer__MDB1" localSheetId="7">#REF!</definedName>
    <definedName name="Change_capacitor_fuse_magnetic_for_Dryer__MDB1" localSheetId="12">#REF!</definedName>
    <definedName name="Change_capacitor_fuse_magnetic_for_Dryer__MDB1" localSheetId="22">#REF!</definedName>
    <definedName name="Change_capacitor_fuse_magnetic_for_Dryer__MDB1" localSheetId="25">#REF!</definedName>
    <definedName name="Change_capacitor_fuse_magnetic_for_Dryer__MDB1">#REF!</definedName>
    <definedName name="Co" localSheetId="6">#REF!</definedName>
    <definedName name="Co" localSheetId="7">#REF!</definedName>
    <definedName name="Co" localSheetId="12">#REF!</definedName>
    <definedName name="Co" localSheetId="22">#REF!</definedName>
    <definedName name="Co" localSheetId="25">#REF!</definedName>
    <definedName name="Co">#REF!</definedName>
    <definedName name="Consistency" localSheetId="6">#REF!</definedName>
    <definedName name="Consistency" localSheetId="7">#REF!</definedName>
    <definedName name="Consistency" localSheetId="12">#REF!</definedName>
    <definedName name="Consistency" localSheetId="22">#REF!</definedName>
    <definedName name="Consistency" localSheetId="25">#REF!</definedName>
    <definedName name="Consistency">#REF!</definedName>
    <definedName name="CONSTANT" localSheetId="6">#REF!</definedName>
    <definedName name="CONSTANT" localSheetId="7">#REF!</definedName>
    <definedName name="CONSTANT" localSheetId="12">#REF!</definedName>
    <definedName name="CONSTANT" localSheetId="22">#REF!</definedName>
    <definedName name="CONSTANT" localSheetId="25">#REF!</definedName>
    <definedName name="CONSTANT">#REF!</definedName>
    <definedName name="CoProducts_Gs" localSheetId="2">'[26]Co-Products'!$U$40</definedName>
    <definedName name="CoProducts_Gs" localSheetId="0">'[25]Co-Products'!$U$40</definedName>
    <definedName name="CoProducts_Gs">'[27]Co-Products'!$U$40</definedName>
    <definedName name="CoProducts_Qty" localSheetId="2">'[26]Co-Products'!$T$40</definedName>
    <definedName name="CoProducts_Qty" localSheetId="0">'[25]Co-Products'!$T$40</definedName>
    <definedName name="CoProducts_Qty">'[27]Co-Products'!$T$40</definedName>
    <definedName name="Countries" localSheetId="6">OFFSET(#REF!,0,0,COUNTA(#REF!))</definedName>
    <definedName name="Countries" localSheetId="7">OFFSET(#REF!,0,0,COUNTA(#REF!))</definedName>
    <definedName name="Countries" localSheetId="12">OFFSET(#REF!,0,0,COUNTA(#REF!))</definedName>
    <definedName name="Countries" localSheetId="22">OFFSET(#REF!,0,0,COUNTA(#REF!))</definedName>
    <definedName name="Countries" localSheetId="25">OFFSET(#REF!,0,0,COUNTA(#REF!))</definedName>
    <definedName name="Countries" localSheetId="0">OFFSET(#REF!,0,0,COUNTA(#REF!))</definedName>
    <definedName name="Countries">OFFSET(#REF!,0,0,COUNTA(#REF!))</definedName>
    <definedName name="CRT자료">[28]손익분석!$A$1:$G$26</definedName>
    <definedName name="CUR" localSheetId="6">[29]Exchange!#REF!</definedName>
    <definedName name="CUR" localSheetId="7">[29]Exchange!#REF!</definedName>
    <definedName name="CUR" localSheetId="12">[29]Exchange!#REF!</definedName>
    <definedName name="CUR">[29]Exchange!#REF!</definedName>
    <definedName name="currency" localSheetId="40">#REF!</definedName>
    <definedName name="currency" localSheetId="41">#REF!</definedName>
    <definedName name="currency" localSheetId="42">#REF!</definedName>
    <definedName name="currency" localSheetId="51">#REF!</definedName>
    <definedName name="currency" localSheetId="52">#REF!</definedName>
    <definedName name="currency" localSheetId="59">#REF!</definedName>
    <definedName name="currency" localSheetId="60">#REF!</definedName>
    <definedName name="currency" localSheetId="49">#REF!</definedName>
    <definedName name="currency" localSheetId="50">#REF!</definedName>
    <definedName name="currency" localSheetId="46">#REF!</definedName>
    <definedName name="currency" localSheetId="47">#REF!</definedName>
    <definedName name="currency" localSheetId="38">#REF!</definedName>
    <definedName name="currency" localSheetId="39">#REF!</definedName>
    <definedName name="currency" localSheetId="43">#REF!</definedName>
    <definedName name="currency" localSheetId="44">#REF!</definedName>
    <definedName name="currency" localSheetId="45">#REF!</definedName>
    <definedName name="currency" localSheetId="48">#REF!</definedName>
    <definedName name="currency" localSheetId="57">#REF!</definedName>
    <definedName name="currency" localSheetId="58">#REF!</definedName>
    <definedName name="currency" localSheetId="55">#REF!</definedName>
    <definedName name="currency" localSheetId="56">#REF!</definedName>
    <definedName name="currency" localSheetId="53">#REF!</definedName>
    <definedName name="currency" localSheetId="54">#REF!</definedName>
    <definedName name="currency" localSheetId="6">#REF!</definedName>
    <definedName name="currency" localSheetId="7">#REF!</definedName>
    <definedName name="currency" localSheetId="12">#REF!</definedName>
    <definedName name="currency" localSheetId="18">#REF!</definedName>
    <definedName name="currency" localSheetId="19">#REF!</definedName>
    <definedName name="currency" localSheetId="28">#REF!</definedName>
    <definedName name="currency" localSheetId="36">#REF!</definedName>
    <definedName name="currency" localSheetId="26">#REF!</definedName>
    <definedName name="currency" localSheetId="23">#REF!</definedName>
    <definedName name="currency" localSheetId="16">#REF!</definedName>
    <definedName name="currency" localSheetId="17">#REF!</definedName>
    <definedName name="currency" localSheetId="20">#REF!</definedName>
    <definedName name="currency" localSheetId="22">#REF!</definedName>
    <definedName name="currency" localSheetId="21">#REF!</definedName>
    <definedName name="currency" localSheetId="25">#REF!</definedName>
    <definedName name="currency" localSheetId="34">#REF!</definedName>
    <definedName name="currency" localSheetId="32">#REF!</definedName>
    <definedName name="currency" localSheetId="30">#REF!</definedName>
    <definedName name="currency" localSheetId="29">#REF!</definedName>
    <definedName name="currency" localSheetId="37">#REF!</definedName>
    <definedName name="currency" localSheetId="27">#REF!</definedName>
    <definedName name="currency" localSheetId="24">#REF!</definedName>
    <definedName name="currency" localSheetId="35">#REF!</definedName>
    <definedName name="currency" localSheetId="33">#REF!</definedName>
    <definedName name="currency" localSheetId="31">#REF!</definedName>
    <definedName name="currency" localSheetId="0">#REF!</definedName>
    <definedName name="currency">#REF!</definedName>
    <definedName name="CurrentMonth">[30]Input!$B$6</definedName>
    <definedName name="Customer_Code" localSheetId="40">#REF!</definedName>
    <definedName name="Customer_Code" localSheetId="41">#REF!</definedName>
    <definedName name="Customer_Code" localSheetId="42">#REF!</definedName>
    <definedName name="Customer_Code" localSheetId="51">#REF!</definedName>
    <definedName name="Customer_Code" localSheetId="52">#REF!</definedName>
    <definedName name="Customer_Code" localSheetId="59">#REF!</definedName>
    <definedName name="Customer_Code" localSheetId="60">#REF!</definedName>
    <definedName name="Customer_Code" localSheetId="49">#REF!</definedName>
    <definedName name="Customer_Code" localSheetId="50">#REF!</definedName>
    <definedName name="Customer_Code" localSheetId="46">#REF!</definedName>
    <definedName name="Customer_Code" localSheetId="47">#REF!</definedName>
    <definedName name="Customer_Code" localSheetId="38">#REF!</definedName>
    <definedName name="Customer_Code" localSheetId="39">#REF!</definedName>
    <definedName name="Customer_Code" localSheetId="43">#REF!</definedName>
    <definedName name="Customer_Code" localSheetId="44">#REF!</definedName>
    <definedName name="Customer_Code" localSheetId="45">#REF!</definedName>
    <definedName name="Customer_Code" localSheetId="48">#REF!</definedName>
    <definedName name="Customer_Code" localSheetId="57">#REF!</definedName>
    <definedName name="Customer_Code" localSheetId="58">#REF!</definedName>
    <definedName name="Customer_Code" localSheetId="55">#REF!</definedName>
    <definedName name="Customer_Code" localSheetId="56">#REF!</definedName>
    <definedName name="Customer_Code" localSheetId="53">#REF!</definedName>
    <definedName name="Customer_Code" localSheetId="54">#REF!</definedName>
    <definedName name="Customer_Code" localSheetId="6">#REF!</definedName>
    <definedName name="Customer_Code" localSheetId="7">#REF!</definedName>
    <definedName name="Customer_Code" localSheetId="12">#REF!</definedName>
    <definedName name="Customer_Code" localSheetId="18">#REF!</definedName>
    <definedName name="Customer_Code" localSheetId="19">#REF!</definedName>
    <definedName name="Customer_Code" localSheetId="28">#REF!</definedName>
    <definedName name="Customer_Code" localSheetId="36">#REF!</definedName>
    <definedName name="Customer_Code" localSheetId="26">#REF!</definedName>
    <definedName name="Customer_Code" localSheetId="23">#REF!</definedName>
    <definedName name="Customer_Code" localSheetId="16">#REF!</definedName>
    <definedName name="Customer_Code" localSheetId="17">#REF!</definedName>
    <definedName name="Customer_Code" localSheetId="20">#REF!</definedName>
    <definedName name="Customer_Code" localSheetId="22">#REF!</definedName>
    <definedName name="Customer_Code" localSheetId="21">#REF!</definedName>
    <definedName name="Customer_Code" localSheetId="25">#REF!</definedName>
    <definedName name="Customer_Code" localSheetId="34">#REF!</definedName>
    <definedName name="Customer_Code" localSheetId="32">#REF!</definedName>
    <definedName name="Customer_Code" localSheetId="30">#REF!</definedName>
    <definedName name="Customer_Code" localSheetId="29">#REF!</definedName>
    <definedName name="Customer_Code" localSheetId="37">#REF!</definedName>
    <definedName name="Customer_Code" localSheetId="27">#REF!</definedName>
    <definedName name="Customer_Code" localSheetId="24">#REF!</definedName>
    <definedName name="Customer_Code" localSheetId="35">#REF!</definedName>
    <definedName name="Customer_Code" localSheetId="33">#REF!</definedName>
    <definedName name="Customer_Code" localSheetId="31">#REF!</definedName>
    <definedName name="Customer_Code" localSheetId="0">#REF!</definedName>
    <definedName name="Customer_Code">#REF!</definedName>
    <definedName name="Customer_Gs">[31]Customer!$CF$8:$CF$378</definedName>
    <definedName name="Customer_Gs10" localSheetId="2">[26]Customer!$BH$8:$BH$324</definedName>
    <definedName name="Customer_Gs10" localSheetId="0">[25]Customer!$BH$8:$BH$324</definedName>
    <definedName name="Customer_Gs10">[27]Customer!$BH$8:$BH$324</definedName>
    <definedName name="Customer_Gs20" localSheetId="2">[26]Customer!$BL$8:$BL$324</definedName>
    <definedName name="Customer_Gs20" localSheetId="0">[25]Customer!$BL$8:$BL$324</definedName>
    <definedName name="Customer_Gs20">[27]Customer!$BL$8:$BL$324</definedName>
    <definedName name="Customer_Gs30" localSheetId="2">[26]Customer!$BP$8:$BP$324</definedName>
    <definedName name="Customer_Gs30" localSheetId="0">[25]Customer!$BP$8:$BP$324</definedName>
    <definedName name="Customer_Gs30">[27]Customer!$BP$8:$BP$324</definedName>
    <definedName name="Customer_Gs40" localSheetId="2">[26]Customer!$BT$8:$BT$324</definedName>
    <definedName name="Customer_Gs40" localSheetId="0">[25]Customer!$BT$8:$BT$324</definedName>
    <definedName name="Customer_Gs40">[27]Customer!$BT$8:$BT$324</definedName>
    <definedName name="Customer_Gs50" localSheetId="2">[26]Customer!$BX$8:$BX$324</definedName>
    <definedName name="Customer_Gs50" localSheetId="0">[25]Customer!$BX$8:$BX$324</definedName>
    <definedName name="Customer_Gs50">[27]Customer!$BX$8:$BX$324</definedName>
    <definedName name="Customer_Gs60" localSheetId="2">[26]Customer!$CB$8:$CB$324</definedName>
    <definedName name="Customer_Gs60" localSheetId="0">[25]Customer!$CB$8:$CB$324</definedName>
    <definedName name="Customer_Gs60">[27]Customer!$CB$8:$CB$324</definedName>
    <definedName name="Customer_Industries">[31]Customer!$E$8:$E$378</definedName>
    <definedName name="Customer_Name" localSheetId="40">#REF!</definedName>
    <definedName name="Customer_Name" localSheetId="41">#REF!</definedName>
    <definedName name="Customer_Name" localSheetId="42">#REF!</definedName>
    <definedName name="Customer_Name" localSheetId="51">#REF!</definedName>
    <definedName name="Customer_Name" localSheetId="52">#REF!</definedName>
    <definedName name="Customer_Name" localSheetId="59">#REF!</definedName>
    <definedName name="Customer_Name" localSheetId="60">#REF!</definedName>
    <definedName name="Customer_Name" localSheetId="49">#REF!</definedName>
    <definedName name="Customer_Name" localSheetId="50">#REF!</definedName>
    <definedName name="Customer_Name" localSheetId="46">#REF!</definedName>
    <definedName name="Customer_Name" localSheetId="47">#REF!</definedName>
    <definedName name="Customer_Name" localSheetId="38">#REF!</definedName>
    <definedName name="Customer_Name" localSheetId="39">#REF!</definedName>
    <definedName name="Customer_Name" localSheetId="43">#REF!</definedName>
    <definedName name="Customer_Name" localSheetId="44">#REF!</definedName>
    <definedName name="Customer_Name" localSheetId="45">#REF!</definedName>
    <definedName name="Customer_Name" localSheetId="48">#REF!</definedName>
    <definedName name="Customer_Name" localSheetId="57">#REF!</definedName>
    <definedName name="Customer_Name" localSheetId="58">#REF!</definedName>
    <definedName name="Customer_Name" localSheetId="55">#REF!</definedName>
    <definedName name="Customer_Name" localSheetId="56">#REF!</definedName>
    <definedName name="Customer_Name" localSheetId="53">#REF!</definedName>
    <definedName name="Customer_Name" localSheetId="54">#REF!</definedName>
    <definedName name="Customer_Name" localSheetId="6">#REF!</definedName>
    <definedName name="Customer_Name" localSheetId="7">#REF!</definedName>
    <definedName name="Customer_Name" localSheetId="12">#REF!</definedName>
    <definedName name="Customer_Name" localSheetId="18">#REF!</definedName>
    <definedName name="Customer_Name" localSheetId="19">#REF!</definedName>
    <definedName name="Customer_Name" localSheetId="28">#REF!</definedName>
    <definedName name="Customer_Name" localSheetId="36">#REF!</definedName>
    <definedName name="Customer_Name" localSheetId="26">#REF!</definedName>
    <definedName name="Customer_Name" localSheetId="23">#REF!</definedName>
    <definedName name="Customer_Name" localSheetId="16">#REF!</definedName>
    <definedName name="Customer_Name" localSheetId="17">#REF!</definedName>
    <definedName name="Customer_Name" localSheetId="20">#REF!</definedName>
    <definedName name="Customer_Name" localSheetId="22">#REF!</definedName>
    <definedName name="Customer_Name" localSheetId="21">#REF!</definedName>
    <definedName name="Customer_Name" localSheetId="25">#REF!</definedName>
    <definedName name="Customer_Name" localSheetId="34">#REF!</definedName>
    <definedName name="Customer_Name" localSheetId="32">#REF!</definedName>
    <definedName name="Customer_Name" localSheetId="30">#REF!</definedName>
    <definedName name="Customer_Name" localSheetId="29">#REF!</definedName>
    <definedName name="Customer_Name" localSheetId="37">#REF!</definedName>
    <definedName name="Customer_Name" localSheetId="27">#REF!</definedName>
    <definedName name="Customer_Name" localSheetId="24">#REF!</definedName>
    <definedName name="Customer_Name" localSheetId="35">#REF!</definedName>
    <definedName name="Customer_Name" localSheetId="33">#REF!</definedName>
    <definedName name="Customer_Name" localSheetId="31">#REF!</definedName>
    <definedName name="Customer_Name" localSheetId="0">#REF!</definedName>
    <definedName name="Customer_Name">#REF!</definedName>
    <definedName name="Customer_Ns">[31]Customer!$CH$8:$CH$378</definedName>
    <definedName name="Customer_Ns10" localSheetId="2">[26]Customer!$BJ$8:$BJ$324</definedName>
    <definedName name="Customer_Ns10" localSheetId="0">[25]Customer!$BJ$8:$BJ$324</definedName>
    <definedName name="Customer_Ns10">[27]Customer!$BJ$8:$BJ$324</definedName>
    <definedName name="Customer_Ns20" localSheetId="2">[26]Customer!$BN$8:$BN$324</definedName>
    <definedName name="Customer_Ns20" localSheetId="0">[25]Customer!$BN$8:$BN$324</definedName>
    <definedName name="Customer_Ns20">[27]Customer!$BN$8:$BN$324</definedName>
    <definedName name="Customer_Ns30" localSheetId="2">[26]Customer!$BR$8:$BR$324</definedName>
    <definedName name="Customer_Ns30" localSheetId="0">[25]Customer!$BR$8:$BR$324</definedName>
    <definedName name="Customer_Ns30">[27]Customer!$BR$8:$BR$324</definedName>
    <definedName name="Customer_Ns40" localSheetId="2">[26]Customer!$BV$8:$BV$324</definedName>
    <definedName name="Customer_Ns40" localSheetId="0">[25]Customer!$BV$8:$BV$324</definedName>
    <definedName name="Customer_Ns40">[27]Customer!$BV$8:$BV$324</definedName>
    <definedName name="Customer_Ns50" localSheetId="2">[26]Customer!$BZ$8:$BZ$324</definedName>
    <definedName name="Customer_Ns50" localSheetId="0">[25]Customer!$BZ$8:$BZ$324</definedName>
    <definedName name="Customer_Ns50">[27]Customer!$BZ$8:$BZ$324</definedName>
    <definedName name="Customer_Ns60" localSheetId="2">[26]Customer!$CD$8:$CD$324</definedName>
    <definedName name="Customer_Ns60" localSheetId="0">[25]Customer!$CD$8:$CD$324</definedName>
    <definedName name="Customer_Ns60">[27]Customer!$CD$8:$CD$324</definedName>
    <definedName name="Customer_Qty">[31]Customer!$CE$8:$CE$378</definedName>
    <definedName name="Customer_Qty10" localSheetId="2">[26]Customer!$BG$8:$BG$324</definedName>
    <definedName name="Customer_Qty10" localSheetId="0">[25]Customer!$BG$8:$BG$324</definedName>
    <definedName name="Customer_Qty10">[27]Customer!$BG$8:$BG$324</definedName>
    <definedName name="Customer_Qty20" localSheetId="2">[26]Customer!$BK$8:$BK$324</definedName>
    <definedName name="Customer_Qty20" localSheetId="0">[25]Customer!$BK$8:$BK$324</definedName>
    <definedName name="Customer_Qty20">[27]Customer!$BK$8:$BK$324</definedName>
    <definedName name="Customer_Qty30" localSheetId="2">[26]Customer!$BO$8:$BO$324</definedName>
    <definedName name="Customer_Qty30" localSheetId="0">[25]Customer!$BO$8:$BO$324</definedName>
    <definedName name="Customer_Qty30">[27]Customer!$BO$8:$BO$324</definedName>
    <definedName name="Customer_Qty40" localSheetId="2">[26]Customer!$BS$8:$BS$324</definedName>
    <definedName name="Customer_Qty40" localSheetId="0">[25]Customer!$BS$8:$BS$324</definedName>
    <definedName name="Customer_Qty40">[27]Customer!$BS$8:$BS$324</definedName>
    <definedName name="Customer_Qty50" localSheetId="2">[26]Customer!$BW$8:$BW$324</definedName>
    <definedName name="Customer_Qty50" localSheetId="0">[25]Customer!$BW$8:$BW$324</definedName>
    <definedName name="Customer_Qty50">[27]Customer!$BW$8:$BW$324</definedName>
    <definedName name="Customer_Qty60" localSheetId="2">[26]Customer!$CA$8:$CA$324</definedName>
    <definedName name="Customer_Qty60" localSheetId="0">[25]Customer!$CA$8:$CA$324</definedName>
    <definedName name="Customer_Qty60">[27]Customer!$CA$8:$CA$324</definedName>
    <definedName name="Customer_Trans">[31]Customer!$CG$8:$CG$378</definedName>
    <definedName name="Customer_Trans10" localSheetId="2">[26]Customer!$BI$8:$BI$324</definedName>
    <definedName name="Customer_Trans10" localSheetId="0">[25]Customer!$BI$8:$BI$324</definedName>
    <definedName name="Customer_Trans10">[27]Customer!$BI$8:$BI$324</definedName>
    <definedName name="Customer_Trans20" localSheetId="2">[26]Customer!$BM$8:$BM$324</definedName>
    <definedName name="Customer_Trans20" localSheetId="0">[25]Customer!$BM$8:$BM$324</definedName>
    <definedName name="Customer_Trans20">[27]Customer!$BM$8:$BM$324</definedName>
    <definedName name="Customer_Trans30" localSheetId="2">[26]Customer!$BQ$8:$BQ$324</definedName>
    <definedName name="Customer_Trans30" localSheetId="0">[25]Customer!$BQ$8:$BQ$324</definedName>
    <definedName name="Customer_Trans30">[27]Customer!$BQ$8:$BQ$324</definedName>
    <definedName name="Customer_Trans40" localSheetId="2">[26]Customer!$BU$8:$BU$324</definedName>
    <definedName name="Customer_Trans40" localSheetId="0">[25]Customer!$BU$8:$BU$324</definedName>
    <definedName name="Customer_Trans40">[27]Customer!$BU$8:$BU$324</definedName>
    <definedName name="Customer_Trans50" localSheetId="2">[26]Customer!$BY$8:$BY$324</definedName>
    <definedName name="Customer_Trans50" localSheetId="0">[25]Customer!$BY$8:$BY$324</definedName>
    <definedName name="Customer_Trans50">[27]Customer!$BY$8:$BY$324</definedName>
    <definedName name="Customer_Trans60" localSheetId="2">[26]Customer!$CC$8:$CC$324</definedName>
    <definedName name="Customer_Trans60" localSheetId="0">[25]Customer!$CC$8:$CC$324</definedName>
    <definedName name="Customer_Trans60">[27]Customer!$CC$8:$CC$324</definedName>
    <definedName name="Customer_Type" localSheetId="2">[26]Customer!$C$8:$C$324</definedName>
    <definedName name="Customer_Type" localSheetId="0">[25]Customer!$C$8:$C$324</definedName>
    <definedName name="Customer_Type">[27]Customer!$C$8:$C$324</definedName>
    <definedName name="d">[32]LANES!$B$44:$B$62</definedName>
    <definedName name="data_ent">[33]HCC_Calculations!#REF!</definedName>
    <definedName name="DATA1" localSheetId="0">[34]BOM!$C$3:$C$724</definedName>
    <definedName name="DATA1">[35]BOM!$C$3:$C$724</definedName>
    <definedName name="DATA10" localSheetId="0">[34]BOM!$L$3:$L$724</definedName>
    <definedName name="DATA10">[35]BOM!$L$3:$L$724</definedName>
    <definedName name="DATA11" localSheetId="0">[34]BOM!$M$3:$M$724</definedName>
    <definedName name="DATA11">[35]BOM!$M$3:$M$724</definedName>
    <definedName name="DATA12" localSheetId="0">[34]BOM!$N$3:$N$724</definedName>
    <definedName name="DATA12">[35]BOM!$N$3:$N$724</definedName>
    <definedName name="DATA13" localSheetId="0">[34]BOM!$O$3:$O$724</definedName>
    <definedName name="DATA13">[35]BOM!$O$3:$O$724</definedName>
    <definedName name="DATA14" localSheetId="0">[34]BOM!$P$3:$P$724</definedName>
    <definedName name="DATA14">[35]BOM!$P$3:$P$724</definedName>
    <definedName name="DATA15" localSheetId="0">[34]BOM!$Q$3:$Q$724</definedName>
    <definedName name="DATA15">[35]BOM!$Q$3:$Q$724</definedName>
    <definedName name="DATA16" localSheetId="0">[34]BOM!$R$3:$R$724</definedName>
    <definedName name="DATA16">[35]BOM!$R$3:$R$724</definedName>
    <definedName name="DATA17" localSheetId="0">[34]BOM!$S$3:$S$724</definedName>
    <definedName name="DATA17">[35]BOM!$S$3:$S$724</definedName>
    <definedName name="DATA18" localSheetId="0">[34]BOM!$T$3:$T$724</definedName>
    <definedName name="DATA18">[35]BOM!$T$3:$T$724</definedName>
    <definedName name="DATA19" localSheetId="0">[34]BOM!$U$3:$U$724</definedName>
    <definedName name="DATA19">[35]BOM!$U$3:$U$724</definedName>
    <definedName name="DATA2" localSheetId="0">[34]BOM!$D$3:$D$724</definedName>
    <definedName name="DATA2">[35]BOM!$D$3:$D$724</definedName>
    <definedName name="DATA20" localSheetId="0">[34]BOM!$V$3:$V$724</definedName>
    <definedName name="DATA20">[35]BOM!$V$3:$V$724</definedName>
    <definedName name="DATA21" localSheetId="0">[34]BOM!$W$3:$W$724</definedName>
    <definedName name="DATA21">[35]BOM!$W$3:$W$724</definedName>
    <definedName name="DATA22" localSheetId="0">[34]BOM!$X$3:$X$724</definedName>
    <definedName name="DATA22">[35]BOM!$X$3:$X$724</definedName>
    <definedName name="DATA23" localSheetId="0">[34]BOM!$Y$3:$Y$724</definedName>
    <definedName name="DATA23">[35]BOM!$Y$3:$Y$724</definedName>
    <definedName name="DATA24" localSheetId="0">[34]BOM!$Z$3:$Z$724</definedName>
    <definedName name="DATA24">[35]BOM!$Z$3:$Z$724</definedName>
    <definedName name="DATA25" localSheetId="0">[34]BOM!$AA$3:$AA$724</definedName>
    <definedName name="DATA25">[35]BOM!$AA$3:$AA$724</definedName>
    <definedName name="DATA26" localSheetId="0">[34]BOM!$AB$3:$AB$724</definedName>
    <definedName name="DATA26">[35]BOM!$AB$3:$AB$724</definedName>
    <definedName name="DATA27" localSheetId="0">[34]BOM!$AC$3:$AC$724</definedName>
    <definedName name="DATA27">[35]BOM!$AC$3:$AC$724</definedName>
    <definedName name="DATA28" localSheetId="0">[34]BOM!$AD$3:$AD$724</definedName>
    <definedName name="DATA28">[35]BOM!$AD$3:$AD$724</definedName>
    <definedName name="DATA29" localSheetId="0">[34]BOM!$AE$3:$AE$724</definedName>
    <definedName name="DATA29">[35]BOM!$AE$3:$AE$724</definedName>
    <definedName name="DATA3" localSheetId="0">[34]BOM!$E$3:$E$724</definedName>
    <definedName name="DATA3">[35]BOM!$E$3:$E$724</definedName>
    <definedName name="DATA30" localSheetId="0">[34]BOM!$AF$3:$AF$724</definedName>
    <definedName name="DATA30">[35]BOM!$AF$3:$AF$724</definedName>
    <definedName name="DATA31" localSheetId="0">[34]BOM!$AG$3:$AG$724</definedName>
    <definedName name="DATA31">[35]BOM!$AG$3:$AG$724</definedName>
    <definedName name="DATA32" localSheetId="0">[34]BOM!$AH$3:$AH$724</definedName>
    <definedName name="DATA32">[35]BOM!$AH$3:$AH$724</definedName>
    <definedName name="DATA33" localSheetId="0">[34]BOM!$AI$3:$AI$724</definedName>
    <definedName name="DATA33">[35]BOM!$AI$3:$AI$724</definedName>
    <definedName name="DATA34" localSheetId="0">[34]BOM!$AJ$3:$AJ$724</definedName>
    <definedName name="DATA34">[35]BOM!$AJ$3:$AJ$724</definedName>
    <definedName name="DATA35" localSheetId="0">[34]BOM!$AK$3:$AK$724</definedName>
    <definedName name="DATA35">[35]BOM!$AK$3:$AK$724</definedName>
    <definedName name="DATA4" localSheetId="0">[34]BOM!$F$3:$F$724</definedName>
    <definedName name="DATA4">[35]BOM!$F$3:$F$724</definedName>
    <definedName name="DATA5" localSheetId="0">[34]BOM!$G$3:$G$724</definedName>
    <definedName name="DATA5">[35]BOM!$G$3:$G$724</definedName>
    <definedName name="DATA6" localSheetId="0">[34]BOM!$H$3:$H$724</definedName>
    <definedName name="DATA6">[35]BOM!$H$3:$H$724</definedName>
    <definedName name="DATA7" localSheetId="0">[34]BOM!$I$3:$I$724</definedName>
    <definedName name="DATA7">[35]BOM!$I$3:$I$724</definedName>
    <definedName name="DATA8" localSheetId="0">[34]BOM!$J$3:$J$724</definedName>
    <definedName name="DATA8">[35]BOM!$J$3:$J$724</definedName>
    <definedName name="DATA9" localSheetId="0">[34]BOM!$K$3:$K$724</definedName>
    <definedName name="DATA9">[35]BOM!$K$3:$K$724</definedName>
    <definedName name="_xlnm.Database" localSheetId="40">#REF!</definedName>
    <definedName name="_xlnm.Database" localSheetId="41">#REF!</definedName>
    <definedName name="_xlnm.Database" localSheetId="42">#REF!</definedName>
    <definedName name="_xlnm.Database" localSheetId="51">#REF!</definedName>
    <definedName name="_xlnm.Database" localSheetId="52">#REF!</definedName>
    <definedName name="_xlnm.Database" localSheetId="59">#REF!</definedName>
    <definedName name="_xlnm.Database" localSheetId="60">#REF!</definedName>
    <definedName name="_xlnm.Database" localSheetId="49">#REF!</definedName>
    <definedName name="_xlnm.Database" localSheetId="50">#REF!</definedName>
    <definedName name="_xlnm.Database" localSheetId="46">#REF!</definedName>
    <definedName name="_xlnm.Database" localSheetId="47">#REF!</definedName>
    <definedName name="_xlnm.Database" localSheetId="38">#REF!</definedName>
    <definedName name="_xlnm.Database" localSheetId="39">#REF!</definedName>
    <definedName name="_xlnm.Database" localSheetId="43">#REF!</definedName>
    <definedName name="_xlnm.Database" localSheetId="44">#REF!</definedName>
    <definedName name="_xlnm.Database" localSheetId="45">#REF!</definedName>
    <definedName name="_xlnm.Database" localSheetId="48">#REF!</definedName>
    <definedName name="_xlnm.Database" localSheetId="57">#REF!</definedName>
    <definedName name="_xlnm.Database" localSheetId="58">#REF!</definedName>
    <definedName name="_xlnm.Database" localSheetId="55">#REF!</definedName>
    <definedName name="_xlnm.Database" localSheetId="56">#REF!</definedName>
    <definedName name="_xlnm.Database" localSheetId="53">#REF!</definedName>
    <definedName name="_xlnm.Database" localSheetId="54">#REF!</definedName>
    <definedName name="_xlnm.Database" localSheetId="6">#REF!</definedName>
    <definedName name="_xlnm.Database" localSheetId="7">#REF!</definedName>
    <definedName name="_xlnm.Database" localSheetId="12">#REF!</definedName>
    <definedName name="_xlnm.Database" localSheetId="18">#REF!</definedName>
    <definedName name="_xlnm.Database" localSheetId="19">#REF!</definedName>
    <definedName name="_xlnm.Database" localSheetId="28">#REF!</definedName>
    <definedName name="_xlnm.Database" localSheetId="36">#REF!</definedName>
    <definedName name="_xlnm.Database" localSheetId="26">#REF!</definedName>
    <definedName name="_xlnm.Database" localSheetId="23">#REF!</definedName>
    <definedName name="_xlnm.Database" localSheetId="16">#REF!</definedName>
    <definedName name="_xlnm.Database" localSheetId="17">#REF!</definedName>
    <definedName name="_xlnm.Database" localSheetId="20">#REF!</definedName>
    <definedName name="_xlnm.Database" localSheetId="22">#REF!</definedName>
    <definedName name="_xlnm.Database" localSheetId="21">#REF!</definedName>
    <definedName name="_xlnm.Database" localSheetId="25">#REF!</definedName>
    <definedName name="_xlnm.Database" localSheetId="34">#REF!</definedName>
    <definedName name="_xlnm.Database" localSheetId="32">#REF!</definedName>
    <definedName name="_xlnm.Database" localSheetId="30">#REF!</definedName>
    <definedName name="_xlnm.Database" localSheetId="29">#REF!</definedName>
    <definedName name="_xlnm.Database" localSheetId="37">#REF!</definedName>
    <definedName name="_xlnm.Database" localSheetId="27">#REF!</definedName>
    <definedName name="_xlnm.Database" localSheetId="24">#REF!</definedName>
    <definedName name="_xlnm.Database" localSheetId="35">#REF!</definedName>
    <definedName name="_xlnm.Database" localSheetId="33">#REF!</definedName>
    <definedName name="_xlnm.Database" localSheetId="31">#REF!</definedName>
    <definedName name="_xlnm.Database" localSheetId="0">#REF!</definedName>
    <definedName name="_xlnm.Database">#REF!</definedName>
    <definedName name="day" localSheetId="6">'[14]OEE G1'!#REF!</definedName>
    <definedName name="day" localSheetId="7">'[14]OEE G1'!#REF!</definedName>
    <definedName name="day" localSheetId="12">'[14]OEE G1'!#REF!</definedName>
    <definedName name="day" localSheetId="0">'[13]OEE G1'!#REF!</definedName>
    <definedName name="day">'[14]OEE G1'!#REF!</definedName>
    <definedName name="DD" localSheetId="40">#REF!</definedName>
    <definedName name="DD" localSheetId="41">#REF!</definedName>
    <definedName name="DD" localSheetId="42">#REF!</definedName>
    <definedName name="DD" localSheetId="51">#REF!</definedName>
    <definedName name="DD" localSheetId="52">#REF!</definedName>
    <definedName name="DD" localSheetId="59">#REF!</definedName>
    <definedName name="DD" localSheetId="60">#REF!</definedName>
    <definedName name="DD" localSheetId="49">#REF!</definedName>
    <definedName name="DD" localSheetId="50">#REF!</definedName>
    <definedName name="DD" localSheetId="46">#REF!</definedName>
    <definedName name="DD" localSheetId="47">#REF!</definedName>
    <definedName name="DD" localSheetId="38">#REF!</definedName>
    <definedName name="DD" localSheetId="39">#REF!</definedName>
    <definedName name="DD" localSheetId="43">#REF!</definedName>
    <definedName name="DD" localSheetId="44">#REF!</definedName>
    <definedName name="DD" localSheetId="45">#REF!</definedName>
    <definedName name="DD" localSheetId="48">#REF!</definedName>
    <definedName name="DD" localSheetId="57">#REF!</definedName>
    <definedName name="DD" localSheetId="58">#REF!</definedName>
    <definedName name="DD" localSheetId="55">#REF!</definedName>
    <definedName name="DD" localSheetId="56">#REF!</definedName>
    <definedName name="DD" localSheetId="53">#REF!</definedName>
    <definedName name="DD" localSheetId="54">#REF!</definedName>
    <definedName name="DD" localSheetId="6">#REF!</definedName>
    <definedName name="DD" localSheetId="7">#REF!</definedName>
    <definedName name="DD" localSheetId="12">#REF!</definedName>
    <definedName name="DD" localSheetId="18">#REF!</definedName>
    <definedName name="DD" localSheetId="19">#REF!</definedName>
    <definedName name="DD" localSheetId="28">#REF!</definedName>
    <definedName name="DD" localSheetId="36">#REF!</definedName>
    <definedName name="DD" localSheetId="26">#REF!</definedName>
    <definedName name="DD" localSheetId="23">#REF!</definedName>
    <definedName name="DD" localSheetId="16">#REF!</definedName>
    <definedName name="DD" localSheetId="17">#REF!</definedName>
    <definedName name="DD" localSheetId="20">#REF!</definedName>
    <definedName name="DD" localSheetId="22">#REF!</definedName>
    <definedName name="DD" localSheetId="21">#REF!</definedName>
    <definedName name="DD" localSheetId="25">#REF!</definedName>
    <definedName name="DD" localSheetId="34">#REF!</definedName>
    <definedName name="DD" localSheetId="32">#REF!</definedName>
    <definedName name="DD" localSheetId="30">#REF!</definedName>
    <definedName name="DD" localSheetId="29">#REF!</definedName>
    <definedName name="DD" localSheetId="37">#REF!</definedName>
    <definedName name="DD" localSheetId="27">#REF!</definedName>
    <definedName name="DD" localSheetId="24">#REF!</definedName>
    <definedName name="DD" localSheetId="35">#REF!</definedName>
    <definedName name="DD" localSheetId="33">#REF!</definedName>
    <definedName name="DD" localSheetId="31">#REF!</definedName>
    <definedName name="DD" localSheetId="0">#REF!</definedName>
    <definedName name="DD">#REF!</definedName>
    <definedName name="dec" localSheetId="6">#REF!</definedName>
    <definedName name="dec" localSheetId="7">#REF!</definedName>
    <definedName name="dec" localSheetId="12">#REF!</definedName>
    <definedName name="dec" localSheetId="22">#REF!</definedName>
    <definedName name="dec" localSheetId="25">#REF!</definedName>
    <definedName name="dec">#REF!</definedName>
    <definedName name="DF_GRID_1" localSheetId="6">#REF!</definedName>
    <definedName name="DF_GRID_1" localSheetId="7">#REF!</definedName>
    <definedName name="DF_GRID_1" localSheetId="12">#REF!</definedName>
    <definedName name="DF_GRID_1" localSheetId="22">#REF!</definedName>
    <definedName name="DF_GRID_1" localSheetId="25">#REF!</definedName>
    <definedName name="DF_GRID_1">#REF!</definedName>
    <definedName name="DF_NAVPANEL_13" localSheetId="0">[36]Data!#REF!</definedName>
    <definedName name="DF_NAVPANEL_13">[37]Data!#REF!</definedName>
    <definedName name="DF_NAVPANEL_18" localSheetId="0">[36]Data!#REF!</definedName>
    <definedName name="DF_NAVPANEL_18">[37]Data!#REF!</definedName>
    <definedName name="DLC" localSheetId="6">OFFSET(#REF!,0,0,COUNTA(#REF!),COUNTA(#REF!))</definedName>
    <definedName name="DLC" localSheetId="7">OFFSET(#REF!,0,0,COUNTA(#REF!),COUNTA(#REF!))</definedName>
    <definedName name="DLC" localSheetId="12">OFFSET(#REF!,0,0,COUNTA(#REF!),COUNTA(#REF!))</definedName>
    <definedName name="DLC" localSheetId="22">OFFSET(#REF!,0,0,COUNTA(#REF!),COUNTA(#REF!))</definedName>
    <definedName name="DLC" localSheetId="25">OFFSET(#REF!,0,0,COUNTA(#REF!),COUNTA(#REF!))</definedName>
    <definedName name="DLC" localSheetId="0">OFFSET(#REF!,0,0,COUNTA(#REF!),COUNTA(#REF!))</definedName>
    <definedName name="DLC">OFFSET(#REF!,0,0,COUNTA(#REF!),COUNTA(#REF!))</definedName>
    <definedName name="Domestic_Customer">'[21]Domestic-NonBoi'!$E$7:$E$419</definedName>
    <definedName name="Domestic_CustomerBoi">'[21]Domestic-Boi'!$E$7:$E$351</definedName>
    <definedName name="Domestic_Gs10">'[21]Domestic-NonBoi'!$U$7:$U$419</definedName>
    <definedName name="Domestic_Gs20">'[21]Domestic-NonBoi'!$X$7:$X$419</definedName>
    <definedName name="Domestic_Gs30">'[21]Domestic-NonBoi'!$AA$7:$AA$419</definedName>
    <definedName name="Domestic_Gs40">'[21]Domestic-NonBoi'!$AD$7:$AD$419</definedName>
    <definedName name="Domestic_Gs50">'[21]Domestic-NonBoi'!$AG$7:$AG$419</definedName>
    <definedName name="Domestic_GsBoi10">'[21]Domestic-Boi'!$U$7:$U$351</definedName>
    <definedName name="Domestic_GsBoi20">'[21]Domestic-Boi'!$X$7:$X$351</definedName>
    <definedName name="Domestic_GsBoi30">'[21]Domestic-Boi'!$AA$7:$AA$351</definedName>
    <definedName name="Domestic_GsBoi40">'[21]Domestic-Boi'!$AD$7:$AD$351</definedName>
    <definedName name="Domestic_GsBoi50">'[21]Domestic-Boi'!$AG$7:$AG$351</definedName>
    <definedName name="Domestic_GsBoi60">'[21]Domestic-Boi'!$AJ$7:$AJ$351</definedName>
    <definedName name="Domestic_Qty10">'[21]Domestic-NonBoi'!$T$7:$T$419</definedName>
    <definedName name="Domestic_Qty20">'[21]Domestic-NonBoi'!$W$7:$W$419</definedName>
    <definedName name="Domestic_Qty30">'[21]Domestic-NonBoi'!$Z$7:$Z$419</definedName>
    <definedName name="Domestic_Qty40">'[21]Domestic-NonBoi'!$AC$7:$AC$419</definedName>
    <definedName name="Domestic_Qty50">'[21]Domestic-NonBoi'!$AF$7:$AF$419</definedName>
    <definedName name="Domestic_QtyBoi10">'[21]Domestic-Boi'!$T$7:$T$351</definedName>
    <definedName name="Domestic_QtyBoi20">'[21]Domestic-Boi'!$W$7:$W$351</definedName>
    <definedName name="Domestic_QtyBoi30">'[21]Domestic-Boi'!$Z$7:$Z$351</definedName>
    <definedName name="Domestic_QtyBoi40">'[21]Domestic-Boi'!$AC$7:$AC$351</definedName>
    <definedName name="Domestic_QtyBoi50">'[21]Domestic-Boi'!$AF$7:$AF$351</definedName>
    <definedName name="Domestic_QtyBoi60">'[21]Domestic-Boi'!$AI$7:$AI$351</definedName>
    <definedName name="Domestic_Trans10">'[21]Domestic-NonBoi'!$V$7:$V$419</definedName>
    <definedName name="Domestic_Trans20">'[21]Domestic-NonBoi'!$Y$7:$Y$419</definedName>
    <definedName name="Domestic_Trans30">'[21]Domestic-NonBoi'!$AB$7:$AB$419</definedName>
    <definedName name="Domestic_Trans40">'[21]Domestic-NonBoi'!$AE$7:$AE$419</definedName>
    <definedName name="Domestic_Trans50">'[21]Domestic-NonBoi'!$AH$7:$AH$419</definedName>
    <definedName name="Domestic_TransBoi10">'[21]Domestic-Boi'!$V$7:$V$351</definedName>
    <definedName name="Domestic_TransBoi20">'[21]Domestic-Boi'!$Y$7:$Y$351</definedName>
    <definedName name="Domestic_TransBoi30">'[21]Domestic-Boi'!$AB$7:$AB$351</definedName>
    <definedName name="Domestic_TransBoi40">'[21]Domestic-Boi'!$AE$7:$AE$351</definedName>
    <definedName name="Domestic_TransBoi50">'[21]Domestic-Boi'!$AH$7:$AH$351</definedName>
    <definedName name="Domestic_TransBoi60">'[21]Domestic-Boi'!$AK$7:$AK$351</definedName>
    <definedName name="ee" localSheetId="5" hidden="1">{#N/A,#N/A,FALSE,"지침";#N/A,#N/A,FALSE,"환경분석";#N/A,#N/A,FALSE,"Sheet16"}</definedName>
    <definedName name="ee" localSheetId="4" hidden="1">{#N/A,#N/A,FALSE,"지침";#N/A,#N/A,FALSE,"환경분석";#N/A,#N/A,FALSE,"Sheet16"}</definedName>
    <definedName name="ee" localSheetId="41" hidden="1">{#N/A,#N/A,FALSE,"지침";#N/A,#N/A,FALSE,"환경분석";#N/A,#N/A,FALSE,"Sheet16"}</definedName>
    <definedName name="ee" localSheetId="42" hidden="1">{#N/A,#N/A,FALSE,"지침";#N/A,#N/A,FALSE,"환경분석";#N/A,#N/A,FALSE,"Sheet16"}</definedName>
    <definedName name="ee" localSheetId="39" hidden="1">{#N/A,#N/A,FALSE,"지침";#N/A,#N/A,FALSE,"환경분석";#N/A,#N/A,FALSE,"Sheet16"}</definedName>
    <definedName name="ee" localSheetId="45" hidden="1">{#N/A,#N/A,FALSE,"지침";#N/A,#N/A,FALSE,"환경분석";#N/A,#N/A,FALSE,"Sheet16"}</definedName>
    <definedName name="ee" localSheetId="48" hidden="1">{#N/A,#N/A,FALSE,"지침";#N/A,#N/A,FALSE,"환경분석";#N/A,#N/A,FALSE,"Sheet16"}</definedName>
    <definedName name="ee" localSheetId="6" hidden="1">{#N/A,#N/A,FALSE,"지침";#N/A,#N/A,FALSE,"환경분석";#N/A,#N/A,FALSE,"Sheet16"}</definedName>
    <definedName name="ee" localSheetId="7" hidden="1">{#N/A,#N/A,FALSE,"지침";#N/A,#N/A,FALSE,"환경분석";#N/A,#N/A,FALSE,"Sheet16"}</definedName>
    <definedName name="ee" localSheetId="12" hidden="1">{#N/A,#N/A,FALSE,"지침";#N/A,#N/A,FALSE,"환경분석";#N/A,#N/A,FALSE,"Sheet16"}</definedName>
    <definedName name="ee" localSheetId="10" hidden="1">{#N/A,#N/A,FALSE,"지침";#N/A,#N/A,FALSE,"환경분석";#N/A,#N/A,FALSE,"Sheet16"}</definedName>
    <definedName name="ee" localSheetId="11" hidden="1">{#N/A,#N/A,FALSE,"지침";#N/A,#N/A,FALSE,"환경분석";#N/A,#N/A,FALSE,"Sheet16"}</definedName>
    <definedName name="ee" localSheetId="19" hidden="1">{#N/A,#N/A,FALSE,"지침";#N/A,#N/A,FALSE,"환경분석";#N/A,#N/A,FALSE,"Sheet16"}</definedName>
    <definedName name="ee" localSheetId="17" hidden="1">{#N/A,#N/A,FALSE,"지침";#N/A,#N/A,FALSE,"환경분석";#N/A,#N/A,FALSE,"Sheet16"}</definedName>
    <definedName name="ee" localSheetId="22" hidden="1">{#N/A,#N/A,FALSE,"지침";#N/A,#N/A,FALSE,"환경분석";#N/A,#N/A,FALSE,"Sheet16"}</definedName>
    <definedName name="ee" localSheetId="21" hidden="1">{#N/A,#N/A,FALSE,"지침";#N/A,#N/A,FALSE,"환경분석";#N/A,#N/A,FALSE,"Sheet16"}</definedName>
    <definedName name="ee" localSheetId="25" hidden="1">{#N/A,#N/A,FALSE,"지침";#N/A,#N/A,FALSE,"환경분석";#N/A,#N/A,FALSE,"Sheet16"}</definedName>
    <definedName name="ee" localSheetId="29" hidden="1">{#N/A,#N/A,FALSE,"지침";#N/A,#N/A,FALSE,"환경분석";#N/A,#N/A,FALSE,"Sheet16"}</definedName>
    <definedName name="ee" localSheetId="37" hidden="1">{#N/A,#N/A,FALSE,"지침";#N/A,#N/A,FALSE,"환경분석";#N/A,#N/A,FALSE,"Sheet16"}</definedName>
    <definedName name="ee" localSheetId="27" hidden="1">{#N/A,#N/A,FALSE,"지침";#N/A,#N/A,FALSE,"환경분석";#N/A,#N/A,FALSE,"Sheet16"}</definedName>
    <definedName name="ee" localSheetId="24" hidden="1">{#N/A,#N/A,FALSE,"지침";#N/A,#N/A,FALSE,"환경분석";#N/A,#N/A,FALSE,"Sheet16"}</definedName>
    <definedName name="ee" localSheetId="35" hidden="1">{#N/A,#N/A,FALSE,"지침";#N/A,#N/A,FALSE,"환경분석";#N/A,#N/A,FALSE,"Sheet16"}</definedName>
    <definedName name="ee" localSheetId="33" hidden="1">{#N/A,#N/A,FALSE,"지침";#N/A,#N/A,FALSE,"환경분석";#N/A,#N/A,FALSE,"Sheet16"}</definedName>
    <definedName name="ee" localSheetId="31" hidden="1">{#N/A,#N/A,FALSE,"지침";#N/A,#N/A,FALSE,"환경분석";#N/A,#N/A,FALSE,"Sheet16"}</definedName>
    <definedName name="ee" localSheetId="15" hidden="1">{#N/A,#N/A,FALSE,"지침";#N/A,#N/A,FALSE,"환경분석";#N/A,#N/A,FALSE,"Sheet16"}</definedName>
    <definedName name="ee" localSheetId="2" hidden="1">{#N/A,#N/A,FALSE,"지침";#N/A,#N/A,FALSE,"환경분석";#N/A,#N/A,FALSE,"Sheet16"}</definedName>
    <definedName name="ee" localSheetId="0" hidden="1">{#N/A,#N/A,FALSE,"지침";#N/A,#N/A,FALSE,"환경분석";#N/A,#N/A,FALSE,"Sheet16"}</definedName>
    <definedName name="ee" hidden="1">{#N/A,#N/A,FALSE,"지침";#N/A,#N/A,FALSE,"환경분석";#N/A,#N/A,FALSE,"Sheet16"}</definedName>
    <definedName name="EPMWorkbookOptions_1" hidden="1">"liQAAB|LCAAAAAAABADtvQdgHEmWJSYvbcp7f0r1StfgdKEIgGATJNiQQBDswYjN5pLsHWlHIymrKoHKZVZlXWYWQMztnbz33nvvvffee||997o7nU4n99//P1xmZAFs9s5K2smeIYCqyB8/fnwfPyIe/x7vFmV6mddNUS0/|2h3vPNRmi|n1axYXnz20bo939799KPf4|g3Th5/t6rfTqrq7Zerlpo2Kb23bB69a4rPPpq37erR3btXV1fjq3v"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"NHt89Xq3KYpq1BMd|HnxqmhO0arkkxOmzp1mb8cf|h2|q7uAfv8rP67yZf7n8cpUvj86zsskf3w0/5HYnZZ7VAPrl8nV2mZuW3Y|57Xer|u2kqt6SvmqZjKZ1/4uw/dWMZ801/HIl4/t/AGJz5afyUgAA"</definedName>
    <definedName name="EPMWorkbookOptions_11" hidden="1">"46pgJs/Phu5ItNr/IoIm9GBPF2FvJ2reIieXRy/Ob08y9f/TATMDv/77ajhiKhA3d88uarn78ObZwmz0937v2IIh0uGZ|9ePnV/|fXa75Zsnz|5Y9Epyc6/5/PGHyDjpiP5tcxYl||fnNCpD199fXN2M7O/sHOzu2t2O7/y62YJUnIeJSXefbVi5M35OD9PJbJAeKcnHy6v7e3c///86L5s0OYvfv3f0SYGGF2H|yEhPkRYVSU9n|U8gya3apVf"</definedName>
    <definedName name="EPMWorkbookOptions_12" hidden="1">"DhHT4/fHL/|8qtXJ19/2e7evfv39/f3b2/l9v7fbeUcSXpWzvvq/|Mc|E0T5|d1gDJElOdfnhw/P376ndc/IkxHkX/56uWP6NKny7Ozz/8/7z//v8e2ff789z8|OfnyqxdvvrZt|/TB7s7BwYPb27Z7/||2bY4kPdt2|nu//P86633TVDn7EVH6RHl6|vL4iy9f/bw19kN0efaKVrl|3vqFQ1R5SUbu269/8uT1s5fH/1|nzf97LNur088p1/a1"</definedName>
    <definedName name="EPMWorkbookOptions_13" hidden="1">"rRrlJT/99N6990hM7v|/26wJPTp66qsvvvh9fn/95v/jnPdN0uWrF2TWnv5epKyefvnFjwjjEeb3erk7/vzLL5//vFXiMap8fvrqi|MXv8/Jly9ef/n/|djkmyQMYtj/r9Pj/0UW7eWbk69eEXFPfp|vb9Y|vb|ze|9g9/Zm7f7/y82aIwoxHFTU66f/X2e5b4wWz0/|v06K//dI35uzL75|/v/9xe7T/3eLHagR6vq9nd29MeVIfv6ubkdpsvs"</definedName>
    <definedName name="EPMWorkbookOptions_14" hidden="1">"jmkT45Cfu/YggAUF29n5EkJAgD74OQd53UD|bBPl/j|n64vT49VevTl//EM3Xg/93my9DEXGTXp6|Ovvy6dn/552lb4YaP/Hm560DHRLi9/n/PiG|QR10i0YBNvFGj|8er1ZlMc1agmM/Dz41zQlatVwS4vTZ06zN|GP/wzdVd/CPX|Xndd7Mv1x|ucqXR|dZ2eSP74YfcruTMs9qAP1y|Tq7zE3L7sfc9rtV/XZSVW9JX7VMRtO6/0XY/mrGs|"</definedName>
    <definedName name="EPMWorkbookOptions_15" hidden="1">"YafrmS8f0/eVbjY6aGAAA="</definedName>
    <definedName name="EPMWorkbookOptions_2" hidden="1">"jqr64u7ezs3v39/7i|evpPF9k28WyabPlNP/IvjW7|a2PqNc0fXxSLZf5FH2|qU7WdZ0v258s8iv|Mvj6adZm|il9/iJb5NKb7anNF6t1XXBXXzV5/bLOz3OCN83HhNBHR7//s5df/P5PXp68|O7uzu//PX1puppczfLL8boZT1fVeFotHh3s7OzcbbLV3clqevf7v//3zl58/ur06dmXL37/V6ef04/j5/Thly9PXx2/ob9e0x/nWdnk3398F0"</definedName>
    <definedName name="EPMWorkbookOptions_3" hidden="1">"g5FI9Xq7KYZh45b42qgRFC8T5WChw5NDq9C/EcPdO7g199u5jN8uXTYpEvG8Z1uKnDswnaUKvX8|rKwjipyqo|aut1/vhu5ItNr/IoIm/2Rkcv2i|H8bptK7/dV8viF61z7vDk|M3p51|||n0e3419uwmIjJTE6/7O7r2DXQ9AjAb87pf1LK|Pdh7flV|i0JtVmV2/rKtVXrfXnZnSRs|zpn2dlyQ1|eyLfDEh4Y80Cyc22oCayPvekL9nKPL98"</definedName>
    <definedName name="EPMWorkbookOptions_4" hidden="1">"ffof8cnb74ieXh8t9dwAOC3i7zO6un82jVNSck8WhblZx9h2j|KDorfjUzB7d59fHfzUB/fvQ3NvCn8WeO3p8dvjl9/|dWrk9Ovz3E7O/ukwm7PcLv/72Y4RxLit5fHr05fvPn2Lv365ss33lf/H|fAb5o4Zy9efvXmR0TpcMzxy7MvT45/RJaQLCdfvnjzihT5/9fp8v8eLU6UPXvz9X2Ge/fu39/f37|9Bt/7f7cGF3KETPf58y|fHD///a1v"</definedName>
    <definedName name="EPMWorkbookOptions_5" hidden="1">"/SPm85vdqtUA833x7POXz49fvPna7Pfpg92dg4MHt2e/e//vZj9DkJAB6dPXx89PX8tXP|I|r9mtWg1w35cvf//jk5Mvv/oA/iMH9tNP7917Dw92///dDOhoErLg8U9|/vs/Oz19|vLV2cnvT4H87//mR3owbHarVgOc|GFK8P3j9vv/72bCiArkj37/Fz9vHeIISX5kEn4WBPHVl0|/OvlhiuKn/y8XRSFIL52hn7/|/zrrfaN02b1H7sDO708"</definedName>
    <definedName name="EPMWorkbookOptions_6" hidden="1">"5|R|Rxdfdr/5/oLj/36OjXr18c/LVK6LuydcP299fTz34f7ee8ogi2f7nJ/9f57hvjBRn/58nxf97hO/N2RcfsNzx3lJ38P9uqQM1Ql1P6|afjsk/|BoLbT/iuQGe||L0|PVXr05f/xD57uH/u/nOUET0G6Ujzr58|iMt936NAmzijR7fPV6tymKatQTHfh58apoTtGq5JMTps6dZm/HH/odvqu7gH7/Kz|u8mX|5/HKVL49Aucd3w8|42UmZZz"</definedName>
    <definedName name="EPMWorkbookOptions_7" hidden="1">"Vgfrl8nV3mR|dZ2VDL7sfc9rtV/XZSVW|JOVumomnd/yJsfzXjSXMNv1zJ8P4fECKNrZYkAAA="</definedName>
    <definedName name="EPMWorkbookOptions_8" hidden="1">"Mev8vM6b|ZfLr9c5csjUO7x3fAzbnZS5lkNmF8uX2eX|dF5VjbUsvsxt/1uVb|dVNVbYs2WqWha978I21/NeNJcwy9XMrz/B4wK6uPPMAAA"</definedName>
    <definedName name="EPMWorkbookOptions_9" hidden="1">"//9uPfWjNepbEuWr1y93xt/|id3/r9Pk/0Wi|PLNyVeviMAnP8w04P3/l8ujIwoxHfPd0/|vs9w3RovnJ/9fJ8X/e6TvzdkXXz|Gfn|x|/T/3WIHaoT6fm9nd29M3vrP31xflCb7P6JJhE9|Yu9HBPEIsvsjJokxyY98x6DZrVrFh3P0xenx669enb7|IVqwB//vtmCGIuIpvTx9dfbl07P/z/tL3ww1fuLNz1sfOiTE7/P/fUJ8gzroFo0CbOK"</definedName>
    <definedName name="Exchange" localSheetId="0">OFFSET([16]Exchange!$A$1,0,0,COUNTA([16]Exchange!$A$1:$A$65536),COUNTA([16]Exchange!$A$1:$IV$1))</definedName>
    <definedName name="Exchange">OFFSET([17]Exchange!$A$1,0,0,COUNTA([17]Exchange!$A$1:$A$65536),COUNTA([17]Exchange!$A$1:$IV$1))</definedName>
    <definedName name="Export_Customer">'[21]Export-NonBoi'!$D$8:$D$49</definedName>
    <definedName name="Export_CustomerBoi">'[21]Export-Boi'!$D$9:$D$28</definedName>
    <definedName name="Export_Gs10">'[21]Export-NonBoi'!$AD$8:$AD$49</definedName>
    <definedName name="Export_Gs20">'[21]Export-NonBoi'!$AH$8:$AH$49</definedName>
    <definedName name="Export_Gs30">'[21]Export-NonBoi'!$AL$8:$AL$49</definedName>
    <definedName name="Export_Gs40">'[21]Export-NonBoi'!$AP$8:$AP$49</definedName>
    <definedName name="Export_GsBoi10">'[21]Export-Boi'!$AD$9:$AD$28</definedName>
    <definedName name="Export_GsBoi20">'[21]Export-Boi'!$AH$9:$AH$28</definedName>
    <definedName name="Export_GsBoi30">'[21]Export-Boi'!$AL$9:$AL$28</definedName>
    <definedName name="Export_GsBoi40">'[21]Export-Boi'!$AP$9:$AP$28</definedName>
    <definedName name="Export_GsBoi50">'[21]Export-Boi'!$AT$9:$AT$28</definedName>
    <definedName name="Export_GsBoi60">'[21]Export-Boi'!$AX$9:$AX$28</definedName>
    <definedName name="Export_Qty10">'[21]Export-NonBoi'!$AB$8:$AB$49</definedName>
    <definedName name="Export_Qty20">'[21]Export-NonBoi'!$AF$8:$AF$49</definedName>
    <definedName name="Export_Qty30">'[21]Export-NonBoi'!$AJ$8:$AJ$49</definedName>
    <definedName name="Export_Qty40">'[21]Export-NonBoi'!$AN$8:$AN$49</definedName>
    <definedName name="Export_QtyBoi10">'[21]Export-Boi'!$AB$9:$AB$28</definedName>
    <definedName name="Export_QtyBoi20">'[21]Export-Boi'!$AF$9:$AF$28</definedName>
    <definedName name="Export_QtyBoi30">'[21]Export-Boi'!$AJ$9:$AJ$28</definedName>
    <definedName name="Export_QtyBoi40">'[21]Export-Boi'!$AN$9:$AN$28</definedName>
    <definedName name="Export_QtyBoi50">'[21]Export-Boi'!$AR$9:$AR$28</definedName>
    <definedName name="Export_QtyBoi60">'[21]Export-Boi'!$AV$9:$AV$28</definedName>
    <definedName name="Export_Trans10">'[21]Export-NonBoi'!$AE$8:$AE$49</definedName>
    <definedName name="Export_Trans20">'[21]Export-NonBoi'!$AI$8:$AI$49</definedName>
    <definedName name="Export_Trans30">'[21]Export-NonBoi'!$AM$8:$AM$49</definedName>
    <definedName name="Export_Trans40">'[21]Export-NonBoi'!$AQ$8:$AQ$49</definedName>
    <definedName name="Export_TransBoi10">'[21]Export-Boi'!$AE$9:$AE$28</definedName>
    <definedName name="Export_TransBoi20">'[21]Export-Boi'!$AI$9:$AI$28</definedName>
    <definedName name="Export_TransBoi30">'[21]Export-Boi'!$AM$9:$AM$28</definedName>
    <definedName name="Export_TransBoi40">'[21]Export-Boi'!$AQ$9:$AQ$28</definedName>
    <definedName name="Export_TransBoi50">'[21]Export-Boi'!$AU$9:$AU$28</definedName>
    <definedName name="Export_TransBoi60">'[21]Export-Boi'!$AY$9:$AY$28</definedName>
    <definedName name="F">#N/A</definedName>
    <definedName name="feb" localSheetId="6">#REF!</definedName>
    <definedName name="feb" localSheetId="7">#REF!</definedName>
    <definedName name="feb" localSheetId="12">#REF!</definedName>
    <definedName name="feb" localSheetId="22">#REF!</definedName>
    <definedName name="feb" localSheetId="25">#REF!</definedName>
    <definedName name="feb" localSheetId="0">#REF!</definedName>
    <definedName name="feb">#REF!</definedName>
    <definedName name="FERT" localSheetId="2">[39]Sheet2!$A$1:$A$4</definedName>
    <definedName name="FERT" localSheetId="0">[38]Sheet2!$A$1:$A$4</definedName>
    <definedName name="FERT">[40]Sheet2!$A$1:$A$4</definedName>
    <definedName name="FERT_E_MILHO_Classe_e_caract_Globais_CARGA_FINAL" localSheetId="40">#REF!</definedName>
    <definedName name="FERT_E_MILHO_Classe_e_caract_Globais_CARGA_FINAL" localSheetId="41">#REF!</definedName>
    <definedName name="FERT_E_MILHO_Classe_e_caract_Globais_CARGA_FINAL" localSheetId="42">#REF!</definedName>
    <definedName name="FERT_E_MILHO_Classe_e_caract_Globais_CARGA_FINAL" localSheetId="51">#REF!</definedName>
    <definedName name="FERT_E_MILHO_Classe_e_caract_Globais_CARGA_FINAL" localSheetId="52">#REF!</definedName>
    <definedName name="FERT_E_MILHO_Classe_e_caract_Globais_CARGA_FINAL" localSheetId="59">#REF!</definedName>
    <definedName name="FERT_E_MILHO_Classe_e_caract_Globais_CARGA_FINAL" localSheetId="60">#REF!</definedName>
    <definedName name="FERT_E_MILHO_Classe_e_caract_Globais_CARGA_FINAL" localSheetId="49">#REF!</definedName>
    <definedName name="FERT_E_MILHO_Classe_e_caract_Globais_CARGA_FINAL" localSheetId="50">#REF!</definedName>
    <definedName name="FERT_E_MILHO_Classe_e_caract_Globais_CARGA_FINAL" localSheetId="46">#REF!</definedName>
    <definedName name="FERT_E_MILHO_Classe_e_caract_Globais_CARGA_FINAL" localSheetId="47">#REF!</definedName>
    <definedName name="FERT_E_MILHO_Classe_e_caract_Globais_CARGA_FINAL" localSheetId="38">#REF!</definedName>
    <definedName name="FERT_E_MILHO_Classe_e_caract_Globais_CARGA_FINAL" localSheetId="39">#REF!</definedName>
    <definedName name="FERT_E_MILHO_Classe_e_caract_Globais_CARGA_FINAL" localSheetId="43">#REF!</definedName>
    <definedName name="FERT_E_MILHO_Classe_e_caract_Globais_CARGA_FINAL" localSheetId="44">#REF!</definedName>
    <definedName name="FERT_E_MILHO_Classe_e_caract_Globais_CARGA_FINAL" localSheetId="45">#REF!</definedName>
    <definedName name="FERT_E_MILHO_Classe_e_caract_Globais_CARGA_FINAL" localSheetId="48">#REF!</definedName>
    <definedName name="FERT_E_MILHO_Classe_e_caract_Globais_CARGA_FINAL" localSheetId="57">#REF!</definedName>
    <definedName name="FERT_E_MILHO_Classe_e_caract_Globais_CARGA_FINAL" localSheetId="58">#REF!</definedName>
    <definedName name="FERT_E_MILHO_Classe_e_caract_Globais_CARGA_FINAL" localSheetId="55">#REF!</definedName>
    <definedName name="FERT_E_MILHO_Classe_e_caract_Globais_CARGA_FINAL" localSheetId="56">#REF!</definedName>
    <definedName name="FERT_E_MILHO_Classe_e_caract_Globais_CARGA_FINAL" localSheetId="53">#REF!</definedName>
    <definedName name="FERT_E_MILHO_Classe_e_caract_Globais_CARGA_FINAL" localSheetId="54">#REF!</definedName>
    <definedName name="FERT_E_MILHO_Classe_e_caract_Globais_CARGA_FINAL" localSheetId="6">#REF!</definedName>
    <definedName name="FERT_E_MILHO_Classe_e_caract_Globais_CARGA_FINAL" localSheetId="7">#REF!</definedName>
    <definedName name="FERT_E_MILHO_Classe_e_caract_Globais_CARGA_FINAL" localSheetId="12">#REF!</definedName>
    <definedName name="FERT_E_MILHO_Classe_e_caract_Globais_CARGA_FINAL" localSheetId="18">#REF!</definedName>
    <definedName name="FERT_E_MILHO_Classe_e_caract_Globais_CARGA_FINAL" localSheetId="19">#REF!</definedName>
    <definedName name="FERT_E_MILHO_Classe_e_caract_Globais_CARGA_FINAL" localSheetId="28">#REF!</definedName>
    <definedName name="FERT_E_MILHO_Classe_e_caract_Globais_CARGA_FINAL" localSheetId="36">#REF!</definedName>
    <definedName name="FERT_E_MILHO_Classe_e_caract_Globais_CARGA_FINAL" localSheetId="26">#REF!</definedName>
    <definedName name="FERT_E_MILHO_Classe_e_caract_Globais_CARGA_FINAL" localSheetId="23">#REF!</definedName>
    <definedName name="FERT_E_MILHO_Classe_e_caract_Globais_CARGA_FINAL" localSheetId="16">#REF!</definedName>
    <definedName name="FERT_E_MILHO_Classe_e_caract_Globais_CARGA_FINAL" localSheetId="17">#REF!</definedName>
    <definedName name="FERT_E_MILHO_Classe_e_caract_Globais_CARGA_FINAL" localSheetId="20">#REF!</definedName>
    <definedName name="FERT_E_MILHO_Classe_e_caract_Globais_CARGA_FINAL" localSheetId="22">#REF!</definedName>
    <definedName name="FERT_E_MILHO_Classe_e_caract_Globais_CARGA_FINAL" localSheetId="21">#REF!</definedName>
    <definedName name="FERT_E_MILHO_Classe_e_caract_Globais_CARGA_FINAL" localSheetId="25">#REF!</definedName>
    <definedName name="FERT_E_MILHO_Classe_e_caract_Globais_CARGA_FINAL" localSheetId="34">#REF!</definedName>
    <definedName name="FERT_E_MILHO_Classe_e_caract_Globais_CARGA_FINAL" localSheetId="32">#REF!</definedName>
    <definedName name="FERT_E_MILHO_Classe_e_caract_Globais_CARGA_FINAL" localSheetId="30">#REF!</definedName>
    <definedName name="FERT_E_MILHO_Classe_e_caract_Globais_CARGA_FINAL" localSheetId="29">#REF!</definedName>
    <definedName name="FERT_E_MILHO_Classe_e_caract_Globais_CARGA_FINAL" localSheetId="37">#REF!</definedName>
    <definedName name="FERT_E_MILHO_Classe_e_caract_Globais_CARGA_FINAL" localSheetId="27">#REF!</definedName>
    <definedName name="FERT_E_MILHO_Classe_e_caract_Globais_CARGA_FINAL" localSheetId="24">#REF!</definedName>
    <definedName name="FERT_E_MILHO_Classe_e_caract_Globais_CARGA_FINAL" localSheetId="35">#REF!</definedName>
    <definedName name="FERT_E_MILHO_Classe_e_caract_Globais_CARGA_FINAL" localSheetId="33">#REF!</definedName>
    <definedName name="FERT_E_MILHO_Classe_e_caract_Globais_CARGA_FINAL" localSheetId="31">#REF!</definedName>
    <definedName name="FERT_E_MILHO_Classe_e_caract_Globais_CARGA_FINAL" localSheetId="0">#REF!</definedName>
    <definedName name="FERT_E_MILHO_Classe_e_caract_Globais_CARGA_FINAL">#REF!</definedName>
    <definedName name="Format" localSheetId="40">#REF!</definedName>
    <definedName name="Format" localSheetId="41">#REF!</definedName>
    <definedName name="Format" localSheetId="42">#REF!</definedName>
    <definedName name="Format" localSheetId="51">#REF!</definedName>
    <definedName name="Format" localSheetId="52">#REF!</definedName>
    <definedName name="Format" localSheetId="59">#REF!</definedName>
    <definedName name="Format" localSheetId="60">#REF!</definedName>
    <definedName name="Format" localSheetId="49">#REF!</definedName>
    <definedName name="Format" localSheetId="50">#REF!</definedName>
    <definedName name="Format" localSheetId="46">#REF!</definedName>
    <definedName name="Format" localSheetId="47">#REF!</definedName>
    <definedName name="Format" localSheetId="38">#REF!</definedName>
    <definedName name="Format" localSheetId="39">#REF!</definedName>
    <definedName name="Format" localSheetId="43">#REF!</definedName>
    <definedName name="Format" localSheetId="44">#REF!</definedName>
    <definedName name="Format" localSheetId="45">#REF!</definedName>
    <definedName name="Format" localSheetId="48">#REF!</definedName>
    <definedName name="Format" localSheetId="57">#REF!</definedName>
    <definedName name="Format" localSheetId="58">#REF!</definedName>
    <definedName name="Format" localSheetId="55">#REF!</definedName>
    <definedName name="Format" localSheetId="56">#REF!</definedName>
    <definedName name="Format" localSheetId="53">#REF!</definedName>
    <definedName name="Format" localSheetId="54">#REF!</definedName>
    <definedName name="Format" localSheetId="6">#REF!</definedName>
    <definedName name="Format" localSheetId="7">#REF!</definedName>
    <definedName name="Format" localSheetId="12">#REF!</definedName>
    <definedName name="Format" localSheetId="18">#REF!</definedName>
    <definedName name="Format" localSheetId="19">#REF!</definedName>
    <definedName name="Format" localSheetId="28">#REF!</definedName>
    <definedName name="Format" localSheetId="36">#REF!</definedName>
    <definedName name="Format" localSheetId="26">#REF!</definedName>
    <definedName name="Format" localSheetId="23">#REF!</definedName>
    <definedName name="Format" localSheetId="16">#REF!</definedName>
    <definedName name="Format" localSheetId="17">#REF!</definedName>
    <definedName name="Format" localSheetId="20">#REF!</definedName>
    <definedName name="Format" localSheetId="22">#REF!</definedName>
    <definedName name="Format" localSheetId="21">#REF!</definedName>
    <definedName name="Format" localSheetId="25">#REF!</definedName>
    <definedName name="Format" localSheetId="34">#REF!</definedName>
    <definedName name="Format" localSheetId="32">#REF!</definedName>
    <definedName name="Format" localSheetId="30">#REF!</definedName>
    <definedName name="Format" localSheetId="29">#REF!</definedName>
    <definedName name="Format" localSheetId="37">#REF!</definedName>
    <definedName name="Format" localSheetId="27">#REF!</definedName>
    <definedName name="Format" localSheetId="24">#REF!</definedName>
    <definedName name="Format" localSheetId="35">#REF!</definedName>
    <definedName name="Format" localSheetId="33">#REF!</definedName>
    <definedName name="Format" localSheetId="31">#REF!</definedName>
    <definedName name="Format">#REF!</definedName>
    <definedName name="FORSOK" localSheetId="6">#REF!</definedName>
    <definedName name="FORSOK" localSheetId="7">#REF!</definedName>
    <definedName name="FORSOK" localSheetId="12">#REF!</definedName>
    <definedName name="FORSOK" localSheetId="22">#REF!</definedName>
    <definedName name="FORSOK" localSheetId="25">#REF!</definedName>
    <definedName name="FORSOK">#REF!</definedName>
    <definedName name="FX">[41]FebDetail!$S$2</definedName>
    <definedName name="FX01B" localSheetId="2">[9]FX!$J$9</definedName>
    <definedName name="FX01B" localSheetId="0">[3]FX!$J$9</definedName>
    <definedName name="FX01B">[4]FX!$J$9</definedName>
    <definedName name="FX01I" localSheetId="2">[9]FX!$K$9</definedName>
    <definedName name="FX01I" localSheetId="0">[3]FX!$K$9</definedName>
    <definedName name="FX01I">[4]FX!$K$9</definedName>
    <definedName name="FX02B" localSheetId="2">[9]FX!$J$10</definedName>
    <definedName name="FX02B" localSheetId="0">[3]FX!$J$10</definedName>
    <definedName name="FX02B">[4]FX!$J$10</definedName>
    <definedName name="FX02I" localSheetId="2">[9]FX!$K$10</definedName>
    <definedName name="FX02I" localSheetId="0">[3]FX!$K$10</definedName>
    <definedName name="FX02I">[4]FX!$K$10</definedName>
    <definedName name="FX03B" localSheetId="2">[9]FX!$J$11</definedName>
    <definedName name="FX03B" localSheetId="0">[3]FX!$J$11</definedName>
    <definedName name="FX03B">[4]FX!$J$11</definedName>
    <definedName name="FX03I" localSheetId="2">[9]FX!$K$11</definedName>
    <definedName name="FX03I" localSheetId="0">[3]FX!$K$11</definedName>
    <definedName name="FX03I">[4]FX!$K$11</definedName>
    <definedName name="FX04B" localSheetId="2">[9]FX!$J$12</definedName>
    <definedName name="FX04B" localSheetId="0">[3]FX!$J$12</definedName>
    <definedName name="FX04B">[4]FX!$J$12</definedName>
    <definedName name="FX04I" localSheetId="2">[9]FX!$K$12</definedName>
    <definedName name="FX04I" localSheetId="0">[3]FX!$K$12</definedName>
    <definedName name="FX04I">[4]FX!$K$12</definedName>
    <definedName name="FX05B" localSheetId="2">[9]FX!$J$13</definedName>
    <definedName name="FX05B" localSheetId="0">[3]FX!$J$13</definedName>
    <definedName name="FX05B">[4]FX!$J$13</definedName>
    <definedName name="FX05I" localSheetId="2">[9]FX!$K$13</definedName>
    <definedName name="FX05I" localSheetId="0">[3]FX!$K$13</definedName>
    <definedName name="FX05I">[4]FX!$K$13</definedName>
    <definedName name="FX06B" localSheetId="2">[9]FX!$J$14</definedName>
    <definedName name="FX06B" localSheetId="0">[3]FX!$J$14</definedName>
    <definedName name="FX06B">[4]FX!$J$14</definedName>
    <definedName name="FX06I" localSheetId="2">[9]FX!$K$14</definedName>
    <definedName name="FX06I" localSheetId="0">[3]FX!$K$14</definedName>
    <definedName name="FX06I">[4]FX!$K$14</definedName>
    <definedName name="FX07B" localSheetId="2">[9]FX!$J$15</definedName>
    <definedName name="FX07B" localSheetId="0">[3]FX!$J$15</definedName>
    <definedName name="FX07B">[4]FX!$J$15</definedName>
    <definedName name="FX07I" localSheetId="2">[9]FX!$K$15</definedName>
    <definedName name="FX07I" localSheetId="0">[3]FX!$K$15</definedName>
    <definedName name="FX07I">[4]FX!$K$15</definedName>
    <definedName name="FX08B" localSheetId="2">[23]FX!$J$16</definedName>
    <definedName name="FX08B" localSheetId="0">[22]FX!$J$16</definedName>
    <definedName name="FX08B">[24]FX!$J$16</definedName>
    <definedName name="FX08I" localSheetId="2">[23]FX!$K$16</definedName>
    <definedName name="FX08I" localSheetId="0">[22]FX!$K$16</definedName>
    <definedName name="FX08I">[24]FX!$K$16</definedName>
    <definedName name="FX09B" localSheetId="2">[23]FX!$J$17</definedName>
    <definedName name="FX09B" localSheetId="0">[22]FX!$J$17</definedName>
    <definedName name="FX09B">[24]FX!$J$17</definedName>
    <definedName name="FX09I" localSheetId="2">[9]FX!$K$17</definedName>
    <definedName name="FX09I" localSheetId="0">[3]FX!$K$17</definedName>
    <definedName name="FX09I">[4]FX!$K$17</definedName>
    <definedName name="FX10B" localSheetId="2">[23]FX!$J$18</definedName>
    <definedName name="FX10B" localSheetId="0">[22]FX!$J$18</definedName>
    <definedName name="FX10B">[24]FX!$J$18</definedName>
    <definedName name="FX10I" localSheetId="2">[23]FX!$K$18</definedName>
    <definedName name="FX10I" localSheetId="0">[22]FX!$K$18</definedName>
    <definedName name="FX10I">[24]FX!$K$18</definedName>
    <definedName name="FX11B" localSheetId="2">[23]FX!$J$19</definedName>
    <definedName name="FX11B" localSheetId="0">[22]FX!$J$19</definedName>
    <definedName name="FX11B">[24]FX!$J$19</definedName>
    <definedName name="FX11I" localSheetId="2">[23]FX!$K$19</definedName>
    <definedName name="FX11I" localSheetId="0">[22]FX!$K$19</definedName>
    <definedName name="FX11I">[24]FX!$K$19</definedName>
    <definedName name="FX12B" localSheetId="2">[23]FX!$J$20</definedName>
    <definedName name="FX12B" localSheetId="0">[22]FX!$J$20</definedName>
    <definedName name="FX12B">[24]FX!$J$20</definedName>
    <definedName name="FX12I" localSheetId="2">[23]FX!$K$20</definedName>
    <definedName name="FX12I" localSheetId="0">[22]FX!$K$20</definedName>
    <definedName name="FX12I">[24]FX!$K$20</definedName>
    <definedName name="FXF05B" localSheetId="2">[23]FX!$J$22</definedName>
    <definedName name="FXF05B" localSheetId="0">[22]FX!$J$22</definedName>
    <definedName name="FXF05B">[24]FX!$J$22</definedName>
    <definedName name="FXF05I" localSheetId="2">[23]FX!$K$22</definedName>
    <definedName name="FXF05I" localSheetId="0">[22]FX!$K$22</definedName>
    <definedName name="FXF05I">[24]FX!$K$22</definedName>
    <definedName name="FXF06B" localSheetId="2">[9]FX!$J$23</definedName>
    <definedName name="FXF06B" localSheetId="0">[3]FX!$J$23</definedName>
    <definedName name="FXF06B">[4]FX!$J$23</definedName>
    <definedName name="FXF06I" localSheetId="2">[23]FX!$K$23</definedName>
    <definedName name="FXF06I" localSheetId="0">[22]FX!$K$23</definedName>
    <definedName name="FXF06I">[24]FX!$K$23</definedName>
    <definedName name="FXG04B" localSheetId="2">[23]FX!$J$21</definedName>
    <definedName name="FXG04B" localSheetId="0">[22]FX!$J$21</definedName>
    <definedName name="FXG04B">[24]FX!$J$21</definedName>
    <definedName name="FXG04I" localSheetId="2">[23]FX!$K$21</definedName>
    <definedName name="FXG04I" localSheetId="0">[22]FX!$K$21</definedName>
    <definedName name="FXG04I">[24]FX!$K$21</definedName>
    <definedName name="GINPUT" localSheetId="40">#REF!</definedName>
    <definedName name="GINPUT" localSheetId="41">#REF!</definedName>
    <definedName name="GINPUT" localSheetId="42">#REF!</definedName>
    <definedName name="GINPUT" localSheetId="51">#REF!</definedName>
    <definedName name="GINPUT" localSheetId="52">#REF!</definedName>
    <definedName name="GINPUT" localSheetId="59">#REF!</definedName>
    <definedName name="GINPUT" localSheetId="60">#REF!</definedName>
    <definedName name="GINPUT" localSheetId="49">#REF!</definedName>
    <definedName name="GINPUT" localSheetId="50">#REF!</definedName>
    <definedName name="GINPUT" localSheetId="46">#REF!</definedName>
    <definedName name="GINPUT" localSheetId="47">#REF!</definedName>
    <definedName name="GINPUT" localSheetId="38">#REF!</definedName>
    <definedName name="GINPUT" localSheetId="39">#REF!</definedName>
    <definedName name="GINPUT" localSheetId="43">#REF!</definedName>
    <definedName name="GINPUT" localSheetId="44">#REF!</definedName>
    <definedName name="GINPUT" localSheetId="45">#REF!</definedName>
    <definedName name="GINPUT" localSheetId="48">#REF!</definedName>
    <definedName name="GINPUT" localSheetId="57">#REF!</definedName>
    <definedName name="GINPUT" localSheetId="58">#REF!</definedName>
    <definedName name="GINPUT" localSheetId="55">#REF!</definedName>
    <definedName name="GINPUT" localSheetId="56">#REF!</definedName>
    <definedName name="GINPUT" localSheetId="53">#REF!</definedName>
    <definedName name="GINPUT" localSheetId="54">#REF!</definedName>
    <definedName name="GINPUT" localSheetId="6">#REF!</definedName>
    <definedName name="GINPUT" localSheetId="7">#REF!</definedName>
    <definedName name="GINPUT" localSheetId="12">#REF!</definedName>
    <definedName name="GINPUT" localSheetId="18">#REF!</definedName>
    <definedName name="GINPUT" localSheetId="19">#REF!</definedName>
    <definedName name="GINPUT" localSheetId="28">#REF!</definedName>
    <definedName name="GINPUT" localSheetId="36">#REF!</definedName>
    <definedName name="GINPUT" localSheetId="26">#REF!</definedName>
    <definedName name="GINPUT" localSheetId="23">#REF!</definedName>
    <definedName name="GINPUT" localSheetId="16">#REF!</definedName>
    <definedName name="GINPUT" localSheetId="17">#REF!</definedName>
    <definedName name="GINPUT" localSheetId="20">#REF!</definedName>
    <definedName name="GINPUT" localSheetId="22">#REF!</definedName>
    <definedName name="GINPUT" localSheetId="21">#REF!</definedName>
    <definedName name="GINPUT" localSheetId="25">#REF!</definedName>
    <definedName name="GINPUT" localSheetId="34">#REF!</definedName>
    <definedName name="GINPUT" localSheetId="32">#REF!</definedName>
    <definedName name="GINPUT" localSheetId="30">#REF!</definedName>
    <definedName name="GINPUT" localSheetId="29">#REF!</definedName>
    <definedName name="GINPUT" localSheetId="37">#REF!</definedName>
    <definedName name="GINPUT" localSheetId="27">#REF!</definedName>
    <definedName name="GINPUT" localSheetId="24">#REF!</definedName>
    <definedName name="GINPUT" localSheetId="35">#REF!</definedName>
    <definedName name="GINPUT" localSheetId="33">#REF!</definedName>
    <definedName name="GINPUT" localSheetId="31">#REF!</definedName>
    <definedName name="GINPUT" localSheetId="0">#REF!</definedName>
    <definedName name="GINPUT">#REF!</definedName>
    <definedName name="grp_Brace">"Another bracket line,Bracket line"</definedName>
    <definedName name="grp_MoreInfo">"Bottom line,Group 113"</definedName>
    <definedName name="grp_WalkMeArrows">"shp_ArrowCurved,txt_WalkMeArrows,shp_ArrowStraight"</definedName>
    <definedName name="grp_WalkMeBrace">"shp_BraceBottom,txt_WalkMeBrace,shp_BraceLeft"</definedName>
    <definedName name="H">#N/A</definedName>
    <definedName name="hahaha">'[42]28'!$A$13</definedName>
    <definedName name="Header" localSheetId="40">#REF!</definedName>
    <definedName name="Header" localSheetId="41">#REF!</definedName>
    <definedName name="Header" localSheetId="42">#REF!</definedName>
    <definedName name="Header" localSheetId="51">#REF!</definedName>
    <definedName name="Header" localSheetId="52">#REF!</definedName>
    <definedName name="Header" localSheetId="59">#REF!</definedName>
    <definedName name="Header" localSheetId="60">#REF!</definedName>
    <definedName name="Header" localSheetId="49">#REF!</definedName>
    <definedName name="Header" localSheetId="50">#REF!</definedName>
    <definedName name="Header" localSheetId="46">#REF!</definedName>
    <definedName name="Header" localSheetId="47">#REF!</definedName>
    <definedName name="Header" localSheetId="38">#REF!</definedName>
    <definedName name="Header" localSheetId="39">#REF!</definedName>
    <definedName name="Header" localSheetId="43">#REF!</definedName>
    <definedName name="Header" localSheetId="44">#REF!</definedName>
    <definedName name="Header" localSheetId="45">#REF!</definedName>
    <definedName name="Header" localSheetId="48">#REF!</definedName>
    <definedName name="Header" localSheetId="57">#REF!</definedName>
    <definedName name="Header" localSheetId="58">#REF!</definedName>
    <definedName name="Header" localSheetId="55">#REF!</definedName>
    <definedName name="Header" localSheetId="56">#REF!</definedName>
    <definedName name="Header" localSheetId="53">#REF!</definedName>
    <definedName name="Header" localSheetId="54">#REF!</definedName>
    <definedName name="Header" localSheetId="6">#REF!</definedName>
    <definedName name="Header" localSheetId="7">#REF!</definedName>
    <definedName name="Header" localSheetId="12">#REF!</definedName>
    <definedName name="Header" localSheetId="18">#REF!</definedName>
    <definedName name="Header" localSheetId="19">#REF!</definedName>
    <definedName name="Header" localSheetId="28">#REF!</definedName>
    <definedName name="Header" localSheetId="36">#REF!</definedName>
    <definedName name="Header" localSheetId="26">#REF!</definedName>
    <definedName name="Header" localSheetId="23">#REF!</definedName>
    <definedName name="Header" localSheetId="16">#REF!</definedName>
    <definedName name="Header" localSheetId="17">#REF!</definedName>
    <definedName name="Header" localSheetId="20">#REF!</definedName>
    <definedName name="Header" localSheetId="22">#REF!</definedName>
    <definedName name="Header" localSheetId="21">#REF!</definedName>
    <definedName name="Header" localSheetId="25">#REF!</definedName>
    <definedName name="Header" localSheetId="34">#REF!</definedName>
    <definedName name="Header" localSheetId="32">#REF!</definedName>
    <definedName name="Header" localSheetId="30">#REF!</definedName>
    <definedName name="Header" localSheetId="29">#REF!</definedName>
    <definedName name="Header" localSheetId="37">#REF!</definedName>
    <definedName name="Header" localSheetId="27">#REF!</definedName>
    <definedName name="Header" localSheetId="24">#REF!</definedName>
    <definedName name="Header" localSheetId="35">#REF!</definedName>
    <definedName name="Header" localSheetId="33">#REF!</definedName>
    <definedName name="Header" localSheetId="31">#REF!</definedName>
    <definedName name="Header" localSheetId="0">#REF!</definedName>
    <definedName name="Header">#REF!</definedName>
    <definedName name="hem" localSheetId="5" hidden="1">{#N/A,#N/A,FALSE,"지침";#N/A,#N/A,FALSE,"환경분석";#N/A,#N/A,FALSE,"Sheet16"}</definedName>
    <definedName name="hem" localSheetId="4" hidden="1">{#N/A,#N/A,FALSE,"지침";#N/A,#N/A,FALSE,"환경분석";#N/A,#N/A,FALSE,"Sheet16"}</definedName>
    <definedName name="hem" localSheetId="40" hidden="1">{#N/A,#N/A,FALSE,"지침";#N/A,#N/A,FALSE,"환경분석";#N/A,#N/A,FALSE,"Sheet16"}</definedName>
    <definedName name="hem" localSheetId="41" hidden="1">{#N/A,#N/A,FALSE,"지침";#N/A,#N/A,FALSE,"환경분석";#N/A,#N/A,FALSE,"Sheet16"}</definedName>
    <definedName name="hem" localSheetId="42" hidden="1">{#N/A,#N/A,FALSE,"지침";#N/A,#N/A,FALSE,"환경분석";#N/A,#N/A,FALSE,"Sheet16"}</definedName>
    <definedName name="hem" localSheetId="51" hidden="1">{#N/A,#N/A,FALSE,"지침";#N/A,#N/A,FALSE,"환경분석";#N/A,#N/A,FALSE,"Sheet16"}</definedName>
    <definedName name="hem" localSheetId="52" hidden="1">{#N/A,#N/A,FALSE,"지침";#N/A,#N/A,FALSE,"환경분석";#N/A,#N/A,FALSE,"Sheet16"}</definedName>
    <definedName name="hem" localSheetId="59" hidden="1">{#N/A,#N/A,FALSE,"지침";#N/A,#N/A,FALSE,"환경분석";#N/A,#N/A,FALSE,"Sheet16"}</definedName>
    <definedName name="hem" localSheetId="60" hidden="1">{#N/A,#N/A,FALSE,"지침";#N/A,#N/A,FALSE,"환경분석";#N/A,#N/A,FALSE,"Sheet16"}</definedName>
    <definedName name="hem" localSheetId="49" hidden="1">{#N/A,#N/A,FALSE,"지침";#N/A,#N/A,FALSE,"환경분석";#N/A,#N/A,FALSE,"Sheet16"}</definedName>
    <definedName name="hem" localSheetId="50" hidden="1">{#N/A,#N/A,FALSE,"지침";#N/A,#N/A,FALSE,"환경분석";#N/A,#N/A,FALSE,"Sheet16"}</definedName>
    <definedName name="hem" localSheetId="46" hidden="1">{#N/A,#N/A,FALSE,"지침";#N/A,#N/A,FALSE,"환경분석";#N/A,#N/A,FALSE,"Sheet16"}</definedName>
    <definedName name="hem" localSheetId="47" hidden="1">{#N/A,#N/A,FALSE,"지침";#N/A,#N/A,FALSE,"환경분석";#N/A,#N/A,FALSE,"Sheet16"}</definedName>
    <definedName name="hem" localSheetId="38" hidden="1">{#N/A,#N/A,FALSE,"지침";#N/A,#N/A,FALSE,"환경분석";#N/A,#N/A,FALSE,"Sheet16"}</definedName>
    <definedName name="hem" localSheetId="39" hidden="1">{#N/A,#N/A,FALSE,"지침";#N/A,#N/A,FALSE,"환경분석";#N/A,#N/A,FALSE,"Sheet16"}</definedName>
    <definedName name="hem" localSheetId="43" hidden="1">{#N/A,#N/A,FALSE,"지침";#N/A,#N/A,FALSE,"환경분석";#N/A,#N/A,FALSE,"Sheet16"}</definedName>
    <definedName name="hem" localSheetId="44" hidden="1">{#N/A,#N/A,FALSE,"지침";#N/A,#N/A,FALSE,"환경분석";#N/A,#N/A,FALSE,"Sheet16"}</definedName>
    <definedName name="hem" localSheetId="45" hidden="1">{#N/A,#N/A,FALSE,"지침";#N/A,#N/A,FALSE,"환경분석";#N/A,#N/A,FALSE,"Sheet16"}</definedName>
    <definedName name="hem" localSheetId="48" hidden="1">{#N/A,#N/A,FALSE,"지침";#N/A,#N/A,FALSE,"환경분석";#N/A,#N/A,FALSE,"Sheet16"}</definedName>
    <definedName name="hem" localSheetId="57" hidden="1">{#N/A,#N/A,FALSE,"지침";#N/A,#N/A,FALSE,"환경분석";#N/A,#N/A,FALSE,"Sheet16"}</definedName>
    <definedName name="hem" localSheetId="58" hidden="1">{#N/A,#N/A,FALSE,"지침";#N/A,#N/A,FALSE,"환경분석";#N/A,#N/A,FALSE,"Sheet16"}</definedName>
    <definedName name="hem" localSheetId="55" hidden="1">{#N/A,#N/A,FALSE,"지침";#N/A,#N/A,FALSE,"환경분석";#N/A,#N/A,FALSE,"Sheet16"}</definedName>
    <definedName name="hem" localSheetId="56" hidden="1">{#N/A,#N/A,FALSE,"지침";#N/A,#N/A,FALSE,"환경분석";#N/A,#N/A,FALSE,"Sheet16"}</definedName>
    <definedName name="hem" localSheetId="53" hidden="1">{#N/A,#N/A,FALSE,"지침";#N/A,#N/A,FALSE,"환경분석";#N/A,#N/A,FALSE,"Sheet16"}</definedName>
    <definedName name="hem" localSheetId="54" hidden="1">{#N/A,#N/A,FALSE,"지침";#N/A,#N/A,FALSE,"환경분석";#N/A,#N/A,FALSE,"Sheet16"}</definedName>
    <definedName name="hem" localSheetId="6" hidden="1">{#N/A,#N/A,FALSE,"지침";#N/A,#N/A,FALSE,"환경분석";#N/A,#N/A,FALSE,"Sheet16"}</definedName>
    <definedName name="hem" localSheetId="7" hidden="1">{#N/A,#N/A,FALSE,"지침";#N/A,#N/A,FALSE,"환경분석";#N/A,#N/A,FALSE,"Sheet16"}</definedName>
    <definedName name="hem" localSheetId="12" hidden="1">{#N/A,#N/A,FALSE,"지침";#N/A,#N/A,FALSE,"환경분석";#N/A,#N/A,FALSE,"Sheet16"}</definedName>
    <definedName name="hem" localSheetId="10" hidden="1">{#N/A,#N/A,FALSE,"지침";#N/A,#N/A,FALSE,"환경분석";#N/A,#N/A,FALSE,"Sheet16"}</definedName>
    <definedName name="hem" localSheetId="11" hidden="1">{#N/A,#N/A,FALSE,"지침";#N/A,#N/A,FALSE,"환경분석";#N/A,#N/A,FALSE,"Sheet16"}</definedName>
    <definedName name="hem" localSheetId="18" hidden="1">{#N/A,#N/A,FALSE,"지침";#N/A,#N/A,FALSE,"환경분석";#N/A,#N/A,FALSE,"Sheet16"}</definedName>
    <definedName name="hem" localSheetId="19" hidden="1">{#N/A,#N/A,FALSE,"지침";#N/A,#N/A,FALSE,"환경분석";#N/A,#N/A,FALSE,"Sheet16"}</definedName>
    <definedName name="hem" localSheetId="28" hidden="1">{#N/A,#N/A,FALSE,"지침";#N/A,#N/A,FALSE,"환경분석";#N/A,#N/A,FALSE,"Sheet16"}</definedName>
    <definedName name="hem" localSheetId="36" hidden="1">{#N/A,#N/A,FALSE,"지침";#N/A,#N/A,FALSE,"환경분석";#N/A,#N/A,FALSE,"Sheet16"}</definedName>
    <definedName name="hem" localSheetId="26" hidden="1">{#N/A,#N/A,FALSE,"지침";#N/A,#N/A,FALSE,"환경분석";#N/A,#N/A,FALSE,"Sheet16"}</definedName>
    <definedName name="hem" localSheetId="23" hidden="1">{#N/A,#N/A,FALSE,"지침";#N/A,#N/A,FALSE,"환경분석";#N/A,#N/A,FALSE,"Sheet16"}</definedName>
    <definedName name="hem" localSheetId="16" hidden="1">{#N/A,#N/A,FALSE,"지침";#N/A,#N/A,FALSE,"환경분석";#N/A,#N/A,FALSE,"Sheet16"}</definedName>
    <definedName name="hem" localSheetId="17" hidden="1">{#N/A,#N/A,FALSE,"지침";#N/A,#N/A,FALSE,"환경분석";#N/A,#N/A,FALSE,"Sheet16"}</definedName>
    <definedName name="hem" localSheetId="20" hidden="1">{#N/A,#N/A,FALSE,"지침";#N/A,#N/A,FALSE,"환경분석";#N/A,#N/A,FALSE,"Sheet16"}</definedName>
    <definedName name="hem" localSheetId="22" hidden="1">{#N/A,#N/A,FALSE,"지침";#N/A,#N/A,FALSE,"환경분석";#N/A,#N/A,FALSE,"Sheet16"}</definedName>
    <definedName name="hem" localSheetId="21" hidden="1">{#N/A,#N/A,FALSE,"지침";#N/A,#N/A,FALSE,"환경분석";#N/A,#N/A,FALSE,"Sheet16"}</definedName>
    <definedName name="hem" localSheetId="25" hidden="1">{#N/A,#N/A,FALSE,"지침";#N/A,#N/A,FALSE,"환경분석";#N/A,#N/A,FALSE,"Sheet16"}</definedName>
    <definedName name="hem" localSheetId="34" hidden="1">{#N/A,#N/A,FALSE,"지침";#N/A,#N/A,FALSE,"환경분석";#N/A,#N/A,FALSE,"Sheet16"}</definedName>
    <definedName name="hem" localSheetId="32" hidden="1">{#N/A,#N/A,FALSE,"지침";#N/A,#N/A,FALSE,"환경분석";#N/A,#N/A,FALSE,"Sheet16"}</definedName>
    <definedName name="hem" localSheetId="30" hidden="1">{#N/A,#N/A,FALSE,"지침";#N/A,#N/A,FALSE,"환경분석";#N/A,#N/A,FALSE,"Sheet16"}</definedName>
    <definedName name="hem" localSheetId="29" hidden="1">{#N/A,#N/A,FALSE,"지침";#N/A,#N/A,FALSE,"환경분석";#N/A,#N/A,FALSE,"Sheet16"}</definedName>
    <definedName name="hem" localSheetId="37" hidden="1">{#N/A,#N/A,FALSE,"지침";#N/A,#N/A,FALSE,"환경분석";#N/A,#N/A,FALSE,"Sheet16"}</definedName>
    <definedName name="hem" localSheetId="27" hidden="1">{#N/A,#N/A,FALSE,"지침";#N/A,#N/A,FALSE,"환경분석";#N/A,#N/A,FALSE,"Sheet16"}</definedName>
    <definedName name="hem" localSheetId="24" hidden="1">{#N/A,#N/A,FALSE,"지침";#N/A,#N/A,FALSE,"환경분석";#N/A,#N/A,FALSE,"Sheet16"}</definedName>
    <definedName name="hem" localSheetId="35" hidden="1">{#N/A,#N/A,FALSE,"지침";#N/A,#N/A,FALSE,"환경분석";#N/A,#N/A,FALSE,"Sheet16"}</definedName>
    <definedName name="hem" localSheetId="33" hidden="1">{#N/A,#N/A,FALSE,"지침";#N/A,#N/A,FALSE,"환경분석";#N/A,#N/A,FALSE,"Sheet16"}</definedName>
    <definedName name="hem" localSheetId="31" hidden="1">{#N/A,#N/A,FALSE,"지침";#N/A,#N/A,FALSE,"환경분석";#N/A,#N/A,FALSE,"Sheet16"}</definedName>
    <definedName name="hem" localSheetId="15" hidden="1">{#N/A,#N/A,FALSE,"지침";#N/A,#N/A,FALSE,"환경분석";#N/A,#N/A,FALSE,"Sheet16"}</definedName>
    <definedName name="hem" localSheetId="2" hidden="1">{#N/A,#N/A,FALSE,"지침";#N/A,#N/A,FALSE,"환경분석";#N/A,#N/A,FALSE,"Sheet16"}</definedName>
    <definedName name="hem" localSheetId="0" hidden="1">{#N/A,#N/A,FALSE,"지침";#N/A,#N/A,FALSE,"환경분석";#N/A,#N/A,FALSE,"Sheet16"}</definedName>
    <definedName name="hem" hidden="1">{#N/A,#N/A,FALSE,"지침";#N/A,#N/A,FALSE,"환경분석";#N/A,#N/A,FALSE,"Sheet16"}</definedName>
    <definedName name="hmn" localSheetId="6">#REF!</definedName>
    <definedName name="hmn" localSheetId="7">#REF!</definedName>
    <definedName name="hmn" localSheetId="12">#REF!</definedName>
    <definedName name="hmn" localSheetId="22">#REF!</definedName>
    <definedName name="hmn" localSheetId="25">#REF!</definedName>
    <definedName name="hmn" localSheetId="0">#REF!</definedName>
    <definedName name="hmn">#REF!</definedName>
    <definedName name="hmpp" localSheetId="6">#REF!</definedName>
    <definedName name="hmpp" localSheetId="7">#REF!</definedName>
    <definedName name="hmpp" localSheetId="12">#REF!</definedName>
    <definedName name="hmpp" localSheetId="22">#REF!</definedName>
    <definedName name="hmpp" localSheetId="25">#REF!</definedName>
    <definedName name="hmpp" localSheetId="0">#REF!</definedName>
    <definedName name="hmpp">#REF!</definedName>
    <definedName name="i">#N/A</definedName>
    <definedName name="INCREASED" localSheetId="40">#REF!</definedName>
    <definedName name="INCREASED" localSheetId="41">#REF!</definedName>
    <definedName name="INCREASED" localSheetId="42">#REF!</definedName>
    <definedName name="INCREASED" localSheetId="51">#REF!</definedName>
    <definedName name="INCREASED" localSheetId="52">#REF!</definedName>
    <definedName name="INCREASED" localSheetId="59">#REF!</definedName>
    <definedName name="INCREASED" localSheetId="60">#REF!</definedName>
    <definedName name="INCREASED" localSheetId="49">#REF!</definedName>
    <definedName name="INCREASED" localSheetId="50">#REF!</definedName>
    <definedName name="INCREASED" localSheetId="46">#REF!</definedName>
    <definedName name="INCREASED" localSheetId="47">#REF!</definedName>
    <definedName name="INCREASED" localSheetId="38">#REF!</definedName>
    <definedName name="INCREASED" localSheetId="39">#REF!</definedName>
    <definedName name="INCREASED" localSheetId="43">#REF!</definedName>
    <definedName name="INCREASED" localSheetId="44">#REF!</definedName>
    <definedName name="INCREASED" localSheetId="45">#REF!</definedName>
    <definedName name="INCREASED" localSheetId="48">#REF!</definedName>
    <definedName name="INCREASED" localSheetId="57">#REF!</definedName>
    <definedName name="INCREASED" localSheetId="58">#REF!</definedName>
    <definedName name="INCREASED" localSheetId="55">#REF!</definedName>
    <definedName name="INCREASED" localSheetId="56">#REF!</definedName>
    <definedName name="INCREASED" localSheetId="53">#REF!</definedName>
    <definedName name="INCREASED" localSheetId="54">#REF!</definedName>
    <definedName name="INCREASED" localSheetId="6">#REF!</definedName>
    <definedName name="INCREASED" localSheetId="7">#REF!</definedName>
    <definedName name="INCREASED" localSheetId="12">#REF!</definedName>
    <definedName name="INCREASED" localSheetId="18">#REF!</definedName>
    <definedName name="INCREASED" localSheetId="19">#REF!</definedName>
    <definedName name="INCREASED" localSheetId="28">#REF!</definedName>
    <definedName name="INCREASED" localSheetId="36">#REF!</definedName>
    <definedName name="INCREASED" localSheetId="26">#REF!</definedName>
    <definedName name="INCREASED" localSheetId="23">#REF!</definedName>
    <definedName name="INCREASED" localSheetId="16">#REF!</definedName>
    <definedName name="INCREASED" localSheetId="17">#REF!</definedName>
    <definedName name="INCREASED" localSheetId="20">#REF!</definedName>
    <definedName name="INCREASED" localSheetId="22">#REF!</definedName>
    <definedName name="INCREASED" localSheetId="21">#REF!</definedName>
    <definedName name="INCREASED" localSheetId="25">#REF!</definedName>
    <definedName name="INCREASED" localSheetId="34">#REF!</definedName>
    <definedName name="INCREASED" localSheetId="32">#REF!</definedName>
    <definedName name="INCREASED" localSheetId="30">#REF!</definedName>
    <definedName name="INCREASED" localSheetId="29">#REF!</definedName>
    <definedName name="INCREASED" localSheetId="37">#REF!</definedName>
    <definedName name="INCREASED" localSheetId="27">#REF!</definedName>
    <definedName name="INCREASED" localSheetId="24">#REF!</definedName>
    <definedName name="INCREASED" localSheetId="35">#REF!</definedName>
    <definedName name="INCREASED" localSheetId="33">#REF!</definedName>
    <definedName name="INCREASED" localSheetId="31">#REF!</definedName>
    <definedName name="INCREASED" localSheetId="0">#REF!</definedName>
    <definedName name="INCREASED">#REF!</definedName>
    <definedName name="Industries_Code">[21]Industry!$A$8:$A$18</definedName>
    <definedName name="Industries_Name">[21]Industry!$B$8:$B$18</definedName>
    <definedName name="INETOTHER" localSheetId="40">#REF!</definedName>
    <definedName name="INETOTHER" localSheetId="41">#REF!</definedName>
    <definedName name="INETOTHER" localSheetId="42">#REF!</definedName>
    <definedName name="INETOTHER" localSheetId="51">#REF!</definedName>
    <definedName name="INETOTHER" localSheetId="52">#REF!</definedName>
    <definedName name="INETOTHER" localSheetId="59">#REF!</definedName>
    <definedName name="INETOTHER" localSheetId="60">#REF!</definedName>
    <definedName name="INETOTHER" localSheetId="49">#REF!</definedName>
    <definedName name="INETOTHER" localSheetId="50">#REF!</definedName>
    <definedName name="INETOTHER" localSheetId="46">#REF!</definedName>
    <definedName name="INETOTHER" localSheetId="47">#REF!</definedName>
    <definedName name="INETOTHER" localSheetId="38">#REF!</definedName>
    <definedName name="INETOTHER" localSheetId="39">#REF!</definedName>
    <definedName name="INETOTHER" localSheetId="43">#REF!</definedName>
    <definedName name="INETOTHER" localSheetId="44">#REF!</definedName>
    <definedName name="INETOTHER" localSheetId="45">#REF!</definedName>
    <definedName name="INETOTHER" localSheetId="48">#REF!</definedName>
    <definedName name="INETOTHER" localSheetId="57">#REF!</definedName>
    <definedName name="INETOTHER" localSheetId="58">#REF!</definedName>
    <definedName name="INETOTHER" localSheetId="55">#REF!</definedName>
    <definedName name="INETOTHER" localSheetId="56">#REF!</definedName>
    <definedName name="INETOTHER" localSheetId="53">#REF!</definedName>
    <definedName name="INETOTHER" localSheetId="54">#REF!</definedName>
    <definedName name="INETOTHER" localSheetId="6">#REF!</definedName>
    <definedName name="INETOTHER" localSheetId="7">#REF!</definedName>
    <definedName name="INETOTHER" localSheetId="12">#REF!</definedName>
    <definedName name="INETOTHER" localSheetId="18">#REF!</definedName>
    <definedName name="INETOTHER" localSheetId="19">#REF!</definedName>
    <definedName name="INETOTHER" localSheetId="28">#REF!</definedName>
    <definedName name="INETOTHER" localSheetId="36">#REF!</definedName>
    <definedName name="INETOTHER" localSheetId="26">#REF!</definedName>
    <definedName name="INETOTHER" localSheetId="23">#REF!</definedName>
    <definedName name="INETOTHER" localSheetId="16">#REF!</definedName>
    <definedName name="INETOTHER" localSheetId="17">#REF!</definedName>
    <definedName name="INETOTHER" localSheetId="20">#REF!</definedName>
    <definedName name="INETOTHER" localSheetId="22">#REF!</definedName>
    <definedName name="INETOTHER" localSheetId="21">#REF!</definedName>
    <definedName name="INETOTHER" localSheetId="25">#REF!</definedName>
    <definedName name="INETOTHER" localSheetId="34">#REF!</definedName>
    <definedName name="INETOTHER" localSheetId="32">#REF!</definedName>
    <definedName name="INETOTHER" localSheetId="30">#REF!</definedName>
    <definedName name="INETOTHER" localSheetId="29">#REF!</definedName>
    <definedName name="INETOTHER" localSheetId="37">#REF!</definedName>
    <definedName name="INETOTHER" localSheetId="27">#REF!</definedName>
    <definedName name="INETOTHER" localSheetId="24">#REF!</definedName>
    <definedName name="INETOTHER" localSheetId="35">#REF!</definedName>
    <definedName name="INETOTHER" localSheetId="33">#REF!</definedName>
    <definedName name="INETOTHER" localSheetId="31">#REF!</definedName>
    <definedName name="INETOTHER" localSheetId="0">#REF!</definedName>
    <definedName name="INETOTHER">#REF!</definedName>
    <definedName name="INETPPE" localSheetId="40">#REF!</definedName>
    <definedName name="INETPPE" localSheetId="41">#REF!</definedName>
    <definedName name="INETPPE" localSheetId="42">#REF!</definedName>
    <definedName name="INETPPE" localSheetId="51">#REF!</definedName>
    <definedName name="INETPPE" localSheetId="52">#REF!</definedName>
    <definedName name="INETPPE" localSheetId="59">#REF!</definedName>
    <definedName name="INETPPE" localSheetId="60">#REF!</definedName>
    <definedName name="INETPPE" localSheetId="49">#REF!</definedName>
    <definedName name="INETPPE" localSheetId="50">#REF!</definedName>
    <definedName name="INETPPE" localSheetId="46">#REF!</definedName>
    <definedName name="INETPPE" localSheetId="47">#REF!</definedName>
    <definedName name="INETPPE" localSheetId="38">#REF!</definedName>
    <definedName name="INETPPE" localSheetId="39">#REF!</definedName>
    <definedName name="INETPPE" localSheetId="43">#REF!</definedName>
    <definedName name="INETPPE" localSheetId="44">#REF!</definedName>
    <definedName name="INETPPE" localSheetId="45">#REF!</definedName>
    <definedName name="INETPPE" localSheetId="48">#REF!</definedName>
    <definedName name="INETPPE" localSheetId="57">#REF!</definedName>
    <definedName name="INETPPE" localSheetId="58">#REF!</definedName>
    <definedName name="INETPPE" localSheetId="55">#REF!</definedName>
    <definedName name="INETPPE" localSheetId="56">#REF!</definedName>
    <definedName name="INETPPE" localSheetId="53">#REF!</definedName>
    <definedName name="INETPPE" localSheetId="54">#REF!</definedName>
    <definedName name="INETPPE" localSheetId="6">#REF!</definedName>
    <definedName name="INETPPE" localSheetId="7">#REF!</definedName>
    <definedName name="INETPPE" localSheetId="12">#REF!</definedName>
    <definedName name="INETPPE" localSheetId="18">#REF!</definedName>
    <definedName name="INETPPE" localSheetId="19">#REF!</definedName>
    <definedName name="INETPPE" localSheetId="28">#REF!</definedName>
    <definedName name="INETPPE" localSheetId="36">#REF!</definedName>
    <definedName name="INETPPE" localSheetId="26">#REF!</definedName>
    <definedName name="INETPPE" localSheetId="23">#REF!</definedName>
    <definedName name="INETPPE" localSheetId="16">#REF!</definedName>
    <definedName name="INETPPE" localSheetId="17">#REF!</definedName>
    <definedName name="INETPPE" localSheetId="20">#REF!</definedName>
    <definedName name="INETPPE" localSheetId="22">#REF!</definedName>
    <definedName name="INETPPE" localSheetId="21">#REF!</definedName>
    <definedName name="INETPPE" localSheetId="25">#REF!</definedName>
    <definedName name="INETPPE" localSheetId="34">#REF!</definedName>
    <definedName name="INETPPE" localSheetId="32">#REF!</definedName>
    <definedName name="INETPPE" localSheetId="30">#REF!</definedName>
    <definedName name="INETPPE" localSheetId="29">#REF!</definedName>
    <definedName name="INETPPE" localSheetId="37">#REF!</definedName>
    <definedName name="INETPPE" localSheetId="27">#REF!</definedName>
    <definedName name="INETPPE" localSheetId="24">#REF!</definedName>
    <definedName name="INETPPE" localSheetId="35">#REF!</definedName>
    <definedName name="INETPPE" localSheetId="33">#REF!</definedName>
    <definedName name="INETPPE" localSheetId="31">#REF!</definedName>
    <definedName name="INETPPE">#REF!</definedName>
    <definedName name="Is_Code" localSheetId="2">'[19]Tab-Is'!$A$1:$A$144</definedName>
    <definedName name="Is_Code" localSheetId="0">'[18]Tab-Is'!$A$1:$A$144</definedName>
    <definedName name="Is_Code">'[20]Tab-Is'!$A$1:$A$144</definedName>
    <definedName name="Is_Name" localSheetId="2">'[19]Tab-Is'!$B$1:$B$144</definedName>
    <definedName name="Is_Name" localSheetId="0">'[18]Tab-Is'!$B$1:$B$144</definedName>
    <definedName name="Is_Name">'[20]Tab-Is'!$B$1:$B$144</definedName>
    <definedName name="jan" localSheetId="6">#REF!</definedName>
    <definedName name="jan" localSheetId="7">#REF!</definedName>
    <definedName name="jan" localSheetId="12">#REF!</definedName>
    <definedName name="jan" localSheetId="22">#REF!</definedName>
    <definedName name="jan" localSheetId="25">#REF!</definedName>
    <definedName name="jan" localSheetId="0">#REF!</definedName>
    <definedName name="jan">#REF!</definedName>
    <definedName name="jh" localSheetId="40">'[11]Harvesting All Area Feb-2020'!#REF!</definedName>
    <definedName name="jh" localSheetId="41">'[11]Harvesting All Area Feb-2020'!#REF!</definedName>
    <definedName name="jh" localSheetId="42">'[11]Harvesting All Area Feb-2020'!#REF!</definedName>
    <definedName name="jh" localSheetId="51">'[11]Harvesting All Area Feb-2020'!#REF!</definedName>
    <definedName name="jh" localSheetId="52">'[11]Harvesting All Area Feb-2020'!#REF!</definedName>
    <definedName name="jh" localSheetId="59">'[11]Harvesting All Area Feb-2020'!#REF!</definedName>
    <definedName name="jh" localSheetId="60">'[11]Harvesting All Area Feb-2020'!#REF!</definedName>
    <definedName name="jh" localSheetId="49">'[11]Harvesting All Area Feb-2020'!#REF!</definedName>
    <definedName name="jh" localSheetId="50">'[11]Harvesting All Area Feb-2020'!#REF!</definedName>
    <definedName name="jh" localSheetId="46">'[11]Harvesting All Area Feb-2020'!#REF!</definedName>
    <definedName name="jh" localSheetId="47">'[11]Harvesting All Area Feb-2020'!#REF!</definedName>
    <definedName name="jh" localSheetId="38">'[11]Harvesting All Area Feb-2020'!#REF!</definedName>
    <definedName name="jh" localSheetId="39">'[11]Harvesting All Area Feb-2020'!#REF!</definedName>
    <definedName name="jh" localSheetId="43">'[11]Harvesting All Area Feb-2020'!#REF!</definedName>
    <definedName name="jh" localSheetId="44">'[11]Harvesting All Area Feb-2020'!#REF!</definedName>
    <definedName name="jh" localSheetId="45">'[11]Harvesting All Area Feb-2020'!#REF!</definedName>
    <definedName name="jh" localSheetId="48">'[11]Harvesting All Area Feb-2020'!#REF!</definedName>
    <definedName name="jh" localSheetId="57">'[11]Harvesting All Area Feb-2020'!#REF!</definedName>
    <definedName name="jh" localSheetId="58">'[11]Harvesting All Area Feb-2020'!#REF!</definedName>
    <definedName name="jh" localSheetId="55">'[11]Harvesting All Area Feb-2020'!#REF!</definedName>
    <definedName name="jh" localSheetId="56">'[11]Harvesting All Area Feb-2020'!#REF!</definedName>
    <definedName name="jh" localSheetId="53">'[11]Harvesting All Area Feb-2020'!#REF!</definedName>
    <definedName name="jh" localSheetId="54">'[11]Harvesting All Area Feb-2020'!#REF!</definedName>
    <definedName name="jh" localSheetId="6">'[11]Harvesting All Area Feb-2020'!#REF!</definedName>
    <definedName name="jh" localSheetId="7">'[11]Harvesting All Area Feb-2020'!#REF!</definedName>
    <definedName name="jh" localSheetId="12">'[11]Harvesting All Area Feb-2020'!#REF!</definedName>
    <definedName name="jh" localSheetId="18">'[11]Harvesting All Area Feb-2020'!#REF!</definedName>
    <definedName name="jh" localSheetId="19">'[11]Harvesting All Area Feb-2020'!#REF!</definedName>
    <definedName name="jh" localSheetId="28">'[11]Harvesting All Area Feb-2020'!#REF!</definedName>
    <definedName name="jh" localSheetId="36">'[11]Harvesting All Area Feb-2020'!#REF!</definedName>
    <definedName name="jh" localSheetId="26">'[11]Harvesting All Area Feb-2020'!#REF!</definedName>
    <definedName name="jh" localSheetId="23">'[11]Harvesting All Area Feb-2020'!#REF!</definedName>
    <definedName name="jh" localSheetId="16">'[11]Harvesting All Area Feb-2020'!#REF!</definedName>
    <definedName name="jh" localSheetId="17">'[11]Harvesting All Area Feb-2020'!#REF!</definedName>
    <definedName name="jh" localSheetId="20">'[11]Harvesting All Area Feb-2020'!#REF!</definedName>
    <definedName name="jh" localSheetId="22">'[11]Harvesting All Area Feb-2020'!#REF!</definedName>
    <definedName name="jh" localSheetId="21">'[11]Harvesting All Area Feb-2020'!#REF!</definedName>
    <definedName name="jh" localSheetId="25">'[11]Harvesting All Area Feb-2020'!#REF!</definedName>
    <definedName name="jh" localSheetId="34">'[11]Harvesting All Area Feb-2020'!#REF!</definedName>
    <definedName name="jh" localSheetId="32">'[11]Harvesting All Area Feb-2020'!#REF!</definedName>
    <definedName name="jh" localSheetId="30">'[11]Harvesting All Area Feb-2020'!#REF!</definedName>
    <definedName name="jh" localSheetId="29">'[11]Harvesting All Area Feb-2020'!#REF!</definedName>
    <definedName name="jh" localSheetId="37">'[11]Harvesting All Area Feb-2020'!#REF!</definedName>
    <definedName name="jh" localSheetId="27">'[11]Harvesting All Area Feb-2020'!#REF!</definedName>
    <definedName name="jh" localSheetId="24">'[11]Harvesting All Area Feb-2020'!#REF!</definedName>
    <definedName name="jh" localSheetId="35">'[11]Harvesting All Area Feb-2020'!#REF!</definedName>
    <definedName name="jh" localSheetId="33">'[11]Harvesting All Area Feb-2020'!#REF!</definedName>
    <definedName name="jh" localSheetId="31">'[11]Harvesting All Area Feb-2020'!#REF!</definedName>
    <definedName name="jh" localSheetId="0">'[11]Harvesting All Area Feb-2020'!#REF!</definedName>
    <definedName name="jh">'[11]Harvesting All Area Feb-2020'!#REF!</definedName>
    <definedName name="JUNE" localSheetId="6">#REF!</definedName>
    <definedName name="JUNE" localSheetId="7">#REF!</definedName>
    <definedName name="JUNE" localSheetId="12">#REF!</definedName>
    <definedName name="JUNE" localSheetId="22">#REF!</definedName>
    <definedName name="JUNE" localSheetId="25">#REF!</definedName>
    <definedName name="JUNE" localSheetId="0">#REF!</definedName>
    <definedName name="JUNE">#REF!</definedName>
    <definedName name="kkk" localSheetId="6">'[14]OEE G1'!#REF!</definedName>
    <definedName name="kkk" localSheetId="7">'[14]OEE G1'!#REF!</definedName>
    <definedName name="kkk" localSheetId="12">'[14]OEE G1'!#REF!</definedName>
    <definedName name="kkk" localSheetId="0">'[13]OEE G1'!#REF!</definedName>
    <definedName name="kkk">'[14]OEE G1'!#REF!</definedName>
    <definedName name="KNAS" localSheetId="6">#REF!</definedName>
    <definedName name="KNAS" localSheetId="7">#REF!</definedName>
    <definedName name="KNAS" localSheetId="12">#REF!</definedName>
    <definedName name="KNAS" localSheetId="22">#REF!</definedName>
    <definedName name="KNAS" localSheetId="25">#REF!</definedName>
    <definedName name="KNAS" localSheetId="0">#REF!</definedName>
    <definedName name="KNAS">#REF!</definedName>
    <definedName name="KSN" localSheetId="5" hidden="1">{#N/A,#N/A,FALSE,"지침";#N/A,#N/A,FALSE,"환경분석";#N/A,#N/A,FALSE,"Sheet16"}</definedName>
    <definedName name="KSN" localSheetId="4" hidden="1">{#N/A,#N/A,FALSE,"지침";#N/A,#N/A,FALSE,"환경분석";#N/A,#N/A,FALSE,"Sheet16"}</definedName>
    <definedName name="KSN" localSheetId="40" hidden="1">{#N/A,#N/A,FALSE,"지침";#N/A,#N/A,FALSE,"환경분석";#N/A,#N/A,FALSE,"Sheet16"}</definedName>
    <definedName name="KSN" localSheetId="41" hidden="1">{#N/A,#N/A,FALSE,"지침";#N/A,#N/A,FALSE,"환경분석";#N/A,#N/A,FALSE,"Sheet16"}</definedName>
    <definedName name="KSN" localSheetId="42" hidden="1">{#N/A,#N/A,FALSE,"지침";#N/A,#N/A,FALSE,"환경분석";#N/A,#N/A,FALSE,"Sheet16"}</definedName>
    <definedName name="KSN" localSheetId="51" hidden="1">{#N/A,#N/A,FALSE,"지침";#N/A,#N/A,FALSE,"환경분석";#N/A,#N/A,FALSE,"Sheet16"}</definedName>
    <definedName name="KSN" localSheetId="52" hidden="1">{#N/A,#N/A,FALSE,"지침";#N/A,#N/A,FALSE,"환경분석";#N/A,#N/A,FALSE,"Sheet16"}</definedName>
    <definedName name="KSN" localSheetId="59" hidden="1">{#N/A,#N/A,FALSE,"지침";#N/A,#N/A,FALSE,"환경분석";#N/A,#N/A,FALSE,"Sheet16"}</definedName>
    <definedName name="KSN" localSheetId="60" hidden="1">{#N/A,#N/A,FALSE,"지침";#N/A,#N/A,FALSE,"환경분석";#N/A,#N/A,FALSE,"Sheet16"}</definedName>
    <definedName name="KSN" localSheetId="49" hidden="1">{#N/A,#N/A,FALSE,"지침";#N/A,#N/A,FALSE,"환경분석";#N/A,#N/A,FALSE,"Sheet16"}</definedName>
    <definedName name="KSN" localSheetId="50" hidden="1">{#N/A,#N/A,FALSE,"지침";#N/A,#N/A,FALSE,"환경분석";#N/A,#N/A,FALSE,"Sheet16"}</definedName>
    <definedName name="KSN" localSheetId="46" hidden="1">{#N/A,#N/A,FALSE,"지침";#N/A,#N/A,FALSE,"환경분석";#N/A,#N/A,FALSE,"Sheet16"}</definedName>
    <definedName name="KSN" localSheetId="47" hidden="1">{#N/A,#N/A,FALSE,"지침";#N/A,#N/A,FALSE,"환경분석";#N/A,#N/A,FALSE,"Sheet16"}</definedName>
    <definedName name="KSN" localSheetId="38" hidden="1">{#N/A,#N/A,FALSE,"지침";#N/A,#N/A,FALSE,"환경분석";#N/A,#N/A,FALSE,"Sheet16"}</definedName>
    <definedName name="KSN" localSheetId="39" hidden="1">{#N/A,#N/A,FALSE,"지침";#N/A,#N/A,FALSE,"환경분석";#N/A,#N/A,FALSE,"Sheet16"}</definedName>
    <definedName name="KSN" localSheetId="43" hidden="1">{#N/A,#N/A,FALSE,"지침";#N/A,#N/A,FALSE,"환경분석";#N/A,#N/A,FALSE,"Sheet16"}</definedName>
    <definedName name="KSN" localSheetId="44" hidden="1">{#N/A,#N/A,FALSE,"지침";#N/A,#N/A,FALSE,"환경분석";#N/A,#N/A,FALSE,"Sheet16"}</definedName>
    <definedName name="KSN" localSheetId="45" hidden="1">{#N/A,#N/A,FALSE,"지침";#N/A,#N/A,FALSE,"환경분석";#N/A,#N/A,FALSE,"Sheet16"}</definedName>
    <definedName name="KSN" localSheetId="48" hidden="1">{#N/A,#N/A,FALSE,"지침";#N/A,#N/A,FALSE,"환경분석";#N/A,#N/A,FALSE,"Sheet16"}</definedName>
    <definedName name="KSN" localSheetId="57" hidden="1">{#N/A,#N/A,FALSE,"지침";#N/A,#N/A,FALSE,"환경분석";#N/A,#N/A,FALSE,"Sheet16"}</definedName>
    <definedName name="KSN" localSheetId="58" hidden="1">{#N/A,#N/A,FALSE,"지침";#N/A,#N/A,FALSE,"환경분석";#N/A,#N/A,FALSE,"Sheet16"}</definedName>
    <definedName name="KSN" localSheetId="55" hidden="1">{#N/A,#N/A,FALSE,"지침";#N/A,#N/A,FALSE,"환경분석";#N/A,#N/A,FALSE,"Sheet16"}</definedName>
    <definedName name="KSN" localSheetId="56" hidden="1">{#N/A,#N/A,FALSE,"지침";#N/A,#N/A,FALSE,"환경분석";#N/A,#N/A,FALSE,"Sheet16"}</definedName>
    <definedName name="KSN" localSheetId="53" hidden="1">{#N/A,#N/A,FALSE,"지침";#N/A,#N/A,FALSE,"환경분석";#N/A,#N/A,FALSE,"Sheet16"}</definedName>
    <definedName name="KSN" localSheetId="54" hidden="1">{#N/A,#N/A,FALSE,"지침";#N/A,#N/A,FALSE,"환경분석";#N/A,#N/A,FALSE,"Sheet16"}</definedName>
    <definedName name="KSN" localSheetId="6" hidden="1">{#N/A,#N/A,FALSE,"지침";#N/A,#N/A,FALSE,"환경분석";#N/A,#N/A,FALSE,"Sheet16"}</definedName>
    <definedName name="KSN" localSheetId="7" hidden="1">{#N/A,#N/A,FALSE,"지침";#N/A,#N/A,FALSE,"환경분석";#N/A,#N/A,FALSE,"Sheet16"}</definedName>
    <definedName name="KSN" localSheetId="12" hidden="1">{#N/A,#N/A,FALSE,"지침";#N/A,#N/A,FALSE,"환경분석";#N/A,#N/A,FALSE,"Sheet16"}</definedName>
    <definedName name="KSN" localSheetId="10" hidden="1">{#N/A,#N/A,FALSE,"지침";#N/A,#N/A,FALSE,"환경분석";#N/A,#N/A,FALSE,"Sheet16"}</definedName>
    <definedName name="KSN" localSheetId="11" hidden="1">{#N/A,#N/A,FALSE,"지침";#N/A,#N/A,FALSE,"환경분석";#N/A,#N/A,FALSE,"Sheet16"}</definedName>
    <definedName name="KSN" localSheetId="18" hidden="1">{#N/A,#N/A,FALSE,"지침";#N/A,#N/A,FALSE,"환경분석";#N/A,#N/A,FALSE,"Sheet16"}</definedName>
    <definedName name="KSN" localSheetId="19" hidden="1">{#N/A,#N/A,FALSE,"지침";#N/A,#N/A,FALSE,"환경분석";#N/A,#N/A,FALSE,"Sheet16"}</definedName>
    <definedName name="KSN" localSheetId="28" hidden="1">{#N/A,#N/A,FALSE,"지침";#N/A,#N/A,FALSE,"환경분석";#N/A,#N/A,FALSE,"Sheet16"}</definedName>
    <definedName name="KSN" localSheetId="36" hidden="1">{#N/A,#N/A,FALSE,"지침";#N/A,#N/A,FALSE,"환경분석";#N/A,#N/A,FALSE,"Sheet16"}</definedName>
    <definedName name="KSN" localSheetId="26" hidden="1">{#N/A,#N/A,FALSE,"지침";#N/A,#N/A,FALSE,"환경분석";#N/A,#N/A,FALSE,"Sheet16"}</definedName>
    <definedName name="KSN" localSheetId="23" hidden="1">{#N/A,#N/A,FALSE,"지침";#N/A,#N/A,FALSE,"환경분석";#N/A,#N/A,FALSE,"Sheet16"}</definedName>
    <definedName name="KSN" localSheetId="16" hidden="1">{#N/A,#N/A,FALSE,"지침";#N/A,#N/A,FALSE,"환경분석";#N/A,#N/A,FALSE,"Sheet16"}</definedName>
    <definedName name="KSN" localSheetId="17" hidden="1">{#N/A,#N/A,FALSE,"지침";#N/A,#N/A,FALSE,"환경분석";#N/A,#N/A,FALSE,"Sheet16"}</definedName>
    <definedName name="KSN" localSheetId="20" hidden="1">{#N/A,#N/A,FALSE,"지침";#N/A,#N/A,FALSE,"환경분석";#N/A,#N/A,FALSE,"Sheet16"}</definedName>
    <definedName name="KSN" localSheetId="22" hidden="1">{#N/A,#N/A,FALSE,"지침";#N/A,#N/A,FALSE,"환경분석";#N/A,#N/A,FALSE,"Sheet16"}</definedName>
    <definedName name="KSN" localSheetId="21" hidden="1">{#N/A,#N/A,FALSE,"지침";#N/A,#N/A,FALSE,"환경분석";#N/A,#N/A,FALSE,"Sheet16"}</definedName>
    <definedName name="KSN" localSheetId="25" hidden="1">{#N/A,#N/A,FALSE,"지침";#N/A,#N/A,FALSE,"환경분석";#N/A,#N/A,FALSE,"Sheet16"}</definedName>
    <definedName name="KSN" localSheetId="34" hidden="1">{#N/A,#N/A,FALSE,"지침";#N/A,#N/A,FALSE,"환경분석";#N/A,#N/A,FALSE,"Sheet16"}</definedName>
    <definedName name="KSN" localSheetId="32" hidden="1">{#N/A,#N/A,FALSE,"지침";#N/A,#N/A,FALSE,"환경분석";#N/A,#N/A,FALSE,"Sheet16"}</definedName>
    <definedName name="KSN" localSheetId="30" hidden="1">{#N/A,#N/A,FALSE,"지침";#N/A,#N/A,FALSE,"환경분석";#N/A,#N/A,FALSE,"Sheet16"}</definedName>
    <definedName name="KSN" localSheetId="29" hidden="1">{#N/A,#N/A,FALSE,"지침";#N/A,#N/A,FALSE,"환경분석";#N/A,#N/A,FALSE,"Sheet16"}</definedName>
    <definedName name="KSN" localSheetId="37" hidden="1">{#N/A,#N/A,FALSE,"지침";#N/A,#N/A,FALSE,"환경분석";#N/A,#N/A,FALSE,"Sheet16"}</definedName>
    <definedName name="KSN" localSheetId="27" hidden="1">{#N/A,#N/A,FALSE,"지침";#N/A,#N/A,FALSE,"환경분석";#N/A,#N/A,FALSE,"Sheet16"}</definedName>
    <definedName name="KSN" localSheetId="24" hidden="1">{#N/A,#N/A,FALSE,"지침";#N/A,#N/A,FALSE,"환경분석";#N/A,#N/A,FALSE,"Sheet16"}</definedName>
    <definedName name="KSN" localSheetId="35" hidden="1">{#N/A,#N/A,FALSE,"지침";#N/A,#N/A,FALSE,"환경분석";#N/A,#N/A,FALSE,"Sheet16"}</definedName>
    <definedName name="KSN" localSheetId="33" hidden="1">{#N/A,#N/A,FALSE,"지침";#N/A,#N/A,FALSE,"환경분석";#N/A,#N/A,FALSE,"Sheet16"}</definedName>
    <definedName name="KSN" localSheetId="31" hidden="1">{#N/A,#N/A,FALSE,"지침";#N/A,#N/A,FALSE,"환경분석";#N/A,#N/A,FALSE,"Sheet16"}</definedName>
    <definedName name="KSN" localSheetId="15" hidden="1">{#N/A,#N/A,FALSE,"지침";#N/A,#N/A,FALSE,"환경분석";#N/A,#N/A,FALSE,"Sheet16"}</definedName>
    <definedName name="KSN" localSheetId="2" hidden="1">{#N/A,#N/A,FALSE,"지침";#N/A,#N/A,FALSE,"환경분석";#N/A,#N/A,FALSE,"Sheet16"}</definedName>
    <definedName name="KSN" localSheetId="0" hidden="1">{#N/A,#N/A,FALSE,"지침";#N/A,#N/A,FALSE,"환경분석";#N/A,#N/A,FALSE,"Sheet16"}</definedName>
    <definedName name="KSN" hidden="1">{#N/A,#N/A,FALSE,"지침";#N/A,#N/A,FALSE,"환경분석";#N/A,#N/A,FALSE,"Sheet16"}</definedName>
    <definedName name="LC명" localSheetId="40">#REF!</definedName>
    <definedName name="LC명" localSheetId="41">#REF!</definedName>
    <definedName name="LC명" localSheetId="42">#REF!</definedName>
    <definedName name="LC명" localSheetId="51">#REF!</definedName>
    <definedName name="LC명" localSheetId="52">#REF!</definedName>
    <definedName name="LC명" localSheetId="59">#REF!</definedName>
    <definedName name="LC명" localSheetId="60">#REF!</definedName>
    <definedName name="LC명" localSheetId="49">#REF!</definedName>
    <definedName name="LC명" localSheetId="50">#REF!</definedName>
    <definedName name="LC명" localSheetId="46">#REF!</definedName>
    <definedName name="LC명" localSheetId="47">#REF!</definedName>
    <definedName name="LC명" localSheetId="38">#REF!</definedName>
    <definedName name="LC명" localSheetId="39">#REF!</definedName>
    <definedName name="LC명" localSheetId="43">#REF!</definedName>
    <definedName name="LC명" localSheetId="44">#REF!</definedName>
    <definedName name="LC명" localSheetId="45">#REF!</definedName>
    <definedName name="LC명" localSheetId="48">#REF!</definedName>
    <definedName name="LC명" localSheetId="57">#REF!</definedName>
    <definedName name="LC명" localSheetId="58">#REF!</definedName>
    <definedName name="LC명" localSheetId="55">#REF!</definedName>
    <definedName name="LC명" localSheetId="56">#REF!</definedName>
    <definedName name="LC명" localSheetId="53">#REF!</definedName>
    <definedName name="LC명" localSheetId="54">#REF!</definedName>
    <definedName name="LC명" localSheetId="6">#REF!</definedName>
    <definedName name="LC명" localSheetId="7">#REF!</definedName>
    <definedName name="LC명" localSheetId="12">#REF!</definedName>
    <definedName name="LC명" localSheetId="18">#REF!</definedName>
    <definedName name="LC명" localSheetId="19">#REF!</definedName>
    <definedName name="LC명" localSheetId="28">#REF!</definedName>
    <definedName name="LC명" localSheetId="36">#REF!</definedName>
    <definedName name="LC명" localSheetId="26">#REF!</definedName>
    <definedName name="LC명" localSheetId="23">#REF!</definedName>
    <definedName name="LC명" localSheetId="16">#REF!</definedName>
    <definedName name="LC명" localSheetId="17">#REF!</definedName>
    <definedName name="LC명" localSheetId="20">#REF!</definedName>
    <definedName name="LC명" localSheetId="22">#REF!</definedName>
    <definedName name="LC명" localSheetId="21">#REF!</definedName>
    <definedName name="LC명" localSheetId="25">#REF!</definedName>
    <definedName name="LC명" localSheetId="34">#REF!</definedName>
    <definedName name="LC명" localSheetId="32">#REF!</definedName>
    <definedName name="LC명" localSheetId="30">#REF!</definedName>
    <definedName name="LC명" localSheetId="29">#REF!</definedName>
    <definedName name="LC명" localSheetId="37">#REF!</definedName>
    <definedName name="LC명" localSheetId="27">#REF!</definedName>
    <definedName name="LC명" localSheetId="24">#REF!</definedName>
    <definedName name="LC명" localSheetId="35">#REF!</definedName>
    <definedName name="LC명" localSheetId="33">#REF!</definedName>
    <definedName name="LC명" localSheetId="31">#REF!</definedName>
    <definedName name="LC명" localSheetId="0">#REF!</definedName>
    <definedName name="LC명">#REF!</definedName>
    <definedName name="LE1SK" localSheetId="40" hidden="1">[5]은행!#REF!</definedName>
    <definedName name="LE1SK" localSheetId="41" hidden="1">[5]은행!#REF!</definedName>
    <definedName name="LE1SK" localSheetId="42" hidden="1">[5]은행!#REF!</definedName>
    <definedName name="LE1SK" localSheetId="51" hidden="1">[5]은행!#REF!</definedName>
    <definedName name="LE1SK" localSheetId="52" hidden="1">[5]은행!#REF!</definedName>
    <definedName name="LE1SK" localSheetId="59" hidden="1">[5]은행!#REF!</definedName>
    <definedName name="LE1SK" localSheetId="60" hidden="1">[5]은행!#REF!</definedName>
    <definedName name="LE1SK" localSheetId="49" hidden="1">[5]은행!#REF!</definedName>
    <definedName name="LE1SK" localSheetId="50" hidden="1">[5]은행!#REF!</definedName>
    <definedName name="LE1SK" localSheetId="46" hidden="1">[5]은행!#REF!</definedName>
    <definedName name="LE1SK" localSheetId="47" hidden="1">[5]은행!#REF!</definedName>
    <definedName name="LE1SK" localSheetId="38" hidden="1">[5]은행!#REF!</definedName>
    <definedName name="LE1SK" localSheetId="39" hidden="1">[5]은행!#REF!</definedName>
    <definedName name="LE1SK" localSheetId="43" hidden="1">[5]은행!#REF!</definedName>
    <definedName name="LE1SK" localSheetId="44" hidden="1">[5]은행!#REF!</definedName>
    <definedName name="LE1SK" localSheetId="45" hidden="1">[5]은행!#REF!</definedName>
    <definedName name="LE1SK" localSheetId="48" hidden="1">[5]은행!#REF!</definedName>
    <definedName name="LE1SK" localSheetId="57" hidden="1">[5]은행!#REF!</definedName>
    <definedName name="LE1SK" localSheetId="58" hidden="1">[5]은행!#REF!</definedName>
    <definedName name="LE1SK" localSheetId="55" hidden="1">[5]은행!#REF!</definedName>
    <definedName name="LE1SK" localSheetId="56" hidden="1">[5]은행!#REF!</definedName>
    <definedName name="LE1SK" localSheetId="53" hidden="1">[5]은행!#REF!</definedName>
    <definedName name="LE1SK" localSheetId="54" hidden="1">[5]은행!#REF!</definedName>
    <definedName name="LE1SK" localSheetId="6" hidden="1">[5]은행!#REF!</definedName>
    <definedName name="LE1SK" localSheetId="7" hidden="1">[5]은행!#REF!</definedName>
    <definedName name="LE1SK" localSheetId="12" hidden="1">[5]은행!#REF!</definedName>
    <definedName name="LE1SK" localSheetId="18" hidden="1">[5]은행!#REF!</definedName>
    <definedName name="LE1SK" localSheetId="19" hidden="1">[5]은행!#REF!</definedName>
    <definedName name="LE1SK" localSheetId="28" hidden="1">[5]은행!#REF!</definedName>
    <definedName name="LE1SK" localSheetId="36" hidden="1">[5]은행!#REF!</definedName>
    <definedName name="LE1SK" localSheetId="26" hidden="1">[5]은행!#REF!</definedName>
    <definedName name="LE1SK" localSheetId="23" hidden="1">[5]은행!#REF!</definedName>
    <definedName name="LE1SK" localSheetId="16" hidden="1">[5]은행!#REF!</definedName>
    <definedName name="LE1SK" localSheetId="17" hidden="1">[5]은행!#REF!</definedName>
    <definedName name="LE1SK" localSheetId="20" hidden="1">[5]은행!#REF!</definedName>
    <definedName name="LE1SK" localSheetId="22" hidden="1">[5]은행!#REF!</definedName>
    <definedName name="LE1SK" localSheetId="21" hidden="1">[5]은행!#REF!</definedName>
    <definedName name="LE1SK" localSheetId="25" hidden="1">[5]은행!#REF!</definedName>
    <definedName name="LE1SK" localSheetId="34" hidden="1">[5]은행!#REF!</definedName>
    <definedName name="LE1SK" localSheetId="32" hidden="1">[5]은행!#REF!</definedName>
    <definedName name="LE1SK" localSheetId="30" hidden="1">[5]은행!#REF!</definedName>
    <definedName name="LE1SK" localSheetId="29" hidden="1">[5]은행!#REF!</definedName>
    <definedName name="LE1SK" localSheetId="37" hidden="1">[5]은행!#REF!</definedName>
    <definedName name="LE1SK" localSheetId="27" hidden="1">[5]은행!#REF!</definedName>
    <definedName name="LE1SK" localSheetId="24" hidden="1">[5]은행!#REF!</definedName>
    <definedName name="LE1SK" localSheetId="35" hidden="1">[5]은행!#REF!</definedName>
    <definedName name="LE1SK" localSheetId="33" hidden="1">[5]은행!#REF!</definedName>
    <definedName name="LE1SK" localSheetId="31" hidden="1">[5]은행!#REF!</definedName>
    <definedName name="LE1SK" localSheetId="0" hidden="1">[5]은행!#REF!</definedName>
    <definedName name="LE1SK" hidden="1">[5]은행!#REF!</definedName>
    <definedName name="LEFT" localSheetId="40">#REF!</definedName>
    <definedName name="LEFT" localSheetId="41">#REF!</definedName>
    <definedName name="LEFT" localSheetId="42">#REF!</definedName>
    <definedName name="LEFT" localSheetId="51">#REF!</definedName>
    <definedName name="LEFT" localSheetId="52">#REF!</definedName>
    <definedName name="LEFT" localSheetId="59">#REF!</definedName>
    <definedName name="LEFT" localSheetId="60">#REF!</definedName>
    <definedName name="LEFT" localSheetId="49">#REF!</definedName>
    <definedName name="LEFT" localSheetId="50">#REF!</definedName>
    <definedName name="LEFT" localSheetId="46">#REF!</definedName>
    <definedName name="LEFT" localSheetId="47">#REF!</definedName>
    <definedName name="LEFT" localSheetId="38">#REF!</definedName>
    <definedName name="LEFT" localSheetId="39">#REF!</definedName>
    <definedName name="LEFT" localSheetId="43">#REF!</definedName>
    <definedName name="LEFT" localSheetId="44">#REF!</definedName>
    <definedName name="LEFT" localSheetId="45">#REF!</definedName>
    <definedName name="LEFT" localSheetId="48">#REF!</definedName>
    <definedName name="LEFT" localSheetId="57">#REF!</definedName>
    <definedName name="LEFT" localSheetId="58">#REF!</definedName>
    <definedName name="LEFT" localSheetId="55">#REF!</definedName>
    <definedName name="LEFT" localSheetId="56">#REF!</definedName>
    <definedName name="LEFT" localSheetId="53">#REF!</definedName>
    <definedName name="LEFT" localSheetId="54">#REF!</definedName>
    <definedName name="LEFT" localSheetId="6">#REF!</definedName>
    <definedName name="LEFT" localSheetId="7">#REF!</definedName>
    <definedName name="LEFT" localSheetId="12">#REF!</definedName>
    <definedName name="LEFT" localSheetId="18">#REF!</definedName>
    <definedName name="LEFT" localSheetId="19">#REF!</definedName>
    <definedName name="LEFT" localSheetId="28">#REF!</definedName>
    <definedName name="LEFT" localSheetId="36">#REF!</definedName>
    <definedName name="LEFT" localSheetId="26">#REF!</definedName>
    <definedName name="LEFT" localSheetId="23">#REF!</definedName>
    <definedName name="LEFT" localSheetId="16">#REF!</definedName>
    <definedName name="LEFT" localSheetId="17">#REF!</definedName>
    <definedName name="LEFT" localSheetId="20">#REF!</definedName>
    <definedName name="LEFT" localSheetId="22">#REF!</definedName>
    <definedName name="LEFT" localSheetId="21">#REF!</definedName>
    <definedName name="LEFT" localSheetId="25">#REF!</definedName>
    <definedName name="LEFT" localSheetId="34">#REF!</definedName>
    <definedName name="LEFT" localSheetId="32">#REF!</definedName>
    <definedName name="LEFT" localSheetId="30">#REF!</definedName>
    <definedName name="LEFT" localSheetId="29">#REF!</definedName>
    <definedName name="LEFT" localSheetId="37">#REF!</definedName>
    <definedName name="LEFT" localSheetId="27">#REF!</definedName>
    <definedName name="LEFT" localSheetId="24">#REF!</definedName>
    <definedName name="LEFT" localSheetId="35">#REF!</definedName>
    <definedName name="LEFT" localSheetId="33">#REF!</definedName>
    <definedName name="LEFT" localSheetId="31">#REF!</definedName>
    <definedName name="LEFT" localSheetId="0">#REF!</definedName>
    <definedName name="LEFT">#REF!</definedName>
    <definedName name="LEFT1" localSheetId="40">#REF!</definedName>
    <definedName name="LEFT1" localSheetId="41">#REF!</definedName>
    <definedName name="LEFT1" localSheetId="42">#REF!</definedName>
    <definedName name="LEFT1" localSheetId="51">#REF!</definedName>
    <definedName name="LEFT1" localSheetId="52">#REF!</definedName>
    <definedName name="LEFT1" localSheetId="59">#REF!</definedName>
    <definedName name="LEFT1" localSheetId="60">#REF!</definedName>
    <definedName name="LEFT1" localSheetId="49">#REF!</definedName>
    <definedName name="LEFT1" localSheetId="50">#REF!</definedName>
    <definedName name="LEFT1" localSheetId="46">#REF!</definedName>
    <definedName name="LEFT1" localSheetId="47">#REF!</definedName>
    <definedName name="LEFT1" localSheetId="38">#REF!</definedName>
    <definedName name="LEFT1" localSheetId="39">#REF!</definedName>
    <definedName name="LEFT1" localSheetId="43">#REF!</definedName>
    <definedName name="LEFT1" localSheetId="44">#REF!</definedName>
    <definedName name="LEFT1" localSheetId="45">#REF!</definedName>
    <definedName name="LEFT1" localSheetId="48">#REF!</definedName>
    <definedName name="LEFT1" localSheetId="57">#REF!</definedName>
    <definedName name="LEFT1" localSheetId="58">#REF!</definedName>
    <definedName name="LEFT1" localSheetId="55">#REF!</definedName>
    <definedName name="LEFT1" localSheetId="56">#REF!</definedName>
    <definedName name="LEFT1" localSheetId="53">#REF!</definedName>
    <definedName name="LEFT1" localSheetId="54">#REF!</definedName>
    <definedName name="LEFT1" localSheetId="6">#REF!</definedName>
    <definedName name="LEFT1" localSheetId="7">#REF!</definedName>
    <definedName name="LEFT1" localSheetId="12">#REF!</definedName>
    <definedName name="LEFT1" localSheetId="18">#REF!</definedName>
    <definedName name="LEFT1" localSheetId="19">#REF!</definedName>
    <definedName name="LEFT1" localSheetId="28">#REF!</definedName>
    <definedName name="LEFT1" localSheetId="36">#REF!</definedName>
    <definedName name="LEFT1" localSheetId="26">#REF!</definedName>
    <definedName name="LEFT1" localSheetId="23">#REF!</definedName>
    <definedName name="LEFT1" localSheetId="16">#REF!</definedName>
    <definedName name="LEFT1" localSheetId="17">#REF!</definedName>
    <definedName name="LEFT1" localSheetId="20">#REF!</definedName>
    <definedName name="LEFT1" localSheetId="22">#REF!</definedName>
    <definedName name="LEFT1" localSheetId="21">#REF!</definedName>
    <definedName name="LEFT1" localSheetId="25">#REF!</definedName>
    <definedName name="LEFT1" localSheetId="34">#REF!</definedName>
    <definedName name="LEFT1" localSheetId="32">#REF!</definedName>
    <definedName name="LEFT1" localSheetId="30">#REF!</definedName>
    <definedName name="LEFT1" localSheetId="29">#REF!</definedName>
    <definedName name="LEFT1" localSheetId="37">#REF!</definedName>
    <definedName name="LEFT1" localSheetId="27">#REF!</definedName>
    <definedName name="LEFT1" localSheetId="24">#REF!</definedName>
    <definedName name="LEFT1" localSheetId="35">#REF!</definedName>
    <definedName name="LEFT1" localSheetId="33">#REF!</definedName>
    <definedName name="LEFT1" localSheetId="31">#REF!</definedName>
    <definedName name="LEFT1">#REF!</definedName>
    <definedName name="LG" localSheetId="40">#REF!</definedName>
    <definedName name="LG" localSheetId="41">#REF!</definedName>
    <definedName name="LG" localSheetId="42">#REF!</definedName>
    <definedName name="LG" localSheetId="51">#REF!</definedName>
    <definedName name="LG" localSheetId="52">#REF!</definedName>
    <definedName name="LG" localSheetId="59">#REF!</definedName>
    <definedName name="LG" localSheetId="60">#REF!</definedName>
    <definedName name="LG" localSheetId="49">#REF!</definedName>
    <definedName name="LG" localSheetId="50">#REF!</definedName>
    <definedName name="LG" localSheetId="46">#REF!</definedName>
    <definedName name="LG" localSheetId="47">#REF!</definedName>
    <definedName name="LG" localSheetId="38">#REF!</definedName>
    <definedName name="LG" localSheetId="39">#REF!</definedName>
    <definedName name="LG" localSheetId="43">#REF!</definedName>
    <definedName name="LG" localSheetId="44">#REF!</definedName>
    <definedName name="LG" localSheetId="45">#REF!</definedName>
    <definedName name="LG" localSheetId="48">#REF!</definedName>
    <definedName name="LG" localSheetId="57">#REF!</definedName>
    <definedName name="LG" localSheetId="58">#REF!</definedName>
    <definedName name="LG" localSheetId="55">#REF!</definedName>
    <definedName name="LG" localSheetId="56">#REF!</definedName>
    <definedName name="LG" localSheetId="53">#REF!</definedName>
    <definedName name="LG" localSheetId="54">#REF!</definedName>
    <definedName name="LG" localSheetId="6">#REF!</definedName>
    <definedName name="LG" localSheetId="7">#REF!</definedName>
    <definedName name="LG" localSheetId="12">#REF!</definedName>
    <definedName name="LG" localSheetId="18">#REF!</definedName>
    <definedName name="LG" localSheetId="19">#REF!</definedName>
    <definedName name="LG" localSheetId="28">#REF!</definedName>
    <definedName name="LG" localSheetId="36">#REF!</definedName>
    <definedName name="LG" localSheetId="26">#REF!</definedName>
    <definedName name="LG" localSheetId="23">#REF!</definedName>
    <definedName name="LG" localSheetId="16">#REF!</definedName>
    <definedName name="LG" localSheetId="17">#REF!</definedName>
    <definedName name="LG" localSheetId="20">#REF!</definedName>
    <definedName name="LG" localSheetId="22">#REF!</definedName>
    <definedName name="LG" localSheetId="21">#REF!</definedName>
    <definedName name="LG" localSheetId="25">#REF!</definedName>
    <definedName name="LG" localSheetId="34">#REF!</definedName>
    <definedName name="LG" localSheetId="32">#REF!</definedName>
    <definedName name="LG" localSheetId="30">#REF!</definedName>
    <definedName name="LG" localSheetId="29">#REF!</definedName>
    <definedName name="LG" localSheetId="37">#REF!</definedName>
    <definedName name="LG" localSheetId="27">#REF!</definedName>
    <definedName name="LG" localSheetId="24">#REF!</definedName>
    <definedName name="LG" localSheetId="35">#REF!</definedName>
    <definedName name="LG" localSheetId="33">#REF!</definedName>
    <definedName name="LG" localSheetId="31">#REF!</definedName>
    <definedName name="LG">#REF!</definedName>
    <definedName name="List" localSheetId="0">[43]Sheet1!#REF!</definedName>
    <definedName name="List">[44]Sheet1!#REF!</definedName>
    <definedName name="Louis" localSheetId="5" hidden="1">{#N/A,#N/A,FALSE,"지침";#N/A,#N/A,FALSE,"환경분석";#N/A,#N/A,FALSE,"Sheet16"}</definedName>
    <definedName name="Louis" localSheetId="4" hidden="1">{#N/A,#N/A,FALSE,"지침";#N/A,#N/A,FALSE,"환경분석";#N/A,#N/A,FALSE,"Sheet16"}</definedName>
    <definedName name="Louis" localSheetId="40" hidden="1">{#N/A,#N/A,FALSE,"지침";#N/A,#N/A,FALSE,"환경분석";#N/A,#N/A,FALSE,"Sheet16"}</definedName>
    <definedName name="Louis" localSheetId="41" hidden="1">{#N/A,#N/A,FALSE,"지침";#N/A,#N/A,FALSE,"환경분석";#N/A,#N/A,FALSE,"Sheet16"}</definedName>
    <definedName name="Louis" localSheetId="42" hidden="1">{#N/A,#N/A,FALSE,"지침";#N/A,#N/A,FALSE,"환경분석";#N/A,#N/A,FALSE,"Sheet16"}</definedName>
    <definedName name="Louis" localSheetId="51" hidden="1">{#N/A,#N/A,FALSE,"지침";#N/A,#N/A,FALSE,"환경분석";#N/A,#N/A,FALSE,"Sheet16"}</definedName>
    <definedName name="Louis" localSheetId="52" hidden="1">{#N/A,#N/A,FALSE,"지침";#N/A,#N/A,FALSE,"환경분석";#N/A,#N/A,FALSE,"Sheet16"}</definedName>
    <definedName name="Louis" localSheetId="59" hidden="1">{#N/A,#N/A,FALSE,"지침";#N/A,#N/A,FALSE,"환경분석";#N/A,#N/A,FALSE,"Sheet16"}</definedName>
    <definedName name="Louis" localSheetId="60" hidden="1">{#N/A,#N/A,FALSE,"지침";#N/A,#N/A,FALSE,"환경분석";#N/A,#N/A,FALSE,"Sheet16"}</definedName>
    <definedName name="Louis" localSheetId="49" hidden="1">{#N/A,#N/A,FALSE,"지침";#N/A,#N/A,FALSE,"환경분석";#N/A,#N/A,FALSE,"Sheet16"}</definedName>
    <definedName name="Louis" localSheetId="50" hidden="1">{#N/A,#N/A,FALSE,"지침";#N/A,#N/A,FALSE,"환경분석";#N/A,#N/A,FALSE,"Sheet16"}</definedName>
    <definedName name="Louis" localSheetId="46" hidden="1">{#N/A,#N/A,FALSE,"지침";#N/A,#N/A,FALSE,"환경분석";#N/A,#N/A,FALSE,"Sheet16"}</definedName>
    <definedName name="Louis" localSheetId="47" hidden="1">{#N/A,#N/A,FALSE,"지침";#N/A,#N/A,FALSE,"환경분석";#N/A,#N/A,FALSE,"Sheet16"}</definedName>
    <definedName name="Louis" localSheetId="38" hidden="1">{#N/A,#N/A,FALSE,"지침";#N/A,#N/A,FALSE,"환경분석";#N/A,#N/A,FALSE,"Sheet16"}</definedName>
    <definedName name="Louis" localSheetId="39" hidden="1">{#N/A,#N/A,FALSE,"지침";#N/A,#N/A,FALSE,"환경분석";#N/A,#N/A,FALSE,"Sheet16"}</definedName>
    <definedName name="Louis" localSheetId="43" hidden="1">{#N/A,#N/A,FALSE,"지침";#N/A,#N/A,FALSE,"환경분석";#N/A,#N/A,FALSE,"Sheet16"}</definedName>
    <definedName name="Louis" localSheetId="44" hidden="1">{#N/A,#N/A,FALSE,"지침";#N/A,#N/A,FALSE,"환경분석";#N/A,#N/A,FALSE,"Sheet16"}</definedName>
    <definedName name="Louis" localSheetId="45" hidden="1">{#N/A,#N/A,FALSE,"지침";#N/A,#N/A,FALSE,"환경분석";#N/A,#N/A,FALSE,"Sheet16"}</definedName>
    <definedName name="Louis" localSheetId="48" hidden="1">{#N/A,#N/A,FALSE,"지침";#N/A,#N/A,FALSE,"환경분석";#N/A,#N/A,FALSE,"Sheet16"}</definedName>
    <definedName name="Louis" localSheetId="57" hidden="1">{#N/A,#N/A,FALSE,"지침";#N/A,#N/A,FALSE,"환경분석";#N/A,#N/A,FALSE,"Sheet16"}</definedName>
    <definedName name="Louis" localSheetId="58" hidden="1">{#N/A,#N/A,FALSE,"지침";#N/A,#N/A,FALSE,"환경분석";#N/A,#N/A,FALSE,"Sheet16"}</definedName>
    <definedName name="Louis" localSheetId="55" hidden="1">{#N/A,#N/A,FALSE,"지침";#N/A,#N/A,FALSE,"환경분석";#N/A,#N/A,FALSE,"Sheet16"}</definedName>
    <definedName name="Louis" localSheetId="56" hidden="1">{#N/A,#N/A,FALSE,"지침";#N/A,#N/A,FALSE,"환경분석";#N/A,#N/A,FALSE,"Sheet16"}</definedName>
    <definedName name="Louis" localSheetId="53" hidden="1">{#N/A,#N/A,FALSE,"지침";#N/A,#N/A,FALSE,"환경분석";#N/A,#N/A,FALSE,"Sheet16"}</definedName>
    <definedName name="Louis" localSheetId="54" hidden="1">{#N/A,#N/A,FALSE,"지침";#N/A,#N/A,FALSE,"환경분석";#N/A,#N/A,FALSE,"Sheet16"}</definedName>
    <definedName name="Louis" localSheetId="6" hidden="1">{#N/A,#N/A,FALSE,"지침";#N/A,#N/A,FALSE,"환경분석";#N/A,#N/A,FALSE,"Sheet16"}</definedName>
    <definedName name="Louis" localSheetId="7" hidden="1">{#N/A,#N/A,FALSE,"지침";#N/A,#N/A,FALSE,"환경분석";#N/A,#N/A,FALSE,"Sheet16"}</definedName>
    <definedName name="Louis" localSheetId="12" hidden="1">{#N/A,#N/A,FALSE,"지침";#N/A,#N/A,FALSE,"환경분석";#N/A,#N/A,FALSE,"Sheet16"}</definedName>
    <definedName name="Louis" localSheetId="10" hidden="1">{#N/A,#N/A,FALSE,"지침";#N/A,#N/A,FALSE,"환경분석";#N/A,#N/A,FALSE,"Sheet16"}</definedName>
    <definedName name="Louis" localSheetId="11" hidden="1">{#N/A,#N/A,FALSE,"지침";#N/A,#N/A,FALSE,"환경분석";#N/A,#N/A,FALSE,"Sheet16"}</definedName>
    <definedName name="Louis" localSheetId="18" hidden="1">{#N/A,#N/A,FALSE,"지침";#N/A,#N/A,FALSE,"환경분석";#N/A,#N/A,FALSE,"Sheet16"}</definedName>
    <definedName name="Louis" localSheetId="19" hidden="1">{#N/A,#N/A,FALSE,"지침";#N/A,#N/A,FALSE,"환경분석";#N/A,#N/A,FALSE,"Sheet16"}</definedName>
    <definedName name="Louis" localSheetId="28" hidden="1">{#N/A,#N/A,FALSE,"지침";#N/A,#N/A,FALSE,"환경분석";#N/A,#N/A,FALSE,"Sheet16"}</definedName>
    <definedName name="Louis" localSheetId="36" hidden="1">{#N/A,#N/A,FALSE,"지침";#N/A,#N/A,FALSE,"환경분석";#N/A,#N/A,FALSE,"Sheet16"}</definedName>
    <definedName name="Louis" localSheetId="26" hidden="1">{#N/A,#N/A,FALSE,"지침";#N/A,#N/A,FALSE,"환경분석";#N/A,#N/A,FALSE,"Sheet16"}</definedName>
    <definedName name="Louis" localSheetId="23" hidden="1">{#N/A,#N/A,FALSE,"지침";#N/A,#N/A,FALSE,"환경분석";#N/A,#N/A,FALSE,"Sheet16"}</definedName>
    <definedName name="Louis" localSheetId="16" hidden="1">{#N/A,#N/A,FALSE,"지침";#N/A,#N/A,FALSE,"환경분석";#N/A,#N/A,FALSE,"Sheet16"}</definedName>
    <definedName name="Louis" localSheetId="17" hidden="1">{#N/A,#N/A,FALSE,"지침";#N/A,#N/A,FALSE,"환경분석";#N/A,#N/A,FALSE,"Sheet16"}</definedName>
    <definedName name="Louis" localSheetId="20" hidden="1">{#N/A,#N/A,FALSE,"지침";#N/A,#N/A,FALSE,"환경분석";#N/A,#N/A,FALSE,"Sheet16"}</definedName>
    <definedName name="Louis" localSheetId="22" hidden="1">{#N/A,#N/A,FALSE,"지침";#N/A,#N/A,FALSE,"환경분석";#N/A,#N/A,FALSE,"Sheet16"}</definedName>
    <definedName name="Louis" localSheetId="21" hidden="1">{#N/A,#N/A,FALSE,"지침";#N/A,#N/A,FALSE,"환경분석";#N/A,#N/A,FALSE,"Sheet16"}</definedName>
    <definedName name="Louis" localSheetId="25" hidden="1">{#N/A,#N/A,FALSE,"지침";#N/A,#N/A,FALSE,"환경분석";#N/A,#N/A,FALSE,"Sheet16"}</definedName>
    <definedName name="Louis" localSheetId="34" hidden="1">{#N/A,#N/A,FALSE,"지침";#N/A,#N/A,FALSE,"환경분석";#N/A,#N/A,FALSE,"Sheet16"}</definedName>
    <definedName name="Louis" localSheetId="32" hidden="1">{#N/A,#N/A,FALSE,"지침";#N/A,#N/A,FALSE,"환경분석";#N/A,#N/A,FALSE,"Sheet16"}</definedName>
    <definedName name="Louis" localSheetId="30" hidden="1">{#N/A,#N/A,FALSE,"지침";#N/A,#N/A,FALSE,"환경분석";#N/A,#N/A,FALSE,"Sheet16"}</definedName>
    <definedName name="Louis" localSheetId="29" hidden="1">{#N/A,#N/A,FALSE,"지침";#N/A,#N/A,FALSE,"환경분석";#N/A,#N/A,FALSE,"Sheet16"}</definedName>
    <definedName name="Louis" localSheetId="37" hidden="1">{#N/A,#N/A,FALSE,"지침";#N/A,#N/A,FALSE,"환경분석";#N/A,#N/A,FALSE,"Sheet16"}</definedName>
    <definedName name="Louis" localSheetId="27" hidden="1">{#N/A,#N/A,FALSE,"지침";#N/A,#N/A,FALSE,"환경분석";#N/A,#N/A,FALSE,"Sheet16"}</definedName>
    <definedName name="Louis" localSheetId="24" hidden="1">{#N/A,#N/A,FALSE,"지침";#N/A,#N/A,FALSE,"환경분석";#N/A,#N/A,FALSE,"Sheet16"}</definedName>
    <definedName name="Louis" localSheetId="35" hidden="1">{#N/A,#N/A,FALSE,"지침";#N/A,#N/A,FALSE,"환경분석";#N/A,#N/A,FALSE,"Sheet16"}</definedName>
    <definedName name="Louis" localSheetId="33" hidden="1">{#N/A,#N/A,FALSE,"지침";#N/A,#N/A,FALSE,"환경분석";#N/A,#N/A,FALSE,"Sheet16"}</definedName>
    <definedName name="Louis" localSheetId="31" hidden="1">{#N/A,#N/A,FALSE,"지침";#N/A,#N/A,FALSE,"환경분석";#N/A,#N/A,FALSE,"Sheet16"}</definedName>
    <definedName name="Louis" localSheetId="15" hidden="1">{#N/A,#N/A,FALSE,"지침";#N/A,#N/A,FALSE,"환경분석";#N/A,#N/A,FALSE,"Sheet16"}</definedName>
    <definedName name="Louis" localSheetId="2" hidden="1">{#N/A,#N/A,FALSE,"지침";#N/A,#N/A,FALSE,"환경분석";#N/A,#N/A,FALSE,"Sheet16"}</definedName>
    <definedName name="Louis" localSheetId="0" hidden="1">{#N/A,#N/A,FALSE,"지침";#N/A,#N/A,FALSE,"환경분석";#N/A,#N/A,FALSE,"Sheet16"}</definedName>
    <definedName name="Louis" hidden="1">{#N/A,#N/A,FALSE,"지침";#N/A,#N/A,FALSE,"환경분석";#N/A,#N/A,FALSE,"Sheet16"}</definedName>
    <definedName name="Louis2" localSheetId="5" hidden="1">{#N/A,#N/A,FALSE,"지침";#N/A,#N/A,FALSE,"환경분석";#N/A,#N/A,FALSE,"Sheet16"}</definedName>
    <definedName name="Louis2" localSheetId="4" hidden="1">{#N/A,#N/A,FALSE,"지침";#N/A,#N/A,FALSE,"환경분석";#N/A,#N/A,FALSE,"Sheet16"}</definedName>
    <definedName name="Louis2" localSheetId="41" hidden="1">{#N/A,#N/A,FALSE,"지침";#N/A,#N/A,FALSE,"환경분석";#N/A,#N/A,FALSE,"Sheet16"}</definedName>
    <definedName name="Louis2" localSheetId="42" hidden="1">{#N/A,#N/A,FALSE,"지침";#N/A,#N/A,FALSE,"환경분석";#N/A,#N/A,FALSE,"Sheet16"}</definedName>
    <definedName name="Louis2" localSheetId="39" hidden="1">{#N/A,#N/A,FALSE,"지침";#N/A,#N/A,FALSE,"환경분석";#N/A,#N/A,FALSE,"Sheet16"}</definedName>
    <definedName name="Louis2" localSheetId="45" hidden="1">{#N/A,#N/A,FALSE,"지침";#N/A,#N/A,FALSE,"환경분석";#N/A,#N/A,FALSE,"Sheet16"}</definedName>
    <definedName name="Louis2" localSheetId="48" hidden="1">{#N/A,#N/A,FALSE,"지침";#N/A,#N/A,FALSE,"환경분석";#N/A,#N/A,FALSE,"Sheet16"}</definedName>
    <definedName name="Louis2" localSheetId="6" hidden="1">{#N/A,#N/A,FALSE,"지침";#N/A,#N/A,FALSE,"환경분석";#N/A,#N/A,FALSE,"Sheet16"}</definedName>
    <definedName name="Louis2" localSheetId="7" hidden="1">{#N/A,#N/A,FALSE,"지침";#N/A,#N/A,FALSE,"환경분석";#N/A,#N/A,FALSE,"Sheet16"}</definedName>
    <definedName name="Louis2" localSheetId="12" hidden="1">{#N/A,#N/A,FALSE,"지침";#N/A,#N/A,FALSE,"환경분석";#N/A,#N/A,FALSE,"Sheet16"}</definedName>
    <definedName name="Louis2" localSheetId="10" hidden="1">{#N/A,#N/A,FALSE,"지침";#N/A,#N/A,FALSE,"환경분석";#N/A,#N/A,FALSE,"Sheet16"}</definedName>
    <definedName name="Louis2" localSheetId="11" hidden="1">{#N/A,#N/A,FALSE,"지침";#N/A,#N/A,FALSE,"환경분석";#N/A,#N/A,FALSE,"Sheet16"}</definedName>
    <definedName name="Louis2" localSheetId="19" hidden="1">{#N/A,#N/A,FALSE,"지침";#N/A,#N/A,FALSE,"환경분석";#N/A,#N/A,FALSE,"Sheet16"}</definedName>
    <definedName name="Louis2" localSheetId="17" hidden="1">{#N/A,#N/A,FALSE,"지침";#N/A,#N/A,FALSE,"환경분석";#N/A,#N/A,FALSE,"Sheet16"}</definedName>
    <definedName name="Louis2" localSheetId="22" hidden="1">{#N/A,#N/A,FALSE,"지침";#N/A,#N/A,FALSE,"환경분석";#N/A,#N/A,FALSE,"Sheet16"}</definedName>
    <definedName name="Louis2" localSheetId="21" hidden="1">{#N/A,#N/A,FALSE,"지침";#N/A,#N/A,FALSE,"환경분석";#N/A,#N/A,FALSE,"Sheet16"}</definedName>
    <definedName name="Louis2" localSheetId="25" hidden="1">{#N/A,#N/A,FALSE,"지침";#N/A,#N/A,FALSE,"환경분석";#N/A,#N/A,FALSE,"Sheet16"}</definedName>
    <definedName name="Louis2" localSheetId="29" hidden="1">{#N/A,#N/A,FALSE,"지침";#N/A,#N/A,FALSE,"환경분석";#N/A,#N/A,FALSE,"Sheet16"}</definedName>
    <definedName name="Louis2" localSheetId="37" hidden="1">{#N/A,#N/A,FALSE,"지침";#N/A,#N/A,FALSE,"환경분석";#N/A,#N/A,FALSE,"Sheet16"}</definedName>
    <definedName name="Louis2" localSheetId="27" hidden="1">{#N/A,#N/A,FALSE,"지침";#N/A,#N/A,FALSE,"환경분석";#N/A,#N/A,FALSE,"Sheet16"}</definedName>
    <definedName name="Louis2" localSheetId="24" hidden="1">{#N/A,#N/A,FALSE,"지침";#N/A,#N/A,FALSE,"환경분석";#N/A,#N/A,FALSE,"Sheet16"}</definedName>
    <definedName name="Louis2" localSheetId="35" hidden="1">{#N/A,#N/A,FALSE,"지침";#N/A,#N/A,FALSE,"환경분석";#N/A,#N/A,FALSE,"Sheet16"}</definedName>
    <definedName name="Louis2" localSheetId="33" hidden="1">{#N/A,#N/A,FALSE,"지침";#N/A,#N/A,FALSE,"환경분석";#N/A,#N/A,FALSE,"Sheet16"}</definedName>
    <definedName name="Louis2" localSheetId="31" hidden="1">{#N/A,#N/A,FALSE,"지침";#N/A,#N/A,FALSE,"환경분석";#N/A,#N/A,FALSE,"Sheet16"}</definedName>
    <definedName name="Louis2" localSheetId="15" hidden="1">{#N/A,#N/A,FALSE,"지침";#N/A,#N/A,FALSE,"환경분석";#N/A,#N/A,FALSE,"Sheet16"}</definedName>
    <definedName name="Louis2" localSheetId="2" hidden="1">{#N/A,#N/A,FALSE,"지침";#N/A,#N/A,FALSE,"환경분석";#N/A,#N/A,FALSE,"Sheet16"}</definedName>
    <definedName name="Louis2" hidden="1">{#N/A,#N/A,FALSE,"지침";#N/A,#N/A,FALSE,"환경분석";#N/A,#N/A,FALSE,"Sheet16"}</definedName>
    <definedName name="lst_Callouts">[45]!tbl_Callouts[Icon Callouts]</definedName>
    <definedName name="mar" localSheetId="6">#REF!</definedName>
    <definedName name="mar" localSheetId="7">#REF!</definedName>
    <definedName name="mar" localSheetId="12">#REF!</definedName>
    <definedName name="mar" localSheetId="22">#REF!</definedName>
    <definedName name="mar" localSheetId="25">#REF!</definedName>
    <definedName name="mar" localSheetId="0">#REF!</definedName>
    <definedName name="mar">#REF!</definedName>
    <definedName name="mars" localSheetId="6">#REF!</definedName>
    <definedName name="mars" localSheetId="7">#REF!</definedName>
    <definedName name="mars" localSheetId="12">#REF!</definedName>
    <definedName name="mars" localSheetId="22">#REF!</definedName>
    <definedName name="mars" localSheetId="25">#REF!</definedName>
    <definedName name="mars">#REF!</definedName>
    <definedName name="materialgroup" localSheetId="6">#REF!</definedName>
    <definedName name="materialgroup" localSheetId="7">#REF!</definedName>
    <definedName name="materialgroup" localSheetId="12">#REF!</definedName>
    <definedName name="materialgroup" localSheetId="22">#REF!</definedName>
    <definedName name="materialgroup" localSheetId="25">#REF!</definedName>
    <definedName name="materialgroup">#REF!</definedName>
    <definedName name="MAY" localSheetId="6">#REF!</definedName>
    <definedName name="MAY" localSheetId="7">#REF!</definedName>
    <definedName name="MAY" localSheetId="12">#REF!</definedName>
    <definedName name="MAY" localSheetId="22">#REF!</definedName>
    <definedName name="MAY" localSheetId="25">#REF!</definedName>
    <definedName name="MAY">#REF!</definedName>
    <definedName name="MENO" localSheetId="40">#REF!</definedName>
    <definedName name="MENO" localSheetId="41">#REF!</definedName>
    <definedName name="MENO" localSheetId="42">#REF!</definedName>
    <definedName name="MENO" localSheetId="51">#REF!</definedName>
    <definedName name="MENO" localSheetId="52">#REF!</definedName>
    <definedName name="MENO" localSheetId="59">#REF!</definedName>
    <definedName name="MENO" localSheetId="60">#REF!</definedName>
    <definedName name="MENO" localSheetId="49">#REF!</definedName>
    <definedName name="MENO" localSheetId="50">#REF!</definedName>
    <definedName name="MENO" localSheetId="46">#REF!</definedName>
    <definedName name="MENO" localSheetId="47">#REF!</definedName>
    <definedName name="MENO" localSheetId="38">#REF!</definedName>
    <definedName name="MENO" localSheetId="39">#REF!</definedName>
    <definedName name="MENO" localSheetId="43">#REF!</definedName>
    <definedName name="MENO" localSheetId="44">#REF!</definedName>
    <definedName name="MENO" localSheetId="45">#REF!</definedName>
    <definedName name="MENO" localSheetId="48">#REF!</definedName>
    <definedName name="MENO" localSheetId="57">#REF!</definedName>
    <definedName name="MENO" localSheetId="58">#REF!</definedName>
    <definedName name="MENO" localSheetId="55">#REF!</definedName>
    <definedName name="MENO" localSheetId="56">#REF!</definedName>
    <definedName name="MENO" localSheetId="53">#REF!</definedName>
    <definedName name="MENO" localSheetId="54">#REF!</definedName>
    <definedName name="MENO" localSheetId="6">#REF!</definedName>
    <definedName name="MENO" localSheetId="7">#REF!</definedName>
    <definedName name="MENO" localSheetId="12">#REF!</definedName>
    <definedName name="MENO" localSheetId="18">#REF!</definedName>
    <definedName name="MENO" localSheetId="19">#REF!</definedName>
    <definedName name="MENO" localSheetId="28">#REF!</definedName>
    <definedName name="MENO" localSheetId="36">#REF!</definedName>
    <definedName name="MENO" localSheetId="26">#REF!</definedName>
    <definedName name="MENO" localSheetId="23">#REF!</definedName>
    <definedName name="MENO" localSheetId="16">#REF!</definedName>
    <definedName name="MENO" localSheetId="17">#REF!</definedName>
    <definedName name="MENO" localSheetId="20">#REF!</definedName>
    <definedName name="MENO" localSheetId="22">#REF!</definedName>
    <definedName name="MENO" localSheetId="21">#REF!</definedName>
    <definedName name="MENO" localSheetId="25">#REF!</definedName>
    <definedName name="MENO" localSheetId="34">#REF!</definedName>
    <definedName name="MENO" localSheetId="32">#REF!</definedName>
    <definedName name="MENO" localSheetId="30">#REF!</definedName>
    <definedName name="MENO" localSheetId="29">#REF!</definedName>
    <definedName name="MENO" localSheetId="37">#REF!</definedName>
    <definedName name="MENO" localSheetId="27">#REF!</definedName>
    <definedName name="MENO" localSheetId="24">#REF!</definedName>
    <definedName name="MENO" localSheetId="35">#REF!</definedName>
    <definedName name="MENO" localSheetId="33">#REF!</definedName>
    <definedName name="MENO" localSheetId="31">#REF!</definedName>
    <definedName name="MENO">#REF!</definedName>
    <definedName name="MHELP" localSheetId="40">#REF!</definedName>
    <definedName name="MHELP" localSheetId="41">#REF!</definedName>
    <definedName name="MHELP" localSheetId="42">#REF!</definedName>
    <definedName name="MHELP" localSheetId="51">#REF!</definedName>
    <definedName name="MHELP" localSheetId="52">#REF!</definedName>
    <definedName name="MHELP" localSheetId="59">#REF!</definedName>
    <definedName name="MHELP" localSheetId="60">#REF!</definedName>
    <definedName name="MHELP" localSheetId="49">#REF!</definedName>
    <definedName name="MHELP" localSheetId="50">#REF!</definedName>
    <definedName name="MHELP" localSheetId="46">#REF!</definedName>
    <definedName name="MHELP" localSheetId="47">#REF!</definedName>
    <definedName name="MHELP" localSheetId="38">#REF!</definedName>
    <definedName name="MHELP" localSheetId="39">#REF!</definedName>
    <definedName name="MHELP" localSheetId="43">#REF!</definedName>
    <definedName name="MHELP" localSheetId="44">#REF!</definedName>
    <definedName name="MHELP" localSheetId="45">#REF!</definedName>
    <definedName name="MHELP" localSheetId="48">#REF!</definedName>
    <definedName name="MHELP" localSheetId="57">#REF!</definedName>
    <definedName name="MHELP" localSheetId="58">#REF!</definedName>
    <definedName name="MHELP" localSheetId="55">#REF!</definedName>
    <definedName name="MHELP" localSheetId="56">#REF!</definedName>
    <definedName name="MHELP" localSheetId="53">#REF!</definedName>
    <definedName name="MHELP" localSheetId="54">#REF!</definedName>
    <definedName name="MHELP" localSheetId="6">#REF!</definedName>
    <definedName name="MHELP" localSheetId="7">#REF!</definedName>
    <definedName name="MHELP" localSheetId="12">#REF!</definedName>
    <definedName name="MHELP" localSheetId="18">#REF!</definedName>
    <definedName name="MHELP" localSheetId="19">#REF!</definedName>
    <definedName name="MHELP" localSheetId="28">#REF!</definedName>
    <definedName name="MHELP" localSheetId="36">#REF!</definedName>
    <definedName name="MHELP" localSheetId="26">#REF!</definedName>
    <definedName name="MHELP" localSheetId="23">#REF!</definedName>
    <definedName name="MHELP" localSheetId="16">#REF!</definedName>
    <definedName name="MHELP" localSheetId="17">#REF!</definedName>
    <definedName name="MHELP" localSheetId="20">#REF!</definedName>
    <definedName name="MHELP" localSheetId="22">#REF!</definedName>
    <definedName name="MHELP" localSheetId="21">#REF!</definedName>
    <definedName name="MHELP" localSheetId="25">#REF!</definedName>
    <definedName name="MHELP" localSheetId="34">#REF!</definedName>
    <definedName name="MHELP" localSheetId="32">#REF!</definedName>
    <definedName name="MHELP" localSheetId="30">#REF!</definedName>
    <definedName name="MHELP" localSheetId="29">#REF!</definedName>
    <definedName name="MHELP" localSheetId="37">#REF!</definedName>
    <definedName name="MHELP" localSheetId="27">#REF!</definedName>
    <definedName name="MHELP" localSheetId="24">#REF!</definedName>
    <definedName name="MHELP" localSheetId="35">#REF!</definedName>
    <definedName name="MHELP" localSheetId="33">#REF!</definedName>
    <definedName name="MHELP" localSheetId="31">#REF!</definedName>
    <definedName name="MHELP">#REF!</definedName>
    <definedName name="MonthEnd" localSheetId="6">#REF!</definedName>
    <definedName name="MonthEnd" localSheetId="7">#REF!</definedName>
    <definedName name="MonthEnd" localSheetId="12">#REF!</definedName>
    <definedName name="MonthEnd" localSheetId="22">#REF!</definedName>
    <definedName name="MonthEnd" localSheetId="25">#REF!</definedName>
    <definedName name="MonthEnd">#REF!</definedName>
    <definedName name="MonthStart" localSheetId="6">#REF!</definedName>
    <definedName name="MonthStart" localSheetId="7">#REF!</definedName>
    <definedName name="MonthStart" localSheetId="12">#REF!</definedName>
    <definedName name="MonthStart" localSheetId="22">#REF!</definedName>
    <definedName name="MonthStart" localSheetId="25">#REF!</definedName>
    <definedName name="MonthStart">#REF!</definedName>
    <definedName name="myver" localSheetId="6">#REF!</definedName>
    <definedName name="myver" localSheetId="7">#REF!</definedName>
    <definedName name="myver" localSheetId="12">#REF!</definedName>
    <definedName name="myver" localSheetId="22">#REF!</definedName>
    <definedName name="myver" localSheetId="25">#REF!</definedName>
    <definedName name="myver">#REF!</definedName>
    <definedName name="NonBoi_Code" localSheetId="2">[19]NonBoi!$A$8:$A$4185</definedName>
    <definedName name="NonBoi_Code" localSheetId="0">[18]NonBoi!$A$8:$A$4185</definedName>
    <definedName name="NonBoi_Code">[20]NonBoi!$A$8:$A$4185</definedName>
    <definedName name="NonBoi_Movement" localSheetId="2">[19]NonBoi!$D$8:$D$4185</definedName>
    <definedName name="NonBoi_Movement" localSheetId="0">[18]NonBoi!$D$8:$D$4185</definedName>
    <definedName name="NonBoi_Movement">[20]NonBoi!$D$8:$D$4185</definedName>
    <definedName name="NonBoi_OB" localSheetId="2">[19]NonBoi!$C$8:$C$4185</definedName>
    <definedName name="NonBoi_OB" localSheetId="0">[18]NonBoi!$C$8:$C$4185</definedName>
    <definedName name="NonBoi_OB">[20]NonBoi!$C$8:$C$4185</definedName>
    <definedName name="Nov" localSheetId="40">#REF!</definedName>
    <definedName name="Nov" localSheetId="41">#REF!</definedName>
    <definedName name="Nov" localSheetId="42">#REF!</definedName>
    <definedName name="Nov" localSheetId="51">#REF!</definedName>
    <definedName name="Nov" localSheetId="52">#REF!</definedName>
    <definedName name="Nov" localSheetId="59">#REF!</definedName>
    <definedName name="Nov" localSheetId="60">#REF!</definedName>
    <definedName name="Nov" localSheetId="49">#REF!</definedName>
    <definedName name="Nov" localSheetId="50">#REF!</definedName>
    <definedName name="Nov" localSheetId="46">#REF!</definedName>
    <definedName name="Nov" localSheetId="47">#REF!</definedName>
    <definedName name="Nov" localSheetId="38">#REF!</definedName>
    <definedName name="Nov" localSheetId="39">#REF!</definedName>
    <definedName name="Nov" localSheetId="43">#REF!</definedName>
    <definedName name="Nov" localSheetId="44">#REF!</definedName>
    <definedName name="Nov" localSheetId="45">#REF!</definedName>
    <definedName name="Nov" localSheetId="48">#REF!</definedName>
    <definedName name="Nov" localSheetId="57">#REF!</definedName>
    <definedName name="Nov" localSheetId="58">#REF!</definedName>
    <definedName name="Nov" localSheetId="55">#REF!</definedName>
    <definedName name="Nov" localSheetId="56">#REF!</definedName>
    <definedName name="Nov" localSheetId="53">#REF!</definedName>
    <definedName name="Nov" localSheetId="54">#REF!</definedName>
    <definedName name="Nov" localSheetId="6">#REF!</definedName>
    <definedName name="Nov" localSheetId="7">#REF!</definedName>
    <definedName name="Nov" localSheetId="12">#REF!</definedName>
    <definedName name="Nov" localSheetId="18">#REF!</definedName>
    <definedName name="Nov" localSheetId="19">#REF!</definedName>
    <definedName name="Nov" localSheetId="28">#REF!</definedName>
    <definedName name="Nov" localSheetId="36">#REF!</definedName>
    <definedName name="Nov" localSheetId="26">#REF!</definedName>
    <definedName name="Nov" localSheetId="23">#REF!</definedName>
    <definedName name="Nov" localSheetId="16">#REF!</definedName>
    <definedName name="Nov" localSheetId="17">#REF!</definedName>
    <definedName name="Nov" localSheetId="20">#REF!</definedName>
    <definedName name="Nov" localSheetId="22">#REF!</definedName>
    <definedName name="Nov" localSheetId="21">#REF!</definedName>
    <definedName name="Nov" localSheetId="25">#REF!</definedName>
    <definedName name="Nov" localSheetId="34">#REF!</definedName>
    <definedName name="Nov" localSheetId="32">#REF!</definedName>
    <definedName name="Nov" localSheetId="30">#REF!</definedName>
    <definedName name="Nov" localSheetId="29">#REF!</definedName>
    <definedName name="Nov" localSheetId="37">#REF!</definedName>
    <definedName name="Nov" localSheetId="27">#REF!</definedName>
    <definedName name="Nov" localSheetId="24">#REF!</definedName>
    <definedName name="Nov" localSheetId="35">#REF!</definedName>
    <definedName name="Nov" localSheetId="33">#REF!</definedName>
    <definedName name="Nov" localSheetId="31">#REF!</definedName>
    <definedName name="Nov" localSheetId="0">#REF!</definedName>
    <definedName name="Nov">#REF!</definedName>
    <definedName name="Nov.8" localSheetId="40">#REF!</definedName>
    <definedName name="Nov.8" localSheetId="41">#REF!</definedName>
    <definedName name="Nov.8" localSheetId="42">#REF!</definedName>
    <definedName name="Nov.8" localSheetId="51">#REF!</definedName>
    <definedName name="Nov.8" localSheetId="52">#REF!</definedName>
    <definedName name="Nov.8" localSheetId="59">#REF!</definedName>
    <definedName name="Nov.8" localSheetId="60">#REF!</definedName>
    <definedName name="Nov.8" localSheetId="49">#REF!</definedName>
    <definedName name="Nov.8" localSheetId="50">#REF!</definedName>
    <definedName name="Nov.8" localSheetId="46">#REF!</definedName>
    <definedName name="Nov.8" localSheetId="47">#REF!</definedName>
    <definedName name="Nov.8" localSheetId="38">#REF!</definedName>
    <definedName name="Nov.8" localSheetId="39">#REF!</definedName>
    <definedName name="Nov.8" localSheetId="43">#REF!</definedName>
    <definedName name="Nov.8" localSheetId="44">#REF!</definedName>
    <definedName name="Nov.8" localSheetId="45">#REF!</definedName>
    <definedName name="Nov.8" localSheetId="48">#REF!</definedName>
    <definedName name="Nov.8" localSheetId="57">#REF!</definedName>
    <definedName name="Nov.8" localSheetId="58">#REF!</definedName>
    <definedName name="Nov.8" localSheetId="55">#REF!</definedName>
    <definedName name="Nov.8" localSheetId="56">#REF!</definedName>
    <definedName name="Nov.8" localSheetId="53">#REF!</definedName>
    <definedName name="Nov.8" localSheetId="54">#REF!</definedName>
    <definedName name="Nov.8" localSheetId="6">#REF!</definedName>
    <definedName name="Nov.8" localSheetId="7">#REF!</definedName>
    <definedName name="Nov.8" localSheetId="12">#REF!</definedName>
    <definedName name="Nov.8" localSheetId="18">#REF!</definedName>
    <definedName name="Nov.8" localSheetId="19">#REF!</definedName>
    <definedName name="Nov.8" localSheetId="28">#REF!</definedName>
    <definedName name="Nov.8" localSheetId="36">#REF!</definedName>
    <definedName name="Nov.8" localSheetId="26">#REF!</definedName>
    <definedName name="Nov.8" localSheetId="23">#REF!</definedName>
    <definedName name="Nov.8" localSheetId="16">#REF!</definedName>
    <definedName name="Nov.8" localSheetId="17">#REF!</definedName>
    <definedName name="Nov.8" localSheetId="20">#REF!</definedName>
    <definedName name="Nov.8" localSheetId="22">#REF!</definedName>
    <definedName name="Nov.8" localSheetId="21">#REF!</definedName>
    <definedName name="Nov.8" localSheetId="25">#REF!</definedName>
    <definedName name="Nov.8" localSheetId="34">#REF!</definedName>
    <definedName name="Nov.8" localSheetId="32">#REF!</definedName>
    <definedName name="Nov.8" localSheetId="30">#REF!</definedName>
    <definedName name="Nov.8" localSheetId="29">#REF!</definedName>
    <definedName name="Nov.8" localSheetId="37">#REF!</definedName>
    <definedName name="Nov.8" localSheetId="27">#REF!</definedName>
    <definedName name="Nov.8" localSheetId="24">#REF!</definedName>
    <definedName name="Nov.8" localSheetId="35">#REF!</definedName>
    <definedName name="Nov.8" localSheetId="33">#REF!</definedName>
    <definedName name="Nov.8" localSheetId="31">#REF!</definedName>
    <definedName name="Nov.8">#REF!</definedName>
    <definedName name="novt" localSheetId="6">#REF!</definedName>
    <definedName name="novt" localSheetId="7">#REF!</definedName>
    <definedName name="novt" localSheetId="12">#REF!</definedName>
    <definedName name="novt" localSheetId="22">#REF!</definedName>
    <definedName name="novt" localSheetId="25">#REF!</definedName>
    <definedName name="novt">#REF!</definedName>
    <definedName name="ocean" localSheetId="6">#REF!</definedName>
    <definedName name="ocean" localSheetId="7">#REF!</definedName>
    <definedName name="ocean" localSheetId="12">#REF!</definedName>
    <definedName name="ocean" localSheetId="22">#REF!</definedName>
    <definedName name="ocean" localSheetId="25">#REF!</definedName>
    <definedName name="ocean">#REF!</definedName>
    <definedName name="oclf" localSheetId="6">#REF!</definedName>
    <definedName name="oclf" localSheetId="7">#REF!</definedName>
    <definedName name="oclf" localSheetId="12">#REF!</definedName>
    <definedName name="oclf" localSheetId="22">#REF!</definedName>
    <definedName name="oclf" localSheetId="25">#REF!</definedName>
    <definedName name="oclf">#REF!</definedName>
    <definedName name="Oct" localSheetId="40">#REF!</definedName>
    <definedName name="Oct" localSheetId="41">#REF!</definedName>
    <definedName name="Oct" localSheetId="42">#REF!</definedName>
    <definedName name="Oct" localSheetId="51">#REF!</definedName>
    <definedName name="Oct" localSheetId="52">#REF!</definedName>
    <definedName name="Oct" localSheetId="59">#REF!</definedName>
    <definedName name="Oct" localSheetId="60">#REF!</definedName>
    <definedName name="Oct" localSheetId="49">#REF!</definedName>
    <definedName name="Oct" localSheetId="50">#REF!</definedName>
    <definedName name="Oct" localSheetId="46">#REF!</definedName>
    <definedName name="Oct" localSheetId="47">#REF!</definedName>
    <definedName name="Oct" localSheetId="38">#REF!</definedName>
    <definedName name="Oct" localSheetId="39">#REF!</definedName>
    <definedName name="Oct" localSheetId="43">#REF!</definedName>
    <definedName name="Oct" localSheetId="44">#REF!</definedName>
    <definedName name="Oct" localSheetId="45">#REF!</definedName>
    <definedName name="Oct" localSheetId="48">#REF!</definedName>
    <definedName name="Oct" localSheetId="57">#REF!</definedName>
    <definedName name="Oct" localSheetId="58">#REF!</definedName>
    <definedName name="Oct" localSheetId="55">#REF!</definedName>
    <definedName name="Oct" localSheetId="56">#REF!</definedName>
    <definedName name="Oct" localSheetId="53">#REF!</definedName>
    <definedName name="Oct" localSheetId="54">#REF!</definedName>
    <definedName name="Oct" localSheetId="6">#REF!</definedName>
    <definedName name="Oct" localSheetId="7">#REF!</definedName>
    <definedName name="Oct" localSheetId="12">#REF!</definedName>
    <definedName name="Oct" localSheetId="18">#REF!</definedName>
    <definedName name="Oct" localSheetId="19">#REF!</definedName>
    <definedName name="Oct" localSheetId="28">#REF!</definedName>
    <definedName name="Oct" localSheetId="36">#REF!</definedName>
    <definedName name="Oct" localSheetId="26">#REF!</definedName>
    <definedName name="Oct" localSheetId="23">#REF!</definedName>
    <definedName name="Oct" localSheetId="16">#REF!</definedName>
    <definedName name="Oct" localSheetId="17">#REF!</definedName>
    <definedName name="Oct" localSheetId="20">#REF!</definedName>
    <definedName name="Oct" localSheetId="22">#REF!</definedName>
    <definedName name="Oct" localSheetId="21">#REF!</definedName>
    <definedName name="Oct" localSheetId="25">#REF!</definedName>
    <definedName name="Oct" localSheetId="34">#REF!</definedName>
    <definedName name="Oct" localSheetId="32">#REF!</definedName>
    <definedName name="Oct" localSheetId="30">#REF!</definedName>
    <definedName name="Oct" localSheetId="29">#REF!</definedName>
    <definedName name="Oct" localSheetId="37">#REF!</definedName>
    <definedName name="Oct" localSheetId="27">#REF!</definedName>
    <definedName name="Oct" localSheetId="24">#REF!</definedName>
    <definedName name="Oct" localSheetId="35">#REF!</definedName>
    <definedName name="Oct" localSheetId="33">#REF!</definedName>
    <definedName name="Oct" localSheetId="31">#REF!</definedName>
    <definedName name="Oct">#REF!</definedName>
    <definedName name="OF" localSheetId="6">#REF!</definedName>
    <definedName name="OF" localSheetId="7">#REF!</definedName>
    <definedName name="OF" localSheetId="12">#REF!</definedName>
    <definedName name="OF" localSheetId="22">#REF!</definedName>
    <definedName name="OF" localSheetId="25">#REF!</definedName>
    <definedName name="OF">#REF!</definedName>
    <definedName name="oipk">'[11]Harvesting All Area Feb-2020'!#REF!</definedName>
    <definedName name="OLC" localSheetId="6">OFFSET([17]Origin_Local_Charges!#REF!,0,0,COUNTA([17]Origin_Local_Charges!#REF!),COUNTA([17]Origin_Local_Charges!$A$3:$IV$3))</definedName>
    <definedName name="OLC" localSheetId="7">OFFSET([17]Origin_Local_Charges!#REF!,0,0,COUNTA([17]Origin_Local_Charges!#REF!),COUNTA([17]Origin_Local_Charges!$A$3:$IV$3))</definedName>
    <definedName name="OLC" localSheetId="12">OFFSET([17]Origin_Local_Charges!#REF!,0,0,COUNTA([17]Origin_Local_Charges!#REF!),COUNTA([17]Origin_Local_Charges!$A$3:$IV$3))</definedName>
    <definedName name="OLC" localSheetId="0">OFFSET([16]Origin_Local_Charges!#REF!,0,0,COUNTA([16]Origin_Local_Charges!#REF!),COUNTA([16]Origin_Local_Charges!$A$3:$IV$3))</definedName>
    <definedName name="OLC">OFFSET([17]Origin_Local_Charges!#REF!,0,0,COUNTA([17]Origin_Local_Charges!#REF!),COUNTA([17]Origin_Local_Charges!$A$3:$IV$3))</definedName>
    <definedName name="oocll" localSheetId="6">#REF!</definedName>
    <definedName name="oocll" localSheetId="7">#REF!</definedName>
    <definedName name="oocll" localSheetId="12">#REF!</definedName>
    <definedName name="oocll" localSheetId="22">#REF!</definedName>
    <definedName name="oocll" localSheetId="25">#REF!</definedName>
    <definedName name="oocll">#REF!</definedName>
    <definedName name="opo" localSheetId="5" hidden="1">{#N/A,#N/A,FALSE,"지침";#N/A,#N/A,FALSE,"환경분석";#N/A,#N/A,FALSE,"Sheet16"}</definedName>
    <definedName name="opo" localSheetId="4" hidden="1">{#N/A,#N/A,FALSE,"지침";#N/A,#N/A,FALSE,"환경분석";#N/A,#N/A,FALSE,"Sheet16"}</definedName>
    <definedName name="opo" localSheetId="40" hidden="1">{#N/A,#N/A,FALSE,"지침";#N/A,#N/A,FALSE,"환경분석";#N/A,#N/A,FALSE,"Sheet16"}</definedName>
    <definedName name="opo" localSheetId="41" hidden="1">{#N/A,#N/A,FALSE,"지침";#N/A,#N/A,FALSE,"환경분석";#N/A,#N/A,FALSE,"Sheet16"}</definedName>
    <definedName name="opo" localSheetId="42" hidden="1">{#N/A,#N/A,FALSE,"지침";#N/A,#N/A,FALSE,"환경분석";#N/A,#N/A,FALSE,"Sheet16"}</definedName>
    <definedName name="opo" localSheetId="51" hidden="1">{#N/A,#N/A,FALSE,"지침";#N/A,#N/A,FALSE,"환경분석";#N/A,#N/A,FALSE,"Sheet16"}</definedName>
    <definedName name="opo" localSheetId="52" hidden="1">{#N/A,#N/A,FALSE,"지침";#N/A,#N/A,FALSE,"환경분석";#N/A,#N/A,FALSE,"Sheet16"}</definedName>
    <definedName name="opo" localSheetId="59" hidden="1">{#N/A,#N/A,FALSE,"지침";#N/A,#N/A,FALSE,"환경분석";#N/A,#N/A,FALSE,"Sheet16"}</definedName>
    <definedName name="opo" localSheetId="60" hidden="1">{#N/A,#N/A,FALSE,"지침";#N/A,#N/A,FALSE,"환경분석";#N/A,#N/A,FALSE,"Sheet16"}</definedName>
    <definedName name="opo" localSheetId="49" hidden="1">{#N/A,#N/A,FALSE,"지침";#N/A,#N/A,FALSE,"환경분석";#N/A,#N/A,FALSE,"Sheet16"}</definedName>
    <definedName name="opo" localSheetId="50" hidden="1">{#N/A,#N/A,FALSE,"지침";#N/A,#N/A,FALSE,"환경분석";#N/A,#N/A,FALSE,"Sheet16"}</definedName>
    <definedName name="opo" localSheetId="46" hidden="1">{#N/A,#N/A,FALSE,"지침";#N/A,#N/A,FALSE,"환경분석";#N/A,#N/A,FALSE,"Sheet16"}</definedName>
    <definedName name="opo" localSheetId="47" hidden="1">{#N/A,#N/A,FALSE,"지침";#N/A,#N/A,FALSE,"환경분석";#N/A,#N/A,FALSE,"Sheet16"}</definedName>
    <definedName name="opo" localSheetId="38" hidden="1">{#N/A,#N/A,FALSE,"지침";#N/A,#N/A,FALSE,"환경분석";#N/A,#N/A,FALSE,"Sheet16"}</definedName>
    <definedName name="opo" localSheetId="39" hidden="1">{#N/A,#N/A,FALSE,"지침";#N/A,#N/A,FALSE,"환경분석";#N/A,#N/A,FALSE,"Sheet16"}</definedName>
    <definedName name="opo" localSheetId="43" hidden="1">{#N/A,#N/A,FALSE,"지침";#N/A,#N/A,FALSE,"환경분석";#N/A,#N/A,FALSE,"Sheet16"}</definedName>
    <definedName name="opo" localSheetId="44" hidden="1">{#N/A,#N/A,FALSE,"지침";#N/A,#N/A,FALSE,"환경분석";#N/A,#N/A,FALSE,"Sheet16"}</definedName>
    <definedName name="opo" localSheetId="45" hidden="1">{#N/A,#N/A,FALSE,"지침";#N/A,#N/A,FALSE,"환경분석";#N/A,#N/A,FALSE,"Sheet16"}</definedName>
    <definedName name="opo" localSheetId="48" hidden="1">{#N/A,#N/A,FALSE,"지침";#N/A,#N/A,FALSE,"환경분석";#N/A,#N/A,FALSE,"Sheet16"}</definedName>
    <definedName name="opo" localSheetId="57" hidden="1">{#N/A,#N/A,FALSE,"지침";#N/A,#N/A,FALSE,"환경분석";#N/A,#N/A,FALSE,"Sheet16"}</definedName>
    <definedName name="opo" localSheetId="58" hidden="1">{#N/A,#N/A,FALSE,"지침";#N/A,#N/A,FALSE,"환경분석";#N/A,#N/A,FALSE,"Sheet16"}</definedName>
    <definedName name="opo" localSheetId="55" hidden="1">{#N/A,#N/A,FALSE,"지침";#N/A,#N/A,FALSE,"환경분석";#N/A,#N/A,FALSE,"Sheet16"}</definedName>
    <definedName name="opo" localSheetId="56" hidden="1">{#N/A,#N/A,FALSE,"지침";#N/A,#N/A,FALSE,"환경분석";#N/A,#N/A,FALSE,"Sheet16"}</definedName>
    <definedName name="opo" localSheetId="53" hidden="1">{#N/A,#N/A,FALSE,"지침";#N/A,#N/A,FALSE,"환경분석";#N/A,#N/A,FALSE,"Sheet16"}</definedName>
    <definedName name="opo" localSheetId="54" hidden="1">{#N/A,#N/A,FALSE,"지침";#N/A,#N/A,FALSE,"환경분석";#N/A,#N/A,FALSE,"Sheet16"}</definedName>
    <definedName name="opo" localSheetId="6" hidden="1">{#N/A,#N/A,FALSE,"지침";#N/A,#N/A,FALSE,"환경분석";#N/A,#N/A,FALSE,"Sheet16"}</definedName>
    <definedName name="opo" localSheetId="7" hidden="1">{#N/A,#N/A,FALSE,"지침";#N/A,#N/A,FALSE,"환경분석";#N/A,#N/A,FALSE,"Sheet16"}</definedName>
    <definedName name="opo" localSheetId="12" hidden="1">{#N/A,#N/A,FALSE,"지침";#N/A,#N/A,FALSE,"환경분석";#N/A,#N/A,FALSE,"Sheet16"}</definedName>
    <definedName name="opo" localSheetId="10" hidden="1">{#N/A,#N/A,FALSE,"지침";#N/A,#N/A,FALSE,"환경분석";#N/A,#N/A,FALSE,"Sheet16"}</definedName>
    <definedName name="opo" localSheetId="11" hidden="1">{#N/A,#N/A,FALSE,"지침";#N/A,#N/A,FALSE,"환경분석";#N/A,#N/A,FALSE,"Sheet16"}</definedName>
    <definedName name="opo" localSheetId="18" hidden="1">{#N/A,#N/A,FALSE,"지침";#N/A,#N/A,FALSE,"환경분석";#N/A,#N/A,FALSE,"Sheet16"}</definedName>
    <definedName name="opo" localSheetId="19" hidden="1">{#N/A,#N/A,FALSE,"지침";#N/A,#N/A,FALSE,"환경분석";#N/A,#N/A,FALSE,"Sheet16"}</definedName>
    <definedName name="opo" localSheetId="28" hidden="1">{#N/A,#N/A,FALSE,"지침";#N/A,#N/A,FALSE,"환경분석";#N/A,#N/A,FALSE,"Sheet16"}</definedName>
    <definedName name="opo" localSheetId="36" hidden="1">{#N/A,#N/A,FALSE,"지침";#N/A,#N/A,FALSE,"환경분석";#N/A,#N/A,FALSE,"Sheet16"}</definedName>
    <definedName name="opo" localSheetId="26" hidden="1">{#N/A,#N/A,FALSE,"지침";#N/A,#N/A,FALSE,"환경분석";#N/A,#N/A,FALSE,"Sheet16"}</definedName>
    <definedName name="opo" localSheetId="23" hidden="1">{#N/A,#N/A,FALSE,"지침";#N/A,#N/A,FALSE,"환경분석";#N/A,#N/A,FALSE,"Sheet16"}</definedName>
    <definedName name="opo" localSheetId="16" hidden="1">{#N/A,#N/A,FALSE,"지침";#N/A,#N/A,FALSE,"환경분석";#N/A,#N/A,FALSE,"Sheet16"}</definedName>
    <definedName name="opo" localSheetId="17" hidden="1">{#N/A,#N/A,FALSE,"지침";#N/A,#N/A,FALSE,"환경분석";#N/A,#N/A,FALSE,"Sheet16"}</definedName>
    <definedName name="opo" localSheetId="20" hidden="1">{#N/A,#N/A,FALSE,"지침";#N/A,#N/A,FALSE,"환경분석";#N/A,#N/A,FALSE,"Sheet16"}</definedName>
    <definedName name="opo" localSheetId="22" hidden="1">{#N/A,#N/A,FALSE,"지침";#N/A,#N/A,FALSE,"환경분석";#N/A,#N/A,FALSE,"Sheet16"}</definedName>
    <definedName name="opo" localSheetId="21" hidden="1">{#N/A,#N/A,FALSE,"지침";#N/A,#N/A,FALSE,"환경분석";#N/A,#N/A,FALSE,"Sheet16"}</definedName>
    <definedName name="opo" localSheetId="25" hidden="1">{#N/A,#N/A,FALSE,"지침";#N/A,#N/A,FALSE,"환경분석";#N/A,#N/A,FALSE,"Sheet16"}</definedName>
    <definedName name="opo" localSheetId="34" hidden="1">{#N/A,#N/A,FALSE,"지침";#N/A,#N/A,FALSE,"환경분석";#N/A,#N/A,FALSE,"Sheet16"}</definedName>
    <definedName name="opo" localSheetId="32" hidden="1">{#N/A,#N/A,FALSE,"지침";#N/A,#N/A,FALSE,"환경분석";#N/A,#N/A,FALSE,"Sheet16"}</definedName>
    <definedName name="opo" localSheetId="30" hidden="1">{#N/A,#N/A,FALSE,"지침";#N/A,#N/A,FALSE,"환경분석";#N/A,#N/A,FALSE,"Sheet16"}</definedName>
    <definedName name="opo" localSheetId="29" hidden="1">{#N/A,#N/A,FALSE,"지침";#N/A,#N/A,FALSE,"환경분석";#N/A,#N/A,FALSE,"Sheet16"}</definedName>
    <definedName name="opo" localSheetId="37" hidden="1">{#N/A,#N/A,FALSE,"지침";#N/A,#N/A,FALSE,"환경분석";#N/A,#N/A,FALSE,"Sheet16"}</definedName>
    <definedName name="opo" localSheetId="27" hidden="1">{#N/A,#N/A,FALSE,"지침";#N/A,#N/A,FALSE,"환경분석";#N/A,#N/A,FALSE,"Sheet16"}</definedName>
    <definedName name="opo" localSheetId="24" hidden="1">{#N/A,#N/A,FALSE,"지침";#N/A,#N/A,FALSE,"환경분석";#N/A,#N/A,FALSE,"Sheet16"}</definedName>
    <definedName name="opo" localSheetId="35" hidden="1">{#N/A,#N/A,FALSE,"지침";#N/A,#N/A,FALSE,"환경분석";#N/A,#N/A,FALSE,"Sheet16"}</definedName>
    <definedName name="opo" localSheetId="33" hidden="1">{#N/A,#N/A,FALSE,"지침";#N/A,#N/A,FALSE,"환경분석";#N/A,#N/A,FALSE,"Sheet16"}</definedName>
    <definedName name="opo" localSheetId="31" hidden="1">{#N/A,#N/A,FALSE,"지침";#N/A,#N/A,FALSE,"환경분석";#N/A,#N/A,FALSE,"Sheet16"}</definedName>
    <definedName name="opo" localSheetId="15" hidden="1">{#N/A,#N/A,FALSE,"지침";#N/A,#N/A,FALSE,"환경분석";#N/A,#N/A,FALSE,"Sheet16"}</definedName>
    <definedName name="opo" localSheetId="2" hidden="1">{#N/A,#N/A,FALSE,"지침";#N/A,#N/A,FALSE,"환경분석";#N/A,#N/A,FALSE,"Sheet16"}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ParetoBaseCell" localSheetId="6">#REF!</definedName>
    <definedName name="ParetoBaseCell" localSheetId="7">#REF!</definedName>
    <definedName name="ParetoBaseCell" localSheetId="12">#REF!</definedName>
    <definedName name="ParetoBaseCell" localSheetId="22">#REF!</definedName>
    <definedName name="ParetoBaseCell" localSheetId="25">#REF!</definedName>
    <definedName name="ParetoBaseCell" localSheetId="0">#REF!</definedName>
    <definedName name="ParetoBaseCell">#REF!</definedName>
    <definedName name="Performance_Rate" localSheetId="6">#REF!</definedName>
    <definedName name="Performance_Rate" localSheetId="7">#REF!</definedName>
    <definedName name="Performance_Rate" localSheetId="12">#REF!</definedName>
    <definedName name="Performance_Rate" localSheetId="22">#REF!</definedName>
    <definedName name="Performance_Rate" localSheetId="25">#REF!</definedName>
    <definedName name="Performance_Rate" localSheetId="0">#REF!</definedName>
    <definedName name="Performance_Rate">#REF!</definedName>
    <definedName name="plant" localSheetId="0">[46]curr!$A$1:$A$42</definedName>
    <definedName name="plant">[47]curr!$A$1:$A$42</definedName>
    <definedName name="planting" localSheetId="40">'[11]Harvesting All Area Feb-2020'!#REF!</definedName>
    <definedName name="planting" localSheetId="41">'[11]Harvesting All Area Feb-2020'!#REF!</definedName>
    <definedName name="planting" localSheetId="42">'[11]Harvesting All Area Feb-2020'!#REF!</definedName>
    <definedName name="planting" localSheetId="51">'[11]Harvesting All Area Feb-2020'!#REF!</definedName>
    <definedName name="planting" localSheetId="52">'[11]Harvesting All Area Feb-2020'!#REF!</definedName>
    <definedName name="planting" localSheetId="59">'[11]Harvesting All Area Feb-2020'!#REF!</definedName>
    <definedName name="planting" localSheetId="60">'[11]Harvesting All Area Feb-2020'!#REF!</definedName>
    <definedName name="planting" localSheetId="49">'[11]Harvesting All Area Feb-2020'!#REF!</definedName>
    <definedName name="planting" localSheetId="50">'[11]Harvesting All Area Feb-2020'!#REF!</definedName>
    <definedName name="planting" localSheetId="46">'[11]Harvesting All Area Feb-2020'!#REF!</definedName>
    <definedName name="planting" localSheetId="47">'[11]Harvesting All Area Feb-2020'!#REF!</definedName>
    <definedName name="planting" localSheetId="38">'[11]Harvesting All Area Feb-2020'!#REF!</definedName>
    <definedName name="planting" localSheetId="39">'[11]Harvesting All Area Feb-2020'!#REF!</definedName>
    <definedName name="planting" localSheetId="43">'[11]Harvesting All Area Feb-2020'!#REF!</definedName>
    <definedName name="planting" localSheetId="44">'[11]Harvesting All Area Feb-2020'!#REF!</definedName>
    <definedName name="planting" localSheetId="45">'[11]Harvesting All Area Feb-2020'!#REF!</definedName>
    <definedName name="planting" localSheetId="48">'[11]Harvesting All Area Feb-2020'!#REF!</definedName>
    <definedName name="planting" localSheetId="57">'[11]Harvesting All Area Feb-2020'!#REF!</definedName>
    <definedName name="planting" localSheetId="58">'[11]Harvesting All Area Feb-2020'!#REF!</definedName>
    <definedName name="planting" localSheetId="55">'[11]Harvesting All Area Feb-2020'!#REF!</definedName>
    <definedName name="planting" localSheetId="56">'[11]Harvesting All Area Feb-2020'!#REF!</definedName>
    <definedName name="planting" localSheetId="53">'[11]Harvesting All Area Feb-2020'!#REF!</definedName>
    <definedName name="planting" localSheetId="54">'[11]Harvesting All Area Feb-2020'!#REF!</definedName>
    <definedName name="planting" localSheetId="6">'[11]Harvesting All Area Feb-2020'!#REF!</definedName>
    <definedName name="planting" localSheetId="7">'[11]Harvesting All Area Feb-2020'!#REF!</definedName>
    <definedName name="planting" localSheetId="12">'[11]Harvesting All Area Feb-2020'!#REF!</definedName>
    <definedName name="planting" localSheetId="18">'[11]Harvesting All Area Feb-2020'!#REF!</definedName>
    <definedName name="planting" localSheetId="19">'[11]Harvesting All Area Feb-2020'!#REF!</definedName>
    <definedName name="planting" localSheetId="28">'[11]Harvesting All Area Feb-2020'!#REF!</definedName>
    <definedName name="planting" localSheetId="36">'[11]Harvesting All Area Feb-2020'!#REF!</definedName>
    <definedName name="planting" localSheetId="26">'[11]Harvesting All Area Feb-2020'!#REF!</definedName>
    <definedName name="planting" localSheetId="23">'[11]Harvesting All Area Feb-2020'!#REF!</definedName>
    <definedName name="planting" localSheetId="16">'[11]Harvesting All Area Feb-2020'!#REF!</definedName>
    <definedName name="planting" localSheetId="17">'[11]Harvesting All Area Feb-2020'!#REF!</definedName>
    <definedName name="planting" localSheetId="20">'[11]Harvesting All Area Feb-2020'!#REF!</definedName>
    <definedName name="planting" localSheetId="22">'[11]Harvesting All Area Feb-2020'!#REF!</definedName>
    <definedName name="planting" localSheetId="21">'[11]Harvesting All Area Feb-2020'!#REF!</definedName>
    <definedName name="planting" localSheetId="25">'[11]Harvesting All Area Feb-2020'!#REF!</definedName>
    <definedName name="planting" localSheetId="34">'[11]Harvesting All Area Feb-2020'!#REF!</definedName>
    <definedName name="planting" localSheetId="32">'[11]Harvesting All Area Feb-2020'!#REF!</definedName>
    <definedName name="planting" localSheetId="30">'[11]Harvesting All Area Feb-2020'!#REF!</definedName>
    <definedName name="planting" localSheetId="29">'[11]Harvesting All Area Feb-2020'!#REF!</definedName>
    <definedName name="planting" localSheetId="37">'[11]Harvesting All Area Feb-2020'!#REF!</definedName>
    <definedName name="planting" localSheetId="27">'[11]Harvesting All Area Feb-2020'!#REF!</definedName>
    <definedName name="planting" localSheetId="24">'[11]Harvesting All Area Feb-2020'!#REF!</definedName>
    <definedName name="planting" localSheetId="35">'[11]Harvesting All Area Feb-2020'!#REF!</definedName>
    <definedName name="planting" localSheetId="33">'[11]Harvesting All Area Feb-2020'!#REF!</definedName>
    <definedName name="planting" localSheetId="31">'[11]Harvesting All Area Feb-2020'!#REF!</definedName>
    <definedName name="planting" localSheetId="0">'[11]Harvesting All Area Feb-2020'!#REF!</definedName>
    <definedName name="planting">'[11]Harvesting All Area Feb-2020'!#REF!</definedName>
    <definedName name="pod" localSheetId="6">#REF!</definedName>
    <definedName name="pod" localSheetId="7">#REF!</definedName>
    <definedName name="pod" localSheetId="12">#REF!</definedName>
    <definedName name="pod" localSheetId="22">#REF!</definedName>
    <definedName name="pod" localSheetId="25">#REF!</definedName>
    <definedName name="pod" localSheetId="0">#REF!</definedName>
    <definedName name="pod">#REF!</definedName>
    <definedName name="podc" localSheetId="6">#REF!</definedName>
    <definedName name="podc" localSheetId="7">#REF!</definedName>
    <definedName name="podc" localSheetId="12">#REF!</definedName>
    <definedName name="podc" localSheetId="22">#REF!</definedName>
    <definedName name="podc" localSheetId="25">#REF!</definedName>
    <definedName name="podc">#REF!</definedName>
    <definedName name="Ports" localSheetId="6">OFFSET(#REF!,0,0,COUNTA(#REF!))</definedName>
    <definedName name="Ports" localSheetId="7">OFFSET(#REF!,0,0,COUNTA(#REF!))</definedName>
    <definedName name="Ports" localSheetId="12">OFFSET(#REF!,0,0,COUNTA(#REF!))</definedName>
    <definedName name="Ports" localSheetId="22">OFFSET(#REF!,0,0,COUNTA(#REF!))</definedName>
    <definedName name="Ports" localSheetId="25">OFFSET(#REF!,0,0,COUNTA(#REF!))</definedName>
    <definedName name="Ports">OFFSET(#REF!,0,0,COUNTA(#REF!))</definedName>
    <definedName name="pptable" localSheetId="6">#REF!</definedName>
    <definedName name="pptable" localSheetId="7">#REF!</definedName>
    <definedName name="pptable" localSheetId="12">#REF!</definedName>
    <definedName name="pptable" localSheetId="22">#REF!</definedName>
    <definedName name="pptable" localSheetId="25">#REF!</definedName>
    <definedName name="pptable" localSheetId="0">#REF!</definedName>
    <definedName name="pptable">#REF!</definedName>
    <definedName name="Premium_Beer">[15]!Premium_Beer</definedName>
    <definedName name="print" localSheetId="40">#REF!</definedName>
    <definedName name="print" localSheetId="41">#REF!</definedName>
    <definedName name="print" localSheetId="42">#REF!</definedName>
    <definedName name="print" localSheetId="51">#REF!</definedName>
    <definedName name="print" localSheetId="52">#REF!</definedName>
    <definedName name="print" localSheetId="59">#REF!</definedName>
    <definedName name="print" localSheetId="60">#REF!</definedName>
    <definedName name="print" localSheetId="49">#REF!</definedName>
    <definedName name="print" localSheetId="50">#REF!</definedName>
    <definedName name="print" localSheetId="46">#REF!</definedName>
    <definedName name="print" localSheetId="47">#REF!</definedName>
    <definedName name="print" localSheetId="38">#REF!</definedName>
    <definedName name="print" localSheetId="39">#REF!</definedName>
    <definedName name="print" localSheetId="43">#REF!</definedName>
    <definedName name="print" localSheetId="44">#REF!</definedName>
    <definedName name="print" localSheetId="45">#REF!</definedName>
    <definedName name="print" localSheetId="48">#REF!</definedName>
    <definedName name="print" localSheetId="57">#REF!</definedName>
    <definedName name="print" localSheetId="58">#REF!</definedName>
    <definedName name="print" localSheetId="55">#REF!</definedName>
    <definedName name="print" localSheetId="56">#REF!</definedName>
    <definedName name="print" localSheetId="53">#REF!</definedName>
    <definedName name="print" localSheetId="54">#REF!</definedName>
    <definedName name="print" localSheetId="6">#REF!</definedName>
    <definedName name="print" localSheetId="7">#REF!</definedName>
    <definedName name="print" localSheetId="12">#REF!</definedName>
    <definedName name="print" localSheetId="18">#REF!</definedName>
    <definedName name="print" localSheetId="19">#REF!</definedName>
    <definedName name="print" localSheetId="28">#REF!</definedName>
    <definedName name="print" localSheetId="36">#REF!</definedName>
    <definedName name="print" localSheetId="26">#REF!</definedName>
    <definedName name="print" localSheetId="23">#REF!</definedName>
    <definedName name="print" localSheetId="16">#REF!</definedName>
    <definedName name="print" localSheetId="17">#REF!</definedName>
    <definedName name="print" localSheetId="20">#REF!</definedName>
    <definedName name="print" localSheetId="22">#REF!</definedName>
    <definedName name="print" localSheetId="21">#REF!</definedName>
    <definedName name="print" localSheetId="25">#REF!</definedName>
    <definedName name="print" localSheetId="34">#REF!</definedName>
    <definedName name="print" localSheetId="32">#REF!</definedName>
    <definedName name="print" localSheetId="30">#REF!</definedName>
    <definedName name="print" localSheetId="29">#REF!</definedName>
    <definedName name="print" localSheetId="37">#REF!</definedName>
    <definedName name="print" localSheetId="27">#REF!</definedName>
    <definedName name="print" localSheetId="24">#REF!</definedName>
    <definedName name="print" localSheetId="35">#REF!</definedName>
    <definedName name="print" localSheetId="33">#REF!</definedName>
    <definedName name="print" localSheetId="31">#REF!</definedName>
    <definedName name="print" localSheetId="0">#REF!</definedName>
    <definedName name="print">#REF!</definedName>
    <definedName name="_xlnm.Print_Area" localSheetId="40">'KSN MAP - Apr 2026 (2)'!$A$1:$J$48</definedName>
    <definedName name="_xlnm.Print_Area" localSheetId="41">'KSN MAP - Apr 2026 _ 26.03.206'!$A$1:$J$48</definedName>
    <definedName name="_xlnm.Print_Area" localSheetId="42">'KSN MAP - Apr 2026 Rev1-2.04.26'!$A$1:$J$48</definedName>
    <definedName name="_xlnm.Print_Area" localSheetId="51">'KSN MAP - Aug 2026 (2)'!$A$1:$J$48</definedName>
    <definedName name="_xlnm.Print_Area" localSheetId="52">'KSN MAP - Aug 2026_02.04.26'!$A$1:$J$48</definedName>
    <definedName name="_xlnm.Print_Area" localSheetId="59">'KSN MAP - Dec 2026 (2)'!$A$1:$J$48</definedName>
    <definedName name="_xlnm.Print_Area" localSheetId="60">'KSN MAP - Dec 2026 _02.04.26'!$A$1:$J$48</definedName>
    <definedName name="_xlnm.Print_Area" localSheetId="49">'KSN MAP - Jul 2026 (2)'!$A$1:$J$48</definedName>
    <definedName name="_xlnm.Print_Area" localSheetId="50">'KSN MAP - Jul 2026_02.04.26'!$A$1:$J$48</definedName>
    <definedName name="_xlnm.Print_Area" localSheetId="46">'KSN MAP - Jun 2026 (2)'!$A$1:$J$48</definedName>
    <definedName name="_xlnm.Print_Area" localSheetId="47">'KSN MAP - Jun 2026_02.04.26'!$A$1:$J$48</definedName>
    <definedName name="_xlnm.Print_Area" localSheetId="38">'KSN MAP - Mar 2026 (2)'!$A$1:$J$48</definedName>
    <definedName name="_xlnm.Print_Area" localSheetId="39">'KSN MAP - Mar 2026 _ 22.02.2026'!$A$1:$J$48</definedName>
    <definedName name="_xlnm.Print_Area" localSheetId="43">'KSN MAP - May 2026 (2)'!$A$1:$J$48</definedName>
    <definedName name="_xlnm.Print_Area" localSheetId="44">'KSN MAP - May 2026_02.04.26'!$A$1:$J$48</definedName>
    <definedName name="_xlnm.Print_Area" localSheetId="45">'KSN MAP - May 2026_24.04.26'!$A$1:$J$48</definedName>
    <definedName name="_xlnm.Print_Area" localSheetId="48">'KSN MAP - May 2026Rev01_5.5.206'!$A$1:$J$48</definedName>
    <definedName name="_xlnm.Print_Area" localSheetId="57">'KSN MAP - Nov 2026  (2)'!$A$1:$J$48</definedName>
    <definedName name="_xlnm.Print_Area" localSheetId="58">'KSN MAP - Nov 2026 _02.04.26'!$A$1:$J$48</definedName>
    <definedName name="_xlnm.Print_Area" localSheetId="55">'KSN MAP - Oct 2026 (2)'!$A$1:$J$48</definedName>
    <definedName name="_xlnm.Print_Area" localSheetId="56">'KSN MAP - Oct 2026_02.04.26'!$A$1:$J$48</definedName>
    <definedName name="_xlnm.Print_Area" localSheetId="53">'KSN MAP - Sep 2026 (2)'!$A$1:$J$48</definedName>
    <definedName name="_xlnm.Print_Area" localSheetId="54">'KSN MAP - Sep 2026 _02.04.26'!$A$1:$J$48</definedName>
    <definedName name="_xlnm.Print_Area" localSheetId="18">'SK MAP - Apr 2026 (2)'!$A$1:$J$47</definedName>
    <definedName name="_xlnm.Print_Area" localSheetId="19">'SK MAP - Apr 2026 _ 26.03.2026'!$A$1:$J$47</definedName>
    <definedName name="_xlnm.Print_Area" localSheetId="28">'SK MAP - Aug 2026 (2)'!$A$1:$J$47</definedName>
    <definedName name="_xlnm.Print_Area" localSheetId="36">'SK MAP - Dec 26  (2)'!$A$1:$J$47</definedName>
    <definedName name="_xlnm.Print_Area" localSheetId="26">'SK MAP - Jul 2026 (2)'!$A$1:$J$47</definedName>
    <definedName name="_xlnm.Print_Area" localSheetId="23">'SK MAP - Jun 2026 (2)'!$A$1:$J$47</definedName>
    <definedName name="_xlnm.Print_Area" localSheetId="16">'SK MAP - Mar 2026  (2)'!$A$1:$J$47</definedName>
    <definedName name="_xlnm.Print_Area" localSheetId="17">'SK MAP - Mar 2026 _22.02.2026'!$A$1:$J$47</definedName>
    <definedName name="_xlnm.Print_Area" localSheetId="20">'SK MAP - May 2026 (2)'!$A$1:$J$47</definedName>
    <definedName name="_xlnm.Print_Area" localSheetId="22">'SK MAP - May 2026 _ 24.04.26'!$A$1:$J$47</definedName>
    <definedName name="_xlnm.Print_Area" localSheetId="21">'SK MAP - May 2026 _ 26.03.2026'!$A$1:$J$47</definedName>
    <definedName name="_xlnm.Print_Area" localSheetId="25">'SK MAP - May 2026Rev01 5.5.2026'!$A$1:$J$47</definedName>
    <definedName name="_xlnm.Print_Area" localSheetId="34">'SK MAP - Nov 26 (2)'!$A$1:$J$47</definedName>
    <definedName name="_xlnm.Print_Area" localSheetId="32">'SK MAP - Oct 26 (2)'!$A$1:$J$47</definedName>
    <definedName name="_xlnm.Print_Area" localSheetId="30">'SK MAP - Sep 26 (2)'!$A$1:$J$47</definedName>
    <definedName name="_xlnm.Print_Area" localSheetId="29">'SK MAP -Aug 2026 _ 26.03.26'!$A$1:$J$47</definedName>
    <definedName name="_xlnm.Print_Area" localSheetId="37">'SK MAP -Dec 2026 _ 26.03.26 '!$A$1:$J$47</definedName>
    <definedName name="_xlnm.Print_Area" localSheetId="27">'SK MAP -July 2026 _ 26.03.26'!$A$1:$J$47</definedName>
    <definedName name="_xlnm.Print_Area" localSheetId="24">'SK MAP -June 2026 _ 26.03.2026'!$A$1:$J$47</definedName>
    <definedName name="_xlnm.Print_Area" localSheetId="35">'SK MAP -Nov 2026 _ 26.03.26'!$A$1:$J$47</definedName>
    <definedName name="_xlnm.Print_Area" localSheetId="33">'SK MAP -Oct 2026 _ 26.03.26'!$A$1:$J$47</definedName>
    <definedName name="_xlnm.Print_Area" localSheetId="31">'SK MAP -Sep 2026 _ 26.03.26 '!$A$1:$J$47</definedName>
    <definedName name="_xlnm.Print_Area">[48]호프!$A$1:$R$216</definedName>
    <definedName name="Print_Area_MI" localSheetId="40">#REF!</definedName>
    <definedName name="Print_Area_MI" localSheetId="41">#REF!</definedName>
    <definedName name="Print_Area_MI" localSheetId="42">#REF!</definedName>
    <definedName name="Print_Area_MI" localSheetId="51">#REF!</definedName>
    <definedName name="Print_Area_MI" localSheetId="52">#REF!</definedName>
    <definedName name="Print_Area_MI" localSheetId="59">#REF!</definedName>
    <definedName name="Print_Area_MI" localSheetId="60">#REF!</definedName>
    <definedName name="Print_Area_MI" localSheetId="49">#REF!</definedName>
    <definedName name="Print_Area_MI" localSheetId="50">#REF!</definedName>
    <definedName name="Print_Area_MI" localSheetId="46">#REF!</definedName>
    <definedName name="Print_Area_MI" localSheetId="47">#REF!</definedName>
    <definedName name="Print_Area_MI" localSheetId="38">#REF!</definedName>
    <definedName name="Print_Area_MI" localSheetId="39">#REF!</definedName>
    <definedName name="Print_Area_MI" localSheetId="43">#REF!</definedName>
    <definedName name="Print_Area_MI" localSheetId="44">#REF!</definedName>
    <definedName name="Print_Area_MI" localSheetId="45">#REF!</definedName>
    <definedName name="Print_Area_MI" localSheetId="48">#REF!</definedName>
    <definedName name="Print_Area_MI" localSheetId="57">#REF!</definedName>
    <definedName name="Print_Area_MI" localSheetId="58">#REF!</definedName>
    <definedName name="Print_Area_MI" localSheetId="55">#REF!</definedName>
    <definedName name="Print_Area_MI" localSheetId="56">#REF!</definedName>
    <definedName name="Print_Area_MI" localSheetId="53">#REF!</definedName>
    <definedName name="Print_Area_MI" localSheetId="54">#REF!</definedName>
    <definedName name="Print_Area_MI" localSheetId="6">#REF!</definedName>
    <definedName name="Print_Area_MI" localSheetId="7">#REF!</definedName>
    <definedName name="Print_Area_MI" localSheetId="12">#REF!</definedName>
    <definedName name="Print_Area_MI" localSheetId="18">#REF!</definedName>
    <definedName name="Print_Area_MI" localSheetId="19">#REF!</definedName>
    <definedName name="Print_Area_MI" localSheetId="28">#REF!</definedName>
    <definedName name="Print_Area_MI" localSheetId="36">#REF!</definedName>
    <definedName name="Print_Area_MI" localSheetId="26">#REF!</definedName>
    <definedName name="Print_Area_MI" localSheetId="23">#REF!</definedName>
    <definedName name="Print_Area_MI" localSheetId="16">#REF!</definedName>
    <definedName name="Print_Area_MI" localSheetId="17">#REF!</definedName>
    <definedName name="Print_Area_MI" localSheetId="20">#REF!</definedName>
    <definedName name="Print_Area_MI" localSheetId="22">#REF!</definedName>
    <definedName name="Print_Area_MI" localSheetId="21">#REF!</definedName>
    <definedName name="Print_Area_MI" localSheetId="25">#REF!</definedName>
    <definedName name="Print_Area_MI" localSheetId="34">#REF!</definedName>
    <definedName name="Print_Area_MI" localSheetId="32">#REF!</definedName>
    <definedName name="Print_Area_MI" localSheetId="30">#REF!</definedName>
    <definedName name="Print_Area_MI" localSheetId="29">#REF!</definedName>
    <definedName name="Print_Area_MI" localSheetId="37">#REF!</definedName>
    <definedName name="Print_Area_MI" localSheetId="27">#REF!</definedName>
    <definedName name="Print_Area_MI" localSheetId="24">#REF!</definedName>
    <definedName name="Print_Area_MI" localSheetId="35">#REF!</definedName>
    <definedName name="Print_Area_MI" localSheetId="33">#REF!</definedName>
    <definedName name="Print_Area_MI" localSheetId="31">#REF!</definedName>
    <definedName name="Print_Area_MI" localSheetId="0">#REF!</definedName>
    <definedName name="Print_Area_MI">#REF!</definedName>
    <definedName name="Print_title" localSheetId="40">#REF!,#REF!</definedName>
    <definedName name="Print_title" localSheetId="41">#REF!,#REF!</definedName>
    <definedName name="Print_title" localSheetId="42">#REF!,#REF!</definedName>
    <definedName name="Print_title" localSheetId="51">#REF!,#REF!</definedName>
    <definedName name="Print_title" localSheetId="52">#REF!,#REF!</definedName>
    <definedName name="Print_title" localSheetId="59">#REF!,#REF!</definedName>
    <definedName name="Print_title" localSheetId="60">#REF!,#REF!</definedName>
    <definedName name="Print_title" localSheetId="49">#REF!,#REF!</definedName>
    <definedName name="Print_title" localSheetId="50">#REF!,#REF!</definedName>
    <definedName name="Print_title" localSheetId="46">#REF!,#REF!</definedName>
    <definedName name="Print_title" localSheetId="47">#REF!,#REF!</definedName>
    <definedName name="Print_title" localSheetId="38">#REF!,#REF!</definedName>
    <definedName name="Print_title" localSheetId="39">#REF!,#REF!</definedName>
    <definedName name="Print_title" localSheetId="43">#REF!,#REF!</definedName>
    <definedName name="Print_title" localSheetId="44">#REF!,#REF!</definedName>
    <definedName name="Print_title" localSheetId="45">#REF!,#REF!</definedName>
    <definedName name="Print_title" localSheetId="48">#REF!,#REF!</definedName>
    <definedName name="Print_title" localSheetId="57">#REF!,#REF!</definedName>
    <definedName name="Print_title" localSheetId="58">#REF!,#REF!</definedName>
    <definedName name="Print_title" localSheetId="55">#REF!,#REF!</definedName>
    <definedName name="Print_title" localSheetId="56">#REF!,#REF!</definedName>
    <definedName name="Print_title" localSheetId="53">#REF!,#REF!</definedName>
    <definedName name="Print_title" localSheetId="54">#REF!,#REF!</definedName>
    <definedName name="Print_title" localSheetId="6">#REF!,#REF!</definedName>
    <definedName name="Print_title" localSheetId="7">#REF!,#REF!</definedName>
    <definedName name="Print_title" localSheetId="12">#REF!,#REF!</definedName>
    <definedName name="Print_title" localSheetId="18">#REF!,#REF!</definedName>
    <definedName name="Print_title" localSheetId="19">#REF!,#REF!</definedName>
    <definedName name="Print_title" localSheetId="28">#REF!,#REF!</definedName>
    <definedName name="Print_title" localSheetId="36">#REF!,#REF!</definedName>
    <definedName name="Print_title" localSheetId="26">#REF!,#REF!</definedName>
    <definedName name="Print_title" localSheetId="23">#REF!,#REF!</definedName>
    <definedName name="Print_title" localSheetId="16">#REF!,#REF!</definedName>
    <definedName name="Print_title" localSheetId="17">#REF!,#REF!</definedName>
    <definedName name="Print_title" localSheetId="20">#REF!,#REF!</definedName>
    <definedName name="Print_title" localSheetId="22">#REF!,#REF!</definedName>
    <definedName name="Print_title" localSheetId="21">#REF!,#REF!</definedName>
    <definedName name="Print_title" localSheetId="25">#REF!,#REF!</definedName>
    <definedName name="Print_title" localSheetId="34">#REF!,#REF!</definedName>
    <definedName name="Print_title" localSheetId="32">#REF!,#REF!</definedName>
    <definedName name="Print_title" localSheetId="30">#REF!,#REF!</definedName>
    <definedName name="Print_title" localSheetId="29">#REF!,#REF!</definedName>
    <definedName name="Print_title" localSheetId="37">#REF!,#REF!</definedName>
    <definedName name="Print_title" localSheetId="27">#REF!,#REF!</definedName>
    <definedName name="Print_title" localSheetId="24">#REF!,#REF!</definedName>
    <definedName name="Print_title" localSheetId="35">#REF!,#REF!</definedName>
    <definedName name="Print_title" localSheetId="33">#REF!,#REF!</definedName>
    <definedName name="Print_title" localSheetId="31">#REF!,#REF!</definedName>
    <definedName name="Print_title" localSheetId="0">#REF!,#REF!</definedName>
    <definedName name="Print_title">#REF!,#REF!</definedName>
    <definedName name="_xlnm.Print_Titles" localSheetId="40">#REF!</definedName>
    <definedName name="_xlnm.Print_Titles" localSheetId="41">#REF!</definedName>
    <definedName name="_xlnm.Print_Titles" localSheetId="42">#REF!</definedName>
    <definedName name="_xlnm.Print_Titles" localSheetId="51">#REF!</definedName>
    <definedName name="_xlnm.Print_Titles" localSheetId="52">#REF!</definedName>
    <definedName name="_xlnm.Print_Titles" localSheetId="59">#REF!</definedName>
    <definedName name="_xlnm.Print_Titles" localSheetId="60">#REF!</definedName>
    <definedName name="_xlnm.Print_Titles" localSheetId="49">#REF!</definedName>
    <definedName name="_xlnm.Print_Titles" localSheetId="50">#REF!</definedName>
    <definedName name="_xlnm.Print_Titles" localSheetId="46">#REF!</definedName>
    <definedName name="_xlnm.Print_Titles" localSheetId="47">#REF!</definedName>
    <definedName name="_xlnm.Print_Titles" localSheetId="38">#REF!</definedName>
    <definedName name="_xlnm.Print_Titles" localSheetId="39">#REF!</definedName>
    <definedName name="_xlnm.Print_Titles" localSheetId="43">#REF!</definedName>
    <definedName name="_xlnm.Print_Titles" localSheetId="44">#REF!</definedName>
    <definedName name="_xlnm.Print_Titles" localSheetId="45">#REF!</definedName>
    <definedName name="_xlnm.Print_Titles" localSheetId="48">#REF!</definedName>
    <definedName name="_xlnm.Print_Titles" localSheetId="57">#REF!</definedName>
    <definedName name="_xlnm.Print_Titles" localSheetId="58">#REF!</definedName>
    <definedName name="_xlnm.Print_Titles" localSheetId="55">#REF!</definedName>
    <definedName name="_xlnm.Print_Titles" localSheetId="56">#REF!</definedName>
    <definedName name="_xlnm.Print_Titles" localSheetId="53">#REF!</definedName>
    <definedName name="_xlnm.Print_Titles" localSheetId="54">#REF!</definedName>
    <definedName name="_xlnm.Print_Titles" localSheetId="6">#REF!</definedName>
    <definedName name="_xlnm.Print_Titles" localSheetId="7">#REF!</definedName>
    <definedName name="_xlnm.Print_Titles" localSheetId="12">#REF!</definedName>
    <definedName name="_xlnm.Print_Titles" localSheetId="22">#REF!</definedName>
    <definedName name="_xlnm.Print_Titles" localSheetId="25">#REF!</definedName>
    <definedName name="_xlnm.Print_Titles" localSheetId="0">#REF!</definedName>
    <definedName name="_xlnm.Print_Titles">#REF!</definedName>
    <definedName name="Print_Titles_MI" localSheetId="2">[49]RE9604!$A$1:$IV$6,[49]RE9604!$A$1:$C$65536</definedName>
    <definedName name="Print_Titles_MI" localSheetId="0">[49]RE9604!$1:$6,[49]RE9604!$A:$C</definedName>
    <definedName name="Print_Titles_MI">[49]RE9604!$1:$6,[49]RE9604!$A:$C</definedName>
    <definedName name="Product_Code" localSheetId="2">[26]Products!$A$8:$A$15</definedName>
    <definedName name="Product_Code" localSheetId="0">[25]Products!$A$8:$A$15</definedName>
    <definedName name="Product_Code">[27]Products!$A$8:$A$15</definedName>
    <definedName name="Product_Name" localSheetId="2">[26]Products!$B$8:$B$15</definedName>
    <definedName name="Product_Name" localSheetId="0">[25]Products!$B$8:$B$15</definedName>
    <definedName name="Product_Name">[27]Products!$B$8:$B$15</definedName>
    <definedName name="pvol" localSheetId="6">#REF!</definedName>
    <definedName name="pvol" localSheetId="7">#REF!</definedName>
    <definedName name="pvol" localSheetId="12">#REF!</definedName>
    <definedName name="pvol" localSheetId="22">#REF!</definedName>
    <definedName name="pvol" localSheetId="25">#REF!</definedName>
    <definedName name="pvol" localSheetId="0">#REF!</definedName>
    <definedName name="pvol">#REF!</definedName>
    <definedName name="q4baf" localSheetId="6">#REF!</definedName>
    <definedName name="q4baf" localSheetId="7">#REF!</definedName>
    <definedName name="q4baf" localSheetId="12">#REF!</definedName>
    <definedName name="q4baf" localSheetId="22">#REF!</definedName>
    <definedName name="q4baf" localSheetId="25">#REF!</definedName>
    <definedName name="q4baf">#REF!</definedName>
    <definedName name="Quality_Rate" localSheetId="6">#REF!</definedName>
    <definedName name="Quality_Rate" localSheetId="7">#REF!</definedName>
    <definedName name="Quality_Rate" localSheetId="12">#REF!</definedName>
    <definedName name="Quality_Rate" localSheetId="22">#REF!</definedName>
    <definedName name="Quality_Rate" localSheetId="25">#REF!</definedName>
    <definedName name="Quality_Rate">#REF!</definedName>
    <definedName name="RATT" localSheetId="6">#REF!</definedName>
    <definedName name="RATT" localSheetId="7">#REF!</definedName>
    <definedName name="RATT" localSheetId="12">#REF!</definedName>
    <definedName name="RATT" localSheetId="22">#REF!</definedName>
    <definedName name="RATT" localSheetId="25">#REF!</definedName>
    <definedName name="RATT">#REF!</definedName>
    <definedName name="RawData" localSheetId="40">#REF!</definedName>
    <definedName name="RawData" localSheetId="41">#REF!</definedName>
    <definedName name="RawData" localSheetId="42">#REF!</definedName>
    <definedName name="RawData" localSheetId="51">#REF!</definedName>
    <definedName name="RawData" localSheetId="52">#REF!</definedName>
    <definedName name="RawData" localSheetId="59">#REF!</definedName>
    <definedName name="RawData" localSheetId="60">#REF!</definedName>
    <definedName name="RawData" localSheetId="49">#REF!</definedName>
    <definedName name="RawData" localSheetId="50">#REF!</definedName>
    <definedName name="RawData" localSheetId="46">#REF!</definedName>
    <definedName name="RawData" localSheetId="47">#REF!</definedName>
    <definedName name="RawData" localSheetId="38">#REF!</definedName>
    <definedName name="RawData" localSheetId="39">#REF!</definedName>
    <definedName name="RawData" localSheetId="43">#REF!</definedName>
    <definedName name="RawData" localSheetId="44">#REF!</definedName>
    <definedName name="RawData" localSheetId="45">#REF!</definedName>
    <definedName name="RawData" localSheetId="48">#REF!</definedName>
    <definedName name="RawData" localSheetId="57">#REF!</definedName>
    <definedName name="RawData" localSheetId="58">#REF!</definedName>
    <definedName name="RawData" localSheetId="55">#REF!</definedName>
    <definedName name="RawData" localSheetId="56">#REF!</definedName>
    <definedName name="RawData" localSheetId="53">#REF!</definedName>
    <definedName name="RawData" localSheetId="54">#REF!</definedName>
    <definedName name="RawData" localSheetId="6">#REF!</definedName>
    <definedName name="RawData" localSheetId="7">#REF!</definedName>
    <definedName name="RawData" localSheetId="12">#REF!</definedName>
    <definedName name="RawData" localSheetId="10">OFFSET([50]Table!$F$15,0,0,COUNTA([50]Table!$F$15:$G$60000),COUNTA([50]Table!$F$15:$BA$15))</definedName>
    <definedName name="RawData" localSheetId="11">OFFSET([50]Table!$F$15,0,0,COUNTA([50]Table!$F$15:$G$60000),COUNTA([50]Table!$F$15:$BA$15))</definedName>
    <definedName name="RawData" localSheetId="18">#REF!</definedName>
    <definedName name="RawData" localSheetId="19">#REF!</definedName>
    <definedName name="RawData" localSheetId="28">#REF!</definedName>
    <definedName name="RawData" localSheetId="36">#REF!</definedName>
    <definedName name="RawData" localSheetId="26">#REF!</definedName>
    <definedName name="RawData" localSheetId="23">#REF!</definedName>
    <definedName name="RawData" localSheetId="16">#REF!</definedName>
    <definedName name="RawData" localSheetId="17">#REF!</definedName>
    <definedName name="RawData" localSheetId="20">#REF!</definedName>
    <definedName name="RawData" localSheetId="22">#REF!</definedName>
    <definedName name="RawData" localSheetId="21">#REF!</definedName>
    <definedName name="RawData" localSheetId="25">#REF!</definedName>
    <definedName name="RawData" localSheetId="34">#REF!</definedName>
    <definedName name="RawData" localSheetId="32">#REF!</definedName>
    <definedName name="RawData" localSheetId="30">#REF!</definedName>
    <definedName name="RawData" localSheetId="29">#REF!</definedName>
    <definedName name="RawData" localSheetId="37">#REF!</definedName>
    <definedName name="RawData" localSheetId="27">#REF!</definedName>
    <definedName name="RawData" localSheetId="24">#REF!</definedName>
    <definedName name="RawData" localSheetId="35">#REF!</definedName>
    <definedName name="RawData" localSheetId="33">#REF!</definedName>
    <definedName name="RawData" localSheetId="31">#REF!</definedName>
    <definedName name="RawData" localSheetId="15">OFFSET([50]Table!$F$15,0,0,COUNTA([50]Table!$F$15:$G$60000),COUNTA([50]Table!$F$15:$BA$15))</definedName>
    <definedName name="RawData">#REF!</definedName>
    <definedName name="RawHeader" localSheetId="40">#REF!</definedName>
    <definedName name="RawHeader" localSheetId="41">#REF!</definedName>
    <definedName name="RawHeader" localSheetId="42">#REF!</definedName>
    <definedName name="RawHeader" localSheetId="51">#REF!</definedName>
    <definedName name="RawHeader" localSheetId="52">#REF!</definedName>
    <definedName name="RawHeader" localSheetId="59">#REF!</definedName>
    <definedName name="RawHeader" localSheetId="60">#REF!</definedName>
    <definedName name="RawHeader" localSheetId="49">#REF!</definedName>
    <definedName name="RawHeader" localSheetId="50">#REF!</definedName>
    <definedName name="RawHeader" localSheetId="46">#REF!</definedName>
    <definedName name="RawHeader" localSheetId="47">#REF!</definedName>
    <definedName name="RawHeader" localSheetId="38">#REF!</definedName>
    <definedName name="RawHeader" localSheetId="39">#REF!</definedName>
    <definedName name="RawHeader" localSheetId="43">#REF!</definedName>
    <definedName name="RawHeader" localSheetId="44">#REF!</definedName>
    <definedName name="RawHeader" localSheetId="45">#REF!</definedName>
    <definedName name="RawHeader" localSheetId="48">#REF!</definedName>
    <definedName name="RawHeader" localSheetId="57">#REF!</definedName>
    <definedName name="RawHeader" localSheetId="58">#REF!</definedName>
    <definedName name="RawHeader" localSheetId="55">#REF!</definedName>
    <definedName name="RawHeader" localSheetId="56">#REF!</definedName>
    <definedName name="RawHeader" localSheetId="53">#REF!</definedName>
    <definedName name="RawHeader" localSheetId="54">#REF!</definedName>
    <definedName name="RawHeader" localSheetId="6">#REF!</definedName>
    <definedName name="RawHeader" localSheetId="7">#REF!</definedName>
    <definedName name="RawHeader" localSheetId="12">#REF!</definedName>
    <definedName name="RawHeader" localSheetId="18">#REF!</definedName>
    <definedName name="RawHeader" localSheetId="19">#REF!</definedName>
    <definedName name="RawHeader" localSheetId="28">#REF!</definedName>
    <definedName name="RawHeader" localSheetId="36">#REF!</definedName>
    <definedName name="RawHeader" localSheetId="26">#REF!</definedName>
    <definedName name="RawHeader" localSheetId="23">#REF!</definedName>
    <definedName name="RawHeader" localSheetId="16">#REF!</definedName>
    <definedName name="RawHeader" localSheetId="17">#REF!</definedName>
    <definedName name="RawHeader" localSheetId="20">#REF!</definedName>
    <definedName name="RawHeader" localSheetId="22">#REF!</definedName>
    <definedName name="RawHeader" localSheetId="21">#REF!</definedName>
    <definedName name="RawHeader" localSheetId="25">#REF!</definedName>
    <definedName name="RawHeader" localSheetId="34">#REF!</definedName>
    <definedName name="RawHeader" localSheetId="32">#REF!</definedName>
    <definedName name="RawHeader" localSheetId="30">#REF!</definedName>
    <definedName name="RawHeader" localSheetId="29">#REF!</definedName>
    <definedName name="RawHeader" localSheetId="37">#REF!</definedName>
    <definedName name="RawHeader" localSheetId="27">#REF!</definedName>
    <definedName name="RawHeader" localSheetId="24">#REF!</definedName>
    <definedName name="RawHeader" localSheetId="35">#REF!</definedName>
    <definedName name="RawHeader" localSheetId="33">#REF!</definedName>
    <definedName name="RawHeader" localSheetId="31">#REF!</definedName>
    <definedName name="RawHeader">#REF!</definedName>
    <definedName name="rdbaf" localSheetId="6">#REF!</definedName>
    <definedName name="rdbaf" localSheetId="7">#REF!</definedName>
    <definedName name="rdbaf" localSheetId="12">#REF!</definedName>
    <definedName name="rdbaf" localSheetId="22">#REF!</definedName>
    <definedName name="rdbaf" localSheetId="25">#REF!</definedName>
    <definedName name="rdbaf">#REF!</definedName>
    <definedName name="rdl" localSheetId="6">#REF!</definedName>
    <definedName name="rdl" localSheetId="7">#REF!</definedName>
    <definedName name="rdl" localSheetId="12">#REF!</definedName>
    <definedName name="rdl" localSheetId="22">#REF!</definedName>
    <definedName name="rdl" localSheetId="25">#REF!</definedName>
    <definedName name="rdl">#REF!</definedName>
    <definedName name="_xlnm.Recorder" localSheetId="40">#REF!</definedName>
    <definedName name="_xlnm.Recorder" localSheetId="41">#REF!</definedName>
    <definedName name="_xlnm.Recorder" localSheetId="42">#REF!</definedName>
    <definedName name="_xlnm.Recorder" localSheetId="51">#REF!</definedName>
    <definedName name="_xlnm.Recorder" localSheetId="52">#REF!</definedName>
    <definedName name="_xlnm.Recorder" localSheetId="59">#REF!</definedName>
    <definedName name="_xlnm.Recorder" localSheetId="60">#REF!</definedName>
    <definedName name="_xlnm.Recorder" localSheetId="49">#REF!</definedName>
    <definedName name="_xlnm.Recorder" localSheetId="50">#REF!</definedName>
    <definedName name="_xlnm.Recorder" localSheetId="46">#REF!</definedName>
    <definedName name="_xlnm.Recorder" localSheetId="47">#REF!</definedName>
    <definedName name="_xlnm.Recorder" localSheetId="38">#REF!</definedName>
    <definedName name="_xlnm.Recorder" localSheetId="39">#REF!</definedName>
    <definedName name="_xlnm.Recorder" localSheetId="43">#REF!</definedName>
    <definedName name="_xlnm.Recorder" localSheetId="44">#REF!</definedName>
    <definedName name="_xlnm.Recorder" localSheetId="45">#REF!</definedName>
    <definedName name="_xlnm.Recorder" localSheetId="48">#REF!</definedName>
    <definedName name="_xlnm.Recorder" localSheetId="57">#REF!</definedName>
    <definedName name="_xlnm.Recorder" localSheetId="58">#REF!</definedName>
    <definedName name="_xlnm.Recorder" localSheetId="55">#REF!</definedName>
    <definedName name="_xlnm.Recorder" localSheetId="56">#REF!</definedName>
    <definedName name="_xlnm.Recorder" localSheetId="53">#REF!</definedName>
    <definedName name="_xlnm.Recorder" localSheetId="54">#REF!</definedName>
    <definedName name="_xlnm.Recorder" localSheetId="6">#REF!</definedName>
    <definedName name="_xlnm.Recorder" localSheetId="7">#REF!</definedName>
    <definedName name="_xlnm.Recorder" localSheetId="12">#REF!</definedName>
    <definedName name="_xlnm.Recorder" localSheetId="18">#REF!</definedName>
    <definedName name="_xlnm.Recorder" localSheetId="19">#REF!</definedName>
    <definedName name="_xlnm.Recorder" localSheetId="28">#REF!</definedName>
    <definedName name="_xlnm.Recorder" localSheetId="36">#REF!</definedName>
    <definedName name="_xlnm.Recorder" localSheetId="26">#REF!</definedName>
    <definedName name="_xlnm.Recorder" localSheetId="23">#REF!</definedName>
    <definedName name="_xlnm.Recorder" localSheetId="16">#REF!</definedName>
    <definedName name="_xlnm.Recorder" localSheetId="17">#REF!</definedName>
    <definedName name="_xlnm.Recorder" localSheetId="20">#REF!</definedName>
    <definedName name="_xlnm.Recorder" localSheetId="22">#REF!</definedName>
    <definedName name="_xlnm.Recorder" localSheetId="21">#REF!</definedName>
    <definedName name="_xlnm.Recorder" localSheetId="25">#REF!</definedName>
    <definedName name="_xlnm.Recorder" localSheetId="34">#REF!</definedName>
    <definedName name="_xlnm.Recorder" localSheetId="32">#REF!</definedName>
    <definedName name="_xlnm.Recorder" localSheetId="30">#REF!</definedName>
    <definedName name="_xlnm.Recorder" localSheetId="29">#REF!</definedName>
    <definedName name="_xlnm.Recorder" localSheetId="37">#REF!</definedName>
    <definedName name="_xlnm.Recorder" localSheetId="27">#REF!</definedName>
    <definedName name="_xlnm.Recorder" localSheetId="24">#REF!</definedName>
    <definedName name="_xlnm.Recorder" localSheetId="35">#REF!</definedName>
    <definedName name="_xlnm.Recorder" localSheetId="33">#REF!</definedName>
    <definedName name="_xlnm.Recorder" localSheetId="31">#REF!</definedName>
    <definedName name="_xlnm.Recorder">#REF!</definedName>
    <definedName name="Referance" localSheetId="6">#REF!</definedName>
    <definedName name="Referance" localSheetId="7">#REF!</definedName>
    <definedName name="Referance" localSheetId="12">#REF!</definedName>
    <definedName name="Referance" localSheetId="22">#REF!</definedName>
    <definedName name="Referance" localSheetId="25">#REF!</definedName>
    <definedName name="Referance">#REF!</definedName>
    <definedName name="Resort" localSheetId="6">#REF!</definedName>
    <definedName name="Resort" localSheetId="7">#REF!</definedName>
    <definedName name="Resort" localSheetId="12">#REF!</definedName>
    <definedName name="Resort" localSheetId="22">#REF!</definedName>
    <definedName name="Resort" localSheetId="25">#REF!</definedName>
    <definedName name="Resort">#REF!</definedName>
    <definedName name="RFQ" localSheetId="6">#REF!</definedName>
    <definedName name="RFQ" localSheetId="7">#REF!</definedName>
    <definedName name="RFQ" localSheetId="12">#REF!</definedName>
    <definedName name="RFQ" localSheetId="22">#REF!</definedName>
    <definedName name="RFQ" localSheetId="25">#REF!</definedName>
    <definedName name="RFQ">#REF!</definedName>
    <definedName name="RIGHT" localSheetId="6">#REF!</definedName>
    <definedName name="RIGHT" localSheetId="7">#REF!</definedName>
    <definedName name="RIGHT" localSheetId="12">#REF!</definedName>
    <definedName name="RIGHT" localSheetId="22">#REF!</definedName>
    <definedName name="RIGHT" localSheetId="25">#REF!</definedName>
    <definedName name="RIGHT">#REF!</definedName>
    <definedName name="SalesTax">0.0825</definedName>
    <definedName name="SAPBEXhrIndnt" hidden="1">"Wide"</definedName>
    <definedName name="SAPsysID" hidden="1">"708C5W7SBKP804JT78WJ0JNKI"</definedName>
    <definedName name="SAPwbID" hidden="1">"ARS"</definedName>
    <definedName name="sas" localSheetId="6">#REF!</definedName>
    <definedName name="sas" localSheetId="7">#REF!</definedName>
    <definedName name="sas" localSheetId="12">#REF!</definedName>
    <definedName name="sas" localSheetId="22">#REF!</definedName>
    <definedName name="sas" localSheetId="25">#REF!</definedName>
    <definedName name="sas" localSheetId="0">#REF!</definedName>
    <definedName name="sas">#REF!</definedName>
    <definedName name="Schedule_downtime" localSheetId="6">'[14]OEE G1'!#REF!</definedName>
    <definedName name="Schedule_downtime" localSheetId="7">'[14]OEE G1'!#REF!</definedName>
    <definedName name="Schedule_downtime" localSheetId="12">'[14]OEE G1'!#REF!</definedName>
    <definedName name="Schedule_downtime" localSheetId="0">'[13]OEE G1'!#REF!</definedName>
    <definedName name="Schedule_downtime">'[14]OEE G1'!#REF!</definedName>
    <definedName name="Sep" localSheetId="40" hidden="1">[5]은행!#REF!</definedName>
    <definedName name="Sep" localSheetId="41" hidden="1">[5]은행!#REF!</definedName>
    <definedName name="Sep" localSheetId="42" hidden="1">[5]은행!#REF!</definedName>
    <definedName name="Sep" localSheetId="51" hidden="1">[5]은행!#REF!</definedName>
    <definedName name="Sep" localSheetId="52" hidden="1">[5]은행!#REF!</definedName>
    <definedName name="Sep" localSheetId="59" hidden="1">[5]은행!#REF!</definedName>
    <definedName name="Sep" localSheetId="60" hidden="1">[5]은행!#REF!</definedName>
    <definedName name="Sep" localSheetId="49" hidden="1">[5]은행!#REF!</definedName>
    <definedName name="Sep" localSheetId="50" hidden="1">[5]은행!#REF!</definedName>
    <definedName name="Sep" localSheetId="46" hidden="1">[5]은행!#REF!</definedName>
    <definedName name="Sep" localSheetId="47" hidden="1">[5]은행!#REF!</definedName>
    <definedName name="Sep" localSheetId="38" hidden="1">[5]은행!#REF!</definedName>
    <definedName name="Sep" localSheetId="39" hidden="1">[5]은행!#REF!</definedName>
    <definedName name="Sep" localSheetId="43" hidden="1">[5]은행!#REF!</definedName>
    <definedName name="Sep" localSheetId="44" hidden="1">[5]은행!#REF!</definedName>
    <definedName name="Sep" localSheetId="45" hidden="1">[5]은행!#REF!</definedName>
    <definedName name="Sep" localSheetId="48" hidden="1">[5]은행!#REF!</definedName>
    <definedName name="Sep" localSheetId="57" hidden="1">[5]은행!#REF!</definedName>
    <definedName name="Sep" localSheetId="58" hidden="1">[5]은행!#REF!</definedName>
    <definedName name="Sep" localSheetId="55" hidden="1">[5]은행!#REF!</definedName>
    <definedName name="Sep" localSheetId="56" hidden="1">[5]은행!#REF!</definedName>
    <definedName name="Sep" localSheetId="53" hidden="1">[5]은행!#REF!</definedName>
    <definedName name="Sep" localSheetId="54" hidden="1">[5]은행!#REF!</definedName>
    <definedName name="Sep" localSheetId="6" hidden="1">[5]은행!#REF!</definedName>
    <definedName name="Sep" localSheetId="7" hidden="1">[5]은행!#REF!</definedName>
    <definedName name="Sep" localSheetId="12" hidden="1">[5]은행!#REF!</definedName>
    <definedName name="Sep" localSheetId="18" hidden="1">[5]은행!#REF!</definedName>
    <definedName name="Sep" localSheetId="19" hidden="1">[5]은행!#REF!</definedName>
    <definedName name="Sep" localSheetId="28" hidden="1">[5]은행!#REF!</definedName>
    <definedName name="Sep" localSheetId="36" hidden="1">[5]은행!#REF!</definedName>
    <definedName name="Sep" localSheetId="26" hidden="1">[5]은행!#REF!</definedName>
    <definedName name="Sep" localSheetId="23" hidden="1">[5]은행!#REF!</definedName>
    <definedName name="Sep" localSheetId="16" hidden="1">[5]은행!#REF!</definedName>
    <definedName name="Sep" localSheetId="17" hidden="1">[5]은행!#REF!</definedName>
    <definedName name="Sep" localSheetId="20" hidden="1">[5]은행!#REF!</definedName>
    <definedName name="Sep" localSheetId="22" hidden="1">[5]은행!#REF!</definedName>
    <definedName name="Sep" localSheetId="21" hidden="1">[5]은행!#REF!</definedName>
    <definedName name="Sep" localSheetId="25" hidden="1">[5]은행!#REF!</definedName>
    <definedName name="Sep" localSheetId="34" hidden="1">[5]은행!#REF!</definedName>
    <definedName name="Sep" localSheetId="32" hidden="1">[5]은행!#REF!</definedName>
    <definedName name="Sep" localSheetId="30" hidden="1">[5]은행!#REF!</definedName>
    <definedName name="Sep" localSheetId="29" hidden="1">[5]은행!#REF!</definedName>
    <definedName name="Sep" localSheetId="37" hidden="1">[5]은행!#REF!</definedName>
    <definedName name="Sep" localSheetId="27" hidden="1">[5]은행!#REF!</definedName>
    <definedName name="Sep" localSheetId="24" hidden="1">[5]은행!#REF!</definedName>
    <definedName name="Sep" localSheetId="35" hidden="1">[5]은행!#REF!</definedName>
    <definedName name="Sep" localSheetId="33" hidden="1">[5]은행!#REF!</definedName>
    <definedName name="Sep" localSheetId="31" hidden="1">[5]은행!#REF!</definedName>
    <definedName name="Sep" localSheetId="0" hidden="1">[5]은행!#REF!</definedName>
    <definedName name="Sep" hidden="1">[5]은행!#REF!</definedName>
    <definedName name="sepa" localSheetId="6">#REF!</definedName>
    <definedName name="sepa" localSheetId="7">#REF!</definedName>
    <definedName name="sepa" localSheetId="12">#REF!</definedName>
    <definedName name="sepa" localSheetId="22">#REF!</definedName>
    <definedName name="sepa" localSheetId="25">#REF!</definedName>
    <definedName name="sepa" localSheetId="0">#REF!</definedName>
    <definedName name="sepa">#REF!</definedName>
    <definedName name="sepu" localSheetId="6">#REF!</definedName>
    <definedName name="sepu" localSheetId="7">#REF!</definedName>
    <definedName name="sepu" localSheetId="12">#REF!</definedName>
    <definedName name="sepu" localSheetId="22">#REF!</definedName>
    <definedName name="sepu" localSheetId="25">#REF!</definedName>
    <definedName name="sepu" localSheetId="0">#REF!</definedName>
    <definedName name="sepu">#REF!</definedName>
    <definedName name="sfds">[51]Products!$A$8:$A$17</definedName>
    <definedName name="Sk" localSheetId="5" hidden="1">{#N/A,#N/A,FALSE,"지침";#N/A,#N/A,FALSE,"환경분석";#N/A,#N/A,FALSE,"Sheet16"}</definedName>
    <definedName name="Sk" localSheetId="4" hidden="1">{#N/A,#N/A,FALSE,"지침";#N/A,#N/A,FALSE,"환경분석";#N/A,#N/A,FALSE,"Sheet16"}</definedName>
    <definedName name="Sk" localSheetId="40" hidden="1">{#N/A,#N/A,FALSE,"지침";#N/A,#N/A,FALSE,"환경분석";#N/A,#N/A,FALSE,"Sheet16"}</definedName>
    <definedName name="Sk" localSheetId="41" hidden="1">{#N/A,#N/A,FALSE,"지침";#N/A,#N/A,FALSE,"환경분석";#N/A,#N/A,FALSE,"Sheet16"}</definedName>
    <definedName name="Sk" localSheetId="42" hidden="1">{#N/A,#N/A,FALSE,"지침";#N/A,#N/A,FALSE,"환경분석";#N/A,#N/A,FALSE,"Sheet16"}</definedName>
    <definedName name="Sk" localSheetId="51" hidden="1">{#N/A,#N/A,FALSE,"지침";#N/A,#N/A,FALSE,"환경분석";#N/A,#N/A,FALSE,"Sheet16"}</definedName>
    <definedName name="Sk" localSheetId="52" hidden="1">{#N/A,#N/A,FALSE,"지침";#N/A,#N/A,FALSE,"환경분석";#N/A,#N/A,FALSE,"Sheet16"}</definedName>
    <definedName name="Sk" localSheetId="59" hidden="1">{#N/A,#N/A,FALSE,"지침";#N/A,#N/A,FALSE,"환경분석";#N/A,#N/A,FALSE,"Sheet16"}</definedName>
    <definedName name="Sk" localSheetId="60" hidden="1">{#N/A,#N/A,FALSE,"지침";#N/A,#N/A,FALSE,"환경분석";#N/A,#N/A,FALSE,"Sheet16"}</definedName>
    <definedName name="Sk" localSheetId="49" hidden="1">{#N/A,#N/A,FALSE,"지침";#N/A,#N/A,FALSE,"환경분석";#N/A,#N/A,FALSE,"Sheet16"}</definedName>
    <definedName name="Sk" localSheetId="50" hidden="1">{#N/A,#N/A,FALSE,"지침";#N/A,#N/A,FALSE,"환경분석";#N/A,#N/A,FALSE,"Sheet16"}</definedName>
    <definedName name="Sk" localSheetId="46" hidden="1">{#N/A,#N/A,FALSE,"지침";#N/A,#N/A,FALSE,"환경분석";#N/A,#N/A,FALSE,"Sheet16"}</definedName>
    <definedName name="Sk" localSheetId="47" hidden="1">{#N/A,#N/A,FALSE,"지침";#N/A,#N/A,FALSE,"환경분석";#N/A,#N/A,FALSE,"Sheet16"}</definedName>
    <definedName name="Sk" localSheetId="38" hidden="1">{#N/A,#N/A,FALSE,"지침";#N/A,#N/A,FALSE,"환경분석";#N/A,#N/A,FALSE,"Sheet16"}</definedName>
    <definedName name="Sk" localSheetId="39" hidden="1">{#N/A,#N/A,FALSE,"지침";#N/A,#N/A,FALSE,"환경분석";#N/A,#N/A,FALSE,"Sheet16"}</definedName>
    <definedName name="Sk" localSheetId="43" hidden="1">{#N/A,#N/A,FALSE,"지침";#N/A,#N/A,FALSE,"환경분석";#N/A,#N/A,FALSE,"Sheet16"}</definedName>
    <definedName name="Sk" localSheetId="44" hidden="1">{#N/A,#N/A,FALSE,"지침";#N/A,#N/A,FALSE,"환경분석";#N/A,#N/A,FALSE,"Sheet16"}</definedName>
    <definedName name="Sk" localSheetId="45" hidden="1">{#N/A,#N/A,FALSE,"지침";#N/A,#N/A,FALSE,"환경분석";#N/A,#N/A,FALSE,"Sheet16"}</definedName>
    <definedName name="Sk" localSheetId="48" hidden="1">{#N/A,#N/A,FALSE,"지침";#N/A,#N/A,FALSE,"환경분석";#N/A,#N/A,FALSE,"Sheet16"}</definedName>
    <definedName name="Sk" localSheetId="57" hidden="1">{#N/A,#N/A,FALSE,"지침";#N/A,#N/A,FALSE,"환경분석";#N/A,#N/A,FALSE,"Sheet16"}</definedName>
    <definedName name="Sk" localSheetId="58" hidden="1">{#N/A,#N/A,FALSE,"지침";#N/A,#N/A,FALSE,"환경분석";#N/A,#N/A,FALSE,"Sheet16"}</definedName>
    <definedName name="Sk" localSheetId="55" hidden="1">{#N/A,#N/A,FALSE,"지침";#N/A,#N/A,FALSE,"환경분석";#N/A,#N/A,FALSE,"Sheet16"}</definedName>
    <definedName name="Sk" localSheetId="56" hidden="1">{#N/A,#N/A,FALSE,"지침";#N/A,#N/A,FALSE,"환경분석";#N/A,#N/A,FALSE,"Sheet16"}</definedName>
    <definedName name="Sk" localSheetId="53" hidden="1">{#N/A,#N/A,FALSE,"지침";#N/A,#N/A,FALSE,"환경분석";#N/A,#N/A,FALSE,"Sheet16"}</definedName>
    <definedName name="Sk" localSheetId="54" hidden="1">{#N/A,#N/A,FALSE,"지침";#N/A,#N/A,FALSE,"환경분석";#N/A,#N/A,FALSE,"Sheet16"}</definedName>
    <definedName name="Sk" localSheetId="6" hidden="1">{#N/A,#N/A,FALSE,"지침";#N/A,#N/A,FALSE,"환경분석";#N/A,#N/A,FALSE,"Sheet16"}</definedName>
    <definedName name="Sk" localSheetId="7" hidden="1">{#N/A,#N/A,FALSE,"지침";#N/A,#N/A,FALSE,"환경분석";#N/A,#N/A,FALSE,"Sheet16"}</definedName>
    <definedName name="Sk" localSheetId="12" hidden="1">{#N/A,#N/A,FALSE,"지침";#N/A,#N/A,FALSE,"환경분석";#N/A,#N/A,FALSE,"Sheet16"}</definedName>
    <definedName name="Sk" localSheetId="10" hidden="1">{#N/A,#N/A,FALSE,"지침";#N/A,#N/A,FALSE,"환경분석";#N/A,#N/A,FALSE,"Sheet16"}</definedName>
    <definedName name="Sk" localSheetId="11" hidden="1">{#N/A,#N/A,FALSE,"지침";#N/A,#N/A,FALSE,"환경분석";#N/A,#N/A,FALSE,"Sheet16"}</definedName>
    <definedName name="Sk" localSheetId="18" hidden="1">{#N/A,#N/A,FALSE,"지침";#N/A,#N/A,FALSE,"환경분석";#N/A,#N/A,FALSE,"Sheet16"}</definedName>
    <definedName name="Sk" localSheetId="19" hidden="1">{#N/A,#N/A,FALSE,"지침";#N/A,#N/A,FALSE,"환경분석";#N/A,#N/A,FALSE,"Sheet16"}</definedName>
    <definedName name="Sk" localSheetId="28" hidden="1">{#N/A,#N/A,FALSE,"지침";#N/A,#N/A,FALSE,"환경분석";#N/A,#N/A,FALSE,"Sheet16"}</definedName>
    <definedName name="Sk" localSheetId="36" hidden="1">{#N/A,#N/A,FALSE,"지침";#N/A,#N/A,FALSE,"환경분석";#N/A,#N/A,FALSE,"Sheet16"}</definedName>
    <definedName name="Sk" localSheetId="26" hidden="1">{#N/A,#N/A,FALSE,"지침";#N/A,#N/A,FALSE,"환경분석";#N/A,#N/A,FALSE,"Sheet16"}</definedName>
    <definedName name="Sk" localSheetId="23" hidden="1">{#N/A,#N/A,FALSE,"지침";#N/A,#N/A,FALSE,"환경분석";#N/A,#N/A,FALSE,"Sheet16"}</definedName>
    <definedName name="Sk" localSheetId="16" hidden="1">{#N/A,#N/A,FALSE,"지침";#N/A,#N/A,FALSE,"환경분석";#N/A,#N/A,FALSE,"Sheet16"}</definedName>
    <definedName name="Sk" localSheetId="17" hidden="1">{#N/A,#N/A,FALSE,"지침";#N/A,#N/A,FALSE,"환경분석";#N/A,#N/A,FALSE,"Sheet16"}</definedName>
    <definedName name="Sk" localSheetId="20" hidden="1">{#N/A,#N/A,FALSE,"지침";#N/A,#N/A,FALSE,"환경분석";#N/A,#N/A,FALSE,"Sheet16"}</definedName>
    <definedName name="Sk" localSheetId="22" hidden="1">{#N/A,#N/A,FALSE,"지침";#N/A,#N/A,FALSE,"환경분석";#N/A,#N/A,FALSE,"Sheet16"}</definedName>
    <definedName name="Sk" localSheetId="21" hidden="1">{#N/A,#N/A,FALSE,"지침";#N/A,#N/A,FALSE,"환경분석";#N/A,#N/A,FALSE,"Sheet16"}</definedName>
    <definedName name="Sk" localSheetId="25" hidden="1">{#N/A,#N/A,FALSE,"지침";#N/A,#N/A,FALSE,"환경분석";#N/A,#N/A,FALSE,"Sheet16"}</definedName>
    <definedName name="Sk" localSheetId="34" hidden="1">{#N/A,#N/A,FALSE,"지침";#N/A,#N/A,FALSE,"환경분석";#N/A,#N/A,FALSE,"Sheet16"}</definedName>
    <definedName name="Sk" localSheetId="32" hidden="1">{#N/A,#N/A,FALSE,"지침";#N/A,#N/A,FALSE,"환경분석";#N/A,#N/A,FALSE,"Sheet16"}</definedName>
    <definedName name="Sk" localSheetId="30" hidden="1">{#N/A,#N/A,FALSE,"지침";#N/A,#N/A,FALSE,"환경분석";#N/A,#N/A,FALSE,"Sheet16"}</definedName>
    <definedName name="Sk" localSheetId="29" hidden="1">{#N/A,#N/A,FALSE,"지침";#N/A,#N/A,FALSE,"환경분석";#N/A,#N/A,FALSE,"Sheet16"}</definedName>
    <definedName name="Sk" localSheetId="37" hidden="1">{#N/A,#N/A,FALSE,"지침";#N/A,#N/A,FALSE,"환경분석";#N/A,#N/A,FALSE,"Sheet16"}</definedName>
    <definedName name="Sk" localSheetId="27" hidden="1">{#N/A,#N/A,FALSE,"지침";#N/A,#N/A,FALSE,"환경분석";#N/A,#N/A,FALSE,"Sheet16"}</definedName>
    <definedName name="Sk" localSheetId="24" hidden="1">{#N/A,#N/A,FALSE,"지침";#N/A,#N/A,FALSE,"환경분석";#N/A,#N/A,FALSE,"Sheet16"}</definedName>
    <definedName name="Sk" localSheetId="35" hidden="1">{#N/A,#N/A,FALSE,"지침";#N/A,#N/A,FALSE,"환경분석";#N/A,#N/A,FALSE,"Sheet16"}</definedName>
    <definedName name="Sk" localSheetId="33" hidden="1">{#N/A,#N/A,FALSE,"지침";#N/A,#N/A,FALSE,"환경분석";#N/A,#N/A,FALSE,"Sheet16"}</definedName>
    <definedName name="Sk" localSheetId="31" hidden="1">{#N/A,#N/A,FALSE,"지침";#N/A,#N/A,FALSE,"환경분석";#N/A,#N/A,FALSE,"Sheet16"}</definedName>
    <definedName name="Sk" localSheetId="15" hidden="1">{#N/A,#N/A,FALSE,"지침";#N/A,#N/A,FALSE,"환경분석";#N/A,#N/A,FALSE,"Sheet16"}</definedName>
    <definedName name="Sk" localSheetId="2" hidden="1">{#N/A,#N/A,FALSE,"지침";#N/A,#N/A,FALSE,"환경분석";#N/A,#N/A,FALSE,"Sheet16"}</definedName>
    <definedName name="Sk" localSheetId="0" hidden="1">{#N/A,#N/A,FALSE,"지침";#N/A,#N/A,FALSE,"환경분석";#N/A,#N/A,FALSE,"Sheet16"}</definedName>
    <definedName name="Sk" hidden="1">{#N/A,#N/A,FALSE,"지침";#N/A,#N/A,FALSE,"환경분석";#N/A,#N/A,FALSE,"Sheet16"}</definedName>
    <definedName name="smode" localSheetId="6">#REF!</definedName>
    <definedName name="smode" localSheetId="7">#REF!</definedName>
    <definedName name="smode" localSheetId="12">#REF!</definedName>
    <definedName name="smode" localSheetId="22">#REF!</definedName>
    <definedName name="smode" localSheetId="25">#REF!</definedName>
    <definedName name="smode" localSheetId="0">#REF!</definedName>
    <definedName name="smode">#REF!</definedName>
    <definedName name="Soju_Effect">[15]!Soju_Effect</definedName>
    <definedName name="ss">'[52]Customer Request07'!$E$365:$E$366</definedName>
    <definedName name="status">'[52]2007'!$BV$2:$BV$6</definedName>
    <definedName name="stock" localSheetId="40">#REF!</definedName>
    <definedName name="stock" localSheetId="41">#REF!</definedName>
    <definedName name="stock" localSheetId="42">#REF!</definedName>
    <definedName name="stock" localSheetId="51">#REF!</definedName>
    <definedName name="stock" localSheetId="52">#REF!</definedName>
    <definedName name="stock" localSheetId="59">#REF!</definedName>
    <definedName name="stock" localSheetId="60">#REF!</definedName>
    <definedName name="stock" localSheetId="49">#REF!</definedName>
    <definedName name="stock" localSheetId="50">#REF!</definedName>
    <definedName name="stock" localSheetId="46">#REF!</definedName>
    <definedName name="stock" localSheetId="47">#REF!</definedName>
    <definedName name="stock" localSheetId="38">#REF!</definedName>
    <definedName name="stock" localSheetId="39">#REF!</definedName>
    <definedName name="stock" localSheetId="43">#REF!</definedName>
    <definedName name="stock" localSheetId="44">#REF!</definedName>
    <definedName name="stock" localSheetId="45">#REF!</definedName>
    <definedName name="stock" localSheetId="48">#REF!</definedName>
    <definedName name="stock" localSheetId="57">#REF!</definedName>
    <definedName name="stock" localSheetId="58">#REF!</definedName>
    <definedName name="stock" localSheetId="55">#REF!</definedName>
    <definedName name="stock" localSheetId="56">#REF!</definedName>
    <definedName name="stock" localSheetId="53">#REF!</definedName>
    <definedName name="stock" localSheetId="54">#REF!</definedName>
    <definedName name="stock" localSheetId="6">#REF!</definedName>
    <definedName name="stock" localSheetId="7">#REF!</definedName>
    <definedName name="stock" localSheetId="12">#REF!</definedName>
    <definedName name="stock" localSheetId="18">#REF!</definedName>
    <definedName name="stock" localSheetId="19">#REF!</definedName>
    <definedName name="stock" localSheetId="28">#REF!</definedName>
    <definedName name="stock" localSheetId="36">#REF!</definedName>
    <definedName name="stock" localSheetId="26">#REF!</definedName>
    <definedName name="stock" localSheetId="23">#REF!</definedName>
    <definedName name="stock" localSheetId="16">#REF!</definedName>
    <definedName name="stock" localSheetId="17">#REF!</definedName>
    <definedName name="stock" localSheetId="20">#REF!</definedName>
    <definedName name="stock" localSheetId="22">#REF!</definedName>
    <definedName name="stock" localSheetId="21">#REF!</definedName>
    <definedName name="stock" localSheetId="25">#REF!</definedName>
    <definedName name="stock" localSheetId="34">#REF!</definedName>
    <definedName name="stock" localSheetId="32">#REF!</definedName>
    <definedName name="stock" localSheetId="30">#REF!</definedName>
    <definedName name="stock" localSheetId="29">#REF!</definedName>
    <definedName name="stock" localSheetId="37">#REF!</definedName>
    <definedName name="stock" localSheetId="27">#REF!</definedName>
    <definedName name="stock" localSheetId="24">#REF!</definedName>
    <definedName name="stock" localSheetId="35">#REF!</definedName>
    <definedName name="stock" localSheetId="33">#REF!</definedName>
    <definedName name="stock" localSheetId="31">#REF!</definedName>
    <definedName name="stock" localSheetId="0">#REF!</definedName>
    <definedName name="stock">#REF!</definedName>
    <definedName name="TableProducts" localSheetId="0">OFFSET([53]Products!$B$1,0,0,COUNTA([53]Products!$B:$B),COUNTA([53]Products!$1:$1))</definedName>
    <definedName name="TableProducts">OFFSET([54]Products!$B$1,0,0,COUNTA([54]Products!$B:$B),COUNTA([54]Products!$1:$1))</definedName>
    <definedName name="Tax_Reduction">[15]!Tax_Reduction</definedName>
    <definedName name="TB_Group">'[55]TB (VALUE)'!$D$9:$D$2008</definedName>
    <definedName name="TB_Openning">'[55]TB (VALUE)'!$I$9:$I$2008</definedName>
    <definedName name="TB_Total">'[55]TB (VALUE)'!$L$9:$L$2008</definedName>
    <definedName name="test" localSheetId="6">#REF!</definedName>
    <definedName name="test" localSheetId="7">#REF!</definedName>
    <definedName name="test" localSheetId="12">#REF!</definedName>
    <definedName name="test" localSheetId="22">#REF!</definedName>
    <definedName name="test" localSheetId="25">#REF!</definedName>
    <definedName name="test" localSheetId="0">#REF!</definedName>
    <definedName name="test">#REF!</definedName>
    <definedName name="TEST1" localSheetId="0">[34]BOM!$C$3:$AK$541</definedName>
    <definedName name="TEST1">[35]BOM!$C$3:$AK$541</definedName>
    <definedName name="TEST2" localSheetId="0">[34]BOM!$C$655:$AK$724</definedName>
    <definedName name="TEST2">[35]BOM!$C$655:$AK$724</definedName>
    <definedName name="TESTHKEY" localSheetId="0">[34]BOM!$AJ$2:$AK$2</definedName>
    <definedName name="TESTHKEY">[35]BOM!$AJ$2:$AK$2</definedName>
    <definedName name="TESTKEYS" localSheetId="0">[34]BOM!$C$3:$AI$724</definedName>
    <definedName name="TESTKEYS">[35]BOM!$C$3:$AI$724</definedName>
    <definedName name="TESTVKEY" localSheetId="0">[34]BOM!$C$2:$AI$2</definedName>
    <definedName name="TESTVKEY">[35]BOM!$C$2:$AI$2</definedName>
    <definedName name="TOTAL" localSheetId="40">#REF!</definedName>
    <definedName name="TOTAL" localSheetId="41">#REF!</definedName>
    <definedName name="TOTAL" localSheetId="42">#REF!</definedName>
    <definedName name="TOTAL" localSheetId="51">#REF!</definedName>
    <definedName name="TOTAL" localSheetId="52">#REF!</definedName>
    <definedName name="TOTAL" localSheetId="59">#REF!</definedName>
    <definedName name="TOTAL" localSheetId="60">#REF!</definedName>
    <definedName name="TOTAL" localSheetId="49">#REF!</definedName>
    <definedName name="TOTAL" localSheetId="50">#REF!</definedName>
    <definedName name="TOTAL" localSheetId="46">#REF!</definedName>
    <definedName name="TOTAL" localSheetId="47">#REF!</definedName>
    <definedName name="TOTAL" localSheetId="38">#REF!</definedName>
    <definedName name="TOTAL" localSheetId="39">#REF!</definedName>
    <definedName name="TOTAL" localSheetId="43">#REF!</definedName>
    <definedName name="TOTAL" localSheetId="44">#REF!</definedName>
    <definedName name="TOTAL" localSheetId="45">#REF!</definedName>
    <definedName name="TOTAL" localSheetId="48">#REF!</definedName>
    <definedName name="TOTAL" localSheetId="57">#REF!</definedName>
    <definedName name="TOTAL" localSheetId="58">#REF!</definedName>
    <definedName name="TOTAL" localSheetId="55">#REF!</definedName>
    <definedName name="TOTAL" localSheetId="56">#REF!</definedName>
    <definedName name="TOTAL" localSheetId="53">#REF!</definedName>
    <definedName name="TOTAL" localSheetId="54">#REF!</definedName>
    <definedName name="TOTAL" localSheetId="6">#REF!</definedName>
    <definedName name="TOTAL" localSheetId="7">#REF!</definedName>
    <definedName name="TOTAL" localSheetId="12">#REF!</definedName>
    <definedName name="TOTAL" localSheetId="18">#REF!</definedName>
    <definedName name="TOTAL" localSheetId="19">#REF!</definedName>
    <definedName name="TOTAL" localSheetId="28">#REF!</definedName>
    <definedName name="TOTAL" localSheetId="36">#REF!</definedName>
    <definedName name="TOTAL" localSheetId="26">#REF!</definedName>
    <definedName name="TOTAL" localSheetId="23">#REF!</definedName>
    <definedName name="TOTAL" localSheetId="16">#REF!</definedName>
    <definedName name="TOTAL" localSheetId="17">#REF!</definedName>
    <definedName name="TOTAL" localSheetId="20">#REF!</definedName>
    <definedName name="TOTAL" localSheetId="22">#REF!</definedName>
    <definedName name="TOTAL" localSheetId="21">#REF!</definedName>
    <definedName name="TOTAL" localSheetId="25">#REF!</definedName>
    <definedName name="TOTAL" localSheetId="34">#REF!</definedName>
    <definedName name="TOTAL" localSheetId="32">#REF!</definedName>
    <definedName name="TOTAL" localSheetId="30">#REF!</definedName>
    <definedName name="TOTAL" localSheetId="29">#REF!</definedName>
    <definedName name="TOTAL" localSheetId="37">#REF!</definedName>
    <definedName name="TOTAL" localSheetId="27">#REF!</definedName>
    <definedName name="TOTAL" localSheetId="24">#REF!</definedName>
    <definedName name="TOTAL" localSheetId="35">#REF!</definedName>
    <definedName name="TOTAL" localSheetId="33">#REF!</definedName>
    <definedName name="TOTAL" localSheetId="31">#REF!</definedName>
    <definedName name="TOTAL" localSheetId="0">#REF!</definedName>
    <definedName name="TOTAL">#REF!</definedName>
    <definedName name="TOTAL1" localSheetId="40">#REF!</definedName>
    <definedName name="TOTAL1" localSheetId="41">#REF!</definedName>
    <definedName name="TOTAL1" localSheetId="42">#REF!</definedName>
    <definedName name="TOTAL1" localSheetId="51">#REF!</definedName>
    <definedName name="TOTAL1" localSheetId="52">#REF!</definedName>
    <definedName name="TOTAL1" localSheetId="59">#REF!</definedName>
    <definedName name="TOTAL1" localSheetId="60">#REF!</definedName>
    <definedName name="TOTAL1" localSheetId="49">#REF!</definedName>
    <definedName name="TOTAL1" localSheetId="50">#REF!</definedName>
    <definedName name="TOTAL1" localSheetId="46">#REF!</definedName>
    <definedName name="TOTAL1" localSheetId="47">#REF!</definedName>
    <definedName name="TOTAL1" localSheetId="38">#REF!</definedName>
    <definedName name="TOTAL1" localSheetId="39">#REF!</definedName>
    <definedName name="TOTAL1" localSheetId="43">#REF!</definedName>
    <definedName name="TOTAL1" localSheetId="44">#REF!</definedName>
    <definedName name="TOTAL1" localSheetId="45">#REF!</definedName>
    <definedName name="TOTAL1" localSheetId="48">#REF!</definedName>
    <definedName name="TOTAL1" localSheetId="57">#REF!</definedName>
    <definedName name="TOTAL1" localSheetId="58">#REF!</definedName>
    <definedName name="TOTAL1" localSheetId="55">#REF!</definedName>
    <definedName name="TOTAL1" localSheetId="56">#REF!</definedName>
    <definedName name="TOTAL1" localSheetId="53">#REF!</definedName>
    <definedName name="TOTAL1" localSheetId="54">#REF!</definedName>
    <definedName name="TOTAL1" localSheetId="6">#REF!</definedName>
    <definedName name="TOTAL1" localSheetId="7">#REF!</definedName>
    <definedName name="TOTAL1" localSheetId="12">#REF!</definedName>
    <definedName name="TOTAL1" localSheetId="18">#REF!</definedName>
    <definedName name="TOTAL1" localSheetId="19">#REF!</definedName>
    <definedName name="TOTAL1" localSheetId="28">#REF!</definedName>
    <definedName name="TOTAL1" localSheetId="36">#REF!</definedName>
    <definedName name="TOTAL1" localSheetId="26">#REF!</definedName>
    <definedName name="TOTAL1" localSheetId="23">#REF!</definedName>
    <definedName name="TOTAL1" localSheetId="16">#REF!</definedName>
    <definedName name="TOTAL1" localSheetId="17">#REF!</definedName>
    <definedName name="TOTAL1" localSheetId="20">#REF!</definedName>
    <definedName name="TOTAL1" localSheetId="22">#REF!</definedName>
    <definedName name="TOTAL1" localSheetId="21">#REF!</definedName>
    <definedName name="TOTAL1" localSheetId="25">#REF!</definedName>
    <definedName name="TOTAL1" localSheetId="34">#REF!</definedName>
    <definedName name="TOTAL1" localSheetId="32">#REF!</definedName>
    <definedName name="TOTAL1" localSheetId="30">#REF!</definedName>
    <definedName name="TOTAL1" localSheetId="29">#REF!</definedName>
    <definedName name="TOTAL1" localSheetId="37">#REF!</definedName>
    <definedName name="TOTAL1" localSheetId="27">#REF!</definedName>
    <definedName name="TOTAL1" localSheetId="24">#REF!</definedName>
    <definedName name="TOTAL1" localSheetId="35">#REF!</definedName>
    <definedName name="TOTAL1" localSheetId="33">#REF!</definedName>
    <definedName name="TOTAL1" localSheetId="31">#REF!</definedName>
    <definedName name="TOTAL1">#REF!</definedName>
    <definedName name="TOTAL2" localSheetId="40">#REF!</definedName>
    <definedName name="TOTAL2" localSheetId="41">#REF!</definedName>
    <definedName name="TOTAL2" localSheetId="42">#REF!</definedName>
    <definedName name="TOTAL2" localSheetId="51">#REF!</definedName>
    <definedName name="TOTAL2" localSheetId="52">#REF!</definedName>
    <definedName name="TOTAL2" localSheetId="59">#REF!</definedName>
    <definedName name="TOTAL2" localSheetId="60">#REF!</definedName>
    <definedName name="TOTAL2" localSheetId="49">#REF!</definedName>
    <definedName name="TOTAL2" localSheetId="50">#REF!</definedName>
    <definedName name="TOTAL2" localSheetId="46">#REF!</definedName>
    <definedName name="TOTAL2" localSheetId="47">#REF!</definedName>
    <definedName name="TOTAL2" localSheetId="38">#REF!</definedName>
    <definedName name="TOTAL2" localSheetId="39">#REF!</definedName>
    <definedName name="TOTAL2" localSheetId="43">#REF!</definedName>
    <definedName name="TOTAL2" localSheetId="44">#REF!</definedName>
    <definedName name="TOTAL2" localSheetId="45">#REF!</definedName>
    <definedName name="TOTAL2" localSheetId="48">#REF!</definedName>
    <definedName name="TOTAL2" localSheetId="57">#REF!</definedName>
    <definedName name="TOTAL2" localSheetId="58">#REF!</definedName>
    <definedName name="TOTAL2" localSheetId="55">#REF!</definedName>
    <definedName name="TOTAL2" localSheetId="56">#REF!</definedName>
    <definedName name="TOTAL2" localSheetId="53">#REF!</definedName>
    <definedName name="TOTAL2" localSheetId="54">#REF!</definedName>
    <definedName name="TOTAL2" localSheetId="6">#REF!</definedName>
    <definedName name="TOTAL2" localSheetId="7">#REF!</definedName>
    <definedName name="TOTAL2" localSheetId="12">#REF!</definedName>
    <definedName name="TOTAL2" localSheetId="18">#REF!</definedName>
    <definedName name="TOTAL2" localSheetId="19">#REF!</definedName>
    <definedName name="TOTAL2" localSheetId="28">#REF!</definedName>
    <definedName name="TOTAL2" localSheetId="36">#REF!</definedName>
    <definedName name="TOTAL2" localSheetId="26">#REF!</definedName>
    <definedName name="TOTAL2" localSheetId="23">#REF!</definedName>
    <definedName name="TOTAL2" localSheetId="16">#REF!</definedName>
    <definedName name="TOTAL2" localSheetId="17">#REF!</definedName>
    <definedName name="TOTAL2" localSheetId="20">#REF!</definedName>
    <definedName name="TOTAL2" localSheetId="22">#REF!</definedName>
    <definedName name="TOTAL2" localSheetId="21">#REF!</definedName>
    <definedName name="TOTAL2" localSheetId="25">#REF!</definedName>
    <definedName name="TOTAL2" localSheetId="34">#REF!</definedName>
    <definedName name="TOTAL2" localSheetId="32">#REF!</definedName>
    <definedName name="TOTAL2" localSheetId="30">#REF!</definedName>
    <definedName name="TOTAL2" localSheetId="29">#REF!</definedName>
    <definedName name="TOTAL2" localSheetId="37">#REF!</definedName>
    <definedName name="TOTAL2" localSheetId="27">#REF!</definedName>
    <definedName name="TOTAL2" localSheetId="24">#REF!</definedName>
    <definedName name="TOTAL2" localSheetId="35">#REF!</definedName>
    <definedName name="TOTAL2" localSheetId="33">#REF!</definedName>
    <definedName name="TOTAL2" localSheetId="31">#REF!</definedName>
    <definedName name="TOTAL2">#REF!</definedName>
    <definedName name="TOTAL3" localSheetId="6">#REF!</definedName>
    <definedName name="TOTAL3" localSheetId="7">#REF!</definedName>
    <definedName name="TOTAL3" localSheetId="12">#REF!</definedName>
    <definedName name="TOTAL3" localSheetId="22">#REF!</definedName>
    <definedName name="TOTAL3" localSheetId="25">#REF!</definedName>
    <definedName name="TOTAL3">#REF!</definedName>
    <definedName name="tt" localSheetId="5" hidden="1">{#N/A,#N/A,FALSE,"지침";#N/A,#N/A,FALSE,"환경분석";#N/A,#N/A,FALSE,"Sheet16"}</definedName>
    <definedName name="tt" localSheetId="4" hidden="1">{#N/A,#N/A,FALSE,"지침";#N/A,#N/A,FALSE,"환경분석";#N/A,#N/A,FALSE,"Sheet16"}</definedName>
    <definedName name="tt" localSheetId="40" hidden="1">{#N/A,#N/A,FALSE,"지침";#N/A,#N/A,FALSE,"환경분석";#N/A,#N/A,FALSE,"Sheet16"}</definedName>
    <definedName name="tt" localSheetId="41" hidden="1">{#N/A,#N/A,FALSE,"지침";#N/A,#N/A,FALSE,"환경분석";#N/A,#N/A,FALSE,"Sheet16"}</definedName>
    <definedName name="tt" localSheetId="42" hidden="1">{#N/A,#N/A,FALSE,"지침";#N/A,#N/A,FALSE,"환경분석";#N/A,#N/A,FALSE,"Sheet16"}</definedName>
    <definedName name="tt" localSheetId="51" hidden="1">{#N/A,#N/A,FALSE,"지침";#N/A,#N/A,FALSE,"환경분석";#N/A,#N/A,FALSE,"Sheet16"}</definedName>
    <definedName name="tt" localSheetId="52" hidden="1">{#N/A,#N/A,FALSE,"지침";#N/A,#N/A,FALSE,"환경분석";#N/A,#N/A,FALSE,"Sheet16"}</definedName>
    <definedName name="tt" localSheetId="59" hidden="1">{#N/A,#N/A,FALSE,"지침";#N/A,#N/A,FALSE,"환경분석";#N/A,#N/A,FALSE,"Sheet16"}</definedName>
    <definedName name="tt" localSheetId="60" hidden="1">{#N/A,#N/A,FALSE,"지침";#N/A,#N/A,FALSE,"환경분석";#N/A,#N/A,FALSE,"Sheet16"}</definedName>
    <definedName name="tt" localSheetId="49" hidden="1">{#N/A,#N/A,FALSE,"지침";#N/A,#N/A,FALSE,"환경분석";#N/A,#N/A,FALSE,"Sheet16"}</definedName>
    <definedName name="tt" localSheetId="50" hidden="1">{#N/A,#N/A,FALSE,"지침";#N/A,#N/A,FALSE,"환경분석";#N/A,#N/A,FALSE,"Sheet16"}</definedName>
    <definedName name="tt" localSheetId="46" hidden="1">{#N/A,#N/A,FALSE,"지침";#N/A,#N/A,FALSE,"환경분석";#N/A,#N/A,FALSE,"Sheet16"}</definedName>
    <definedName name="tt" localSheetId="47" hidden="1">{#N/A,#N/A,FALSE,"지침";#N/A,#N/A,FALSE,"환경분석";#N/A,#N/A,FALSE,"Sheet16"}</definedName>
    <definedName name="tt" localSheetId="38" hidden="1">{#N/A,#N/A,FALSE,"지침";#N/A,#N/A,FALSE,"환경분석";#N/A,#N/A,FALSE,"Sheet16"}</definedName>
    <definedName name="tt" localSheetId="39" hidden="1">{#N/A,#N/A,FALSE,"지침";#N/A,#N/A,FALSE,"환경분석";#N/A,#N/A,FALSE,"Sheet16"}</definedName>
    <definedName name="tt" localSheetId="43" hidden="1">{#N/A,#N/A,FALSE,"지침";#N/A,#N/A,FALSE,"환경분석";#N/A,#N/A,FALSE,"Sheet16"}</definedName>
    <definedName name="tt" localSheetId="44" hidden="1">{#N/A,#N/A,FALSE,"지침";#N/A,#N/A,FALSE,"환경분석";#N/A,#N/A,FALSE,"Sheet16"}</definedName>
    <definedName name="tt" localSheetId="45" hidden="1">{#N/A,#N/A,FALSE,"지침";#N/A,#N/A,FALSE,"환경분석";#N/A,#N/A,FALSE,"Sheet16"}</definedName>
    <definedName name="tt" localSheetId="48" hidden="1">{#N/A,#N/A,FALSE,"지침";#N/A,#N/A,FALSE,"환경분석";#N/A,#N/A,FALSE,"Sheet16"}</definedName>
    <definedName name="tt" localSheetId="57" hidden="1">{#N/A,#N/A,FALSE,"지침";#N/A,#N/A,FALSE,"환경분석";#N/A,#N/A,FALSE,"Sheet16"}</definedName>
    <definedName name="tt" localSheetId="58" hidden="1">{#N/A,#N/A,FALSE,"지침";#N/A,#N/A,FALSE,"환경분석";#N/A,#N/A,FALSE,"Sheet16"}</definedName>
    <definedName name="tt" localSheetId="55" hidden="1">{#N/A,#N/A,FALSE,"지침";#N/A,#N/A,FALSE,"환경분석";#N/A,#N/A,FALSE,"Sheet16"}</definedName>
    <definedName name="tt" localSheetId="56" hidden="1">{#N/A,#N/A,FALSE,"지침";#N/A,#N/A,FALSE,"환경분석";#N/A,#N/A,FALSE,"Sheet16"}</definedName>
    <definedName name="tt" localSheetId="53" hidden="1">{#N/A,#N/A,FALSE,"지침";#N/A,#N/A,FALSE,"환경분석";#N/A,#N/A,FALSE,"Sheet16"}</definedName>
    <definedName name="tt" localSheetId="54" hidden="1">{#N/A,#N/A,FALSE,"지침";#N/A,#N/A,FALSE,"환경분석";#N/A,#N/A,FALSE,"Sheet16"}</definedName>
    <definedName name="tt" localSheetId="6" hidden="1">{#N/A,#N/A,FALSE,"지침";#N/A,#N/A,FALSE,"환경분석";#N/A,#N/A,FALSE,"Sheet16"}</definedName>
    <definedName name="tt" localSheetId="7" hidden="1">{#N/A,#N/A,FALSE,"지침";#N/A,#N/A,FALSE,"환경분석";#N/A,#N/A,FALSE,"Sheet16"}</definedName>
    <definedName name="tt" localSheetId="12" hidden="1">{#N/A,#N/A,FALSE,"지침";#N/A,#N/A,FALSE,"환경분석";#N/A,#N/A,FALSE,"Sheet16"}</definedName>
    <definedName name="tt" localSheetId="10" hidden="1">{#N/A,#N/A,FALSE,"지침";#N/A,#N/A,FALSE,"환경분석";#N/A,#N/A,FALSE,"Sheet16"}</definedName>
    <definedName name="tt" localSheetId="11" hidden="1">{#N/A,#N/A,FALSE,"지침";#N/A,#N/A,FALSE,"환경분석";#N/A,#N/A,FALSE,"Sheet16"}</definedName>
    <definedName name="tt" localSheetId="18" hidden="1">{#N/A,#N/A,FALSE,"지침";#N/A,#N/A,FALSE,"환경분석";#N/A,#N/A,FALSE,"Sheet16"}</definedName>
    <definedName name="tt" localSheetId="19" hidden="1">{#N/A,#N/A,FALSE,"지침";#N/A,#N/A,FALSE,"환경분석";#N/A,#N/A,FALSE,"Sheet16"}</definedName>
    <definedName name="tt" localSheetId="28" hidden="1">{#N/A,#N/A,FALSE,"지침";#N/A,#N/A,FALSE,"환경분석";#N/A,#N/A,FALSE,"Sheet16"}</definedName>
    <definedName name="tt" localSheetId="36" hidden="1">{#N/A,#N/A,FALSE,"지침";#N/A,#N/A,FALSE,"환경분석";#N/A,#N/A,FALSE,"Sheet16"}</definedName>
    <definedName name="tt" localSheetId="26" hidden="1">{#N/A,#N/A,FALSE,"지침";#N/A,#N/A,FALSE,"환경분석";#N/A,#N/A,FALSE,"Sheet16"}</definedName>
    <definedName name="tt" localSheetId="23" hidden="1">{#N/A,#N/A,FALSE,"지침";#N/A,#N/A,FALSE,"환경분석";#N/A,#N/A,FALSE,"Sheet16"}</definedName>
    <definedName name="tt" localSheetId="16" hidden="1">{#N/A,#N/A,FALSE,"지침";#N/A,#N/A,FALSE,"환경분석";#N/A,#N/A,FALSE,"Sheet16"}</definedName>
    <definedName name="tt" localSheetId="17" hidden="1">{#N/A,#N/A,FALSE,"지침";#N/A,#N/A,FALSE,"환경분석";#N/A,#N/A,FALSE,"Sheet16"}</definedName>
    <definedName name="tt" localSheetId="20" hidden="1">{#N/A,#N/A,FALSE,"지침";#N/A,#N/A,FALSE,"환경분석";#N/A,#N/A,FALSE,"Sheet16"}</definedName>
    <definedName name="tt" localSheetId="22" hidden="1">{#N/A,#N/A,FALSE,"지침";#N/A,#N/A,FALSE,"환경분석";#N/A,#N/A,FALSE,"Sheet16"}</definedName>
    <definedName name="tt" localSheetId="21" hidden="1">{#N/A,#N/A,FALSE,"지침";#N/A,#N/A,FALSE,"환경분석";#N/A,#N/A,FALSE,"Sheet16"}</definedName>
    <definedName name="tt" localSheetId="25" hidden="1">{#N/A,#N/A,FALSE,"지침";#N/A,#N/A,FALSE,"환경분석";#N/A,#N/A,FALSE,"Sheet16"}</definedName>
    <definedName name="tt" localSheetId="34" hidden="1">{#N/A,#N/A,FALSE,"지침";#N/A,#N/A,FALSE,"환경분석";#N/A,#N/A,FALSE,"Sheet16"}</definedName>
    <definedName name="tt" localSheetId="32" hidden="1">{#N/A,#N/A,FALSE,"지침";#N/A,#N/A,FALSE,"환경분석";#N/A,#N/A,FALSE,"Sheet16"}</definedName>
    <definedName name="tt" localSheetId="30" hidden="1">{#N/A,#N/A,FALSE,"지침";#N/A,#N/A,FALSE,"환경분석";#N/A,#N/A,FALSE,"Sheet16"}</definedName>
    <definedName name="tt" localSheetId="29" hidden="1">{#N/A,#N/A,FALSE,"지침";#N/A,#N/A,FALSE,"환경분석";#N/A,#N/A,FALSE,"Sheet16"}</definedName>
    <definedName name="tt" localSheetId="37" hidden="1">{#N/A,#N/A,FALSE,"지침";#N/A,#N/A,FALSE,"환경분석";#N/A,#N/A,FALSE,"Sheet16"}</definedName>
    <definedName name="tt" localSheetId="27" hidden="1">{#N/A,#N/A,FALSE,"지침";#N/A,#N/A,FALSE,"환경분석";#N/A,#N/A,FALSE,"Sheet16"}</definedName>
    <definedName name="tt" localSheetId="24" hidden="1">{#N/A,#N/A,FALSE,"지침";#N/A,#N/A,FALSE,"환경분석";#N/A,#N/A,FALSE,"Sheet16"}</definedName>
    <definedName name="tt" localSheetId="35" hidden="1">{#N/A,#N/A,FALSE,"지침";#N/A,#N/A,FALSE,"환경분석";#N/A,#N/A,FALSE,"Sheet16"}</definedName>
    <definedName name="tt" localSheetId="33" hidden="1">{#N/A,#N/A,FALSE,"지침";#N/A,#N/A,FALSE,"환경분석";#N/A,#N/A,FALSE,"Sheet16"}</definedName>
    <definedName name="tt" localSheetId="31" hidden="1">{#N/A,#N/A,FALSE,"지침";#N/A,#N/A,FALSE,"환경분석";#N/A,#N/A,FALSE,"Sheet16"}</definedName>
    <definedName name="tt" localSheetId="15" hidden="1">{#N/A,#N/A,FALSE,"지침";#N/A,#N/A,FALSE,"환경분석";#N/A,#N/A,FALSE,"Sheet16"}</definedName>
    <definedName name="tt" localSheetId="2" hidden="1">{#N/A,#N/A,FALSE,"지침";#N/A,#N/A,FALSE,"환경분석";#N/A,#N/A,FALSE,"Sheet16"}</definedName>
    <definedName name="tt" localSheetId="0" hidden="1">{#N/A,#N/A,FALSE,"지침";#N/A,#N/A,FALSE,"환경분석";#N/A,#N/A,FALSE,"Sheet16"}</definedName>
    <definedName name="tt" hidden="1">{#N/A,#N/A,FALSE,"지침";#N/A,#N/A,FALSE,"환경분석";#N/A,#N/A,FALSE,"Sheet16"}</definedName>
    <definedName name="ttt" localSheetId="5" hidden="1">{#N/A,#N/A,FALSE,"지침";#N/A,#N/A,FALSE,"환경분석";#N/A,#N/A,FALSE,"Sheet16"}</definedName>
    <definedName name="ttt" localSheetId="4" hidden="1">{#N/A,#N/A,FALSE,"지침";#N/A,#N/A,FALSE,"환경분석";#N/A,#N/A,FALSE,"Sheet16"}</definedName>
    <definedName name="ttt" localSheetId="41" hidden="1">{#N/A,#N/A,FALSE,"지침";#N/A,#N/A,FALSE,"환경분석";#N/A,#N/A,FALSE,"Sheet16"}</definedName>
    <definedName name="ttt" localSheetId="42" hidden="1">{#N/A,#N/A,FALSE,"지침";#N/A,#N/A,FALSE,"환경분석";#N/A,#N/A,FALSE,"Sheet16"}</definedName>
    <definedName name="ttt" localSheetId="39" hidden="1">{#N/A,#N/A,FALSE,"지침";#N/A,#N/A,FALSE,"환경분석";#N/A,#N/A,FALSE,"Sheet16"}</definedName>
    <definedName name="ttt" localSheetId="45" hidden="1">{#N/A,#N/A,FALSE,"지침";#N/A,#N/A,FALSE,"환경분석";#N/A,#N/A,FALSE,"Sheet16"}</definedName>
    <definedName name="ttt" localSheetId="48" hidden="1">{#N/A,#N/A,FALSE,"지침";#N/A,#N/A,FALSE,"환경분석";#N/A,#N/A,FALSE,"Sheet16"}</definedName>
    <definedName name="ttt" localSheetId="6" hidden="1">{#N/A,#N/A,FALSE,"지침";#N/A,#N/A,FALSE,"환경분석";#N/A,#N/A,FALSE,"Sheet16"}</definedName>
    <definedName name="ttt" localSheetId="7" hidden="1">{#N/A,#N/A,FALSE,"지침";#N/A,#N/A,FALSE,"환경분석";#N/A,#N/A,FALSE,"Sheet16"}</definedName>
    <definedName name="ttt" localSheetId="12" hidden="1">{#N/A,#N/A,FALSE,"지침";#N/A,#N/A,FALSE,"환경분석";#N/A,#N/A,FALSE,"Sheet16"}</definedName>
    <definedName name="ttt" localSheetId="10" hidden="1">{#N/A,#N/A,FALSE,"지침";#N/A,#N/A,FALSE,"환경분석";#N/A,#N/A,FALSE,"Sheet16"}</definedName>
    <definedName name="ttt" localSheetId="11" hidden="1">{#N/A,#N/A,FALSE,"지침";#N/A,#N/A,FALSE,"환경분석";#N/A,#N/A,FALSE,"Sheet16"}</definedName>
    <definedName name="ttt" localSheetId="19" hidden="1">{#N/A,#N/A,FALSE,"지침";#N/A,#N/A,FALSE,"환경분석";#N/A,#N/A,FALSE,"Sheet16"}</definedName>
    <definedName name="ttt" localSheetId="17" hidden="1">{#N/A,#N/A,FALSE,"지침";#N/A,#N/A,FALSE,"환경분석";#N/A,#N/A,FALSE,"Sheet16"}</definedName>
    <definedName name="ttt" localSheetId="22" hidden="1">{#N/A,#N/A,FALSE,"지침";#N/A,#N/A,FALSE,"환경분석";#N/A,#N/A,FALSE,"Sheet16"}</definedName>
    <definedName name="ttt" localSheetId="21" hidden="1">{#N/A,#N/A,FALSE,"지침";#N/A,#N/A,FALSE,"환경분석";#N/A,#N/A,FALSE,"Sheet16"}</definedName>
    <definedName name="ttt" localSheetId="25" hidden="1">{#N/A,#N/A,FALSE,"지침";#N/A,#N/A,FALSE,"환경분석";#N/A,#N/A,FALSE,"Sheet16"}</definedName>
    <definedName name="ttt" localSheetId="29" hidden="1">{#N/A,#N/A,FALSE,"지침";#N/A,#N/A,FALSE,"환경분석";#N/A,#N/A,FALSE,"Sheet16"}</definedName>
    <definedName name="ttt" localSheetId="37" hidden="1">{#N/A,#N/A,FALSE,"지침";#N/A,#N/A,FALSE,"환경분석";#N/A,#N/A,FALSE,"Sheet16"}</definedName>
    <definedName name="ttt" localSheetId="27" hidden="1">{#N/A,#N/A,FALSE,"지침";#N/A,#N/A,FALSE,"환경분석";#N/A,#N/A,FALSE,"Sheet16"}</definedName>
    <definedName name="ttt" localSheetId="24" hidden="1">{#N/A,#N/A,FALSE,"지침";#N/A,#N/A,FALSE,"환경분석";#N/A,#N/A,FALSE,"Sheet16"}</definedName>
    <definedName name="ttt" localSheetId="35" hidden="1">{#N/A,#N/A,FALSE,"지침";#N/A,#N/A,FALSE,"환경분석";#N/A,#N/A,FALSE,"Sheet16"}</definedName>
    <definedName name="ttt" localSheetId="33" hidden="1">{#N/A,#N/A,FALSE,"지침";#N/A,#N/A,FALSE,"환경분석";#N/A,#N/A,FALSE,"Sheet16"}</definedName>
    <definedName name="ttt" localSheetId="31" hidden="1">{#N/A,#N/A,FALSE,"지침";#N/A,#N/A,FALSE,"환경분석";#N/A,#N/A,FALSE,"Sheet16"}</definedName>
    <definedName name="ttt" localSheetId="15" hidden="1">{#N/A,#N/A,FALSE,"지침";#N/A,#N/A,FALSE,"환경분석";#N/A,#N/A,FALSE,"Sheet16"}</definedName>
    <definedName name="ttt" localSheetId="2" hidden="1">{#N/A,#N/A,FALSE,"지침";#N/A,#N/A,FALSE,"환경분석";#N/A,#N/A,FALSE,"Sheet16"}</definedName>
    <definedName name="ttt" localSheetId="0" hidden="1">{#N/A,#N/A,FALSE,"지침";#N/A,#N/A,FALSE,"환경분석";#N/A,#N/A,FALSE,"Sheet16"}</definedName>
    <definedName name="ttt" hidden="1">{#N/A,#N/A,FALSE,"지침";#N/A,#N/A,FALSE,"환경분석";#N/A,#N/A,FALSE,"Sheet16"}</definedName>
    <definedName name="ttttt" localSheetId="5" hidden="1">{#N/A,#N/A,FALSE,"지침";#N/A,#N/A,FALSE,"환경분석";#N/A,#N/A,FALSE,"Sheet16"}</definedName>
    <definedName name="ttttt" localSheetId="4" hidden="1">{#N/A,#N/A,FALSE,"지침";#N/A,#N/A,FALSE,"환경분석";#N/A,#N/A,FALSE,"Sheet16"}</definedName>
    <definedName name="ttttt" localSheetId="40" hidden="1">{#N/A,#N/A,FALSE,"지침";#N/A,#N/A,FALSE,"환경분석";#N/A,#N/A,FALSE,"Sheet16"}</definedName>
    <definedName name="ttttt" localSheetId="41" hidden="1">{#N/A,#N/A,FALSE,"지침";#N/A,#N/A,FALSE,"환경분석";#N/A,#N/A,FALSE,"Sheet16"}</definedName>
    <definedName name="ttttt" localSheetId="42" hidden="1">{#N/A,#N/A,FALSE,"지침";#N/A,#N/A,FALSE,"환경분석";#N/A,#N/A,FALSE,"Sheet16"}</definedName>
    <definedName name="ttttt" localSheetId="51" hidden="1">{#N/A,#N/A,FALSE,"지침";#N/A,#N/A,FALSE,"환경분석";#N/A,#N/A,FALSE,"Sheet16"}</definedName>
    <definedName name="ttttt" localSheetId="52" hidden="1">{#N/A,#N/A,FALSE,"지침";#N/A,#N/A,FALSE,"환경분석";#N/A,#N/A,FALSE,"Sheet16"}</definedName>
    <definedName name="ttttt" localSheetId="59" hidden="1">{#N/A,#N/A,FALSE,"지침";#N/A,#N/A,FALSE,"환경분석";#N/A,#N/A,FALSE,"Sheet16"}</definedName>
    <definedName name="ttttt" localSheetId="60" hidden="1">{#N/A,#N/A,FALSE,"지침";#N/A,#N/A,FALSE,"환경분석";#N/A,#N/A,FALSE,"Sheet16"}</definedName>
    <definedName name="ttttt" localSheetId="49" hidden="1">{#N/A,#N/A,FALSE,"지침";#N/A,#N/A,FALSE,"환경분석";#N/A,#N/A,FALSE,"Sheet16"}</definedName>
    <definedName name="ttttt" localSheetId="50" hidden="1">{#N/A,#N/A,FALSE,"지침";#N/A,#N/A,FALSE,"환경분석";#N/A,#N/A,FALSE,"Sheet16"}</definedName>
    <definedName name="ttttt" localSheetId="46" hidden="1">{#N/A,#N/A,FALSE,"지침";#N/A,#N/A,FALSE,"환경분석";#N/A,#N/A,FALSE,"Sheet16"}</definedName>
    <definedName name="ttttt" localSheetId="47" hidden="1">{#N/A,#N/A,FALSE,"지침";#N/A,#N/A,FALSE,"환경분석";#N/A,#N/A,FALSE,"Sheet16"}</definedName>
    <definedName name="ttttt" localSheetId="38" hidden="1">{#N/A,#N/A,FALSE,"지침";#N/A,#N/A,FALSE,"환경분석";#N/A,#N/A,FALSE,"Sheet16"}</definedName>
    <definedName name="ttttt" localSheetId="39" hidden="1">{#N/A,#N/A,FALSE,"지침";#N/A,#N/A,FALSE,"환경분석";#N/A,#N/A,FALSE,"Sheet16"}</definedName>
    <definedName name="ttttt" localSheetId="43" hidden="1">{#N/A,#N/A,FALSE,"지침";#N/A,#N/A,FALSE,"환경분석";#N/A,#N/A,FALSE,"Sheet16"}</definedName>
    <definedName name="ttttt" localSheetId="44" hidden="1">{#N/A,#N/A,FALSE,"지침";#N/A,#N/A,FALSE,"환경분석";#N/A,#N/A,FALSE,"Sheet16"}</definedName>
    <definedName name="ttttt" localSheetId="45" hidden="1">{#N/A,#N/A,FALSE,"지침";#N/A,#N/A,FALSE,"환경분석";#N/A,#N/A,FALSE,"Sheet16"}</definedName>
    <definedName name="ttttt" localSheetId="48" hidden="1">{#N/A,#N/A,FALSE,"지침";#N/A,#N/A,FALSE,"환경분석";#N/A,#N/A,FALSE,"Sheet16"}</definedName>
    <definedName name="ttttt" localSheetId="57" hidden="1">{#N/A,#N/A,FALSE,"지침";#N/A,#N/A,FALSE,"환경분석";#N/A,#N/A,FALSE,"Sheet16"}</definedName>
    <definedName name="ttttt" localSheetId="58" hidden="1">{#N/A,#N/A,FALSE,"지침";#N/A,#N/A,FALSE,"환경분석";#N/A,#N/A,FALSE,"Sheet16"}</definedName>
    <definedName name="ttttt" localSheetId="55" hidden="1">{#N/A,#N/A,FALSE,"지침";#N/A,#N/A,FALSE,"환경분석";#N/A,#N/A,FALSE,"Sheet16"}</definedName>
    <definedName name="ttttt" localSheetId="56" hidden="1">{#N/A,#N/A,FALSE,"지침";#N/A,#N/A,FALSE,"환경분석";#N/A,#N/A,FALSE,"Sheet16"}</definedName>
    <definedName name="ttttt" localSheetId="53" hidden="1">{#N/A,#N/A,FALSE,"지침";#N/A,#N/A,FALSE,"환경분석";#N/A,#N/A,FALSE,"Sheet16"}</definedName>
    <definedName name="ttttt" localSheetId="54" hidden="1">{#N/A,#N/A,FALSE,"지침";#N/A,#N/A,FALSE,"환경분석";#N/A,#N/A,FALSE,"Sheet16"}</definedName>
    <definedName name="ttttt" localSheetId="6" hidden="1">{#N/A,#N/A,FALSE,"지침";#N/A,#N/A,FALSE,"환경분석";#N/A,#N/A,FALSE,"Sheet16"}</definedName>
    <definedName name="ttttt" localSheetId="7" hidden="1">{#N/A,#N/A,FALSE,"지침";#N/A,#N/A,FALSE,"환경분석";#N/A,#N/A,FALSE,"Sheet16"}</definedName>
    <definedName name="ttttt" localSheetId="12" hidden="1">{#N/A,#N/A,FALSE,"지침";#N/A,#N/A,FALSE,"환경분석";#N/A,#N/A,FALSE,"Sheet16"}</definedName>
    <definedName name="ttttt" localSheetId="10" hidden="1">{#N/A,#N/A,FALSE,"지침";#N/A,#N/A,FALSE,"환경분석";#N/A,#N/A,FALSE,"Sheet16"}</definedName>
    <definedName name="ttttt" localSheetId="11" hidden="1">{#N/A,#N/A,FALSE,"지침";#N/A,#N/A,FALSE,"환경분석";#N/A,#N/A,FALSE,"Sheet16"}</definedName>
    <definedName name="ttttt" localSheetId="18" hidden="1">{#N/A,#N/A,FALSE,"지침";#N/A,#N/A,FALSE,"환경분석";#N/A,#N/A,FALSE,"Sheet16"}</definedName>
    <definedName name="ttttt" localSheetId="19" hidden="1">{#N/A,#N/A,FALSE,"지침";#N/A,#N/A,FALSE,"환경분석";#N/A,#N/A,FALSE,"Sheet16"}</definedName>
    <definedName name="ttttt" localSheetId="28" hidden="1">{#N/A,#N/A,FALSE,"지침";#N/A,#N/A,FALSE,"환경분석";#N/A,#N/A,FALSE,"Sheet16"}</definedName>
    <definedName name="ttttt" localSheetId="36" hidden="1">{#N/A,#N/A,FALSE,"지침";#N/A,#N/A,FALSE,"환경분석";#N/A,#N/A,FALSE,"Sheet16"}</definedName>
    <definedName name="ttttt" localSheetId="26" hidden="1">{#N/A,#N/A,FALSE,"지침";#N/A,#N/A,FALSE,"환경분석";#N/A,#N/A,FALSE,"Sheet16"}</definedName>
    <definedName name="ttttt" localSheetId="23" hidden="1">{#N/A,#N/A,FALSE,"지침";#N/A,#N/A,FALSE,"환경분석";#N/A,#N/A,FALSE,"Sheet16"}</definedName>
    <definedName name="ttttt" localSheetId="16" hidden="1">{#N/A,#N/A,FALSE,"지침";#N/A,#N/A,FALSE,"환경분석";#N/A,#N/A,FALSE,"Sheet16"}</definedName>
    <definedName name="ttttt" localSheetId="17" hidden="1">{#N/A,#N/A,FALSE,"지침";#N/A,#N/A,FALSE,"환경분석";#N/A,#N/A,FALSE,"Sheet16"}</definedName>
    <definedName name="ttttt" localSheetId="20" hidden="1">{#N/A,#N/A,FALSE,"지침";#N/A,#N/A,FALSE,"환경분석";#N/A,#N/A,FALSE,"Sheet16"}</definedName>
    <definedName name="ttttt" localSheetId="22" hidden="1">{#N/A,#N/A,FALSE,"지침";#N/A,#N/A,FALSE,"환경분석";#N/A,#N/A,FALSE,"Sheet16"}</definedName>
    <definedName name="ttttt" localSheetId="21" hidden="1">{#N/A,#N/A,FALSE,"지침";#N/A,#N/A,FALSE,"환경분석";#N/A,#N/A,FALSE,"Sheet16"}</definedName>
    <definedName name="ttttt" localSheetId="25" hidden="1">{#N/A,#N/A,FALSE,"지침";#N/A,#N/A,FALSE,"환경분석";#N/A,#N/A,FALSE,"Sheet16"}</definedName>
    <definedName name="ttttt" localSheetId="34" hidden="1">{#N/A,#N/A,FALSE,"지침";#N/A,#N/A,FALSE,"환경분석";#N/A,#N/A,FALSE,"Sheet16"}</definedName>
    <definedName name="ttttt" localSheetId="32" hidden="1">{#N/A,#N/A,FALSE,"지침";#N/A,#N/A,FALSE,"환경분석";#N/A,#N/A,FALSE,"Sheet16"}</definedName>
    <definedName name="ttttt" localSheetId="30" hidden="1">{#N/A,#N/A,FALSE,"지침";#N/A,#N/A,FALSE,"환경분석";#N/A,#N/A,FALSE,"Sheet16"}</definedName>
    <definedName name="ttttt" localSheetId="29" hidden="1">{#N/A,#N/A,FALSE,"지침";#N/A,#N/A,FALSE,"환경분석";#N/A,#N/A,FALSE,"Sheet16"}</definedName>
    <definedName name="ttttt" localSheetId="37" hidden="1">{#N/A,#N/A,FALSE,"지침";#N/A,#N/A,FALSE,"환경분석";#N/A,#N/A,FALSE,"Sheet16"}</definedName>
    <definedName name="ttttt" localSheetId="27" hidden="1">{#N/A,#N/A,FALSE,"지침";#N/A,#N/A,FALSE,"환경분석";#N/A,#N/A,FALSE,"Sheet16"}</definedName>
    <definedName name="ttttt" localSheetId="24" hidden="1">{#N/A,#N/A,FALSE,"지침";#N/A,#N/A,FALSE,"환경분석";#N/A,#N/A,FALSE,"Sheet16"}</definedName>
    <definedName name="ttttt" localSheetId="35" hidden="1">{#N/A,#N/A,FALSE,"지침";#N/A,#N/A,FALSE,"환경분석";#N/A,#N/A,FALSE,"Sheet16"}</definedName>
    <definedName name="ttttt" localSheetId="33" hidden="1">{#N/A,#N/A,FALSE,"지침";#N/A,#N/A,FALSE,"환경분석";#N/A,#N/A,FALSE,"Sheet16"}</definedName>
    <definedName name="ttttt" localSheetId="31" hidden="1">{#N/A,#N/A,FALSE,"지침";#N/A,#N/A,FALSE,"환경분석";#N/A,#N/A,FALSE,"Sheet16"}</definedName>
    <definedName name="ttttt" localSheetId="15" hidden="1">{#N/A,#N/A,FALSE,"지침";#N/A,#N/A,FALSE,"환경분석";#N/A,#N/A,FALSE,"Sheet16"}</definedName>
    <definedName name="ttttt" localSheetId="2" hidden="1">{#N/A,#N/A,FALSE,"지침";#N/A,#N/A,FALSE,"환경분석";#N/A,#N/A,FALSE,"Sheet16"}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ype_Code" localSheetId="2">[57]S045!#REF!</definedName>
    <definedName name="Type_Code" localSheetId="0">[56]S045!#REF!</definedName>
    <definedName name="Type_Code">[58]S045!#REF!</definedName>
    <definedName name="Type_Name" localSheetId="2">[57]S045!#REF!</definedName>
    <definedName name="Type_Name" localSheetId="0">[56]S045!#REF!</definedName>
    <definedName name="Type_Name">[58]S045!#REF!</definedName>
    <definedName name="Unschedule_downtime" localSheetId="0">'[13]OEE G1'!#REF!</definedName>
    <definedName name="Unschedule_downtime">'[14]OEE G1'!#REF!</definedName>
    <definedName name="uu" localSheetId="5" hidden="1">{#N/A,#N/A,FALSE,"지침";#N/A,#N/A,FALSE,"환경분석";#N/A,#N/A,FALSE,"Sheet16"}</definedName>
    <definedName name="uu" localSheetId="4" hidden="1">{#N/A,#N/A,FALSE,"지침";#N/A,#N/A,FALSE,"환경분석";#N/A,#N/A,FALSE,"Sheet16"}</definedName>
    <definedName name="uu" localSheetId="41" hidden="1">{#N/A,#N/A,FALSE,"지침";#N/A,#N/A,FALSE,"환경분석";#N/A,#N/A,FALSE,"Sheet16"}</definedName>
    <definedName name="uu" localSheetId="42" hidden="1">{#N/A,#N/A,FALSE,"지침";#N/A,#N/A,FALSE,"환경분석";#N/A,#N/A,FALSE,"Sheet16"}</definedName>
    <definedName name="uu" localSheetId="39" hidden="1">{#N/A,#N/A,FALSE,"지침";#N/A,#N/A,FALSE,"환경분석";#N/A,#N/A,FALSE,"Sheet16"}</definedName>
    <definedName name="uu" localSheetId="45" hidden="1">{#N/A,#N/A,FALSE,"지침";#N/A,#N/A,FALSE,"환경분석";#N/A,#N/A,FALSE,"Sheet16"}</definedName>
    <definedName name="uu" localSheetId="48" hidden="1">{#N/A,#N/A,FALSE,"지침";#N/A,#N/A,FALSE,"환경분석";#N/A,#N/A,FALSE,"Sheet16"}</definedName>
    <definedName name="uu" localSheetId="6" hidden="1">{#N/A,#N/A,FALSE,"지침";#N/A,#N/A,FALSE,"환경분석";#N/A,#N/A,FALSE,"Sheet16"}</definedName>
    <definedName name="uu" localSheetId="7" hidden="1">{#N/A,#N/A,FALSE,"지침";#N/A,#N/A,FALSE,"환경분석";#N/A,#N/A,FALSE,"Sheet16"}</definedName>
    <definedName name="uu" localSheetId="12" hidden="1">{#N/A,#N/A,FALSE,"지침";#N/A,#N/A,FALSE,"환경분석";#N/A,#N/A,FALSE,"Sheet16"}</definedName>
    <definedName name="uu" localSheetId="10" hidden="1">{#N/A,#N/A,FALSE,"지침";#N/A,#N/A,FALSE,"환경분석";#N/A,#N/A,FALSE,"Sheet16"}</definedName>
    <definedName name="uu" localSheetId="11" hidden="1">{#N/A,#N/A,FALSE,"지침";#N/A,#N/A,FALSE,"환경분석";#N/A,#N/A,FALSE,"Sheet16"}</definedName>
    <definedName name="uu" localSheetId="19" hidden="1">{#N/A,#N/A,FALSE,"지침";#N/A,#N/A,FALSE,"환경분석";#N/A,#N/A,FALSE,"Sheet16"}</definedName>
    <definedName name="uu" localSheetId="17" hidden="1">{#N/A,#N/A,FALSE,"지침";#N/A,#N/A,FALSE,"환경분석";#N/A,#N/A,FALSE,"Sheet16"}</definedName>
    <definedName name="uu" localSheetId="22" hidden="1">{#N/A,#N/A,FALSE,"지침";#N/A,#N/A,FALSE,"환경분석";#N/A,#N/A,FALSE,"Sheet16"}</definedName>
    <definedName name="uu" localSheetId="21" hidden="1">{#N/A,#N/A,FALSE,"지침";#N/A,#N/A,FALSE,"환경분석";#N/A,#N/A,FALSE,"Sheet16"}</definedName>
    <definedName name="uu" localSheetId="25" hidden="1">{#N/A,#N/A,FALSE,"지침";#N/A,#N/A,FALSE,"환경분석";#N/A,#N/A,FALSE,"Sheet16"}</definedName>
    <definedName name="uu" localSheetId="29" hidden="1">{#N/A,#N/A,FALSE,"지침";#N/A,#N/A,FALSE,"환경분석";#N/A,#N/A,FALSE,"Sheet16"}</definedName>
    <definedName name="uu" localSheetId="37" hidden="1">{#N/A,#N/A,FALSE,"지침";#N/A,#N/A,FALSE,"환경분석";#N/A,#N/A,FALSE,"Sheet16"}</definedName>
    <definedName name="uu" localSheetId="27" hidden="1">{#N/A,#N/A,FALSE,"지침";#N/A,#N/A,FALSE,"환경분석";#N/A,#N/A,FALSE,"Sheet16"}</definedName>
    <definedName name="uu" localSheetId="24" hidden="1">{#N/A,#N/A,FALSE,"지침";#N/A,#N/A,FALSE,"환경분석";#N/A,#N/A,FALSE,"Sheet16"}</definedName>
    <definedName name="uu" localSheetId="35" hidden="1">{#N/A,#N/A,FALSE,"지침";#N/A,#N/A,FALSE,"환경분석";#N/A,#N/A,FALSE,"Sheet16"}</definedName>
    <definedName name="uu" localSheetId="33" hidden="1">{#N/A,#N/A,FALSE,"지침";#N/A,#N/A,FALSE,"환경분석";#N/A,#N/A,FALSE,"Sheet16"}</definedName>
    <definedName name="uu" localSheetId="31" hidden="1">{#N/A,#N/A,FALSE,"지침";#N/A,#N/A,FALSE,"환경분석";#N/A,#N/A,FALSE,"Sheet16"}</definedName>
    <definedName name="uu" localSheetId="15" hidden="1">{#N/A,#N/A,FALSE,"지침";#N/A,#N/A,FALSE,"환경분석";#N/A,#N/A,FALSE,"Sheet16"}</definedName>
    <definedName name="uu" localSheetId="2" hidden="1">{#N/A,#N/A,FALSE,"지침";#N/A,#N/A,FALSE,"환경분석";#N/A,#N/A,FALSE,"Sheet16"}</definedName>
    <definedName name="uu" localSheetId="0" hidden="1">{#N/A,#N/A,FALSE,"지침";#N/A,#N/A,FALSE,"환경분석";#N/A,#N/A,FALSE,"Sheet16"}</definedName>
    <definedName name="uu" hidden="1">{#N/A,#N/A,FALSE,"지침";#N/A,#N/A,FALSE,"환경분석";#N/A,#N/A,FALSE,"Sheet16"}</definedName>
    <definedName name="VLOOK">'[11]Harvesting All Area Feb-2020'!#REF!</definedName>
    <definedName name="VLOOKUP">'[11]Harvesting All Area Feb-2020'!#REF!</definedName>
    <definedName name="WAXY" localSheetId="40">#REF!</definedName>
    <definedName name="WAXY" localSheetId="41">#REF!</definedName>
    <definedName name="WAXY" localSheetId="42">#REF!</definedName>
    <definedName name="WAXY" localSheetId="51">#REF!</definedName>
    <definedName name="WAXY" localSheetId="52">#REF!</definedName>
    <definedName name="WAXY" localSheetId="59">#REF!</definedName>
    <definedName name="WAXY" localSheetId="60">#REF!</definedName>
    <definedName name="WAXY" localSheetId="49">#REF!</definedName>
    <definedName name="WAXY" localSheetId="50">#REF!</definedName>
    <definedName name="WAXY" localSheetId="46">#REF!</definedName>
    <definedName name="WAXY" localSheetId="47">#REF!</definedName>
    <definedName name="WAXY" localSheetId="38">#REF!</definedName>
    <definedName name="WAXY" localSheetId="39">#REF!</definedName>
    <definedName name="WAXY" localSheetId="43">#REF!</definedName>
    <definedName name="WAXY" localSheetId="44">#REF!</definedName>
    <definedName name="WAXY" localSheetId="45">#REF!</definedName>
    <definedName name="WAXY" localSheetId="48">#REF!</definedName>
    <definedName name="WAXY" localSheetId="57">#REF!</definedName>
    <definedName name="WAXY" localSheetId="58">#REF!</definedName>
    <definedName name="WAXY" localSheetId="55">#REF!</definedName>
    <definedName name="WAXY" localSheetId="56">#REF!</definedName>
    <definedName name="WAXY" localSheetId="53">#REF!</definedName>
    <definedName name="WAXY" localSheetId="54">#REF!</definedName>
    <definedName name="WAXY" localSheetId="6">#REF!</definedName>
    <definedName name="WAXY" localSheetId="7">#REF!</definedName>
    <definedName name="WAXY" localSheetId="12">#REF!</definedName>
    <definedName name="WAXY" localSheetId="18">#REF!</definedName>
    <definedName name="WAXY" localSheetId="19">#REF!</definedName>
    <definedName name="WAXY" localSheetId="28">#REF!</definedName>
    <definedName name="WAXY" localSheetId="36">#REF!</definedName>
    <definedName name="WAXY" localSheetId="26">#REF!</definedName>
    <definedName name="WAXY" localSheetId="23">#REF!</definedName>
    <definedName name="WAXY" localSheetId="16">#REF!</definedName>
    <definedName name="WAXY" localSheetId="17">#REF!</definedName>
    <definedName name="WAXY" localSheetId="20">#REF!</definedName>
    <definedName name="WAXY" localSheetId="22">#REF!</definedName>
    <definedName name="WAXY" localSheetId="21">#REF!</definedName>
    <definedName name="WAXY" localSheetId="25">#REF!</definedName>
    <definedName name="WAXY" localSheetId="34">#REF!</definedName>
    <definedName name="WAXY" localSheetId="32">#REF!</definedName>
    <definedName name="WAXY" localSheetId="30">#REF!</definedName>
    <definedName name="WAXY" localSheetId="29">#REF!</definedName>
    <definedName name="WAXY" localSheetId="37">#REF!</definedName>
    <definedName name="WAXY" localSheetId="27">#REF!</definedName>
    <definedName name="WAXY" localSheetId="24">#REF!</definedName>
    <definedName name="WAXY" localSheetId="35">#REF!</definedName>
    <definedName name="WAXY" localSheetId="33">#REF!</definedName>
    <definedName name="WAXY" localSheetId="31">#REF!</definedName>
    <definedName name="WAXY" localSheetId="0">#REF!</definedName>
    <definedName name="WAXY">#REF!</definedName>
    <definedName name="wrn.97." localSheetId="5" hidden="1">{#N/A,#N/A,FALSE,"지침";#N/A,#N/A,FALSE,"환경분석";#N/A,#N/A,FALSE,"Sheet16"}</definedName>
    <definedName name="wrn.97." localSheetId="4" hidden="1">{#N/A,#N/A,FALSE,"지침";#N/A,#N/A,FALSE,"환경분석";#N/A,#N/A,FALSE,"Sheet16"}</definedName>
    <definedName name="wrn.97." localSheetId="40" hidden="1">{#N/A,#N/A,FALSE,"지침";#N/A,#N/A,FALSE,"환경분석";#N/A,#N/A,FALSE,"Sheet16"}</definedName>
    <definedName name="wrn.97." localSheetId="41" hidden="1">{#N/A,#N/A,FALSE,"지침";#N/A,#N/A,FALSE,"환경분석";#N/A,#N/A,FALSE,"Sheet16"}</definedName>
    <definedName name="wrn.97." localSheetId="42" hidden="1">{#N/A,#N/A,FALSE,"지침";#N/A,#N/A,FALSE,"환경분석";#N/A,#N/A,FALSE,"Sheet16"}</definedName>
    <definedName name="wrn.97." localSheetId="51" hidden="1">{#N/A,#N/A,FALSE,"지침";#N/A,#N/A,FALSE,"환경분석";#N/A,#N/A,FALSE,"Sheet16"}</definedName>
    <definedName name="wrn.97." localSheetId="52" hidden="1">{#N/A,#N/A,FALSE,"지침";#N/A,#N/A,FALSE,"환경분석";#N/A,#N/A,FALSE,"Sheet16"}</definedName>
    <definedName name="wrn.97." localSheetId="59" hidden="1">{#N/A,#N/A,FALSE,"지침";#N/A,#N/A,FALSE,"환경분석";#N/A,#N/A,FALSE,"Sheet16"}</definedName>
    <definedName name="wrn.97." localSheetId="60" hidden="1">{#N/A,#N/A,FALSE,"지침";#N/A,#N/A,FALSE,"환경분석";#N/A,#N/A,FALSE,"Sheet16"}</definedName>
    <definedName name="wrn.97." localSheetId="49" hidden="1">{#N/A,#N/A,FALSE,"지침";#N/A,#N/A,FALSE,"환경분석";#N/A,#N/A,FALSE,"Sheet16"}</definedName>
    <definedName name="wrn.97." localSheetId="50" hidden="1">{#N/A,#N/A,FALSE,"지침";#N/A,#N/A,FALSE,"환경분석";#N/A,#N/A,FALSE,"Sheet16"}</definedName>
    <definedName name="wrn.97." localSheetId="46" hidden="1">{#N/A,#N/A,FALSE,"지침";#N/A,#N/A,FALSE,"환경분석";#N/A,#N/A,FALSE,"Sheet16"}</definedName>
    <definedName name="wrn.97." localSheetId="47" hidden="1">{#N/A,#N/A,FALSE,"지침";#N/A,#N/A,FALSE,"환경분석";#N/A,#N/A,FALSE,"Sheet16"}</definedName>
    <definedName name="wrn.97." localSheetId="38" hidden="1">{#N/A,#N/A,FALSE,"지침";#N/A,#N/A,FALSE,"환경분석";#N/A,#N/A,FALSE,"Sheet16"}</definedName>
    <definedName name="wrn.97." localSheetId="39" hidden="1">{#N/A,#N/A,FALSE,"지침";#N/A,#N/A,FALSE,"환경분석";#N/A,#N/A,FALSE,"Sheet16"}</definedName>
    <definedName name="wrn.97." localSheetId="43" hidden="1">{#N/A,#N/A,FALSE,"지침";#N/A,#N/A,FALSE,"환경분석";#N/A,#N/A,FALSE,"Sheet16"}</definedName>
    <definedName name="wrn.97." localSheetId="44" hidden="1">{#N/A,#N/A,FALSE,"지침";#N/A,#N/A,FALSE,"환경분석";#N/A,#N/A,FALSE,"Sheet16"}</definedName>
    <definedName name="wrn.97." localSheetId="45" hidden="1">{#N/A,#N/A,FALSE,"지침";#N/A,#N/A,FALSE,"환경분석";#N/A,#N/A,FALSE,"Sheet16"}</definedName>
    <definedName name="wrn.97." localSheetId="48" hidden="1">{#N/A,#N/A,FALSE,"지침";#N/A,#N/A,FALSE,"환경분석";#N/A,#N/A,FALSE,"Sheet16"}</definedName>
    <definedName name="wrn.97." localSheetId="57" hidden="1">{#N/A,#N/A,FALSE,"지침";#N/A,#N/A,FALSE,"환경분석";#N/A,#N/A,FALSE,"Sheet16"}</definedName>
    <definedName name="wrn.97." localSheetId="58" hidden="1">{#N/A,#N/A,FALSE,"지침";#N/A,#N/A,FALSE,"환경분석";#N/A,#N/A,FALSE,"Sheet16"}</definedName>
    <definedName name="wrn.97." localSheetId="55" hidden="1">{#N/A,#N/A,FALSE,"지침";#N/A,#N/A,FALSE,"환경분석";#N/A,#N/A,FALSE,"Sheet16"}</definedName>
    <definedName name="wrn.97." localSheetId="56" hidden="1">{#N/A,#N/A,FALSE,"지침";#N/A,#N/A,FALSE,"환경분석";#N/A,#N/A,FALSE,"Sheet16"}</definedName>
    <definedName name="wrn.97." localSheetId="53" hidden="1">{#N/A,#N/A,FALSE,"지침";#N/A,#N/A,FALSE,"환경분석";#N/A,#N/A,FALSE,"Sheet16"}</definedName>
    <definedName name="wrn.97." localSheetId="54" hidden="1">{#N/A,#N/A,FALSE,"지침";#N/A,#N/A,FALSE,"환경분석";#N/A,#N/A,FALSE,"Sheet16"}</definedName>
    <definedName name="wrn.97." localSheetId="6" hidden="1">{#N/A,#N/A,FALSE,"지침";#N/A,#N/A,FALSE,"환경분석";#N/A,#N/A,FALSE,"Sheet16"}</definedName>
    <definedName name="wrn.97." localSheetId="7" hidden="1">{#N/A,#N/A,FALSE,"지침";#N/A,#N/A,FALSE,"환경분석";#N/A,#N/A,FALSE,"Sheet16"}</definedName>
    <definedName name="wrn.97." localSheetId="12" hidden="1">{#N/A,#N/A,FALSE,"지침";#N/A,#N/A,FALSE,"환경분석";#N/A,#N/A,FALSE,"Sheet16"}</definedName>
    <definedName name="wrn.97." localSheetId="10" hidden="1">{#N/A,#N/A,FALSE,"지침";#N/A,#N/A,FALSE,"환경분석";#N/A,#N/A,FALSE,"Sheet16"}</definedName>
    <definedName name="wrn.97." localSheetId="11" hidden="1">{#N/A,#N/A,FALSE,"지침";#N/A,#N/A,FALSE,"환경분석";#N/A,#N/A,FALSE,"Sheet16"}</definedName>
    <definedName name="wrn.97." localSheetId="18" hidden="1">{#N/A,#N/A,FALSE,"지침";#N/A,#N/A,FALSE,"환경분석";#N/A,#N/A,FALSE,"Sheet16"}</definedName>
    <definedName name="wrn.97." localSheetId="19" hidden="1">{#N/A,#N/A,FALSE,"지침";#N/A,#N/A,FALSE,"환경분석";#N/A,#N/A,FALSE,"Sheet16"}</definedName>
    <definedName name="wrn.97." localSheetId="28" hidden="1">{#N/A,#N/A,FALSE,"지침";#N/A,#N/A,FALSE,"환경분석";#N/A,#N/A,FALSE,"Sheet16"}</definedName>
    <definedName name="wrn.97." localSheetId="36" hidden="1">{#N/A,#N/A,FALSE,"지침";#N/A,#N/A,FALSE,"환경분석";#N/A,#N/A,FALSE,"Sheet16"}</definedName>
    <definedName name="wrn.97." localSheetId="26" hidden="1">{#N/A,#N/A,FALSE,"지침";#N/A,#N/A,FALSE,"환경분석";#N/A,#N/A,FALSE,"Sheet16"}</definedName>
    <definedName name="wrn.97." localSheetId="23" hidden="1">{#N/A,#N/A,FALSE,"지침";#N/A,#N/A,FALSE,"환경분석";#N/A,#N/A,FALSE,"Sheet16"}</definedName>
    <definedName name="wrn.97." localSheetId="16" hidden="1">{#N/A,#N/A,FALSE,"지침";#N/A,#N/A,FALSE,"환경분석";#N/A,#N/A,FALSE,"Sheet16"}</definedName>
    <definedName name="wrn.97." localSheetId="17" hidden="1">{#N/A,#N/A,FALSE,"지침";#N/A,#N/A,FALSE,"환경분석";#N/A,#N/A,FALSE,"Sheet16"}</definedName>
    <definedName name="wrn.97." localSheetId="20" hidden="1">{#N/A,#N/A,FALSE,"지침";#N/A,#N/A,FALSE,"환경분석";#N/A,#N/A,FALSE,"Sheet16"}</definedName>
    <definedName name="wrn.97." localSheetId="22" hidden="1">{#N/A,#N/A,FALSE,"지침";#N/A,#N/A,FALSE,"환경분석";#N/A,#N/A,FALSE,"Sheet16"}</definedName>
    <definedName name="wrn.97." localSheetId="21" hidden="1">{#N/A,#N/A,FALSE,"지침";#N/A,#N/A,FALSE,"환경분석";#N/A,#N/A,FALSE,"Sheet16"}</definedName>
    <definedName name="wrn.97." localSheetId="25" hidden="1">{#N/A,#N/A,FALSE,"지침";#N/A,#N/A,FALSE,"환경분석";#N/A,#N/A,FALSE,"Sheet16"}</definedName>
    <definedName name="wrn.97." localSheetId="34" hidden="1">{#N/A,#N/A,FALSE,"지침";#N/A,#N/A,FALSE,"환경분석";#N/A,#N/A,FALSE,"Sheet16"}</definedName>
    <definedName name="wrn.97." localSheetId="32" hidden="1">{#N/A,#N/A,FALSE,"지침";#N/A,#N/A,FALSE,"환경분석";#N/A,#N/A,FALSE,"Sheet16"}</definedName>
    <definedName name="wrn.97." localSheetId="30" hidden="1">{#N/A,#N/A,FALSE,"지침";#N/A,#N/A,FALSE,"환경분석";#N/A,#N/A,FALSE,"Sheet16"}</definedName>
    <definedName name="wrn.97." localSheetId="29" hidden="1">{#N/A,#N/A,FALSE,"지침";#N/A,#N/A,FALSE,"환경분석";#N/A,#N/A,FALSE,"Sheet16"}</definedName>
    <definedName name="wrn.97." localSheetId="37" hidden="1">{#N/A,#N/A,FALSE,"지침";#N/A,#N/A,FALSE,"환경분석";#N/A,#N/A,FALSE,"Sheet16"}</definedName>
    <definedName name="wrn.97." localSheetId="27" hidden="1">{#N/A,#N/A,FALSE,"지침";#N/A,#N/A,FALSE,"환경분석";#N/A,#N/A,FALSE,"Sheet16"}</definedName>
    <definedName name="wrn.97." localSheetId="24" hidden="1">{#N/A,#N/A,FALSE,"지침";#N/A,#N/A,FALSE,"환경분석";#N/A,#N/A,FALSE,"Sheet16"}</definedName>
    <definedName name="wrn.97." localSheetId="35" hidden="1">{#N/A,#N/A,FALSE,"지침";#N/A,#N/A,FALSE,"환경분석";#N/A,#N/A,FALSE,"Sheet16"}</definedName>
    <definedName name="wrn.97." localSheetId="33" hidden="1">{#N/A,#N/A,FALSE,"지침";#N/A,#N/A,FALSE,"환경분석";#N/A,#N/A,FALSE,"Sheet16"}</definedName>
    <definedName name="wrn.97." localSheetId="31" hidden="1">{#N/A,#N/A,FALSE,"지침";#N/A,#N/A,FALSE,"환경분석";#N/A,#N/A,FALSE,"Sheet16"}</definedName>
    <definedName name="wrn.97." localSheetId="15" hidden="1">{#N/A,#N/A,FALSE,"지침";#N/A,#N/A,FALSE,"환경분석";#N/A,#N/A,FALSE,"Sheet16"}</definedName>
    <definedName name="wrn.97." localSheetId="2" hidden="1">{#N/A,#N/A,FALSE,"지침";#N/A,#N/A,FALSE,"환경분석";#N/A,#N/A,FALSE,"Sheet16"}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tt" localSheetId="5" hidden="1">{#N/A,#N/A,FALSE,"지침";#N/A,#N/A,FALSE,"환경분석";#N/A,#N/A,FALSE,"Sheet16"}</definedName>
    <definedName name="wrtt" localSheetId="4" hidden="1">{#N/A,#N/A,FALSE,"지침";#N/A,#N/A,FALSE,"환경분석";#N/A,#N/A,FALSE,"Sheet16"}</definedName>
    <definedName name="wrtt" localSheetId="41" hidden="1">{#N/A,#N/A,FALSE,"지침";#N/A,#N/A,FALSE,"환경분석";#N/A,#N/A,FALSE,"Sheet16"}</definedName>
    <definedName name="wrtt" localSheetId="42" hidden="1">{#N/A,#N/A,FALSE,"지침";#N/A,#N/A,FALSE,"환경분석";#N/A,#N/A,FALSE,"Sheet16"}</definedName>
    <definedName name="wrtt" localSheetId="39" hidden="1">{#N/A,#N/A,FALSE,"지침";#N/A,#N/A,FALSE,"환경분석";#N/A,#N/A,FALSE,"Sheet16"}</definedName>
    <definedName name="wrtt" localSheetId="45" hidden="1">{#N/A,#N/A,FALSE,"지침";#N/A,#N/A,FALSE,"환경분석";#N/A,#N/A,FALSE,"Sheet16"}</definedName>
    <definedName name="wrtt" localSheetId="48" hidden="1">{#N/A,#N/A,FALSE,"지침";#N/A,#N/A,FALSE,"환경분석";#N/A,#N/A,FALSE,"Sheet16"}</definedName>
    <definedName name="wrtt" localSheetId="6" hidden="1">{#N/A,#N/A,FALSE,"지침";#N/A,#N/A,FALSE,"환경분석";#N/A,#N/A,FALSE,"Sheet16"}</definedName>
    <definedName name="wrtt" localSheetId="7" hidden="1">{#N/A,#N/A,FALSE,"지침";#N/A,#N/A,FALSE,"환경분석";#N/A,#N/A,FALSE,"Sheet16"}</definedName>
    <definedName name="wrtt" localSheetId="12" hidden="1">{#N/A,#N/A,FALSE,"지침";#N/A,#N/A,FALSE,"환경분석";#N/A,#N/A,FALSE,"Sheet16"}</definedName>
    <definedName name="wrtt" localSheetId="10" hidden="1">{#N/A,#N/A,FALSE,"지침";#N/A,#N/A,FALSE,"환경분석";#N/A,#N/A,FALSE,"Sheet16"}</definedName>
    <definedName name="wrtt" localSheetId="11" hidden="1">{#N/A,#N/A,FALSE,"지침";#N/A,#N/A,FALSE,"환경분석";#N/A,#N/A,FALSE,"Sheet16"}</definedName>
    <definedName name="wrtt" localSheetId="19" hidden="1">{#N/A,#N/A,FALSE,"지침";#N/A,#N/A,FALSE,"환경분석";#N/A,#N/A,FALSE,"Sheet16"}</definedName>
    <definedName name="wrtt" localSheetId="17" hidden="1">{#N/A,#N/A,FALSE,"지침";#N/A,#N/A,FALSE,"환경분석";#N/A,#N/A,FALSE,"Sheet16"}</definedName>
    <definedName name="wrtt" localSheetId="22" hidden="1">{#N/A,#N/A,FALSE,"지침";#N/A,#N/A,FALSE,"환경분석";#N/A,#N/A,FALSE,"Sheet16"}</definedName>
    <definedName name="wrtt" localSheetId="21" hidden="1">{#N/A,#N/A,FALSE,"지침";#N/A,#N/A,FALSE,"환경분석";#N/A,#N/A,FALSE,"Sheet16"}</definedName>
    <definedName name="wrtt" localSheetId="25" hidden="1">{#N/A,#N/A,FALSE,"지침";#N/A,#N/A,FALSE,"환경분석";#N/A,#N/A,FALSE,"Sheet16"}</definedName>
    <definedName name="wrtt" localSheetId="29" hidden="1">{#N/A,#N/A,FALSE,"지침";#N/A,#N/A,FALSE,"환경분석";#N/A,#N/A,FALSE,"Sheet16"}</definedName>
    <definedName name="wrtt" localSheetId="37" hidden="1">{#N/A,#N/A,FALSE,"지침";#N/A,#N/A,FALSE,"환경분석";#N/A,#N/A,FALSE,"Sheet16"}</definedName>
    <definedName name="wrtt" localSheetId="27" hidden="1">{#N/A,#N/A,FALSE,"지침";#N/A,#N/A,FALSE,"환경분석";#N/A,#N/A,FALSE,"Sheet16"}</definedName>
    <definedName name="wrtt" localSheetId="24" hidden="1">{#N/A,#N/A,FALSE,"지침";#N/A,#N/A,FALSE,"환경분석";#N/A,#N/A,FALSE,"Sheet16"}</definedName>
    <definedName name="wrtt" localSheetId="35" hidden="1">{#N/A,#N/A,FALSE,"지침";#N/A,#N/A,FALSE,"환경분석";#N/A,#N/A,FALSE,"Sheet16"}</definedName>
    <definedName name="wrtt" localSheetId="33" hidden="1">{#N/A,#N/A,FALSE,"지침";#N/A,#N/A,FALSE,"환경분석";#N/A,#N/A,FALSE,"Sheet16"}</definedName>
    <definedName name="wrtt" localSheetId="31" hidden="1">{#N/A,#N/A,FALSE,"지침";#N/A,#N/A,FALSE,"환경분석";#N/A,#N/A,FALSE,"Sheet16"}</definedName>
    <definedName name="wrtt" localSheetId="15" hidden="1">{#N/A,#N/A,FALSE,"지침";#N/A,#N/A,FALSE,"환경분석";#N/A,#N/A,FALSE,"Sheet16"}</definedName>
    <definedName name="wrtt" localSheetId="2" hidden="1">{#N/A,#N/A,FALSE,"지침";#N/A,#N/A,FALSE,"환경분석";#N/A,#N/A,FALSE,"Sheet16"}</definedName>
    <definedName name="wrtt" localSheetId="0" hidden="1">{#N/A,#N/A,FALSE,"지침";#N/A,#N/A,FALSE,"환경분석";#N/A,#N/A,FALSE,"Sheet16"}</definedName>
    <definedName name="wrtt" hidden="1">{#N/A,#N/A,FALSE,"지침";#N/A,#N/A,FALSE,"환경분석";#N/A,#N/A,FALSE,"Sheet16"}</definedName>
    <definedName name="ww" localSheetId="5" hidden="1">{#N/A,#N/A,FALSE,"지침";#N/A,#N/A,FALSE,"환경분석";#N/A,#N/A,FALSE,"Sheet16"}</definedName>
    <definedName name="ww" localSheetId="4" hidden="1">{#N/A,#N/A,FALSE,"지침";#N/A,#N/A,FALSE,"환경분석";#N/A,#N/A,FALSE,"Sheet16"}</definedName>
    <definedName name="ww" localSheetId="41" hidden="1">{#N/A,#N/A,FALSE,"지침";#N/A,#N/A,FALSE,"환경분석";#N/A,#N/A,FALSE,"Sheet16"}</definedName>
    <definedName name="ww" localSheetId="42" hidden="1">{#N/A,#N/A,FALSE,"지침";#N/A,#N/A,FALSE,"환경분석";#N/A,#N/A,FALSE,"Sheet16"}</definedName>
    <definedName name="ww" localSheetId="39" hidden="1">{#N/A,#N/A,FALSE,"지침";#N/A,#N/A,FALSE,"환경분석";#N/A,#N/A,FALSE,"Sheet16"}</definedName>
    <definedName name="ww" localSheetId="45" hidden="1">{#N/A,#N/A,FALSE,"지침";#N/A,#N/A,FALSE,"환경분석";#N/A,#N/A,FALSE,"Sheet16"}</definedName>
    <definedName name="ww" localSheetId="48" hidden="1">{#N/A,#N/A,FALSE,"지침";#N/A,#N/A,FALSE,"환경분석";#N/A,#N/A,FALSE,"Sheet16"}</definedName>
    <definedName name="ww" localSheetId="6" hidden="1">{#N/A,#N/A,FALSE,"지침";#N/A,#N/A,FALSE,"환경분석";#N/A,#N/A,FALSE,"Sheet16"}</definedName>
    <definedName name="ww" localSheetId="7" hidden="1">{#N/A,#N/A,FALSE,"지침";#N/A,#N/A,FALSE,"환경분석";#N/A,#N/A,FALSE,"Sheet16"}</definedName>
    <definedName name="ww" localSheetId="12" hidden="1">{#N/A,#N/A,FALSE,"지침";#N/A,#N/A,FALSE,"환경분석";#N/A,#N/A,FALSE,"Sheet16"}</definedName>
    <definedName name="ww" localSheetId="10" hidden="1">{#N/A,#N/A,FALSE,"지침";#N/A,#N/A,FALSE,"환경분석";#N/A,#N/A,FALSE,"Sheet16"}</definedName>
    <definedName name="ww" localSheetId="11" hidden="1">{#N/A,#N/A,FALSE,"지침";#N/A,#N/A,FALSE,"환경분석";#N/A,#N/A,FALSE,"Sheet16"}</definedName>
    <definedName name="ww" localSheetId="19" hidden="1">{#N/A,#N/A,FALSE,"지침";#N/A,#N/A,FALSE,"환경분석";#N/A,#N/A,FALSE,"Sheet16"}</definedName>
    <definedName name="ww" localSheetId="17" hidden="1">{#N/A,#N/A,FALSE,"지침";#N/A,#N/A,FALSE,"환경분석";#N/A,#N/A,FALSE,"Sheet16"}</definedName>
    <definedName name="ww" localSheetId="22" hidden="1">{#N/A,#N/A,FALSE,"지침";#N/A,#N/A,FALSE,"환경분석";#N/A,#N/A,FALSE,"Sheet16"}</definedName>
    <definedName name="ww" localSheetId="21" hidden="1">{#N/A,#N/A,FALSE,"지침";#N/A,#N/A,FALSE,"환경분석";#N/A,#N/A,FALSE,"Sheet16"}</definedName>
    <definedName name="ww" localSheetId="25" hidden="1">{#N/A,#N/A,FALSE,"지침";#N/A,#N/A,FALSE,"환경분석";#N/A,#N/A,FALSE,"Sheet16"}</definedName>
    <definedName name="ww" localSheetId="29" hidden="1">{#N/A,#N/A,FALSE,"지침";#N/A,#N/A,FALSE,"환경분석";#N/A,#N/A,FALSE,"Sheet16"}</definedName>
    <definedName name="ww" localSheetId="37" hidden="1">{#N/A,#N/A,FALSE,"지침";#N/A,#N/A,FALSE,"환경분석";#N/A,#N/A,FALSE,"Sheet16"}</definedName>
    <definedName name="ww" localSheetId="27" hidden="1">{#N/A,#N/A,FALSE,"지침";#N/A,#N/A,FALSE,"환경분석";#N/A,#N/A,FALSE,"Sheet16"}</definedName>
    <definedName name="ww" localSheetId="24" hidden="1">{#N/A,#N/A,FALSE,"지침";#N/A,#N/A,FALSE,"환경분석";#N/A,#N/A,FALSE,"Sheet16"}</definedName>
    <definedName name="ww" localSheetId="35" hidden="1">{#N/A,#N/A,FALSE,"지침";#N/A,#N/A,FALSE,"환경분석";#N/A,#N/A,FALSE,"Sheet16"}</definedName>
    <definedName name="ww" localSheetId="33" hidden="1">{#N/A,#N/A,FALSE,"지침";#N/A,#N/A,FALSE,"환경분석";#N/A,#N/A,FALSE,"Sheet16"}</definedName>
    <definedName name="ww" localSheetId="31" hidden="1">{#N/A,#N/A,FALSE,"지침";#N/A,#N/A,FALSE,"환경분석";#N/A,#N/A,FALSE,"Sheet16"}</definedName>
    <definedName name="ww" localSheetId="15" hidden="1">{#N/A,#N/A,FALSE,"지침";#N/A,#N/A,FALSE,"환경분석";#N/A,#N/A,FALSE,"Sheet16"}</definedName>
    <definedName name="ww" localSheetId="2" hidden="1">{#N/A,#N/A,FALSE,"지침";#N/A,#N/A,FALSE,"환경분석";#N/A,#N/A,FALSE,"Sheet16"}</definedName>
    <definedName name="ww" localSheetId="0" hidden="1">{#N/A,#N/A,FALSE,"지침";#N/A,#N/A,FALSE,"환경분석";#N/A,#N/A,FALSE,"Sheet16"}</definedName>
    <definedName name="ww" hidden="1">{#N/A,#N/A,FALSE,"지침";#N/A,#N/A,FALSE,"환경분석";#N/A,#N/A,FALSE,"Sheet16"}</definedName>
    <definedName name="www" localSheetId="5" hidden="1">{#N/A,#N/A,FALSE,"지침";#N/A,#N/A,FALSE,"환경분석";#N/A,#N/A,FALSE,"Sheet16"}</definedName>
    <definedName name="www" localSheetId="4" hidden="1">{#N/A,#N/A,FALSE,"지침";#N/A,#N/A,FALSE,"환경분석";#N/A,#N/A,FALSE,"Sheet16"}</definedName>
    <definedName name="www" localSheetId="41" hidden="1">{#N/A,#N/A,FALSE,"지침";#N/A,#N/A,FALSE,"환경분석";#N/A,#N/A,FALSE,"Sheet16"}</definedName>
    <definedName name="www" localSheetId="42" hidden="1">{#N/A,#N/A,FALSE,"지침";#N/A,#N/A,FALSE,"환경분석";#N/A,#N/A,FALSE,"Sheet16"}</definedName>
    <definedName name="www" localSheetId="39" hidden="1">{#N/A,#N/A,FALSE,"지침";#N/A,#N/A,FALSE,"환경분석";#N/A,#N/A,FALSE,"Sheet16"}</definedName>
    <definedName name="www" localSheetId="45" hidden="1">{#N/A,#N/A,FALSE,"지침";#N/A,#N/A,FALSE,"환경분석";#N/A,#N/A,FALSE,"Sheet16"}</definedName>
    <definedName name="www" localSheetId="48" hidden="1">{#N/A,#N/A,FALSE,"지침";#N/A,#N/A,FALSE,"환경분석";#N/A,#N/A,FALSE,"Sheet16"}</definedName>
    <definedName name="www" localSheetId="6" hidden="1">{#N/A,#N/A,FALSE,"지침";#N/A,#N/A,FALSE,"환경분석";#N/A,#N/A,FALSE,"Sheet16"}</definedName>
    <definedName name="www" localSheetId="7" hidden="1">{#N/A,#N/A,FALSE,"지침";#N/A,#N/A,FALSE,"환경분석";#N/A,#N/A,FALSE,"Sheet16"}</definedName>
    <definedName name="www" localSheetId="12" hidden="1">{#N/A,#N/A,FALSE,"지침";#N/A,#N/A,FALSE,"환경분석";#N/A,#N/A,FALSE,"Sheet16"}</definedName>
    <definedName name="www" localSheetId="10" hidden="1">{#N/A,#N/A,FALSE,"지침";#N/A,#N/A,FALSE,"환경분석";#N/A,#N/A,FALSE,"Sheet16"}</definedName>
    <definedName name="www" localSheetId="11" hidden="1">{#N/A,#N/A,FALSE,"지침";#N/A,#N/A,FALSE,"환경분석";#N/A,#N/A,FALSE,"Sheet16"}</definedName>
    <definedName name="www" localSheetId="19" hidden="1">{#N/A,#N/A,FALSE,"지침";#N/A,#N/A,FALSE,"환경분석";#N/A,#N/A,FALSE,"Sheet16"}</definedName>
    <definedName name="www" localSheetId="17" hidden="1">{#N/A,#N/A,FALSE,"지침";#N/A,#N/A,FALSE,"환경분석";#N/A,#N/A,FALSE,"Sheet16"}</definedName>
    <definedName name="www" localSheetId="22" hidden="1">{#N/A,#N/A,FALSE,"지침";#N/A,#N/A,FALSE,"환경분석";#N/A,#N/A,FALSE,"Sheet16"}</definedName>
    <definedName name="www" localSheetId="21" hidden="1">{#N/A,#N/A,FALSE,"지침";#N/A,#N/A,FALSE,"환경분석";#N/A,#N/A,FALSE,"Sheet16"}</definedName>
    <definedName name="www" localSheetId="25" hidden="1">{#N/A,#N/A,FALSE,"지침";#N/A,#N/A,FALSE,"환경분석";#N/A,#N/A,FALSE,"Sheet16"}</definedName>
    <definedName name="www" localSheetId="29" hidden="1">{#N/A,#N/A,FALSE,"지침";#N/A,#N/A,FALSE,"환경분석";#N/A,#N/A,FALSE,"Sheet16"}</definedName>
    <definedName name="www" localSheetId="37" hidden="1">{#N/A,#N/A,FALSE,"지침";#N/A,#N/A,FALSE,"환경분석";#N/A,#N/A,FALSE,"Sheet16"}</definedName>
    <definedName name="www" localSheetId="27" hidden="1">{#N/A,#N/A,FALSE,"지침";#N/A,#N/A,FALSE,"환경분석";#N/A,#N/A,FALSE,"Sheet16"}</definedName>
    <definedName name="www" localSheetId="24" hidden="1">{#N/A,#N/A,FALSE,"지침";#N/A,#N/A,FALSE,"환경분석";#N/A,#N/A,FALSE,"Sheet16"}</definedName>
    <definedName name="www" localSheetId="35" hidden="1">{#N/A,#N/A,FALSE,"지침";#N/A,#N/A,FALSE,"환경분석";#N/A,#N/A,FALSE,"Sheet16"}</definedName>
    <definedName name="www" localSheetId="33" hidden="1">{#N/A,#N/A,FALSE,"지침";#N/A,#N/A,FALSE,"환경분석";#N/A,#N/A,FALSE,"Sheet16"}</definedName>
    <definedName name="www" localSheetId="31" hidden="1">{#N/A,#N/A,FALSE,"지침";#N/A,#N/A,FALSE,"환경분석";#N/A,#N/A,FALSE,"Sheet16"}</definedName>
    <definedName name="www" localSheetId="15" hidden="1">{#N/A,#N/A,FALSE,"지침";#N/A,#N/A,FALSE,"환경분석";#N/A,#N/A,FALSE,"Sheet16"}</definedName>
    <definedName name="www" localSheetId="2" hidden="1">{#N/A,#N/A,FALSE,"지침";#N/A,#N/A,FALSE,"환경분석";#N/A,#N/A,FALSE,"Sheet16"}</definedName>
    <definedName name="www" localSheetId="0" hidden="1">{#N/A,#N/A,FALSE,"지침";#N/A,#N/A,FALSE,"환경분석";#N/A,#N/A,FALSE,"Sheet16"}</definedName>
    <definedName name="www" hidden="1">{#N/A,#N/A,FALSE,"지침";#N/A,#N/A,FALSE,"환경분석";#N/A,#N/A,FALSE,"Sheet16"}</definedName>
    <definedName name="Year" localSheetId="6">#REF!</definedName>
    <definedName name="Year" localSheetId="7">#REF!</definedName>
    <definedName name="Year" localSheetId="12">#REF!</definedName>
    <definedName name="Year" localSheetId="22">#REF!</definedName>
    <definedName name="Year" localSheetId="25">#REF!</definedName>
    <definedName name="Year" localSheetId="0">#REF!</definedName>
    <definedName name="Year">#REF!</definedName>
    <definedName name="Youngnam_Market">'[15]2.주요계수총괄'!Youngnam_Market</definedName>
    <definedName name="yyy" localSheetId="5" hidden="1">{#N/A,#N/A,FALSE,"지침";#N/A,#N/A,FALSE,"환경분석";#N/A,#N/A,FALSE,"Sheet16"}</definedName>
    <definedName name="yyy" localSheetId="4" hidden="1">{#N/A,#N/A,FALSE,"지침";#N/A,#N/A,FALSE,"환경분석";#N/A,#N/A,FALSE,"Sheet16"}</definedName>
    <definedName name="yyy" localSheetId="40" hidden="1">{#N/A,#N/A,FALSE,"지침";#N/A,#N/A,FALSE,"환경분석";#N/A,#N/A,FALSE,"Sheet16"}</definedName>
    <definedName name="yyy" localSheetId="41" hidden="1">{#N/A,#N/A,FALSE,"지침";#N/A,#N/A,FALSE,"환경분석";#N/A,#N/A,FALSE,"Sheet16"}</definedName>
    <definedName name="yyy" localSheetId="42" hidden="1">{#N/A,#N/A,FALSE,"지침";#N/A,#N/A,FALSE,"환경분석";#N/A,#N/A,FALSE,"Sheet16"}</definedName>
    <definedName name="yyy" localSheetId="51" hidden="1">{#N/A,#N/A,FALSE,"지침";#N/A,#N/A,FALSE,"환경분석";#N/A,#N/A,FALSE,"Sheet16"}</definedName>
    <definedName name="yyy" localSheetId="52" hidden="1">{#N/A,#N/A,FALSE,"지침";#N/A,#N/A,FALSE,"환경분석";#N/A,#N/A,FALSE,"Sheet16"}</definedName>
    <definedName name="yyy" localSheetId="59" hidden="1">{#N/A,#N/A,FALSE,"지침";#N/A,#N/A,FALSE,"환경분석";#N/A,#N/A,FALSE,"Sheet16"}</definedName>
    <definedName name="yyy" localSheetId="60" hidden="1">{#N/A,#N/A,FALSE,"지침";#N/A,#N/A,FALSE,"환경분석";#N/A,#N/A,FALSE,"Sheet16"}</definedName>
    <definedName name="yyy" localSheetId="49" hidden="1">{#N/A,#N/A,FALSE,"지침";#N/A,#N/A,FALSE,"환경분석";#N/A,#N/A,FALSE,"Sheet16"}</definedName>
    <definedName name="yyy" localSheetId="50" hidden="1">{#N/A,#N/A,FALSE,"지침";#N/A,#N/A,FALSE,"환경분석";#N/A,#N/A,FALSE,"Sheet16"}</definedName>
    <definedName name="yyy" localSheetId="46" hidden="1">{#N/A,#N/A,FALSE,"지침";#N/A,#N/A,FALSE,"환경분석";#N/A,#N/A,FALSE,"Sheet16"}</definedName>
    <definedName name="yyy" localSheetId="47" hidden="1">{#N/A,#N/A,FALSE,"지침";#N/A,#N/A,FALSE,"환경분석";#N/A,#N/A,FALSE,"Sheet16"}</definedName>
    <definedName name="yyy" localSheetId="38" hidden="1">{#N/A,#N/A,FALSE,"지침";#N/A,#N/A,FALSE,"환경분석";#N/A,#N/A,FALSE,"Sheet16"}</definedName>
    <definedName name="yyy" localSheetId="39" hidden="1">{#N/A,#N/A,FALSE,"지침";#N/A,#N/A,FALSE,"환경분석";#N/A,#N/A,FALSE,"Sheet16"}</definedName>
    <definedName name="yyy" localSheetId="43" hidden="1">{#N/A,#N/A,FALSE,"지침";#N/A,#N/A,FALSE,"환경분석";#N/A,#N/A,FALSE,"Sheet16"}</definedName>
    <definedName name="yyy" localSheetId="44" hidden="1">{#N/A,#N/A,FALSE,"지침";#N/A,#N/A,FALSE,"환경분석";#N/A,#N/A,FALSE,"Sheet16"}</definedName>
    <definedName name="yyy" localSheetId="45" hidden="1">{#N/A,#N/A,FALSE,"지침";#N/A,#N/A,FALSE,"환경분석";#N/A,#N/A,FALSE,"Sheet16"}</definedName>
    <definedName name="yyy" localSheetId="48" hidden="1">{#N/A,#N/A,FALSE,"지침";#N/A,#N/A,FALSE,"환경분석";#N/A,#N/A,FALSE,"Sheet16"}</definedName>
    <definedName name="yyy" localSheetId="57" hidden="1">{#N/A,#N/A,FALSE,"지침";#N/A,#N/A,FALSE,"환경분석";#N/A,#N/A,FALSE,"Sheet16"}</definedName>
    <definedName name="yyy" localSheetId="58" hidden="1">{#N/A,#N/A,FALSE,"지침";#N/A,#N/A,FALSE,"환경분석";#N/A,#N/A,FALSE,"Sheet16"}</definedName>
    <definedName name="yyy" localSheetId="55" hidden="1">{#N/A,#N/A,FALSE,"지침";#N/A,#N/A,FALSE,"환경분석";#N/A,#N/A,FALSE,"Sheet16"}</definedName>
    <definedName name="yyy" localSheetId="56" hidden="1">{#N/A,#N/A,FALSE,"지침";#N/A,#N/A,FALSE,"환경분석";#N/A,#N/A,FALSE,"Sheet16"}</definedName>
    <definedName name="yyy" localSheetId="53" hidden="1">{#N/A,#N/A,FALSE,"지침";#N/A,#N/A,FALSE,"환경분석";#N/A,#N/A,FALSE,"Sheet16"}</definedName>
    <definedName name="yyy" localSheetId="54" hidden="1">{#N/A,#N/A,FALSE,"지침";#N/A,#N/A,FALSE,"환경분석";#N/A,#N/A,FALSE,"Sheet16"}</definedName>
    <definedName name="yyy" localSheetId="6" hidden="1">{#N/A,#N/A,FALSE,"지침";#N/A,#N/A,FALSE,"환경분석";#N/A,#N/A,FALSE,"Sheet16"}</definedName>
    <definedName name="yyy" localSheetId="7" hidden="1">{#N/A,#N/A,FALSE,"지침";#N/A,#N/A,FALSE,"환경분석";#N/A,#N/A,FALSE,"Sheet16"}</definedName>
    <definedName name="yyy" localSheetId="12" hidden="1">{#N/A,#N/A,FALSE,"지침";#N/A,#N/A,FALSE,"환경분석";#N/A,#N/A,FALSE,"Sheet16"}</definedName>
    <definedName name="yyy" localSheetId="10" hidden="1">{#N/A,#N/A,FALSE,"지침";#N/A,#N/A,FALSE,"환경분석";#N/A,#N/A,FALSE,"Sheet16"}</definedName>
    <definedName name="yyy" localSheetId="11" hidden="1">{#N/A,#N/A,FALSE,"지침";#N/A,#N/A,FALSE,"환경분석";#N/A,#N/A,FALSE,"Sheet16"}</definedName>
    <definedName name="yyy" localSheetId="18" hidden="1">{#N/A,#N/A,FALSE,"지침";#N/A,#N/A,FALSE,"환경분석";#N/A,#N/A,FALSE,"Sheet16"}</definedName>
    <definedName name="yyy" localSheetId="19" hidden="1">{#N/A,#N/A,FALSE,"지침";#N/A,#N/A,FALSE,"환경분석";#N/A,#N/A,FALSE,"Sheet16"}</definedName>
    <definedName name="yyy" localSheetId="28" hidden="1">{#N/A,#N/A,FALSE,"지침";#N/A,#N/A,FALSE,"환경분석";#N/A,#N/A,FALSE,"Sheet16"}</definedName>
    <definedName name="yyy" localSheetId="36" hidden="1">{#N/A,#N/A,FALSE,"지침";#N/A,#N/A,FALSE,"환경분석";#N/A,#N/A,FALSE,"Sheet16"}</definedName>
    <definedName name="yyy" localSheetId="26" hidden="1">{#N/A,#N/A,FALSE,"지침";#N/A,#N/A,FALSE,"환경분석";#N/A,#N/A,FALSE,"Sheet16"}</definedName>
    <definedName name="yyy" localSheetId="23" hidden="1">{#N/A,#N/A,FALSE,"지침";#N/A,#N/A,FALSE,"환경분석";#N/A,#N/A,FALSE,"Sheet16"}</definedName>
    <definedName name="yyy" localSheetId="16" hidden="1">{#N/A,#N/A,FALSE,"지침";#N/A,#N/A,FALSE,"환경분석";#N/A,#N/A,FALSE,"Sheet16"}</definedName>
    <definedName name="yyy" localSheetId="17" hidden="1">{#N/A,#N/A,FALSE,"지침";#N/A,#N/A,FALSE,"환경분석";#N/A,#N/A,FALSE,"Sheet16"}</definedName>
    <definedName name="yyy" localSheetId="20" hidden="1">{#N/A,#N/A,FALSE,"지침";#N/A,#N/A,FALSE,"환경분석";#N/A,#N/A,FALSE,"Sheet16"}</definedName>
    <definedName name="yyy" localSheetId="22" hidden="1">{#N/A,#N/A,FALSE,"지침";#N/A,#N/A,FALSE,"환경분석";#N/A,#N/A,FALSE,"Sheet16"}</definedName>
    <definedName name="yyy" localSheetId="21" hidden="1">{#N/A,#N/A,FALSE,"지침";#N/A,#N/A,FALSE,"환경분석";#N/A,#N/A,FALSE,"Sheet16"}</definedName>
    <definedName name="yyy" localSheetId="25" hidden="1">{#N/A,#N/A,FALSE,"지침";#N/A,#N/A,FALSE,"환경분석";#N/A,#N/A,FALSE,"Sheet16"}</definedName>
    <definedName name="yyy" localSheetId="34" hidden="1">{#N/A,#N/A,FALSE,"지침";#N/A,#N/A,FALSE,"환경분석";#N/A,#N/A,FALSE,"Sheet16"}</definedName>
    <definedName name="yyy" localSheetId="32" hidden="1">{#N/A,#N/A,FALSE,"지침";#N/A,#N/A,FALSE,"환경분석";#N/A,#N/A,FALSE,"Sheet16"}</definedName>
    <definedName name="yyy" localSheetId="30" hidden="1">{#N/A,#N/A,FALSE,"지침";#N/A,#N/A,FALSE,"환경분석";#N/A,#N/A,FALSE,"Sheet16"}</definedName>
    <definedName name="yyy" localSheetId="29" hidden="1">{#N/A,#N/A,FALSE,"지침";#N/A,#N/A,FALSE,"환경분석";#N/A,#N/A,FALSE,"Sheet16"}</definedName>
    <definedName name="yyy" localSheetId="37" hidden="1">{#N/A,#N/A,FALSE,"지침";#N/A,#N/A,FALSE,"환경분석";#N/A,#N/A,FALSE,"Sheet16"}</definedName>
    <definedName name="yyy" localSheetId="27" hidden="1">{#N/A,#N/A,FALSE,"지침";#N/A,#N/A,FALSE,"환경분석";#N/A,#N/A,FALSE,"Sheet16"}</definedName>
    <definedName name="yyy" localSheetId="24" hidden="1">{#N/A,#N/A,FALSE,"지침";#N/A,#N/A,FALSE,"환경분석";#N/A,#N/A,FALSE,"Sheet16"}</definedName>
    <definedName name="yyy" localSheetId="35" hidden="1">{#N/A,#N/A,FALSE,"지침";#N/A,#N/A,FALSE,"환경분석";#N/A,#N/A,FALSE,"Sheet16"}</definedName>
    <definedName name="yyy" localSheetId="33" hidden="1">{#N/A,#N/A,FALSE,"지침";#N/A,#N/A,FALSE,"환경분석";#N/A,#N/A,FALSE,"Sheet16"}</definedName>
    <definedName name="yyy" localSheetId="31" hidden="1">{#N/A,#N/A,FALSE,"지침";#N/A,#N/A,FALSE,"환경분석";#N/A,#N/A,FALSE,"Sheet16"}</definedName>
    <definedName name="yyy" localSheetId="15" hidden="1">{#N/A,#N/A,FALSE,"지침";#N/A,#N/A,FALSE,"환경분석";#N/A,#N/A,FALSE,"Sheet16"}</definedName>
    <definedName name="yyy" localSheetId="2" hidden="1">{#N/A,#N/A,FALSE,"지침";#N/A,#N/A,FALSE,"환경분석";#N/A,#N/A,FALSE,"Sheet16"}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แจ้งขุด">'[11]Harvesting All Area Feb-2020'!#REF!</definedName>
    <definedName name="ㄱㄱㄱㄱ" localSheetId="5" hidden="1">{#N/A,#N/A,FALSE,"지침";#N/A,#N/A,FALSE,"환경분석";#N/A,#N/A,FALSE,"Sheet16"}</definedName>
    <definedName name="ㄱㄱㄱㄱ" localSheetId="4" hidden="1">{#N/A,#N/A,FALSE,"지침";#N/A,#N/A,FALSE,"환경분석";#N/A,#N/A,FALSE,"Sheet16"}</definedName>
    <definedName name="ㄱㄱㄱㄱ" localSheetId="40" hidden="1">{#N/A,#N/A,FALSE,"지침";#N/A,#N/A,FALSE,"환경분석";#N/A,#N/A,FALSE,"Sheet16"}</definedName>
    <definedName name="ㄱㄱㄱㄱ" localSheetId="41" hidden="1">{#N/A,#N/A,FALSE,"지침";#N/A,#N/A,FALSE,"환경분석";#N/A,#N/A,FALSE,"Sheet16"}</definedName>
    <definedName name="ㄱㄱㄱㄱ" localSheetId="42" hidden="1">{#N/A,#N/A,FALSE,"지침";#N/A,#N/A,FALSE,"환경분석";#N/A,#N/A,FALSE,"Sheet16"}</definedName>
    <definedName name="ㄱㄱㄱㄱ" localSheetId="51" hidden="1">{#N/A,#N/A,FALSE,"지침";#N/A,#N/A,FALSE,"환경분석";#N/A,#N/A,FALSE,"Sheet16"}</definedName>
    <definedName name="ㄱㄱㄱㄱ" localSheetId="52" hidden="1">{#N/A,#N/A,FALSE,"지침";#N/A,#N/A,FALSE,"환경분석";#N/A,#N/A,FALSE,"Sheet16"}</definedName>
    <definedName name="ㄱㄱㄱㄱ" localSheetId="59" hidden="1">{#N/A,#N/A,FALSE,"지침";#N/A,#N/A,FALSE,"환경분석";#N/A,#N/A,FALSE,"Sheet16"}</definedName>
    <definedName name="ㄱㄱㄱㄱ" localSheetId="60" hidden="1">{#N/A,#N/A,FALSE,"지침";#N/A,#N/A,FALSE,"환경분석";#N/A,#N/A,FALSE,"Sheet16"}</definedName>
    <definedName name="ㄱㄱㄱㄱ" localSheetId="49" hidden="1">{#N/A,#N/A,FALSE,"지침";#N/A,#N/A,FALSE,"환경분석";#N/A,#N/A,FALSE,"Sheet16"}</definedName>
    <definedName name="ㄱㄱㄱㄱ" localSheetId="50" hidden="1">{#N/A,#N/A,FALSE,"지침";#N/A,#N/A,FALSE,"환경분석";#N/A,#N/A,FALSE,"Sheet16"}</definedName>
    <definedName name="ㄱㄱㄱㄱ" localSheetId="46" hidden="1">{#N/A,#N/A,FALSE,"지침";#N/A,#N/A,FALSE,"환경분석";#N/A,#N/A,FALSE,"Sheet16"}</definedName>
    <definedName name="ㄱㄱㄱㄱ" localSheetId="47" hidden="1">{#N/A,#N/A,FALSE,"지침";#N/A,#N/A,FALSE,"환경분석";#N/A,#N/A,FALSE,"Sheet16"}</definedName>
    <definedName name="ㄱㄱㄱㄱ" localSheetId="38" hidden="1">{#N/A,#N/A,FALSE,"지침";#N/A,#N/A,FALSE,"환경분석";#N/A,#N/A,FALSE,"Sheet16"}</definedName>
    <definedName name="ㄱㄱㄱㄱ" localSheetId="39" hidden="1">{#N/A,#N/A,FALSE,"지침";#N/A,#N/A,FALSE,"환경분석";#N/A,#N/A,FALSE,"Sheet16"}</definedName>
    <definedName name="ㄱㄱㄱㄱ" localSheetId="43" hidden="1">{#N/A,#N/A,FALSE,"지침";#N/A,#N/A,FALSE,"환경분석";#N/A,#N/A,FALSE,"Sheet16"}</definedName>
    <definedName name="ㄱㄱㄱㄱ" localSheetId="44" hidden="1">{#N/A,#N/A,FALSE,"지침";#N/A,#N/A,FALSE,"환경분석";#N/A,#N/A,FALSE,"Sheet16"}</definedName>
    <definedName name="ㄱㄱㄱㄱ" localSheetId="45" hidden="1">{#N/A,#N/A,FALSE,"지침";#N/A,#N/A,FALSE,"환경분석";#N/A,#N/A,FALSE,"Sheet16"}</definedName>
    <definedName name="ㄱㄱㄱㄱ" localSheetId="48" hidden="1">{#N/A,#N/A,FALSE,"지침";#N/A,#N/A,FALSE,"환경분석";#N/A,#N/A,FALSE,"Sheet16"}</definedName>
    <definedName name="ㄱㄱㄱㄱ" localSheetId="57" hidden="1">{#N/A,#N/A,FALSE,"지침";#N/A,#N/A,FALSE,"환경분석";#N/A,#N/A,FALSE,"Sheet16"}</definedName>
    <definedName name="ㄱㄱㄱㄱ" localSheetId="58" hidden="1">{#N/A,#N/A,FALSE,"지침";#N/A,#N/A,FALSE,"환경분석";#N/A,#N/A,FALSE,"Sheet16"}</definedName>
    <definedName name="ㄱㄱㄱㄱ" localSheetId="55" hidden="1">{#N/A,#N/A,FALSE,"지침";#N/A,#N/A,FALSE,"환경분석";#N/A,#N/A,FALSE,"Sheet16"}</definedName>
    <definedName name="ㄱㄱㄱㄱ" localSheetId="56" hidden="1">{#N/A,#N/A,FALSE,"지침";#N/A,#N/A,FALSE,"환경분석";#N/A,#N/A,FALSE,"Sheet16"}</definedName>
    <definedName name="ㄱㄱㄱㄱ" localSheetId="53" hidden="1">{#N/A,#N/A,FALSE,"지침";#N/A,#N/A,FALSE,"환경분석";#N/A,#N/A,FALSE,"Sheet16"}</definedName>
    <definedName name="ㄱㄱㄱㄱ" localSheetId="54" hidden="1">{#N/A,#N/A,FALSE,"지침";#N/A,#N/A,FALSE,"환경분석";#N/A,#N/A,FALSE,"Sheet16"}</definedName>
    <definedName name="ㄱㄱㄱㄱ" localSheetId="6" hidden="1">{#N/A,#N/A,FALSE,"지침";#N/A,#N/A,FALSE,"환경분석";#N/A,#N/A,FALSE,"Sheet16"}</definedName>
    <definedName name="ㄱㄱㄱㄱ" localSheetId="7" hidden="1">{#N/A,#N/A,FALSE,"지침";#N/A,#N/A,FALSE,"환경분석";#N/A,#N/A,FALSE,"Sheet16"}</definedName>
    <definedName name="ㄱㄱㄱㄱ" localSheetId="12" hidden="1">{#N/A,#N/A,FALSE,"지침";#N/A,#N/A,FALSE,"환경분석";#N/A,#N/A,FALSE,"Sheet16"}</definedName>
    <definedName name="ㄱㄱㄱㄱ" localSheetId="10" hidden="1">{#N/A,#N/A,FALSE,"지침";#N/A,#N/A,FALSE,"환경분석";#N/A,#N/A,FALSE,"Sheet16"}</definedName>
    <definedName name="ㄱㄱㄱㄱ" localSheetId="11" hidden="1">{#N/A,#N/A,FALSE,"지침";#N/A,#N/A,FALSE,"환경분석";#N/A,#N/A,FALSE,"Sheet16"}</definedName>
    <definedName name="ㄱㄱㄱㄱ" localSheetId="18" hidden="1">{#N/A,#N/A,FALSE,"지침";#N/A,#N/A,FALSE,"환경분석";#N/A,#N/A,FALSE,"Sheet16"}</definedName>
    <definedName name="ㄱㄱㄱㄱ" localSheetId="19" hidden="1">{#N/A,#N/A,FALSE,"지침";#N/A,#N/A,FALSE,"환경분석";#N/A,#N/A,FALSE,"Sheet16"}</definedName>
    <definedName name="ㄱㄱㄱㄱ" localSheetId="28" hidden="1">{#N/A,#N/A,FALSE,"지침";#N/A,#N/A,FALSE,"환경분석";#N/A,#N/A,FALSE,"Sheet16"}</definedName>
    <definedName name="ㄱㄱㄱㄱ" localSheetId="36" hidden="1">{#N/A,#N/A,FALSE,"지침";#N/A,#N/A,FALSE,"환경분석";#N/A,#N/A,FALSE,"Sheet16"}</definedName>
    <definedName name="ㄱㄱㄱㄱ" localSheetId="26" hidden="1">{#N/A,#N/A,FALSE,"지침";#N/A,#N/A,FALSE,"환경분석";#N/A,#N/A,FALSE,"Sheet16"}</definedName>
    <definedName name="ㄱㄱㄱㄱ" localSheetId="23" hidden="1">{#N/A,#N/A,FALSE,"지침";#N/A,#N/A,FALSE,"환경분석";#N/A,#N/A,FALSE,"Sheet16"}</definedName>
    <definedName name="ㄱㄱㄱㄱ" localSheetId="16" hidden="1">{#N/A,#N/A,FALSE,"지침";#N/A,#N/A,FALSE,"환경분석";#N/A,#N/A,FALSE,"Sheet16"}</definedName>
    <definedName name="ㄱㄱㄱㄱ" localSheetId="17" hidden="1">{#N/A,#N/A,FALSE,"지침";#N/A,#N/A,FALSE,"환경분석";#N/A,#N/A,FALSE,"Sheet16"}</definedName>
    <definedName name="ㄱㄱㄱㄱ" localSheetId="20" hidden="1">{#N/A,#N/A,FALSE,"지침";#N/A,#N/A,FALSE,"환경분석";#N/A,#N/A,FALSE,"Sheet16"}</definedName>
    <definedName name="ㄱㄱㄱㄱ" localSheetId="22" hidden="1">{#N/A,#N/A,FALSE,"지침";#N/A,#N/A,FALSE,"환경분석";#N/A,#N/A,FALSE,"Sheet16"}</definedName>
    <definedName name="ㄱㄱㄱㄱ" localSheetId="21" hidden="1">{#N/A,#N/A,FALSE,"지침";#N/A,#N/A,FALSE,"환경분석";#N/A,#N/A,FALSE,"Sheet16"}</definedName>
    <definedName name="ㄱㄱㄱㄱ" localSheetId="25" hidden="1">{#N/A,#N/A,FALSE,"지침";#N/A,#N/A,FALSE,"환경분석";#N/A,#N/A,FALSE,"Sheet16"}</definedName>
    <definedName name="ㄱㄱㄱㄱ" localSheetId="34" hidden="1">{#N/A,#N/A,FALSE,"지침";#N/A,#N/A,FALSE,"환경분석";#N/A,#N/A,FALSE,"Sheet16"}</definedName>
    <definedName name="ㄱㄱㄱㄱ" localSheetId="32" hidden="1">{#N/A,#N/A,FALSE,"지침";#N/A,#N/A,FALSE,"환경분석";#N/A,#N/A,FALSE,"Sheet16"}</definedName>
    <definedName name="ㄱㄱㄱㄱ" localSheetId="30" hidden="1">{#N/A,#N/A,FALSE,"지침";#N/A,#N/A,FALSE,"환경분석";#N/A,#N/A,FALSE,"Sheet16"}</definedName>
    <definedName name="ㄱㄱㄱㄱ" localSheetId="29" hidden="1">{#N/A,#N/A,FALSE,"지침";#N/A,#N/A,FALSE,"환경분석";#N/A,#N/A,FALSE,"Sheet16"}</definedName>
    <definedName name="ㄱㄱㄱㄱ" localSheetId="37" hidden="1">{#N/A,#N/A,FALSE,"지침";#N/A,#N/A,FALSE,"환경분석";#N/A,#N/A,FALSE,"Sheet16"}</definedName>
    <definedName name="ㄱㄱㄱㄱ" localSheetId="27" hidden="1">{#N/A,#N/A,FALSE,"지침";#N/A,#N/A,FALSE,"환경분석";#N/A,#N/A,FALSE,"Sheet16"}</definedName>
    <definedName name="ㄱㄱㄱㄱ" localSheetId="24" hidden="1">{#N/A,#N/A,FALSE,"지침";#N/A,#N/A,FALSE,"환경분석";#N/A,#N/A,FALSE,"Sheet16"}</definedName>
    <definedName name="ㄱㄱㄱㄱ" localSheetId="35" hidden="1">{#N/A,#N/A,FALSE,"지침";#N/A,#N/A,FALSE,"환경분석";#N/A,#N/A,FALSE,"Sheet16"}</definedName>
    <definedName name="ㄱㄱㄱㄱ" localSheetId="33" hidden="1">{#N/A,#N/A,FALSE,"지침";#N/A,#N/A,FALSE,"환경분석";#N/A,#N/A,FALSE,"Sheet16"}</definedName>
    <definedName name="ㄱㄱㄱㄱ" localSheetId="31" hidden="1">{#N/A,#N/A,FALSE,"지침";#N/A,#N/A,FALSE,"환경분석";#N/A,#N/A,FALSE,"Sheet16"}</definedName>
    <definedName name="ㄱㄱㄱㄱ" localSheetId="15" hidden="1">{#N/A,#N/A,FALSE,"지침";#N/A,#N/A,FALSE,"환경분석";#N/A,#N/A,FALSE,"Sheet16"}</definedName>
    <definedName name="ㄱㄱㄱㄱ" localSheetId="2" hidden="1">{#N/A,#N/A,FALSE,"지침";#N/A,#N/A,FALSE,"환경분석";#N/A,#N/A,FALSE,"Sheet16"}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공종" localSheetId="40">#REF!</definedName>
    <definedName name="공종" localSheetId="41">#REF!</definedName>
    <definedName name="공종" localSheetId="42">#REF!</definedName>
    <definedName name="공종" localSheetId="51">#REF!</definedName>
    <definedName name="공종" localSheetId="52">#REF!</definedName>
    <definedName name="공종" localSheetId="59">#REF!</definedName>
    <definedName name="공종" localSheetId="60">#REF!</definedName>
    <definedName name="공종" localSheetId="49">#REF!</definedName>
    <definedName name="공종" localSheetId="50">#REF!</definedName>
    <definedName name="공종" localSheetId="46">#REF!</definedName>
    <definedName name="공종" localSheetId="47">#REF!</definedName>
    <definedName name="공종" localSheetId="38">#REF!</definedName>
    <definedName name="공종" localSheetId="39">#REF!</definedName>
    <definedName name="공종" localSheetId="43">#REF!</definedName>
    <definedName name="공종" localSheetId="44">#REF!</definedName>
    <definedName name="공종" localSheetId="45">#REF!</definedName>
    <definedName name="공종" localSheetId="48">#REF!</definedName>
    <definedName name="공종" localSheetId="57">#REF!</definedName>
    <definedName name="공종" localSheetId="58">#REF!</definedName>
    <definedName name="공종" localSheetId="55">#REF!</definedName>
    <definedName name="공종" localSheetId="56">#REF!</definedName>
    <definedName name="공종" localSheetId="53">#REF!</definedName>
    <definedName name="공종" localSheetId="54">#REF!</definedName>
    <definedName name="공종" localSheetId="6">#REF!</definedName>
    <definedName name="공종" localSheetId="7">#REF!</definedName>
    <definedName name="공종" localSheetId="12">#REF!</definedName>
    <definedName name="공종" localSheetId="18">#REF!</definedName>
    <definedName name="공종" localSheetId="19">#REF!</definedName>
    <definedName name="공종" localSheetId="28">#REF!</definedName>
    <definedName name="공종" localSheetId="36">#REF!</definedName>
    <definedName name="공종" localSheetId="26">#REF!</definedName>
    <definedName name="공종" localSheetId="23">#REF!</definedName>
    <definedName name="공종" localSheetId="16">#REF!</definedName>
    <definedName name="공종" localSheetId="17">#REF!</definedName>
    <definedName name="공종" localSheetId="20">#REF!</definedName>
    <definedName name="공종" localSheetId="22">#REF!</definedName>
    <definedName name="공종" localSheetId="21">#REF!</definedName>
    <definedName name="공종" localSheetId="25">#REF!</definedName>
    <definedName name="공종" localSheetId="34">#REF!</definedName>
    <definedName name="공종" localSheetId="32">#REF!</definedName>
    <definedName name="공종" localSheetId="30">#REF!</definedName>
    <definedName name="공종" localSheetId="29">#REF!</definedName>
    <definedName name="공종" localSheetId="37">#REF!</definedName>
    <definedName name="공종" localSheetId="27">#REF!</definedName>
    <definedName name="공종" localSheetId="24">#REF!</definedName>
    <definedName name="공종" localSheetId="35">#REF!</definedName>
    <definedName name="공종" localSheetId="33">#REF!</definedName>
    <definedName name="공종" localSheetId="31">#REF!</definedName>
    <definedName name="공종" localSheetId="0">#REF!</definedName>
    <definedName name="공종">#REF!</definedName>
    <definedName name="구분" localSheetId="40">#REF!</definedName>
    <definedName name="구분" localSheetId="41">#REF!</definedName>
    <definedName name="구분" localSheetId="42">#REF!</definedName>
    <definedName name="구분" localSheetId="51">#REF!</definedName>
    <definedName name="구분" localSheetId="52">#REF!</definedName>
    <definedName name="구분" localSheetId="59">#REF!</definedName>
    <definedName name="구분" localSheetId="60">#REF!</definedName>
    <definedName name="구분" localSheetId="49">#REF!</definedName>
    <definedName name="구분" localSheetId="50">#REF!</definedName>
    <definedName name="구분" localSheetId="46">#REF!</definedName>
    <definedName name="구분" localSheetId="47">#REF!</definedName>
    <definedName name="구분" localSheetId="38">#REF!</definedName>
    <definedName name="구분" localSheetId="39">#REF!</definedName>
    <definedName name="구분" localSheetId="43">#REF!</definedName>
    <definedName name="구분" localSheetId="44">#REF!</definedName>
    <definedName name="구분" localSheetId="45">#REF!</definedName>
    <definedName name="구분" localSheetId="48">#REF!</definedName>
    <definedName name="구분" localSheetId="57">#REF!</definedName>
    <definedName name="구분" localSheetId="58">#REF!</definedName>
    <definedName name="구분" localSheetId="55">#REF!</definedName>
    <definedName name="구분" localSheetId="56">#REF!</definedName>
    <definedName name="구분" localSheetId="53">#REF!</definedName>
    <definedName name="구분" localSheetId="54">#REF!</definedName>
    <definedName name="구분" localSheetId="6">#REF!</definedName>
    <definedName name="구분" localSheetId="7">#REF!</definedName>
    <definedName name="구분" localSheetId="12">#REF!</definedName>
    <definedName name="구분" localSheetId="18">#REF!</definedName>
    <definedName name="구분" localSheetId="19">#REF!</definedName>
    <definedName name="구분" localSheetId="28">#REF!</definedName>
    <definedName name="구분" localSheetId="36">#REF!</definedName>
    <definedName name="구분" localSheetId="26">#REF!</definedName>
    <definedName name="구분" localSheetId="23">#REF!</definedName>
    <definedName name="구분" localSheetId="16">#REF!</definedName>
    <definedName name="구분" localSheetId="17">#REF!</definedName>
    <definedName name="구분" localSheetId="20">#REF!</definedName>
    <definedName name="구분" localSheetId="22">#REF!</definedName>
    <definedName name="구분" localSheetId="21">#REF!</definedName>
    <definedName name="구분" localSheetId="25">#REF!</definedName>
    <definedName name="구분" localSheetId="34">#REF!</definedName>
    <definedName name="구분" localSheetId="32">#REF!</definedName>
    <definedName name="구분" localSheetId="30">#REF!</definedName>
    <definedName name="구분" localSheetId="29">#REF!</definedName>
    <definedName name="구분" localSheetId="37">#REF!</definedName>
    <definedName name="구분" localSheetId="27">#REF!</definedName>
    <definedName name="구분" localSheetId="24">#REF!</definedName>
    <definedName name="구분" localSheetId="35">#REF!</definedName>
    <definedName name="구분" localSheetId="33">#REF!</definedName>
    <definedName name="구분" localSheetId="31">#REF!</definedName>
    <definedName name="구분">#REF!</definedName>
    <definedName name="ㅁㄴㅇ" localSheetId="40">#REF!</definedName>
    <definedName name="ㅁㄴㅇ" localSheetId="41">#REF!</definedName>
    <definedName name="ㅁㄴㅇ" localSheetId="42">#REF!</definedName>
    <definedName name="ㅁㄴㅇ" localSheetId="51">#REF!</definedName>
    <definedName name="ㅁㄴㅇ" localSheetId="52">#REF!</definedName>
    <definedName name="ㅁㄴㅇ" localSheetId="59">#REF!</definedName>
    <definedName name="ㅁㄴㅇ" localSheetId="60">#REF!</definedName>
    <definedName name="ㅁㄴㅇ" localSheetId="49">#REF!</definedName>
    <definedName name="ㅁㄴㅇ" localSheetId="50">#REF!</definedName>
    <definedName name="ㅁㄴㅇ" localSheetId="46">#REF!</definedName>
    <definedName name="ㅁㄴㅇ" localSheetId="47">#REF!</definedName>
    <definedName name="ㅁㄴㅇ" localSheetId="38">#REF!</definedName>
    <definedName name="ㅁㄴㅇ" localSheetId="39">#REF!</definedName>
    <definedName name="ㅁㄴㅇ" localSheetId="43">#REF!</definedName>
    <definedName name="ㅁㄴㅇ" localSheetId="44">#REF!</definedName>
    <definedName name="ㅁㄴㅇ" localSheetId="45">#REF!</definedName>
    <definedName name="ㅁㄴㅇ" localSheetId="48">#REF!</definedName>
    <definedName name="ㅁㄴㅇ" localSheetId="57">#REF!</definedName>
    <definedName name="ㅁㄴㅇ" localSheetId="58">#REF!</definedName>
    <definedName name="ㅁㄴㅇ" localSheetId="55">#REF!</definedName>
    <definedName name="ㅁㄴㅇ" localSheetId="56">#REF!</definedName>
    <definedName name="ㅁㄴㅇ" localSheetId="53">#REF!</definedName>
    <definedName name="ㅁㄴㅇ" localSheetId="54">#REF!</definedName>
    <definedName name="ㅁㄴㅇ" localSheetId="6">#REF!</definedName>
    <definedName name="ㅁㄴㅇ" localSheetId="7">#REF!</definedName>
    <definedName name="ㅁㄴㅇ" localSheetId="12">#REF!</definedName>
    <definedName name="ㅁㄴㅇ" localSheetId="18">#REF!</definedName>
    <definedName name="ㅁㄴㅇ" localSheetId="19">#REF!</definedName>
    <definedName name="ㅁㄴㅇ" localSheetId="28">#REF!</definedName>
    <definedName name="ㅁㄴㅇ" localSheetId="36">#REF!</definedName>
    <definedName name="ㅁㄴㅇ" localSheetId="26">#REF!</definedName>
    <definedName name="ㅁㄴㅇ" localSheetId="23">#REF!</definedName>
    <definedName name="ㅁㄴㅇ" localSheetId="16">#REF!</definedName>
    <definedName name="ㅁㄴㅇ" localSheetId="17">#REF!</definedName>
    <definedName name="ㅁㄴㅇ" localSheetId="20">#REF!</definedName>
    <definedName name="ㅁㄴㅇ" localSheetId="22">#REF!</definedName>
    <definedName name="ㅁㄴㅇ" localSheetId="21">#REF!</definedName>
    <definedName name="ㅁㄴㅇ" localSheetId="25">#REF!</definedName>
    <definedName name="ㅁㄴㅇ" localSheetId="34">#REF!</definedName>
    <definedName name="ㅁㄴㅇ" localSheetId="32">#REF!</definedName>
    <definedName name="ㅁㄴㅇ" localSheetId="30">#REF!</definedName>
    <definedName name="ㅁㄴㅇ" localSheetId="29">#REF!</definedName>
    <definedName name="ㅁㄴㅇ" localSheetId="37">#REF!</definedName>
    <definedName name="ㅁㄴㅇ" localSheetId="27">#REF!</definedName>
    <definedName name="ㅁㄴㅇ" localSheetId="24">#REF!</definedName>
    <definedName name="ㅁㄴㅇ" localSheetId="35">#REF!</definedName>
    <definedName name="ㅁㄴㅇ" localSheetId="33">#REF!</definedName>
    <definedName name="ㅁㄴㅇ" localSheetId="31">#REF!</definedName>
    <definedName name="ㅁㄴㅇ">#REF!</definedName>
    <definedName name="ㅁㅁㅁ" localSheetId="5" hidden="1">{#N/A,#N/A,FALSE,"지침";#N/A,#N/A,FALSE,"환경분석";#N/A,#N/A,FALSE,"Sheet16"}</definedName>
    <definedName name="ㅁㅁㅁ" localSheetId="4" hidden="1">{#N/A,#N/A,FALSE,"지침";#N/A,#N/A,FALSE,"환경분석";#N/A,#N/A,FALSE,"Sheet16"}</definedName>
    <definedName name="ㅁㅁㅁ" localSheetId="40" hidden="1">{#N/A,#N/A,FALSE,"지침";#N/A,#N/A,FALSE,"환경분석";#N/A,#N/A,FALSE,"Sheet16"}</definedName>
    <definedName name="ㅁㅁㅁ" localSheetId="41" hidden="1">{#N/A,#N/A,FALSE,"지침";#N/A,#N/A,FALSE,"환경분석";#N/A,#N/A,FALSE,"Sheet16"}</definedName>
    <definedName name="ㅁㅁㅁ" localSheetId="42" hidden="1">{#N/A,#N/A,FALSE,"지침";#N/A,#N/A,FALSE,"환경분석";#N/A,#N/A,FALSE,"Sheet16"}</definedName>
    <definedName name="ㅁㅁㅁ" localSheetId="51" hidden="1">{#N/A,#N/A,FALSE,"지침";#N/A,#N/A,FALSE,"환경분석";#N/A,#N/A,FALSE,"Sheet16"}</definedName>
    <definedName name="ㅁㅁㅁ" localSheetId="52" hidden="1">{#N/A,#N/A,FALSE,"지침";#N/A,#N/A,FALSE,"환경분석";#N/A,#N/A,FALSE,"Sheet16"}</definedName>
    <definedName name="ㅁㅁㅁ" localSheetId="59" hidden="1">{#N/A,#N/A,FALSE,"지침";#N/A,#N/A,FALSE,"환경분석";#N/A,#N/A,FALSE,"Sheet16"}</definedName>
    <definedName name="ㅁㅁㅁ" localSheetId="60" hidden="1">{#N/A,#N/A,FALSE,"지침";#N/A,#N/A,FALSE,"환경분석";#N/A,#N/A,FALSE,"Sheet16"}</definedName>
    <definedName name="ㅁㅁㅁ" localSheetId="49" hidden="1">{#N/A,#N/A,FALSE,"지침";#N/A,#N/A,FALSE,"환경분석";#N/A,#N/A,FALSE,"Sheet16"}</definedName>
    <definedName name="ㅁㅁㅁ" localSheetId="50" hidden="1">{#N/A,#N/A,FALSE,"지침";#N/A,#N/A,FALSE,"환경분석";#N/A,#N/A,FALSE,"Sheet16"}</definedName>
    <definedName name="ㅁㅁㅁ" localSheetId="46" hidden="1">{#N/A,#N/A,FALSE,"지침";#N/A,#N/A,FALSE,"환경분석";#N/A,#N/A,FALSE,"Sheet16"}</definedName>
    <definedName name="ㅁㅁㅁ" localSheetId="47" hidden="1">{#N/A,#N/A,FALSE,"지침";#N/A,#N/A,FALSE,"환경분석";#N/A,#N/A,FALSE,"Sheet16"}</definedName>
    <definedName name="ㅁㅁㅁ" localSheetId="38" hidden="1">{#N/A,#N/A,FALSE,"지침";#N/A,#N/A,FALSE,"환경분석";#N/A,#N/A,FALSE,"Sheet16"}</definedName>
    <definedName name="ㅁㅁㅁ" localSheetId="39" hidden="1">{#N/A,#N/A,FALSE,"지침";#N/A,#N/A,FALSE,"환경분석";#N/A,#N/A,FALSE,"Sheet16"}</definedName>
    <definedName name="ㅁㅁㅁ" localSheetId="43" hidden="1">{#N/A,#N/A,FALSE,"지침";#N/A,#N/A,FALSE,"환경분석";#N/A,#N/A,FALSE,"Sheet16"}</definedName>
    <definedName name="ㅁㅁㅁ" localSheetId="44" hidden="1">{#N/A,#N/A,FALSE,"지침";#N/A,#N/A,FALSE,"환경분석";#N/A,#N/A,FALSE,"Sheet16"}</definedName>
    <definedName name="ㅁㅁㅁ" localSheetId="45" hidden="1">{#N/A,#N/A,FALSE,"지침";#N/A,#N/A,FALSE,"환경분석";#N/A,#N/A,FALSE,"Sheet16"}</definedName>
    <definedName name="ㅁㅁㅁ" localSheetId="48" hidden="1">{#N/A,#N/A,FALSE,"지침";#N/A,#N/A,FALSE,"환경분석";#N/A,#N/A,FALSE,"Sheet16"}</definedName>
    <definedName name="ㅁㅁㅁ" localSheetId="57" hidden="1">{#N/A,#N/A,FALSE,"지침";#N/A,#N/A,FALSE,"환경분석";#N/A,#N/A,FALSE,"Sheet16"}</definedName>
    <definedName name="ㅁㅁㅁ" localSheetId="58" hidden="1">{#N/A,#N/A,FALSE,"지침";#N/A,#N/A,FALSE,"환경분석";#N/A,#N/A,FALSE,"Sheet16"}</definedName>
    <definedName name="ㅁㅁㅁ" localSheetId="55" hidden="1">{#N/A,#N/A,FALSE,"지침";#N/A,#N/A,FALSE,"환경분석";#N/A,#N/A,FALSE,"Sheet16"}</definedName>
    <definedName name="ㅁㅁㅁ" localSheetId="56" hidden="1">{#N/A,#N/A,FALSE,"지침";#N/A,#N/A,FALSE,"환경분석";#N/A,#N/A,FALSE,"Sheet16"}</definedName>
    <definedName name="ㅁㅁㅁ" localSheetId="53" hidden="1">{#N/A,#N/A,FALSE,"지침";#N/A,#N/A,FALSE,"환경분석";#N/A,#N/A,FALSE,"Sheet16"}</definedName>
    <definedName name="ㅁㅁㅁ" localSheetId="54" hidden="1">{#N/A,#N/A,FALSE,"지침";#N/A,#N/A,FALSE,"환경분석";#N/A,#N/A,FALSE,"Sheet16"}</definedName>
    <definedName name="ㅁㅁㅁ" localSheetId="6" hidden="1">{#N/A,#N/A,FALSE,"지침";#N/A,#N/A,FALSE,"환경분석";#N/A,#N/A,FALSE,"Sheet16"}</definedName>
    <definedName name="ㅁㅁㅁ" localSheetId="7" hidden="1">{#N/A,#N/A,FALSE,"지침";#N/A,#N/A,FALSE,"환경분석";#N/A,#N/A,FALSE,"Sheet16"}</definedName>
    <definedName name="ㅁㅁㅁ" localSheetId="12" hidden="1">{#N/A,#N/A,FALSE,"지침";#N/A,#N/A,FALSE,"환경분석";#N/A,#N/A,FALSE,"Sheet16"}</definedName>
    <definedName name="ㅁㅁㅁ" localSheetId="10" hidden="1">{#N/A,#N/A,FALSE,"지침";#N/A,#N/A,FALSE,"환경분석";#N/A,#N/A,FALSE,"Sheet16"}</definedName>
    <definedName name="ㅁㅁㅁ" localSheetId="11" hidden="1">{#N/A,#N/A,FALSE,"지침";#N/A,#N/A,FALSE,"환경분석";#N/A,#N/A,FALSE,"Sheet16"}</definedName>
    <definedName name="ㅁㅁㅁ" localSheetId="18" hidden="1">{#N/A,#N/A,FALSE,"지침";#N/A,#N/A,FALSE,"환경분석";#N/A,#N/A,FALSE,"Sheet16"}</definedName>
    <definedName name="ㅁㅁㅁ" localSheetId="19" hidden="1">{#N/A,#N/A,FALSE,"지침";#N/A,#N/A,FALSE,"환경분석";#N/A,#N/A,FALSE,"Sheet16"}</definedName>
    <definedName name="ㅁㅁㅁ" localSheetId="28" hidden="1">{#N/A,#N/A,FALSE,"지침";#N/A,#N/A,FALSE,"환경분석";#N/A,#N/A,FALSE,"Sheet16"}</definedName>
    <definedName name="ㅁㅁㅁ" localSheetId="36" hidden="1">{#N/A,#N/A,FALSE,"지침";#N/A,#N/A,FALSE,"환경분석";#N/A,#N/A,FALSE,"Sheet16"}</definedName>
    <definedName name="ㅁㅁㅁ" localSheetId="26" hidden="1">{#N/A,#N/A,FALSE,"지침";#N/A,#N/A,FALSE,"환경분석";#N/A,#N/A,FALSE,"Sheet16"}</definedName>
    <definedName name="ㅁㅁㅁ" localSheetId="23" hidden="1">{#N/A,#N/A,FALSE,"지침";#N/A,#N/A,FALSE,"환경분석";#N/A,#N/A,FALSE,"Sheet16"}</definedName>
    <definedName name="ㅁㅁㅁ" localSheetId="16" hidden="1">{#N/A,#N/A,FALSE,"지침";#N/A,#N/A,FALSE,"환경분석";#N/A,#N/A,FALSE,"Sheet16"}</definedName>
    <definedName name="ㅁㅁㅁ" localSheetId="17" hidden="1">{#N/A,#N/A,FALSE,"지침";#N/A,#N/A,FALSE,"환경분석";#N/A,#N/A,FALSE,"Sheet16"}</definedName>
    <definedName name="ㅁㅁㅁ" localSheetId="20" hidden="1">{#N/A,#N/A,FALSE,"지침";#N/A,#N/A,FALSE,"환경분석";#N/A,#N/A,FALSE,"Sheet16"}</definedName>
    <definedName name="ㅁㅁㅁ" localSheetId="22" hidden="1">{#N/A,#N/A,FALSE,"지침";#N/A,#N/A,FALSE,"환경분석";#N/A,#N/A,FALSE,"Sheet16"}</definedName>
    <definedName name="ㅁㅁㅁ" localSheetId="21" hidden="1">{#N/A,#N/A,FALSE,"지침";#N/A,#N/A,FALSE,"환경분석";#N/A,#N/A,FALSE,"Sheet16"}</definedName>
    <definedName name="ㅁㅁㅁ" localSheetId="25" hidden="1">{#N/A,#N/A,FALSE,"지침";#N/A,#N/A,FALSE,"환경분석";#N/A,#N/A,FALSE,"Sheet16"}</definedName>
    <definedName name="ㅁㅁㅁ" localSheetId="34" hidden="1">{#N/A,#N/A,FALSE,"지침";#N/A,#N/A,FALSE,"환경분석";#N/A,#N/A,FALSE,"Sheet16"}</definedName>
    <definedName name="ㅁㅁㅁ" localSheetId="32" hidden="1">{#N/A,#N/A,FALSE,"지침";#N/A,#N/A,FALSE,"환경분석";#N/A,#N/A,FALSE,"Sheet16"}</definedName>
    <definedName name="ㅁㅁㅁ" localSheetId="30" hidden="1">{#N/A,#N/A,FALSE,"지침";#N/A,#N/A,FALSE,"환경분석";#N/A,#N/A,FALSE,"Sheet16"}</definedName>
    <definedName name="ㅁㅁㅁ" localSheetId="29" hidden="1">{#N/A,#N/A,FALSE,"지침";#N/A,#N/A,FALSE,"환경분석";#N/A,#N/A,FALSE,"Sheet16"}</definedName>
    <definedName name="ㅁㅁㅁ" localSheetId="37" hidden="1">{#N/A,#N/A,FALSE,"지침";#N/A,#N/A,FALSE,"환경분석";#N/A,#N/A,FALSE,"Sheet16"}</definedName>
    <definedName name="ㅁㅁㅁ" localSheetId="27" hidden="1">{#N/A,#N/A,FALSE,"지침";#N/A,#N/A,FALSE,"환경분석";#N/A,#N/A,FALSE,"Sheet16"}</definedName>
    <definedName name="ㅁㅁㅁ" localSheetId="24" hidden="1">{#N/A,#N/A,FALSE,"지침";#N/A,#N/A,FALSE,"환경분석";#N/A,#N/A,FALSE,"Sheet16"}</definedName>
    <definedName name="ㅁㅁㅁ" localSheetId="35" hidden="1">{#N/A,#N/A,FALSE,"지침";#N/A,#N/A,FALSE,"환경분석";#N/A,#N/A,FALSE,"Sheet16"}</definedName>
    <definedName name="ㅁㅁㅁ" localSheetId="33" hidden="1">{#N/A,#N/A,FALSE,"지침";#N/A,#N/A,FALSE,"환경분석";#N/A,#N/A,FALSE,"Sheet16"}</definedName>
    <definedName name="ㅁㅁㅁ" localSheetId="31" hidden="1">{#N/A,#N/A,FALSE,"지침";#N/A,#N/A,FALSE,"환경분석";#N/A,#N/A,FALSE,"Sheet16"}</definedName>
    <definedName name="ㅁㅁㅁ" localSheetId="15" hidden="1">{#N/A,#N/A,FALSE,"지침";#N/A,#N/A,FALSE,"환경분석";#N/A,#N/A,FALSE,"Sheet16"}</definedName>
    <definedName name="ㅁㅁㅁ" localSheetId="2" hidden="1">{#N/A,#N/A,FALSE,"지침";#N/A,#N/A,FALSE,"환경분석";#N/A,#N/A,FALSE,"Sheet16"}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사" localSheetId="5" hidden="1">{#N/A,#N/A,FALSE,"지침";#N/A,#N/A,FALSE,"환경분석";#N/A,#N/A,FALSE,"Sheet16"}</definedName>
    <definedName name="사" localSheetId="4" hidden="1">{#N/A,#N/A,FALSE,"지침";#N/A,#N/A,FALSE,"환경분석";#N/A,#N/A,FALSE,"Sheet16"}</definedName>
    <definedName name="사" localSheetId="40" hidden="1">{#N/A,#N/A,FALSE,"지침";#N/A,#N/A,FALSE,"환경분석";#N/A,#N/A,FALSE,"Sheet16"}</definedName>
    <definedName name="사" localSheetId="41" hidden="1">{#N/A,#N/A,FALSE,"지침";#N/A,#N/A,FALSE,"환경분석";#N/A,#N/A,FALSE,"Sheet16"}</definedName>
    <definedName name="사" localSheetId="42" hidden="1">{#N/A,#N/A,FALSE,"지침";#N/A,#N/A,FALSE,"환경분석";#N/A,#N/A,FALSE,"Sheet16"}</definedName>
    <definedName name="사" localSheetId="51" hidden="1">{#N/A,#N/A,FALSE,"지침";#N/A,#N/A,FALSE,"환경분석";#N/A,#N/A,FALSE,"Sheet16"}</definedName>
    <definedName name="사" localSheetId="52" hidden="1">{#N/A,#N/A,FALSE,"지침";#N/A,#N/A,FALSE,"환경분석";#N/A,#N/A,FALSE,"Sheet16"}</definedName>
    <definedName name="사" localSheetId="59" hidden="1">{#N/A,#N/A,FALSE,"지침";#N/A,#N/A,FALSE,"환경분석";#N/A,#N/A,FALSE,"Sheet16"}</definedName>
    <definedName name="사" localSheetId="60" hidden="1">{#N/A,#N/A,FALSE,"지침";#N/A,#N/A,FALSE,"환경분석";#N/A,#N/A,FALSE,"Sheet16"}</definedName>
    <definedName name="사" localSheetId="49" hidden="1">{#N/A,#N/A,FALSE,"지침";#N/A,#N/A,FALSE,"환경분석";#N/A,#N/A,FALSE,"Sheet16"}</definedName>
    <definedName name="사" localSheetId="50" hidden="1">{#N/A,#N/A,FALSE,"지침";#N/A,#N/A,FALSE,"환경분석";#N/A,#N/A,FALSE,"Sheet16"}</definedName>
    <definedName name="사" localSheetId="46" hidden="1">{#N/A,#N/A,FALSE,"지침";#N/A,#N/A,FALSE,"환경분석";#N/A,#N/A,FALSE,"Sheet16"}</definedName>
    <definedName name="사" localSheetId="47" hidden="1">{#N/A,#N/A,FALSE,"지침";#N/A,#N/A,FALSE,"환경분석";#N/A,#N/A,FALSE,"Sheet16"}</definedName>
    <definedName name="사" localSheetId="38" hidden="1">{#N/A,#N/A,FALSE,"지침";#N/A,#N/A,FALSE,"환경분석";#N/A,#N/A,FALSE,"Sheet16"}</definedName>
    <definedName name="사" localSheetId="39" hidden="1">{#N/A,#N/A,FALSE,"지침";#N/A,#N/A,FALSE,"환경분석";#N/A,#N/A,FALSE,"Sheet16"}</definedName>
    <definedName name="사" localSheetId="43" hidden="1">{#N/A,#N/A,FALSE,"지침";#N/A,#N/A,FALSE,"환경분석";#N/A,#N/A,FALSE,"Sheet16"}</definedName>
    <definedName name="사" localSheetId="44" hidden="1">{#N/A,#N/A,FALSE,"지침";#N/A,#N/A,FALSE,"환경분석";#N/A,#N/A,FALSE,"Sheet16"}</definedName>
    <definedName name="사" localSheetId="45" hidden="1">{#N/A,#N/A,FALSE,"지침";#N/A,#N/A,FALSE,"환경분석";#N/A,#N/A,FALSE,"Sheet16"}</definedName>
    <definedName name="사" localSheetId="48" hidden="1">{#N/A,#N/A,FALSE,"지침";#N/A,#N/A,FALSE,"환경분석";#N/A,#N/A,FALSE,"Sheet16"}</definedName>
    <definedName name="사" localSheetId="57" hidden="1">{#N/A,#N/A,FALSE,"지침";#N/A,#N/A,FALSE,"환경분석";#N/A,#N/A,FALSE,"Sheet16"}</definedName>
    <definedName name="사" localSheetId="58" hidden="1">{#N/A,#N/A,FALSE,"지침";#N/A,#N/A,FALSE,"환경분석";#N/A,#N/A,FALSE,"Sheet16"}</definedName>
    <definedName name="사" localSheetId="55" hidden="1">{#N/A,#N/A,FALSE,"지침";#N/A,#N/A,FALSE,"환경분석";#N/A,#N/A,FALSE,"Sheet16"}</definedName>
    <definedName name="사" localSheetId="56" hidden="1">{#N/A,#N/A,FALSE,"지침";#N/A,#N/A,FALSE,"환경분석";#N/A,#N/A,FALSE,"Sheet16"}</definedName>
    <definedName name="사" localSheetId="53" hidden="1">{#N/A,#N/A,FALSE,"지침";#N/A,#N/A,FALSE,"환경분석";#N/A,#N/A,FALSE,"Sheet16"}</definedName>
    <definedName name="사" localSheetId="54" hidden="1">{#N/A,#N/A,FALSE,"지침";#N/A,#N/A,FALSE,"환경분석";#N/A,#N/A,FALSE,"Sheet16"}</definedName>
    <definedName name="사" localSheetId="6" hidden="1">{#N/A,#N/A,FALSE,"지침";#N/A,#N/A,FALSE,"환경분석";#N/A,#N/A,FALSE,"Sheet16"}</definedName>
    <definedName name="사" localSheetId="7" hidden="1">{#N/A,#N/A,FALSE,"지침";#N/A,#N/A,FALSE,"환경분석";#N/A,#N/A,FALSE,"Sheet16"}</definedName>
    <definedName name="사" localSheetId="12" hidden="1">{#N/A,#N/A,FALSE,"지침";#N/A,#N/A,FALSE,"환경분석";#N/A,#N/A,FALSE,"Sheet16"}</definedName>
    <definedName name="사" localSheetId="10" hidden="1">{#N/A,#N/A,FALSE,"지침";#N/A,#N/A,FALSE,"환경분석";#N/A,#N/A,FALSE,"Sheet16"}</definedName>
    <definedName name="사" localSheetId="11" hidden="1">{#N/A,#N/A,FALSE,"지침";#N/A,#N/A,FALSE,"환경분석";#N/A,#N/A,FALSE,"Sheet16"}</definedName>
    <definedName name="사" localSheetId="18" hidden="1">{#N/A,#N/A,FALSE,"지침";#N/A,#N/A,FALSE,"환경분석";#N/A,#N/A,FALSE,"Sheet16"}</definedName>
    <definedName name="사" localSheetId="19" hidden="1">{#N/A,#N/A,FALSE,"지침";#N/A,#N/A,FALSE,"환경분석";#N/A,#N/A,FALSE,"Sheet16"}</definedName>
    <definedName name="사" localSheetId="28" hidden="1">{#N/A,#N/A,FALSE,"지침";#N/A,#N/A,FALSE,"환경분석";#N/A,#N/A,FALSE,"Sheet16"}</definedName>
    <definedName name="사" localSheetId="36" hidden="1">{#N/A,#N/A,FALSE,"지침";#N/A,#N/A,FALSE,"환경분석";#N/A,#N/A,FALSE,"Sheet16"}</definedName>
    <definedName name="사" localSheetId="26" hidden="1">{#N/A,#N/A,FALSE,"지침";#N/A,#N/A,FALSE,"환경분석";#N/A,#N/A,FALSE,"Sheet16"}</definedName>
    <definedName name="사" localSheetId="23" hidden="1">{#N/A,#N/A,FALSE,"지침";#N/A,#N/A,FALSE,"환경분석";#N/A,#N/A,FALSE,"Sheet16"}</definedName>
    <definedName name="사" localSheetId="16" hidden="1">{#N/A,#N/A,FALSE,"지침";#N/A,#N/A,FALSE,"환경분석";#N/A,#N/A,FALSE,"Sheet16"}</definedName>
    <definedName name="사" localSheetId="17" hidden="1">{#N/A,#N/A,FALSE,"지침";#N/A,#N/A,FALSE,"환경분석";#N/A,#N/A,FALSE,"Sheet16"}</definedName>
    <definedName name="사" localSheetId="20" hidden="1">{#N/A,#N/A,FALSE,"지침";#N/A,#N/A,FALSE,"환경분석";#N/A,#N/A,FALSE,"Sheet16"}</definedName>
    <definedName name="사" localSheetId="22" hidden="1">{#N/A,#N/A,FALSE,"지침";#N/A,#N/A,FALSE,"환경분석";#N/A,#N/A,FALSE,"Sheet16"}</definedName>
    <definedName name="사" localSheetId="21" hidden="1">{#N/A,#N/A,FALSE,"지침";#N/A,#N/A,FALSE,"환경분석";#N/A,#N/A,FALSE,"Sheet16"}</definedName>
    <definedName name="사" localSheetId="25" hidden="1">{#N/A,#N/A,FALSE,"지침";#N/A,#N/A,FALSE,"환경분석";#N/A,#N/A,FALSE,"Sheet16"}</definedName>
    <definedName name="사" localSheetId="34" hidden="1">{#N/A,#N/A,FALSE,"지침";#N/A,#N/A,FALSE,"환경분석";#N/A,#N/A,FALSE,"Sheet16"}</definedName>
    <definedName name="사" localSheetId="32" hidden="1">{#N/A,#N/A,FALSE,"지침";#N/A,#N/A,FALSE,"환경분석";#N/A,#N/A,FALSE,"Sheet16"}</definedName>
    <definedName name="사" localSheetId="30" hidden="1">{#N/A,#N/A,FALSE,"지침";#N/A,#N/A,FALSE,"환경분석";#N/A,#N/A,FALSE,"Sheet16"}</definedName>
    <definedName name="사" localSheetId="29" hidden="1">{#N/A,#N/A,FALSE,"지침";#N/A,#N/A,FALSE,"환경분석";#N/A,#N/A,FALSE,"Sheet16"}</definedName>
    <definedName name="사" localSheetId="37" hidden="1">{#N/A,#N/A,FALSE,"지침";#N/A,#N/A,FALSE,"환경분석";#N/A,#N/A,FALSE,"Sheet16"}</definedName>
    <definedName name="사" localSheetId="27" hidden="1">{#N/A,#N/A,FALSE,"지침";#N/A,#N/A,FALSE,"환경분석";#N/A,#N/A,FALSE,"Sheet16"}</definedName>
    <definedName name="사" localSheetId="24" hidden="1">{#N/A,#N/A,FALSE,"지침";#N/A,#N/A,FALSE,"환경분석";#N/A,#N/A,FALSE,"Sheet16"}</definedName>
    <definedName name="사" localSheetId="35" hidden="1">{#N/A,#N/A,FALSE,"지침";#N/A,#N/A,FALSE,"환경분석";#N/A,#N/A,FALSE,"Sheet16"}</definedName>
    <definedName name="사" localSheetId="33" hidden="1">{#N/A,#N/A,FALSE,"지침";#N/A,#N/A,FALSE,"환경분석";#N/A,#N/A,FALSE,"Sheet16"}</definedName>
    <definedName name="사" localSheetId="31" hidden="1">{#N/A,#N/A,FALSE,"지침";#N/A,#N/A,FALSE,"환경분석";#N/A,#N/A,FALSE,"Sheet16"}</definedName>
    <definedName name="사" localSheetId="15" hidden="1">{#N/A,#N/A,FALSE,"지침";#N/A,#N/A,FALSE,"환경분석";#N/A,#N/A,FALSE,"Sheet16"}</definedName>
    <definedName name="사" localSheetId="2" hidden="1">{#N/A,#N/A,FALSE,"지침";#N/A,#N/A,FALSE,"환경분석";#N/A,#N/A,FALSE,"Sheet16"}</definedName>
    <definedName name="사" localSheetId="0" hidden="1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5" hidden="1">{#N/A,#N/A,FALSE,"지침";#N/A,#N/A,FALSE,"환경분석";#N/A,#N/A,FALSE,"Sheet16"}</definedName>
    <definedName name="사1" localSheetId="4" hidden="1">{#N/A,#N/A,FALSE,"지침";#N/A,#N/A,FALSE,"환경분석";#N/A,#N/A,FALSE,"Sheet16"}</definedName>
    <definedName name="사1" localSheetId="40" hidden="1">{#N/A,#N/A,FALSE,"지침";#N/A,#N/A,FALSE,"환경분석";#N/A,#N/A,FALSE,"Sheet16"}</definedName>
    <definedName name="사1" localSheetId="41" hidden="1">{#N/A,#N/A,FALSE,"지침";#N/A,#N/A,FALSE,"환경분석";#N/A,#N/A,FALSE,"Sheet16"}</definedName>
    <definedName name="사1" localSheetId="42" hidden="1">{#N/A,#N/A,FALSE,"지침";#N/A,#N/A,FALSE,"환경분석";#N/A,#N/A,FALSE,"Sheet16"}</definedName>
    <definedName name="사1" localSheetId="51" hidden="1">{#N/A,#N/A,FALSE,"지침";#N/A,#N/A,FALSE,"환경분석";#N/A,#N/A,FALSE,"Sheet16"}</definedName>
    <definedName name="사1" localSheetId="52" hidden="1">{#N/A,#N/A,FALSE,"지침";#N/A,#N/A,FALSE,"환경분석";#N/A,#N/A,FALSE,"Sheet16"}</definedName>
    <definedName name="사1" localSheetId="59" hidden="1">{#N/A,#N/A,FALSE,"지침";#N/A,#N/A,FALSE,"환경분석";#N/A,#N/A,FALSE,"Sheet16"}</definedName>
    <definedName name="사1" localSheetId="60" hidden="1">{#N/A,#N/A,FALSE,"지침";#N/A,#N/A,FALSE,"환경분석";#N/A,#N/A,FALSE,"Sheet16"}</definedName>
    <definedName name="사1" localSheetId="49" hidden="1">{#N/A,#N/A,FALSE,"지침";#N/A,#N/A,FALSE,"환경분석";#N/A,#N/A,FALSE,"Sheet16"}</definedName>
    <definedName name="사1" localSheetId="50" hidden="1">{#N/A,#N/A,FALSE,"지침";#N/A,#N/A,FALSE,"환경분석";#N/A,#N/A,FALSE,"Sheet16"}</definedName>
    <definedName name="사1" localSheetId="46" hidden="1">{#N/A,#N/A,FALSE,"지침";#N/A,#N/A,FALSE,"환경분석";#N/A,#N/A,FALSE,"Sheet16"}</definedName>
    <definedName name="사1" localSheetId="47" hidden="1">{#N/A,#N/A,FALSE,"지침";#N/A,#N/A,FALSE,"환경분석";#N/A,#N/A,FALSE,"Sheet16"}</definedName>
    <definedName name="사1" localSheetId="38" hidden="1">{#N/A,#N/A,FALSE,"지침";#N/A,#N/A,FALSE,"환경분석";#N/A,#N/A,FALSE,"Sheet16"}</definedName>
    <definedName name="사1" localSheetId="39" hidden="1">{#N/A,#N/A,FALSE,"지침";#N/A,#N/A,FALSE,"환경분석";#N/A,#N/A,FALSE,"Sheet16"}</definedName>
    <definedName name="사1" localSheetId="43" hidden="1">{#N/A,#N/A,FALSE,"지침";#N/A,#N/A,FALSE,"환경분석";#N/A,#N/A,FALSE,"Sheet16"}</definedName>
    <definedName name="사1" localSheetId="44" hidden="1">{#N/A,#N/A,FALSE,"지침";#N/A,#N/A,FALSE,"환경분석";#N/A,#N/A,FALSE,"Sheet16"}</definedName>
    <definedName name="사1" localSheetId="45" hidden="1">{#N/A,#N/A,FALSE,"지침";#N/A,#N/A,FALSE,"환경분석";#N/A,#N/A,FALSE,"Sheet16"}</definedName>
    <definedName name="사1" localSheetId="48" hidden="1">{#N/A,#N/A,FALSE,"지침";#N/A,#N/A,FALSE,"환경분석";#N/A,#N/A,FALSE,"Sheet16"}</definedName>
    <definedName name="사1" localSheetId="57" hidden="1">{#N/A,#N/A,FALSE,"지침";#N/A,#N/A,FALSE,"환경분석";#N/A,#N/A,FALSE,"Sheet16"}</definedName>
    <definedName name="사1" localSheetId="58" hidden="1">{#N/A,#N/A,FALSE,"지침";#N/A,#N/A,FALSE,"환경분석";#N/A,#N/A,FALSE,"Sheet16"}</definedName>
    <definedName name="사1" localSheetId="55" hidden="1">{#N/A,#N/A,FALSE,"지침";#N/A,#N/A,FALSE,"환경분석";#N/A,#N/A,FALSE,"Sheet16"}</definedName>
    <definedName name="사1" localSheetId="56" hidden="1">{#N/A,#N/A,FALSE,"지침";#N/A,#N/A,FALSE,"환경분석";#N/A,#N/A,FALSE,"Sheet16"}</definedName>
    <definedName name="사1" localSheetId="53" hidden="1">{#N/A,#N/A,FALSE,"지침";#N/A,#N/A,FALSE,"환경분석";#N/A,#N/A,FALSE,"Sheet16"}</definedName>
    <definedName name="사1" localSheetId="54" hidden="1">{#N/A,#N/A,FALSE,"지침";#N/A,#N/A,FALSE,"환경분석";#N/A,#N/A,FALSE,"Sheet16"}</definedName>
    <definedName name="사1" localSheetId="6" hidden="1">{#N/A,#N/A,FALSE,"지침";#N/A,#N/A,FALSE,"환경분석";#N/A,#N/A,FALSE,"Sheet16"}</definedName>
    <definedName name="사1" localSheetId="7" hidden="1">{#N/A,#N/A,FALSE,"지침";#N/A,#N/A,FALSE,"환경분석";#N/A,#N/A,FALSE,"Sheet16"}</definedName>
    <definedName name="사1" localSheetId="12" hidden="1">{#N/A,#N/A,FALSE,"지침";#N/A,#N/A,FALSE,"환경분석";#N/A,#N/A,FALSE,"Sheet16"}</definedName>
    <definedName name="사1" localSheetId="10" hidden="1">{#N/A,#N/A,FALSE,"지침";#N/A,#N/A,FALSE,"환경분석";#N/A,#N/A,FALSE,"Sheet16"}</definedName>
    <definedName name="사1" localSheetId="11" hidden="1">{#N/A,#N/A,FALSE,"지침";#N/A,#N/A,FALSE,"환경분석";#N/A,#N/A,FALSE,"Sheet16"}</definedName>
    <definedName name="사1" localSheetId="18" hidden="1">{#N/A,#N/A,FALSE,"지침";#N/A,#N/A,FALSE,"환경분석";#N/A,#N/A,FALSE,"Sheet16"}</definedName>
    <definedName name="사1" localSheetId="19" hidden="1">{#N/A,#N/A,FALSE,"지침";#N/A,#N/A,FALSE,"환경분석";#N/A,#N/A,FALSE,"Sheet16"}</definedName>
    <definedName name="사1" localSheetId="28" hidden="1">{#N/A,#N/A,FALSE,"지침";#N/A,#N/A,FALSE,"환경분석";#N/A,#N/A,FALSE,"Sheet16"}</definedName>
    <definedName name="사1" localSheetId="36" hidden="1">{#N/A,#N/A,FALSE,"지침";#N/A,#N/A,FALSE,"환경분석";#N/A,#N/A,FALSE,"Sheet16"}</definedName>
    <definedName name="사1" localSheetId="26" hidden="1">{#N/A,#N/A,FALSE,"지침";#N/A,#N/A,FALSE,"환경분석";#N/A,#N/A,FALSE,"Sheet16"}</definedName>
    <definedName name="사1" localSheetId="23" hidden="1">{#N/A,#N/A,FALSE,"지침";#N/A,#N/A,FALSE,"환경분석";#N/A,#N/A,FALSE,"Sheet16"}</definedName>
    <definedName name="사1" localSheetId="16" hidden="1">{#N/A,#N/A,FALSE,"지침";#N/A,#N/A,FALSE,"환경분석";#N/A,#N/A,FALSE,"Sheet16"}</definedName>
    <definedName name="사1" localSheetId="17" hidden="1">{#N/A,#N/A,FALSE,"지침";#N/A,#N/A,FALSE,"환경분석";#N/A,#N/A,FALSE,"Sheet16"}</definedName>
    <definedName name="사1" localSheetId="20" hidden="1">{#N/A,#N/A,FALSE,"지침";#N/A,#N/A,FALSE,"환경분석";#N/A,#N/A,FALSE,"Sheet16"}</definedName>
    <definedName name="사1" localSheetId="22" hidden="1">{#N/A,#N/A,FALSE,"지침";#N/A,#N/A,FALSE,"환경분석";#N/A,#N/A,FALSE,"Sheet16"}</definedName>
    <definedName name="사1" localSheetId="21" hidden="1">{#N/A,#N/A,FALSE,"지침";#N/A,#N/A,FALSE,"환경분석";#N/A,#N/A,FALSE,"Sheet16"}</definedName>
    <definedName name="사1" localSheetId="25" hidden="1">{#N/A,#N/A,FALSE,"지침";#N/A,#N/A,FALSE,"환경분석";#N/A,#N/A,FALSE,"Sheet16"}</definedName>
    <definedName name="사1" localSheetId="34" hidden="1">{#N/A,#N/A,FALSE,"지침";#N/A,#N/A,FALSE,"환경분석";#N/A,#N/A,FALSE,"Sheet16"}</definedName>
    <definedName name="사1" localSheetId="32" hidden="1">{#N/A,#N/A,FALSE,"지침";#N/A,#N/A,FALSE,"환경분석";#N/A,#N/A,FALSE,"Sheet16"}</definedName>
    <definedName name="사1" localSheetId="30" hidden="1">{#N/A,#N/A,FALSE,"지침";#N/A,#N/A,FALSE,"환경분석";#N/A,#N/A,FALSE,"Sheet16"}</definedName>
    <definedName name="사1" localSheetId="29" hidden="1">{#N/A,#N/A,FALSE,"지침";#N/A,#N/A,FALSE,"환경분석";#N/A,#N/A,FALSE,"Sheet16"}</definedName>
    <definedName name="사1" localSheetId="37" hidden="1">{#N/A,#N/A,FALSE,"지침";#N/A,#N/A,FALSE,"환경분석";#N/A,#N/A,FALSE,"Sheet16"}</definedName>
    <definedName name="사1" localSheetId="27" hidden="1">{#N/A,#N/A,FALSE,"지침";#N/A,#N/A,FALSE,"환경분석";#N/A,#N/A,FALSE,"Sheet16"}</definedName>
    <definedName name="사1" localSheetId="24" hidden="1">{#N/A,#N/A,FALSE,"지침";#N/A,#N/A,FALSE,"환경분석";#N/A,#N/A,FALSE,"Sheet16"}</definedName>
    <definedName name="사1" localSheetId="35" hidden="1">{#N/A,#N/A,FALSE,"지침";#N/A,#N/A,FALSE,"환경분석";#N/A,#N/A,FALSE,"Sheet16"}</definedName>
    <definedName name="사1" localSheetId="33" hidden="1">{#N/A,#N/A,FALSE,"지침";#N/A,#N/A,FALSE,"환경분석";#N/A,#N/A,FALSE,"Sheet16"}</definedName>
    <definedName name="사1" localSheetId="31" hidden="1">{#N/A,#N/A,FALSE,"지침";#N/A,#N/A,FALSE,"환경분석";#N/A,#N/A,FALSE,"Sheet16"}</definedName>
    <definedName name="사1" localSheetId="15" hidden="1">{#N/A,#N/A,FALSE,"지침";#N/A,#N/A,FALSE,"환경분석";#N/A,#N/A,FALSE,"Sheet16"}</definedName>
    <definedName name="사1" localSheetId="2" hidden="1">{#N/A,#N/A,FALSE,"지침";#N/A,#N/A,FALSE,"환경분석";#N/A,#N/A,FALSE,"Sheet16"}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영역" localSheetId="40">#REF!</definedName>
    <definedName name="영역" localSheetId="41">#REF!</definedName>
    <definedName name="영역" localSheetId="42">#REF!</definedName>
    <definedName name="영역" localSheetId="51">#REF!</definedName>
    <definedName name="영역" localSheetId="52">#REF!</definedName>
    <definedName name="영역" localSheetId="59">#REF!</definedName>
    <definedName name="영역" localSheetId="60">#REF!</definedName>
    <definedName name="영역" localSheetId="49">#REF!</definedName>
    <definedName name="영역" localSheetId="50">#REF!</definedName>
    <definedName name="영역" localSheetId="46">#REF!</definedName>
    <definedName name="영역" localSheetId="47">#REF!</definedName>
    <definedName name="영역" localSheetId="38">#REF!</definedName>
    <definedName name="영역" localSheetId="39">#REF!</definedName>
    <definedName name="영역" localSheetId="43">#REF!</definedName>
    <definedName name="영역" localSheetId="44">#REF!</definedName>
    <definedName name="영역" localSheetId="45">#REF!</definedName>
    <definedName name="영역" localSheetId="48">#REF!</definedName>
    <definedName name="영역" localSheetId="57">#REF!</definedName>
    <definedName name="영역" localSheetId="58">#REF!</definedName>
    <definedName name="영역" localSheetId="55">#REF!</definedName>
    <definedName name="영역" localSheetId="56">#REF!</definedName>
    <definedName name="영역" localSheetId="53">#REF!</definedName>
    <definedName name="영역" localSheetId="54">#REF!</definedName>
    <definedName name="영역" localSheetId="6">#REF!</definedName>
    <definedName name="영역" localSheetId="7">#REF!</definedName>
    <definedName name="영역" localSheetId="12">#REF!</definedName>
    <definedName name="영역" localSheetId="18">#REF!</definedName>
    <definedName name="영역" localSheetId="19">#REF!</definedName>
    <definedName name="영역" localSheetId="28">#REF!</definedName>
    <definedName name="영역" localSheetId="36">#REF!</definedName>
    <definedName name="영역" localSheetId="26">#REF!</definedName>
    <definedName name="영역" localSheetId="23">#REF!</definedName>
    <definedName name="영역" localSheetId="16">#REF!</definedName>
    <definedName name="영역" localSheetId="17">#REF!</definedName>
    <definedName name="영역" localSheetId="20">#REF!</definedName>
    <definedName name="영역" localSheetId="22">#REF!</definedName>
    <definedName name="영역" localSheetId="21">#REF!</definedName>
    <definedName name="영역" localSheetId="25">#REF!</definedName>
    <definedName name="영역" localSheetId="34">#REF!</definedName>
    <definedName name="영역" localSheetId="32">#REF!</definedName>
    <definedName name="영역" localSheetId="30">#REF!</definedName>
    <definedName name="영역" localSheetId="29">#REF!</definedName>
    <definedName name="영역" localSheetId="37">#REF!</definedName>
    <definedName name="영역" localSheetId="27">#REF!</definedName>
    <definedName name="영역" localSheetId="24">#REF!</definedName>
    <definedName name="영역" localSheetId="35">#REF!</definedName>
    <definedName name="영역" localSheetId="33">#REF!</definedName>
    <definedName name="영역" localSheetId="31">#REF!</definedName>
    <definedName name="영역" localSheetId="0">#REF!</definedName>
    <definedName name="영역">#REF!</definedName>
    <definedName name="영역1" localSheetId="40">#REF!</definedName>
    <definedName name="영역1" localSheetId="41">#REF!</definedName>
    <definedName name="영역1" localSheetId="42">#REF!</definedName>
    <definedName name="영역1" localSheetId="51">#REF!</definedName>
    <definedName name="영역1" localSheetId="52">#REF!</definedName>
    <definedName name="영역1" localSheetId="59">#REF!</definedName>
    <definedName name="영역1" localSheetId="60">#REF!</definedName>
    <definedName name="영역1" localSheetId="49">#REF!</definedName>
    <definedName name="영역1" localSheetId="50">#REF!</definedName>
    <definedName name="영역1" localSheetId="46">#REF!</definedName>
    <definedName name="영역1" localSheetId="47">#REF!</definedName>
    <definedName name="영역1" localSheetId="38">#REF!</definedName>
    <definedName name="영역1" localSheetId="39">#REF!</definedName>
    <definedName name="영역1" localSheetId="43">#REF!</definedName>
    <definedName name="영역1" localSheetId="44">#REF!</definedName>
    <definedName name="영역1" localSheetId="45">#REF!</definedName>
    <definedName name="영역1" localSheetId="48">#REF!</definedName>
    <definedName name="영역1" localSheetId="57">#REF!</definedName>
    <definedName name="영역1" localSheetId="58">#REF!</definedName>
    <definedName name="영역1" localSheetId="55">#REF!</definedName>
    <definedName name="영역1" localSheetId="56">#REF!</definedName>
    <definedName name="영역1" localSheetId="53">#REF!</definedName>
    <definedName name="영역1" localSheetId="54">#REF!</definedName>
    <definedName name="영역1" localSheetId="6">#REF!</definedName>
    <definedName name="영역1" localSheetId="7">#REF!</definedName>
    <definedName name="영역1" localSheetId="12">#REF!</definedName>
    <definedName name="영역1" localSheetId="18">#REF!</definedName>
    <definedName name="영역1" localSheetId="19">#REF!</definedName>
    <definedName name="영역1" localSheetId="28">#REF!</definedName>
    <definedName name="영역1" localSheetId="36">#REF!</definedName>
    <definedName name="영역1" localSheetId="26">#REF!</definedName>
    <definedName name="영역1" localSheetId="23">#REF!</definedName>
    <definedName name="영역1" localSheetId="16">#REF!</definedName>
    <definedName name="영역1" localSheetId="17">#REF!</definedName>
    <definedName name="영역1" localSheetId="20">#REF!</definedName>
    <definedName name="영역1" localSheetId="22">#REF!</definedName>
    <definedName name="영역1" localSheetId="21">#REF!</definedName>
    <definedName name="영역1" localSheetId="25">#REF!</definedName>
    <definedName name="영역1" localSheetId="34">#REF!</definedName>
    <definedName name="영역1" localSheetId="32">#REF!</definedName>
    <definedName name="영역1" localSheetId="30">#REF!</definedName>
    <definedName name="영역1" localSheetId="29">#REF!</definedName>
    <definedName name="영역1" localSheetId="37">#REF!</definedName>
    <definedName name="영역1" localSheetId="27">#REF!</definedName>
    <definedName name="영역1" localSheetId="24">#REF!</definedName>
    <definedName name="영역1" localSheetId="35">#REF!</definedName>
    <definedName name="영역1" localSheetId="33">#REF!</definedName>
    <definedName name="영역1" localSheetId="31">#REF!</definedName>
    <definedName name="영역1">#REF!</definedName>
    <definedName name="이름" localSheetId="40">[59]Sheet1!#REF!</definedName>
    <definedName name="이름" localSheetId="41">[59]Sheet1!#REF!</definedName>
    <definedName name="이름" localSheetId="42">[59]Sheet1!#REF!</definedName>
    <definedName name="이름" localSheetId="51">[59]Sheet1!#REF!</definedName>
    <definedName name="이름" localSheetId="52">[59]Sheet1!#REF!</definedName>
    <definedName name="이름" localSheetId="59">[59]Sheet1!#REF!</definedName>
    <definedName name="이름" localSheetId="60">[59]Sheet1!#REF!</definedName>
    <definedName name="이름" localSheetId="49">[59]Sheet1!#REF!</definedName>
    <definedName name="이름" localSheetId="50">[59]Sheet1!#REF!</definedName>
    <definedName name="이름" localSheetId="46">[59]Sheet1!#REF!</definedName>
    <definedName name="이름" localSheetId="47">[59]Sheet1!#REF!</definedName>
    <definedName name="이름" localSheetId="38">[59]Sheet1!#REF!</definedName>
    <definedName name="이름" localSheetId="39">[59]Sheet1!#REF!</definedName>
    <definedName name="이름" localSheetId="43">[59]Sheet1!#REF!</definedName>
    <definedName name="이름" localSheetId="44">[59]Sheet1!#REF!</definedName>
    <definedName name="이름" localSheetId="45">[59]Sheet1!#REF!</definedName>
    <definedName name="이름" localSheetId="48">[59]Sheet1!#REF!</definedName>
    <definedName name="이름" localSheetId="57">[59]Sheet1!#REF!</definedName>
    <definedName name="이름" localSheetId="58">[59]Sheet1!#REF!</definedName>
    <definedName name="이름" localSheetId="55">[59]Sheet1!#REF!</definedName>
    <definedName name="이름" localSheetId="56">[59]Sheet1!#REF!</definedName>
    <definedName name="이름" localSheetId="53">[59]Sheet1!#REF!</definedName>
    <definedName name="이름" localSheetId="54">[59]Sheet1!#REF!</definedName>
    <definedName name="이름" localSheetId="18">[59]Sheet1!#REF!</definedName>
    <definedName name="이름" localSheetId="19">[59]Sheet1!#REF!</definedName>
    <definedName name="이름" localSheetId="28">[59]Sheet1!#REF!</definedName>
    <definedName name="이름" localSheetId="36">[59]Sheet1!#REF!</definedName>
    <definedName name="이름" localSheetId="26">[59]Sheet1!#REF!</definedName>
    <definedName name="이름" localSheetId="23">[59]Sheet1!#REF!</definedName>
    <definedName name="이름" localSheetId="16">[59]Sheet1!#REF!</definedName>
    <definedName name="이름" localSheetId="17">[59]Sheet1!#REF!</definedName>
    <definedName name="이름" localSheetId="20">[59]Sheet1!#REF!</definedName>
    <definedName name="이름" localSheetId="22">[59]Sheet1!#REF!</definedName>
    <definedName name="이름" localSheetId="21">[59]Sheet1!#REF!</definedName>
    <definedName name="이름" localSheetId="25">[59]Sheet1!#REF!</definedName>
    <definedName name="이름" localSheetId="34">[59]Sheet1!#REF!</definedName>
    <definedName name="이름" localSheetId="32">[59]Sheet1!#REF!</definedName>
    <definedName name="이름" localSheetId="30">[59]Sheet1!#REF!</definedName>
    <definedName name="이름" localSheetId="29">[59]Sheet1!#REF!</definedName>
    <definedName name="이름" localSheetId="37">[59]Sheet1!#REF!</definedName>
    <definedName name="이름" localSheetId="27">[59]Sheet1!#REF!</definedName>
    <definedName name="이름" localSheetId="24">[59]Sheet1!#REF!</definedName>
    <definedName name="이름" localSheetId="35">[59]Sheet1!#REF!</definedName>
    <definedName name="이름" localSheetId="33">[59]Sheet1!#REF!</definedName>
    <definedName name="이름" localSheetId="31">[59]Sheet1!#REF!</definedName>
    <definedName name="이름">[59]Sheet1!#REF!</definedName>
    <definedName name="주" localSheetId="5" hidden="1">{#N/A,#N/A,FALSE,"지침";#N/A,#N/A,FALSE,"환경분석";#N/A,#N/A,FALSE,"Sheet16"}</definedName>
    <definedName name="주" localSheetId="4" hidden="1">{#N/A,#N/A,FALSE,"지침";#N/A,#N/A,FALSE,"환경분석";#N/A,#N/A,FALSE,"Sheet16"}</definedName>
    <definedName name="주" localSheetId="40" hidden="1">{#N/A,#N/A,FALSE,"지침";#N/A,#N/A,FALSE,"환경분석";#N/A,#N/A,FALSE,"Sheet16"}</definedName>
    <definedName name="주" localSheetId="41" hidden="1">{#N/A,#N/A,FALSE,"지침";#N/A,#N/A,FALSE,"환경분석";#N/A,#N/A,FALSE,"Sheet16"}</definedName>
    <definedName name="주" localSheetId="42" hidden="1">{#N/A,#N/A,FALSE,"지침";#N/A,#N/A,FALSE,"환경분석";#N/A,#N/A,FALSE,"Sheet16"}</definedName>
    <definedName name="주" localSheetId="51" hidden="1">{#N/A,#N/A,FALSE,"지침";#N/A,#N/A,FALSE,"환경분석";#N/A,#N/A,FALSE,"Sheet16"}</definedName>
    <definedName name="주" localSheetId="52" hidden="1">{#N/A,#N/A,FALSE,"지침";#N/A,#N/A,FALSE,"환경분석";#N/A,#N/A,FALSE,"Sheet16"}</definedName>
    <definedName name="주" localSheetId="59" hidden="1">{#N/A,#N/A,FALSE,"지침";#N/A,#N/A,FALSE,"환경분석";#N/A,#N/A,FALSE,"Sheet16"}</definedName>
    <definedName name="주" localSheetId="60" hidden="1">{#N/A,#N/A,FALSE,"지침";#N/A,#N/A,FALSE,"환경분석";#N/A,#N/A,FALSE,"Sheet16"}</definedName>
    <definedName name="주" localSheetId="49" hidden="1">{#N/A,#N/A,FALSE,"지침";#N/A,#N/A,FALSE,"환경분석";#N/A,#N/A,FALSE,"Sheet16"}</definedName>
    <definedName name="주" localSheetId="50" hidden="1">{#N/A,#N/A,FALSE,"지침";#N/A,#N/A,FALSE,"환경분석";#N/A,#N/A,FALSE,"Sheet16"}</definedName>
    <definedName name="주" localSheetId="46" hidden="1">{#N/A,#N/A,FALSE,"지침";#N/A,#N/A,FALSE,"환경분석";#N/A,#N/A,FALSE,"Sheet16"}</definedName>
    <definedName name="주" localSheetId="47" hidden="1">{#N/A,#N/A,FALSE,"지침";#N/A,#N/A,FALSE,"환경분석";#N/A,#N/A,FALSE,"Sheet16"}</definedName>
    <definedName name="주" localSheetId="38" hidden="1">{#N/A,#N/A,FALSE,"지침";#N/A,#N/A,FALSE,"환경분석";#N/A,#N/A,FALSE,"Sheet16"}</definedName>
    <definedName name="주" localSheetId="39" hidden="1">{#N/A,#N/A,FALSE,"지침";#N/A,#N/A,FALSE,"환경분석";#N/A,#N/A,FALSE,"Sheet16"}</definedName>
    <definedName name="주" localSheetId="43" hidden="1">{#N/A,#N/A,FALSE,"지침";#N/A,#N/A,FALSE,"환경분석";#N/A,#N/A,FALSE,"Sheet16"}</definedName>
    <definedName name="주" localSheetId="44" hidden="1">{#N/A,#N/A,FALSE,"지침";#N/A,#N/A,FALSE,"환경분석";#N/A,#N/A,FALSE,"Sheet16"}</definedName>
    <definedName name="주" localSheetId="45" hidden="1">{#N/A,#N/A,FALSE,"지침";#N/A,#N/A,FALSE,"환경분석";#N/A,#N/A,FALSE,"Sheet16"}</definedName>
    <definedName name="주" localSheetId="48" hidden="1">{#N/A,#N/A,FALSE,"지침";#N/A,#N/A,FALSE,"환경분석";#N/A,#N/A,FALSE,"Sheet16"}</definedName>
    <definedName name="주" localSheetId="57" hidden="1">{#N/A,#N/A,FALSE,"지침";#N/A,#N/A,FALSE,"환경분석";#N/A,#N/A,FALSE,"Sheet16"}</definedName>
    <definedName name="주" localSheetId="58" hidden="1">{#N/A,#N/A,FALSE,"지침";#N/A,#N/A,FALSE,"환경분석";#N/A,#N/A,FALSE,"Sheet16"}</definedName>
    <definedName name="주" localSheetId="55" hidden="1">{#N/A,#N/A,FALSE,"지침";#N/A,#N/A,FALSE,"환경분석";#N/A,#N/A,FALSE,"Sheet16"}</definedName>
    <definedName name="주" localSheetId="56" hidden="1">{#N/A,#N/A,FALSE,"지침";#N/A,#N/A,FALSE,"환경분석";#N/A,#N/A,FALSE,"Sheet16"}</definedName>
    <definedName name="주" localSheetId="53" hidden="1">{#N/A,#N/A,FALSE,"지침";#N/A,#N/A,FALSE,"환경분석";#N/A,#N/A,FALSE,"Sheet16"}</definedName>
    <definedName name="주" localSheetId="54" hidden="1">{#N/A,#N/A,FALSE,"지침";#N/A,#N/A,FALSE,"환경분석";#N/A,#N/A,FALSE,"Sheet16"}</definedName>
    <definedName name="주" localSheetId="6" hidden="1">{#N/A,#N/A,FALSE,"지침";#N/A,#N/A,FALSE,"환경분석";#N/A,#N/A,FALSE,"Sheet16"}</definedName>
    <definedName name="주" localSheetId="7" hidden="1">{#N/A,#N/A,FALSE,"지침";#N/A,#N/A,FALSE,"환경분석";#N/A,#N/A,FALSE,"Sheet16"}</definedName>
    <definedName name="주" localSheetId="12" hidden="1">{#N/A,#N/A,FALSE,"지침";#N/A,#N/A,FALSE,"환경분석";#N/A,#N/A,FALSE,"Sheet16"}</definedName>
    <definedName name="주" localSheetId="10" hidden="1">{#N/A,#N/A,FALSE,"지침";#N/A,#N/A,FALSE,"환경분석";#N/A,#N/A,FALSE,"Sheet16"}</definedName>
    <definedName name="주" localSheetId="11" hidden="1">{#N/A,#N/A,FALSE,"지침";#N/A,#N/A,FALSE,"환경분석";#N/A,#N/A,FALSE,"Sheet16"}</definedName>
    <definedName name="주" localSheetId="18" hidden="1">{#N/A,#N/A,FALSE,"지침";#N/A,#N/A,FALSE,"환경분석";#N/A,#N/A,FALSE,"Sheet16"}</definedName>
    <definedName name="주" localSheetId="19" hidden="1">{#N/A,#N/A,FALSE,"지침";#N/A,#N/A,FALSE,"환경분석";#N/A,#N/A,FALSE,"Sheet16"}</definedName>
    <definedName name="주" localSheetId="28" hidden="1">{#N/A,#N/A,FALSE,"지침";#N/A,#N/A,FALSE,"환경분석";#N/A,#N/A,FALSE,"Sheet16"}</definedName>
    <definedName name="주" localSheetId="36" hidden="1">{#N/A,#N/A,FALSE,"지침";#N/A,#N/A,FALSE,"환경분석";#N/A,#N/A,FALSE,"Sheet16"}</definedName>
    <definedName name="주" localSheetId="26" hidden="1">{#N/A,#N/A,FALSE,"지침";#N/A,#N/A,FALSE,"환경분석";#N/A,#N/A,FALSE,"Sheet16"}</definedName>
    <definedName name="주" localSheetId="23" hidden="1">{#N/A,#N/A,FALSE,"지침";#N/A,#N/A,FALSE,"환경분석";#N/A,#N/A,FALSE,"Sheet16"}</definedName>
    <definedName name="주" localSheetId="16" hidden="1">{#N/A,#N/A,FALSE,"지침";#N/A,#N/A,FALSE,"환경분석";#N/A,#N/A,FALSE,"Sheet16"}</definedName>
    <definedName name="주" localSheetId="17" hidden="1">{#N/A,#N/A,FALSE,"지침";#N/A,#N/A,FALSE,"환경분석";#N/A,#N/A,FALSE,"Sheet16"}</definedName>
    <definedName name="주" localSheetId="20" hidden="1">{#N/A,#N/A,FALSE,"지침";#N/A,#N/A,FALSE,"환경분석";#N/A,#N/A,FALSE,"Sheet16"}</definedName>
    <definedName name="주" localSheetId="22" hidden="1">{#N/A,#N/A,FALSE,"지침";#N/A,#N/A,FALSE,"환경분석";#N/A,#N/A,FALSE,"Sheet16"}</definedName>
    <definedName name="주" localSheetId="21" hidden="1">{#N/A,#N/A,FALSE,"지침";#N/A,#N/A,FALSE,"환경분석";#N/A,#N/A,FALSE,"Sheet16"}</definedName>
    <definedName name="주" localSheetId="25" hidden="1">{#N/A,#N/A,FALSE,"지침";#N/A,#N/A,FALSE,"환경분석";#N/A,#N/A,FALSE,"Sheet16"}</definedName>
    <definedName name="주" localSheetId="34" hidden="1">{#N/A,#N/A,FALSE,"지침";#N/A,#N/A,FALSE,"환경분석";#N/A,#N/A,FALSE,"Sheet16"}</definedName>
    <definedName name="주" localSheetId="32" hidden="1">{#N/A,#N/A,FALSE,"지침";#N/A,#N/A,FALSE,"환경분석";#N/A,#N/A,FALSE,"Sheet16"}</definedName>
    <definedName name="주" localSheetId="30" hidden="1">{#N/A,#N/A,FALSE,"지침";#N/A,#N/A,FALSE,"환경분석";#N/A,#N/A,FALSE,"Sheet16"}</definedName>
    <definedName name="주" localSheetId="29" hidden="1">{#N/A,#N/A,FALSE,"지침";#N/A,#N/A,FALSE,"환경분석";#N/A,#N/A,FALSE,"Sheet16"}</definedName>
    <definedName name="주" localSheetId="37" hidden="1">{#N/A,#N/A,FALSE,"지침";#N/A,#N/A,FALSE,"환경분석";#N/A,#N/A,FALSE,"Sheet16"}</definedName>
    <definedName name="주" localSheetId="27" hidden="1">{#N/A,#N/A,FALSE,"지침";#N/A,#N/A,FALSE,"환경분석";#N/A,#N/A,FALSE,"Sheet16"}</definedName>
    <definedName name="주" localSheetId="24" hidden="1">{#N/A,#N/A,FALSE,"지침";#N/A,#N/A,FALSE,"환경분석";#N/A,#N/A,FALSE,"Sheet16"}</definedName>
    <definedName name="주" localSheetId="35" hidden="1">{#N/A,#N/A,FALSE,"지침";#N/A,#N/A,FALSE,"환경분석";#N/A,#N/A,FALSE,"Sheet16"}</definedName>
    <definedName name="주" localSheetId="33" hidden="1">{#N/A,#N/A,FALSE,"지침";#N/A,#N/A,FALSE,"환경분석";#N/A,#N/A,FALSE,"Sheet16"}</definedName>
    <definedName name="주" localSheetId="31" hidden="1">{#N/A,#N/A,FALSE,"지침";#N/A,#N/A,FALSE,"환경분석";#N/A,#N/A,FALSE,"Sheet16"}</definedName>
    <definedName name="주" localSheetId="15" hidden="1">{#N/A,#N/A,FALSE,"지침";#N/A,#N/A,FALSE,"환경분석";#N/A,#N/A,FALSE,"Sheet16"}</definedName>
    <definedName name="주" localSheetId="2" hidden="1">{#N/A,#N/A,FALSE,"지침";#N/A,#N/A,FALSE,"환경분석";#N/A,#N/A,FALSE,"Sheet16"}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택매출" localSheetId="40">#REF!</definedName>
    <definedName name="주택매출" localSheetId="41">#REF!</definedName>
    <definedName name="주택매출" localSheetId="42">#REF!</definedName>
    <definedName name="주택매출" localSheetId="51">#REF!</definedName>
    <definedName name="주택매출" localSheetId="52">#REF!</definedName>
    <definedName name="주택매출" localSheetId="59">#REF!</definedName>
    <definedName name="주택매출" localSheetId="60">#REF!</definedName>
    <definedName name="주택매출" localSheetId="49">#REF!</definedName>
    <definedName name="주택매출" localSheetId="50">#REF!</definedName>
    <definedName name="주택매출" localSheetId="46">#REF!</definedName>
    <definedName name="주택매출" localSheetId="47">#REF!</definedName>
    <definedName name="주택매출" localSheetId="38">#REF!</definedName>
    <definedName name="주택매출" localSheetId="39">#REF!</definedName>
    <definedName name="주택매출" localSheetId="43">#REF!</definedName>
    <definedName name="주택매출" localSheetId="44">#REF!</definedName>
    <definedName name="주택매출" localSheetId="45">#REF!</definedName>
    <definedName name="주택매출" localSheetId="48">#REF!</definedName>
    <definedName name="주택매출" localSheetId="57">#REF!</definedName>
    <definedName name="주택매출" localSheetId="58">#REF!</definedName>
    <definedName name="주택매출" localSheetId="55">#REF!</definedName>
    <definedName name="주택매출" localSheetId="56">#REF!</definedName>
    <definedName name="주택매출" localSheetId="53">#REF!</definedName>
    <definedName name="주택매출" localSheetId="54">#REF!</definedName>
    <definedName name="주택매출" localSheetId="6">#REF!</definedName>
    <definedName name="주택매출" localSheetId="7">#REF!</definedName>
    <definedName name="주택매출" localSheetId="12">#REF!</definedName>
    <definedName name="주택매출" localSheetId="18">#REF!</definedName>
    <definedName name="주택매출" localSheetId="19">#REF!</definedName>
    <definedName name="주택매출" localSheetId="28">#REF!</definedName>
    <definedName name="주택매출" localSheetId="36">#REF!</definedName>
    <definedName name="주택매출" localSheetId="26">#REF!</definedName>
    <definedName name="주택매출" localSheetId="23">#REF!</definedName>
    <definedName name="주택매출" localSheetId="16">#REF!</definedName>
    <definedName name="주택매출" localSheetId="17">#REF!</definedName>
    <definedName name="주택매출" localSheetId="20">#REF!</definedName>
    <definedName name="주택매출" localSheetId="22">#REF!</definedName>
    <definedName name="주택매출" localSheetId="21">#REF!</definedName>
    <definedName name="주택매출" localSheetId="25">#REF!</definedName>
    <definedName name="주택매출" localSheetId="34">#REF!</definedName>
    <definedName name="주택매출" localSheetId="32">#REF!</definedName>
    <definedName name="주택매출" localSheetId="30">#REF!</definedName>
    <definedName name="주택매출" localSheetId="29">#REF!</definedName>
    <definedName name="주택매출" localSheetId="37">#REF!</definedName>
    <definedName name="주택매출" localSheetId="27">#REF!</definedName>
    <definedName name="주택매출" localSheetId="24">#REF!</definedName>
    <definedName name="주택매출" localSheetId="35">#REF!</definedName>
    <definedName name="주택매출" localSheetId="33">#REF!</definedName>
    <definedName name="주택매출" localSheetId="31">#REF!</definedName>
    <definedName name="주택매출" localSheetId="0">#REF!</definedName>
    <definedName name="주택매출">#REF!</definedName>
    <definedName name="주택원가" localSheetId="40">#REF!</definedName>
    <definedName name="주택원가" localSheetId="41">#REF!</definedName>
    <definedName name="주택원가" localSheetId="42">#REF!</definedName>
    <definedName name="주택원가" localSheetId="51">#REF!</definedName>
    <definedName name="주택원가" localSheetId="52">#REF!</definedName>
    <definedName name="주택원가" localSheetId="59">#REF!</definedName>
    <definedName name="주택원가" localSheetId="60">#REF!</definedName>
    <definedName name="주택원가" localSheetId="49">#REF!</definedName>
    <definedName name="주택원가" localSheetId="50">#REF!</definedName>
    <definedName name="주택원가" localSheetId="46">#REF!</definedName>
    <definedName name="주택원가" localSheetId="47">#REF!</definedName>
    <definedName name="주택원가" localSheetId="38">#REF!</definedName>
    <definedName name="주택원가" localSheetId="39">#REF!</definedName>
    <definedName name="주택원가" localSheetId="43">#REF!</definedName>
    <definedName name="주택원가" localSheetId="44">#REF!</definedName>
    <definedName name="주택원가" localSheetId="45">#REF!</definedName>
    <definedName name="주택원가" localSheetId="48">#REF!</definedName>
    <definedName name="주택원가" localSheetId="57">#REF!</definedName>
    <definedName name="주택원가" localSheetId="58">#REF!</definedName>
    <definedName name="주택원가" localSheetId="55">#REF!</definedName>
    <definedName name="주택원가" localSheetId="56">#REF!</definedName>
    <definedName name="주택원가" localSheetId="53">#REF!</definedName>
    <definedName name="주택원가" localSheetId="54">#REF!</definedName>
    <definedName name="주택원가" localSheetId="6">#REF!</definedName>
    <definedName name="주택원가" localSheetId="7">#REF!</definedName>
    <definedName name="주택원가" localSheetId="12">#REF!</definedName>
    <definedName name="주택원가" localSheetId="18">#REF!</definedName>
    <definedName name="주택원가" localSheetId="19">#REF!</definedName>
    <definedName name="주택원가" localSheetId="28">#REF!</definedName>
    <definedName name="주택원가" localSheetId="36">#REF!</definedName>
    <definedName name="주택원가" localSheetId="26">#REF!</definedName>
    <definedName name="주택원가" localSheetId="23">#REF!</definedName>
    <definedName name="주택원가" localSheetId="16">#REF!</definedName>
    <definedName name="주택원가" localSheetId="17">#REF!</definedName>
    <definedName name="주택원가" localSheetId="20">#REF!</definedName>
    <definedName name="주택원가" localSheetId="22">#REF!</definedName>
    <definedName name="주택원가" localSheetId="21">#REF!</definedName>
    <definedName name="주택원가" localSheetId="25">#REF!</definedName>
    <definedName name="주택원가" localSheetId="34">#REF!</definedName>
    <definedName name="주택원가" localSheetId="32">#REF!</definedName>
    <definedName name="주택원가" localSheetId="30">#REF!</definedName>
    <definedName name="주택원가" localSheetId="29">#REF!</definedName>
    <definedName name="주택원가" localSheetId="37">#REF!</definedName>
    <definedName name="주택원가" localSheetId="27">#REF!</definedName>
    <definedName name="주택원가" localSheetId="24">#REF!</definedName>
    <definedName name="주택원가" localSheetId="35">#REF!</definedName>
    <definedName name="주택원가" localSheetId="33">#REF!</definedName>
    <definedName name="주택원가" localSheetId="31">#REF!</definedName>
    <definedName name="주택원가">#REF!</definedName>
    <definedName name="주택최종" localSheetId="40">#REF!</definedName>
    <definedName name="주택최종" localSheetId="41">#REF!</definedName>
    <definedName name="주택최종" localSheetId="42">#REF!</definedName>
    <definedName name="주택최종" localSheetId="51">#REF!</definedName>
    <definedName name="주택최종" localSheetId="52">#REF!</definedName>
    <definedName name="주택최종" localSheetId="59">#REF!</definedName>
    <definedName name="주택최종" localSheetId="60">#REF!</definedName>
    <definedName name="주택최종" localSheetId="49">#REF!</definedName>
    <definedName name="주택최종" localSheetId="50">#REF!</definedName>
    <definedName name="주택최종" localSheetId="46">#REF!</definedName>
    <definedName name="주택최종" localSheetId="47">#REF!</definedName>
    <definedName name="주택최종" localSheetId="38">#REF!</definedName>
    <definedName name="주택최종" localSheetId="39">#REF!</definedName>
    <definedName name="주택최종" localSheetId="43">#REF!</definedName>
    <definedName name="주택최종" localSheetId="44">#REF!</definedName>
    <definedName name="주택최종" localSheetId="45">#REF!</definedName>
    <definedName name="주택최종" localSheetId="48">#REF!</definedName>
    <definedName name="주택최종" localSheetId="57">#REF!</definedName>
    <definedName name="주택최종" localSheetId="58">#REF!</definedName>
    <definedName name="주택최종" localSheetId="55">#REF!</definedName>
    <definedName name="주택최종" localSheetId="56">#REF!</definedName>
    <definedName name="주택최종" localSheetId="53">#REF!</definedName>
    <definedName name="주택최종" localSheetId="54">#REF!</definedName>
    <definedName name="주택최종" localSheetId="6">#REF!</definedName>
    <definedName name="주택최종" localSheetId="7">#REF!</definedName>
    <definedName name="주택최종" localSheetId="12">#REF!</definedName>
    <definedName name="주택최종" localSheetId="18">#REF!</definedName>
    <definedName name="주택최종" localSheetId="19">#REF!</definedName>
    <definedName name="주택최종" localSheetId="28">#REF!</definedName>
    <definedName name="주택최종" localSheetId="36">#REF!</definedName>
    <definedName name="주택최종" localSheetId="26">#REF!</definedName>
    <definedName name="주택최종" localSheetId="23">#REF!</definedName>
    <definedName name="주택최종" localSheetId="16">#REF!</definedName>
    <definedName name="주택최종" localSheetId="17">#REF!</definedName>
    <definedName name="주택최종" localSheetId="20">#REF!</definedName>
    <definedName name="주택최종" localSheetId="22">#REF!</definedName>
    <definedName name="주택최종" localSheetId="21">#REF!</definedName>
    <definedName name="주택최종" localSheetId="25">#REF!</definedName>
    <definedName name="주택최종" localSheetId="34">#REF!</definedName>
    <definedName name="주택최종" localSheetId="32">#REF!</definedName>
    <definedName name="주택최종" localSheetId="30">#REF!</definedName>
    <definedName name="주택최종" localSheetId="29">#REF!</definedName>
    <definedName name="주택최종" localSheetId="37">#REF!</definedName>
    <definedName name="주택최종" localSheetId="27">#REF!</definedName>
    <definedName name="주택최종" localSheetId="24">#REF!</definedName>
    <definedName name="주택최종" localSheetId="35">#REF!</definedName>
    <definedName name="주택최종" localSheetId="33">#REF!</definedName>
    <definedName name="주택최종" localSheetId="31">#REF!</definedName>
    <definedName name="주택최종">#REF!</definedName>
    <definedName name="집계" localSheetId="6">#REF!</definedName>
    <definedName name="집계" localSheetId="7">#REF!</definedName>
    <definedName name="집계" localSheetId="12">#REF!</definedName>
    <definedName name="집계" localSheetId="22">#REF!</definedName>
    <definedName name="집계" localSheetId="25">#REF!</definedName>
    <definedName name="집계">#REF!</definedName>
    <definedName name="투입" localSheetId="6">#REF!</definedName>
    <definedName name="투입" localSheetId="7">#REF!</definedName>
    <definedName name="투입" localSheetId="12">#REF!</definedName>
    <definedName name="투입" localSheetId="22">#REF!</definedName>
    <definedName name="투입" localSheetId="25">#REF!</definedName>
    <definedName name="투입">#REF!</definedName>
    <definedName name="ㅐㅐㅐ" localSheetId="5" hidden="1">{#N/A,#N/A,FALSE,"지침";#N/A,#N/A,FALSE,"환경분석";#N/A,#N/A,FALSE,"Sheet16"}</definedName>
    <definedName name="ㅐㅐㅐ" localSheetId="4" hidden="1">{#N/A,#N/A,FALSE,"지침";#N/A,#N/A,FALSE,"환경분석";#N/A,#N/A,FALSE,"Sheet16"}</definedName>
    <definedName name="ㅐㅐㅐ" localSheetId="40" hidden="1">{#N/A,#N/A,FALSE,"지침";#N/A,#N/A,FALSE,"환경분석";#N/A,#N/A,FALSE,"Sheet16"}</definedName>
    <definedName name="ㅐㅐㅐ" localSheetId="41" hidden="1">{#N/A,#N/A,FALSE,"지침";#N/A,#N/A,FALSE,"환경분석";#N/A,#N/A,FALSE,"Sheet16"}</definedName>
    <definedName name="ㅐㅐㅐ" localSheetId="42" hidden="1">{#N/A,#N/A,FALSE,"지침";#N/A,#N/A,FALSE,"환경분석";#N/A,#N/A,FALSE,"Sheet16"}</definedName>
    <definedName name="ㅐㅐㅐ" localSheetId="51" hidden="1">{#N/A,#N/A,FALSE,"지침";#N/A,#N/A,FALSE,"환경분석";#N/A,#N/A,FALSE,"Sheet16"}</definedName>
    <definedName name="ㅐㅐㅐ" localSheetId="52" hidden="1">{#N/A,#N/A,FALSE,"지침";#N/A,#N/A,FALSE,"환경분석";#N/A,#N/A,FALSE,"Sheet16"}</definedName>
    <definedName name="ㅐㅐㅐ" localSheetId="59" hidden="1">{#N/A,#N/A,FALSE,"지침";#N/A,#N/A,FALSE,"환경분석";#N/A,#N/A,FALSE,"Sheet16"}</definedName>
    <definedName name="ㅐㅐㅐ" localSheetId="60" hidden="1">{#N/A,#N/A,FALSE,"지침";#N/A,#N/A,FALSE,"환경분석";#N/A,#N/A,FALSE,"Sheet16"}</definedName>
    <definedName name="ㅐㅐㅐ" localSheetId="49" hidden="1">{#N/A,#N/A,FALSE,"지침";#N/A,#N/A,FALSE,"환경분석";#N/A,#N/A,FALSE,"Sheet16"}</definedName>
    <definedName name="ㅐㅐㅐ" localSheetId="50" hidden="1">{#N/A,#N/A,FALSE,"지침";#N/A,#N/A,FALSE,"환경분석";#N/A,#N/A,FALSE,"Sheet16"}</definedName>
    <definedName name="ㅐㅐㅐ" localSheetId="46" hidden="1">{#N/A,#N/A,FALSE,"지침";#N/A,#N/A,FALSE,"환경분석";#N/A,#N/A,FALSE,"Sheet16"}</definedName>
    <definedName name="ㅐㅐㅐ" localSheetId="47" hidden="1">{#N/A,#N/A,FALSE,"지침";#N/A,#N/A,FALSE,"환경분석";#N/A,#N/A,FALSE,"Sheet16"}</definedName>
    <definedName name="ㅐㅐㅐ" localSheetId="38" hidden="1">{#N/A,#N/A,FALSE,"지침";#N/A,#N/A,FALSE,"환경분석";#N/A,#N/A,FALSE,"Sheet16"}</definedName>
    <definedName name="ㅐㅐㅐ" localSheetId="39" hidden="1">{#N/A,#N/A,FALSE,"지침";#N/A,#N/A,FALSE,"환경분석";#N/A,#N/A,FALSE,"Sheet16"}</definedName>
    <definedName name="ㅐㅐㅐ" localSheetId="43" hidden="1">{#N/A,#N/A,FALSE,"지침";#N/A,#N/A,FALSE,"환경분석";#N/A,#N/A,FALSE,"Sheet16"}</definedName>
    <definedName name="ㅐㅐㅐ" localSheetId="44" hidden="1">{#N/A,#N/A,FALSE,"지침";#N/A,#N/A,FALSE,"환경분석";#N/A,#N/A,FALSE,"Sheet16"}</definedName>
    <definedName name="ㅐㅐㅐ" localSheetId="45" hidden="1">{#N/A,#N/A,FALSE,"지침";#N/A,#N/A,FALSE,"환경분석";#N/A,#N/A,FALSE,"Sheet16"}</definedName>
    <definedName name="ㅐㅐㅐ" localSheetId="48" hidden="1">{#N/A,#N/A,FALSE,"지침";#N/A,#N/A,FALSE,"환경분석";#N/A,#N/A,FALSE,"Sheet16"}</definedName>
    <definedName name="ㅐㅐㅐ" localSheetId="57" hidden="1">{#N/A,#N/A,FALSE,"지침";#N/A,#N/A,FALSE,"환경분석";#N/A,#N/A,FALSE,"Sheet16"}</definedName>
    <definedName name="ㅐㅐㅐ" localSheetId="58" hidden="1">{#N/A,#N/A,FALSE,"지침";#N/A,#N/A,FALSE,"환경분석";#N/A,#N/A,FALSE,"Sheet16"}</definedName>
    <definedName name="ㅐㅐㅐ" localSheetId="55" hidden="1">{#N/A,#N/A,FALSE,"지침";#N/A,#N/A,FALSE,"환경분석";#N/A,#N/A,FALSE,"Sheet16"}</definedName>
    <definedName name="ㅐㅐㅐ" localSheetId="56" hidden="1">{#N/A,#N/A,FALSE,"지침";#N/A,#N/A,FALSE,"환경분석";#N/A,#N/A,FALSE,"Sheet16"}</definedName>
    <definedName name="ㅐㅐㅐ" localSheetId="53" hidden="1">{#N/A,#N/A,FALSE,"지침";#N/A,#N/A,FALSE,"환경분석";#N/A,#N/A,FALSE,"Sheet16"}</definedName>
    <definedName name="ㅐㅐㅐ" localSheetId="54" hidden="1">{#N/A,#N/A,FALSE,"지침";#N/A,#N/A,FALSE,"환경분석";#N/A,#N/A,FALSE,"Sheet16"}</definedName>
    <definedName name="ㅐㅐㅐ" localSheetId="6" hidden="1">{#N/A,#N/A,FALSE,"지침";#N/A,#N/A,FALSE,"환경분석";#N/A,#N/A,FALSE,"Sheet16"}</definedName>
    <definedName name="ㅐㅐㅐ" localSheetId="7" hidden="1">{#N/A,#N/A,FALSE,"지침";#N/A,#N/A,FALSE,"환경분석";#N/A,#N/A,FALSE,"Sheet16"}</definedName>
    <definedName name="ㅐㅐㅐ" localSheetId="12" hidden="1">{#N/A,#N/A,FALSE,"지침";#N/A,#N/A,FALSE,"환경분석";#N/A,#N/A,FALSE,"Sheet16"}</definedName>
    <definedName name="ㅐㅐㅐ" localSheetId="10" hidden="1">{#N/A,#N/A,FALSE,"지침";#N/A,#N/A,FALSE,"환경분석";#N/A,#N/A,FALSE,"Sheet16"}</definedName>
    <definedName name="ㅐㅐㅐ" localSheetId="11" hidden="1">{#N/A,#N/A,FALSE,"지침";#N/A,#N/A,FALSE,"환경분석";#N/A,#N/A,FALSE,"Sheet16"}</definedName>
    <definedName name="ㅐㅐㅐ" localSheetId="18" hidden="1">{#N/A,#N/A,FALSE,"지침";#N/A,#N/A,FALSE,"환경분석";#N/A,#N/A,FALSE,"Sheet16"}</definedName>
    <definedName name="ㅐㅐㅐ" localSheetId="19" hidden="1">{#N/A,#N/A,FALSE,"지침";#N/A,#N/A,FALSE,"환경분석";#N/A,#N/A,FALSE,"Sheet16"}</definedName>
    <definedName name="ㅐㅐㅐ" localSheetId="28" hidden="1">{#N/A,#N/A,FALSE,"지침";#N/A,#N/A,FALSE,"환경분석";#N/A,#N/A,FALSE,"Sheet16"}</definedName>
    <definedName name="ㅐㅐㅐ" localSheetId="36" hidden="1">{#N/A,#N/A,FALSE,"지침";#N/A,#N/A,FALSE,"환경분석";#N/A,#N/A,FALSE,"Sheet16"}</definedName>
    <definedName name="ㅐㅐㅐ" localSheetId="26" hidden="1">{#N/A,#N/A,FALSE,"지침";#N/A,#N/A,FALSE,"환경분석";#N/A,#N/A,FALSE,"Sheet16"}</definedName>
    <definedName name="ㅐㅐㅐ" localSheetId="23" hidden="1">{#N/A,#N/A,FALSE,"지침";#N/A,#N/A,FALSE,"환경분석";#N/A,#N/A,FALSE,"Sheet16"}</definedName>
    <definedName name="ㅐㅐㅐ" localSheetId="16" hidden="1">{#N/A,#N/A,FALSE,"지침";#N/A,#N/A,FALSE,"환경분석";#N/A,#N/A,FALSE,"Sheet16"}</definedName>
    <definedName name="ㅐㅐㅐ" localSheetId="17" hidden="1">{#N/A,#N/A,FALSE,"지침";#N/A,#N/A,FALSE,"환경분석";#N/A,#N/A,FALSE,"Sheet16"}</definedName>
    <definedName name="ㅐㅐㅐ" localSheetId="20" hidden="1">{#N/A,#N/A,FALSE,"지침";#N/A,#N/A,FALSE,"환경분석";#N/A,#N/A,FALSE,"Sheet16"}</definedName>
    <definedName name="ㅐㅐㅐ" localSheetId="22" hidden="1">{#N/A,#N/A,FALSE,"지침";#N/A,#N/A,FALSE,"환경분석";#N/A,#N/A,FALSE,"Sheet16"}</definedName>
    <definedName name="ㅐㅐㅐ" localSheetId="21" hidden="1">{#N/A,#N/A,FALSE,"지침";#N/A,#N/A,FALSE,"환경분석";#N/A,#N/A,FALSE,"Sheet16"}</definedName>
    <definedName name="ㅐㅐㅐ" localSheetId="25" hidden="1">{#N/A,#N/A,FALSE,"지침";#N/A,#N/A,FALSE,"환경분석";#N/A,#N/A,FALSE,"Sheet16"}</definedName>
    <definedName name="ㅐㅐㅐ" localSheetId="34" hidden="1">{#N/A,#N/A,FALSE,"지침";#N/A,#N/A,FALSE,"환경분석";#N/A,#N/A,FALSE,"Sheet16"}</definedName>
    <definedName name="ㅐㅐㅐ" localSheetId="32" hidden="1">{#N/A,#N/A,FALSE,"지침";#N/A,#N/A,FALSE,"환경분석";#N/A,#N/A,FALSE,"Sheet16"}</definedName>
    <definedName name="ㅐㅐㅐ" localSheetId="30" hidden="1">{#N/A,#N/A,FALSE,"지침";#N/A,#N/A,FALSE,"환경분석";#N/A,#N/A,FALSE,"Sheet16"}</definedName>
    <definedName name="ㅐㅐㅐ" localSheetId="29" hidden="1">{#N/A,#N/A,FALSE,"지침";#N/A,#N/A,FALSE,"환경분석";#N/A,#N/A,FALSE,"Sheet16"}</definedName>
    <definedName name="ㅐㅐㅐ" localSheetId="37" hidden="1">{#N/A,#N/A,FALSE,"지침";#N/A,#N/A,FALSE,"환경분석";#N/A,#N/A,FALSE,"Sheet16"}</definedName>
    <definedName name="ㅐㅐㅐ" localSheetId="27" hidden="1">{#N/A,#N/A,FALSE,"지침";#N/A,#N/A,FALSE,"환경분석";#N/A,#N/A,FALSE,"Sheet16"}</definedName>
    <definedName name="ㅐㅐㅐ" localSheetId="24" hidden="1">{#N/A,#N/A,FALSE,"지침";#N/A,#N/A,FALSE,"환경분석";#N/A,#N/A,FALSE,"Sheet16"}</definedName>
    <definedName name="ㅐㅐㅐ" localSheetId="35" hidden="1">{#N/A,#N/A,FALSE,"지침";#N/A,#N/A,FALSE,"환경분석";#N/A,#N/A,FALSE,"Sheet16"}</definedName>
    <definedName name="ㅐㅐㅐ" localSheetId="33" hidden="1">{#N/A,#N/A,FALSE,"지침";#N/A,#N/A,FALSE,"환경분석";#N/A,#N/A,FALSE,"Sheet16"}</definedName>
    <definedName name="ㅐㅐㅐ" localSheetId="31" hidden="1">{#N/A,#N/A,FALSE,"지침";#N/A,#N/A,FALSE,"환경분석";#N/A,#N/A,FALSE,"Sheet16"}</definedName>
    <definedName name="ㅐㅐㅐ" localSheetId="15" hidden="1">{#N/A,#N/A,FALSE,"지침";#N/A,#N/A,FALSE,"환경분석";#N/A,#N/A,FALSE,"Sheet16"}</definedName>
    <definedName name="ㅐㅐㅐ" localSheetId="2" hidden="1">{#N/A,#N/A,FALSE,"지침";#N/A,#N/A,FALSE,"환경분석";#N/A,#N/A,FALSE,"Sheet16"}</definedName>
    <definedName name="ㅐㅐㅐ" localSheetId="0" hidden="1">{#N/A,#N/A,FALSE,"지침";#N/A,#N/A,FALSE,"환경분석";#N/A,#N/A,FALSE,"Sheet16"}</definedName>
    <definedName name="ㅐㅐㅐ" hidden="1">{#N/A,#N/A,FALSE,"지침";#N/A,#N/A,FALSE,"환경분석";#N/A,#N/A,FALSE,"Sheet16"}</definedName>
    <definedName name="ㅠㅠㅠ" localSheetId="5" hidden="1">{#N/A,#N/A,FALSE,"지침";#N/A,#N/A,FALSE,"환경분석";#N/A,#N/A,FALSE,"Sheet16"}</definedName>
    <definedName name="ㅠㅠㅠ" localSheetId="4" hidden="1">{#N/A,#N/A,FALSE,"지침";#N/A,#N/A,FALSE,"환경분석";#N/A,#N/A,FALSE,"Sheet16"}</definedName>
    <definedName name="ㅠㅠㅠ" localSheetId="40" hidden="1">{#N/A,#N/A,FALSE,"지침";#N/A,#N/A,FALSE,"환경분석";#N/A,#N/A,FALSE,"Sheet16"}</definedName>
    <definedName name="ㅠㅠㅠ" localSheetId="41" hidden="1">{#N/A,#N/A,FALSE,"지침";#N/A,#N/A,FALSE,"환경분석";#N/A,#N/A,FALSE,"Sheet16"}</definedName>
    <definedName name="ㅠㅠㅠ" localSheetId="42" hidden="1">{#N/A,#N/A,FALSE,"지침";#N/A,#N/A,FALSE,"환경분석";#N/A,#N/A,FALSE,"Sheet16"}</definedName>
    <definedName name="ㅠㅠㅠ" localSheetId="51" hidden="1">{#N/A,#N/A,FALSE,"지침";#N/A,#N/A,FALSE,"환경분석";#N/A,#N/A,FALSE,"Sheet16"}</definedName>
    <definedName name="ㅠㅠㅠ" localSheetId="52" hidden="1">{#N/A,#N/A,FALSE,"지침";#N/A,#N/A,FALSE,"환경분석";#N/A,#N/A,FALSE,"Sheet16"}</definedName>
    <definedName name="ㅠㅠㅠ" localSheetId="59" hidden="1">{#N/A,#N/A,FALSE,"지침";#N/A,#N/A,FALSE,"환경분석";#N/A,#N/A,FALSE,"Sheet16"}</definedName>
    <definedName name="ㅠㅠㅠ" localSheetId="60" hidden="1">{#N/A,#N/A,FALSE,"지침";#N/A,#N/A,FALSE,"환경분석";#N/A,#N/A,FALSE,"Sheet16"}</definedName>
    <definedName name="ㅠㅠㅠ" localSheetId="49" hidden="1">{#N/A,#N/A,FALSE,"지침";#N/A,#N/A,FALSE,"환경분석";#N/A,#N/A,FALSE,"Sheet16"}</definedName>
    <definedName name="ㅠㅠㅠ" localSheetId="50" hidden="1">{#N/A,#N/A,FALSE,"지침";#N/A,#N/A,FALSE,"환경분석";#N/A,#N/A,FALSE,"Sheet16"}</definedName>
    <definedName name="ㅠㅠㅠ" localSheetId="46" hidden="1">{#N/A,#N/A,FALSE,"지침";#N/A,#N/A,FALSE,"환경분석";#N/A,#N/A,FALSE,"Sheet16"}</definedName>
    <definedName name="ㅠㅠㅠ" localSheetId="47" hidden="1">{#N/A,#N/A,FALSE,"지침";#N/A,#N/A,FALSE,"환경분석";#N/A,#N/A,FALSE,"Sheet16"}</definedName>
    <definedName name="ㅠㅠㅠ" localSheetId="38" hidden="1">{#N/A,#N/A,FALSE,"지침";#N/A,#N/A,FALSE,"환경분석";#N/A,#N/A,FALSE,"Sheet16"}</definedName>
    <definedName name="ㅠㅠㅠ" localSheetId="39" hidden="1">{#N/A,#N/A,FALSE,"지침";#N/A,#N/A,FALSE,"환경분석";#N/A,#N/A,FALSE,"Sheet16"}</definedName>
    <definedName name="ㅠㅠㅠ" localSheetId="43" hidden="1">{#N/A,#N/A,FALSE,"지침";#N/A,#N/A,FALSE,"환경분석";#N/A,#N/A,FALSE,"Sheet16"}</definedName>
    <definedName name="ㅠㅠㅠ" localSheetId="44" hidden="1">{#N/A,#N/A,FALSE,"지침";#N/A,#N/A,FALSE,"환경분석";#N/A,#N/A,FALSE,"Sheet16"}</definedName>
    <definedName name="ㅠㅠㅠ" localSheetId="45" hidden="1">{#N/A,#N/A,FALSE,"지침";#N/A,#N/A,FALSE,"환경분석";#N/A,#N/A,FALSE,"Sheet16"}</definedName>
    <definedName name="ㅠㅠㅠ" localSheetId="48" hidden="1">{#N/A,#N/A,FALSE,"지침";#N/A,#N/A,FALSE,"환경분석";#N/A,#N/A,FALSE,"Sheet16"}</definedName>
    <definedName name="ㅠㅠㅠ" localSheetId="57" hidden="1">{#N/A,#N/A,FALSE,"지침";#N/A,#N/A,FALSE,"환경분석";#N/A,#N/A,FALSE,"Sheet16"}</definedName>
    <definedName name="ㅠㅠㅠ" localSheetId="58" hidden="1">{#N/A,#N/A,FALSE,"지침";#N/A,#N/A,FALSE,"환경분석";#N/A,#N/A,FALSE,"Sheet16"}</definedName>
    <definedName name="ㅠㅠㅠ" localSheetId="55" hidden="1">{#N/A,#N/A,FALSE,"지침";#N/A,#N/A,FALSE,"환경분석";#N/A,#N/A,FALSE,"Sheet16"}</definedName>
    <definedName name="ㅠㅠㅠ" localSheetId="56" hidden="1">{#N/A,#N/A,FALSE,"지침";#N/A,#N/A,FALSE,"환경분석";#N/A,#N/A,FALSE,"Sheet16"}</definedName>
    <definedName name="ㅠㅠㅠ" localSheetId="53" hidden="1">{#N/A,#N/A,FALSE,"지침";#N/A,#N/A,FALSE,"환경분석";#N/A,#N/A,FALSE,"Sheet16"}</definedName>
    <definedName name="ㅠㅠㅠ" localSheetId="54" hidden="1">{#N/A,#N/A,FALSE,"지침";#N/A,#N/A,FALSE,"환경분석";#N/A,#N/A,FALSE,"Sheet16"}</definedName>
    <definedName name="ㅠㅠㅠ" localSheetId="6" hidden="1">{#N/A,#N/A,FALSE,"지침";#N/A,#N/A,FALSE,"환경분석";#N/A,#N/A,FALSE,"Sheet16"}</definedName>
    <definedName name="ㅠㅠㅠ" localSheetId="7" hidden="1">{#N/A,#N/A,FALSE,"지침";#N/A,#N/A,FALSE,"환경분석";#N/A,#N/A,FALSE,"Sheet16"}</definedName>
    <definedName name="ㅠㅠㅠ" localSheetId="12" hidden="1">{#N/A,#N/A,FALSE,"지침";#N/A,#N/A,FALSE,"환경분석";#N/A,#N/A,FALSE,"Sheet16"}</definedName>
    <definedName name="ㅠㅠㅠ" localSheetId="10" hidden="1">{#N/A,#N/A,FALSE,"지침";#N/A,#N/A,FALSE,"환경분석";#N/A,#N/A,FALSE,"Sheet16"}</definedName>
    <definedName name="ㅠㅠㅠ" localSheetId="11" hidden="1">{#N/A,#N/A,FALSE,"지침";#N/A,#N/A,FALSE,"환경분석";#N/A,#N/A,FALSE,"Sheet16"}</definedName>
    <definedName name="ㅠㅠㅠ" localSheetId="18" hidden="1">{#N/A,#N/A,FALSE,"지침";#N/A,#N/A,FALSE,"환경분석";#N/A,#N/A,FALSE,"Sheet16"}</definedName>
    <definedName name="ㅠㅠㅠ" localSheetId="19" hidden="1">{#N/A,#N/A,FALSE,"지침";#N/A,#N/A,FALSE,"환경분석";#N/A,#N/A,FALSE,"Sheet16"}</definedName>
    <definedName name="ㅠㅠㅠ" localSheetId="28" hidden="1">{#N/A,#N/A,FALSE,"지침";#N/A,#N/A,FALSE,"환경분석";#N/A,#N/A,FALSE,"Sheet16"}</definedName>
    <definedName name="ㅠㅠㅠ" localSheetId="36" hidden="1">{#N/A,#N/A,FALSE,"지침";#N/A,#N/A,FALSE,"환경분석";#N/A,#N/A,FALSE,"Sheet16"}</definedName>
    <definedName name="ㅠㅠㅠ" localSheetId="26" hidden="1">{#N/A,#N/A,FALSE,"지침";#N/A,#N/A,FALSE,"환경분석";#N/A,#N/A,FALSE,"Sheet16"}</definedName>
    <definedName name="ㅠㅠㅠ" localSheetId="23" hidden="1">{#N/A,#N/A,FALSE,"지침";#N/A,#N/A,FALSE,"환경분석";#N/A,#N/A,FALSE,"Sheet16"}</definedName>
    <definedName name="ㅠㅠㅠ" localSheetId="16" hidden="1">{#N/A,#N/A,FALSE,"지침";#N/A,#N/A,FALSE,"환경분석";#N/A,#N/A,FALSE,"Sheet16"}</definedName>
    <definedName name="ㅠㅠㅠ" localSheetId="17" hidden="1">{#N/A,#N/A,FALSE,"지침";#N/A,#N/A,FALSE,"환경분석";#N/A,#N/A,FALSE,"Sheet16"}</definedName>
    <definedName name="ㅠㅠㅠ" localSheetId="20" hidden="1">{#N/A,#N/A,FALSE,"지침";#N/A,#N/A,FALSE,"환경분석";#N/A,#N/A,FALSE,"Sheet16"}</definedName>
    <definedName name="ㅠㅠㅠ" localSheetId="22" hidden="1">{#N/A,#N/A,FALSE,"지침";#N/A,#N/A,FALSE,"환경분석";#N/A,#N/A,FALSE,"Sheet16"}</definedName>
    <definedName name="ㅠㅠㅠ" localSheetId="21" hidden="1">{#N/A,#N/A,FALSE,"지침";#N/A,#N/A,FALSE,"환경분석";#N/A,#N/A,FALSE,"Sheet16"}</definedName>
    <definedName name="ㅠㅠㅠ" localSheetId="25" hidden="1">{#N/A,#N/A,FALSE,"지침";#N/A,#N/A,FALSE,"환경분석";#N/A,#N/A,FALSE,"Sheet16"}</definedName>
    <definedName name="ㅠㅠㅠ" localSheetId="34" hidden="1">{#N/A,#N/A,FALSE,"지침";#N/A,#N/A,FALSE,"환경분석";#N/A,#N/A,FALSE,"Sheet16"}</definedName>
    <definedName name="ㅠㅠㅠ" localSheetId="32" hidden="1">{#N/A,#N/A,FALSE,"지침";#N/A,#N/A,FALSE,"환경분석";#N/A,#N/A,FALSE,"Sheet16"}</definedName>
    <definedName name="ㅠㅠㅠ" localSheetId="30" hidden="1">{#N/A,#N/A,FALSE,"지침";#N/A,#N/A,FALSE,"환경분석";#N/A,#N/A,FALSE,"Sheet16"}</definedName>
    <definedName name="ㅠㅠㅠ" localSheetId="29" hidden="1">{#N/A,#N/A,FALSE,"지침";#N/A,#N/A,FALSE,"환경분석";#N/A,#N/A,FALSE,"Sheet16"}</definedName>
    <definedName name="ㅠㅠㅠ" localSheetId="37" hidden="1">{#N/A,#N/A,FALSE,"지침";#N/A,#N/A,FALSE,"환경분석";#N/A,#N/A,FALSE,"Sheet16"}</definedName>
    <definedName name="ㅠㅠㅠ" localSheetId="27" hidden="1">{#N/A,#N/A,FALSE,"지침";#N/A,#N/A,FALSE,"환경분석";#N/A,#N/A,FALSE,"Sheet16"}</definedName>
    <definedName name="ㅠㅠㅠ" localSheetId="24" hidden="1">{#N/A,#N/A,FALSE,"지침";#N/A,#N/A,FALSE,"환경분석";#N/A,#N/A,FALSE,"Sheet16"}</definedName>
    <definedName name="ㅠㅠㅠ" localSheetId="35" hidden="1">{#N/A,#N/A,FALSE,"지침";#N/A,#N/A,FALSE,"환경분석";#N/A,#N/A,FALSE,"Sheet16"}</definedName>
    <definedName name="ㅠㅠㅠ" localSheetId="33" hidden="1">{#N/A,#N/A,FALSE,"지침";#N/A,#N/A,FALSE,"환경분석";#N/A,#N/A,FALSE,"Sheet16"}</definedName>
    <definedName name="ㅠㅠㅠ" localSheetId="31" hidden="1">{#N/A,#N/A,FALSE,"지침";#N/A,#N/A,FALSE,"환경분석";#N/A,#N/A,FALSE,"Sheet16"}</definedName>
    <definedName name="ㅠㅠㅠ" localSheetId="15" hidden="1">{#N/A,#N/A,FALSE,"지침";#N/A,#N/A,FALSE,"환경분석";#N/A,#N/A,FALSE,"Sheet16"}</definedName>
    <definedName name="ㅠㅠㅠ" localSheetId="2" hidden="1">{#N/A,#N/A,FALSE,"지침";#N/A,#N/A,FALSE,"환경분석";#N/A,#N/A,FALSE,"Sheet16"}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localSheetId="5" hidden="1">{#N/A,#N/A,FALSE,"지침";#N/A,#N/A,FALSE,"환경분석";#N/A,#N/A,FALSE,"Sheet16"}</definedName>
    <definedName name="ㅡㅡㅡ" localSheetId="4" hidden="1">{#N/A,#N/A,FALSE,"지침";#N/A,#N/A,FALSE,"환경분석";#N/A,#N/A,FALSE,"Sheet16"}</definedName>
    <definedName name="ㅡㅡㅡ" localSheetId="40" hidden="1">{#N/A,#N/A,FALSE,"지침";#N/A,#N/A,FALSE,"환경분석";#N/A,#N/A,FALSE,"Sheet16"}</definedName>
    <definedName name="ㅡㅡㅡ" localSheetId="41" hidden="1">{#N/A,#N/A,FALSE,"지침";#N/A,#N/A,FALSE,"환경분석";#N/A,#N/A,FALSE,"Sheet16"}</definedName>
    <definedName name="ㅡㅡㅡ" localSheetId="42" hidden="1">{#N/A,#N/A,FALSE,"지침";#N/A,#N/A,FALSE,"환경분석";#N/A,#N/A,FALSE,"Sheet16"}</definedName>
    <definedName name="ㅡㅡㅡ" localSheetId="51" hidden="1">{#N/A,#N/A,FALSE,"지침";#N/A,#N/A,FALSE,"환경분석";#N/A,#N/A,FALSE,"Sheet16"}</definedName>
    <definedName name="ㅡㅡㅡ" localSheetId="52" hidden="1">{#N/A,#N/A,FALSE,"지침";#N/A,#N/A,FALSE,"환경분석";#N/A,#N/A,FALSE,"Sheet16"}</definedName>
    <definedName name="ㅡㅡㅡ" localSheetId="59" hidden="1">{#N/A,#N/A,FALSE,"지침";#N/A,#N/A,FALSE,"환경분석";#N/A,#N/A,FALSE,"Sheet16"}</definedName>
    <definedName name="ㅡㅡㅡ" localSheetId="60" hidden="1">{#N/A,#N/A,FALSE,"지침";#N/A,#N/A,FALSE,"환경분석";#N/A,#N/A,FALSE,"Sheet16"}</definedName>
    <definedName name="ㅡㅡㅡ" localSheetId="49" hidden="1">{#N/A,#N/A,FALSE,"지침";#N/A,#N/A,FALSE,"환경분석";#N/A,#N/A,FALSE,"Sheet16"}</definedName>
    <definedName name="ㅡㅡㅡ" localSheetId="50" hidden="1">{#N/A,#N/A,FALSE,"지침";#N/A,#N/A,FALSE,"환경분석";#N/A,#N/A,FALSE,"Sheet16"}</definedName>
    <definedName name="ㅡㅡㅡ" localSheetId="46" hidden="1">{#N/A,#N/A,FALSE,"지침";#N/A,#N/A,FALSE,"환경분석";#N/A,#N/A,FALSE,"Sheet16"}</definedName>
    <definedName name="ㅡㅡㅡ" localSheetId="47" hidden="1">{#N/A,#N/A,FALSE,"지침";#N/A,#N/A,FALSE,"환경분석";#N/A,#N/A,FALSE,"Sheet16"}</definedName>
    <definedName name="ㅡㅡㅡ" localSheetId="38" hidden="1">{#N/A,#N/A,FALSE,"지침";#N/A,#N/A,FALSE,"환경분석";#N/A,#N/A,FALSE,"Sheet16"}</definedName>
    <definedName name="ㅡㅡㅡ" localSheetId="39" hidden="1">{#N/A,#N/A,FALSE,"지침";#N/A,#N/A,FALSE,"환경분석";#N/A,#N/A,FALSE,"Sheet16"}</definedName>
    <definedName name="ㅡㅡㅡ" localSheetId="43" hidden="1">{#N/A,#N/A,FALSE,"지침";#N/A,#N/A,FALSE,"환경분석";#N/A,#N/A,FALSE,"Sheet16"}</definedName>
    <definedName name="ㅡㅡㅡ" localSheetId="44" hidden="1">{#N/A,#N/A,FALSE,"지침";#N/A,#N/A,FALSE,"환경분석";#N/A,#N/A,FALSE,"Sheet16"}</definedName>
    <definedName name="ㅡㅡㅡ" localSheetId="45" hidden="1">{#N/A,#N/A,FALSE,"지침";#N/A,#N/A,FALSE,"환경분석";#N/A,#N/A,FALSE,"Sheet16"}</definedName>
    <definedName name="ㅡㅡㅡ" localSheetId="48" hidden="1">{#N/A,#N/A,FALSE,"지침";#N/A,#N/A,FALSE,"환경분석";#N/A,#N/A,FALSE,"Sheet16"}</definedName>
    <definedName name="ㅡㅡㅡ" localSheetId="57" hidden="1">{#N/A,#N/A,FALSE,"지침";#N/A,#N/A,FALSE,"환경분석";#N/A,#N/A,FALSE,"Sheet16"}</definedName>
    <definedName name="ㅡㅡㅡ" localSheetId="58" hidden="1">{#N/A,#N/A,FALSE,"지침";#N/A,#N/A,FALSE,"환경분석";#N/A,#N/A,FALSE,"Sheet16"}</definedName>
    <definedName name="ㅡㅡㅡ" localSheetId="55" hidden="1">{#N/A,#N/A,FALSE,"지침";#N/A,#N/A,FALSE,"환경분석";#N/A,#N/A,FALSE,"Sheet16"}</definedName>
    <definedName name="ㅡㅡㅡ" localSheetId="56" hidden="1">{#N/A,#N/A,FALSE,"지침";#N/A,#N/A,FALSE,"환경분석";#N/A,#N/A,FALSE,"Sheet16"}</definedName>
    <definedName name="ㅡㅡㅡ" localSheetId="53" hidden="1">{#N/A,#N/A,FALSE,"지침";#N/A,#N/A,FALSE,"환경분석";#N/A,#N/A,FALSE,"Sheet16"}</definedName>
    <definedName name="ㅡㅡㅡ" localSheetId="54" hidden="1">{#N/A,#N/A,FALSE,"지침";#N/A,#N/A,FALSE,"환경분석";#N/A,#N/A,FALSE,"Sheet16"}</definedName>
    <definedName name="ㅡㅡㅡ" localSheetId="6" hidden="1">{#N/A,#N/A,FALSE,"지침";#N/A,#N/A,FALSE,"환경분석";#N/A,#N/A,FALSE,"Sheet16"}</definedName>
    <definedName name="ㅡㅡㅡ" localSheetId="7" hidden="1">{#N/A,#N/A,FALSE,"지침";#N/A,#N/A,FALSE,"환경분석";#N/A,#N/A,FALSE,"Sheet16"}</definedName>
    <definedName name="ㅡㅡㅡ" localSheetId="12" hidden="1">{#N/A,#N/A,FALSE,"지침";#N/A,#N/A,FALSE,"환경분석";#N/A,#N/A,FALSE,"Sheet16"}</definedName>
    <definedName name="ㅡㅡㅡ" localSheetId="10" hidden="1">{#N/A,#N/A,FALSE,"지침";#N/A,#N/A,FALSE,"환경분석";#N/A,#N/A,FALSE,"Sheet16"}</definedName>
    <definedName name="ㅡㅡㅡ" localSheetId="11" hidden="1">{#N/A,#N/A,FALSE,"지침";#N/A,#N/A,FALSE,"환경분석";#N/A,#N/A,FALSE,"Sheet16"}</definedName>
    <definedName name="ㅡㅡㅡ" localSheetId="18" hidden="1">{#N/A,#N/A,FALSE,"지침";#N/A,#N/A,FALSE,"환경분석";#N/A,#N/A,FALSE,"Sheet16"}</definedName>
    <definedName name="ㅡㅡㅡ" localSheetId="19" hidden="1">{#N/A,#N/A,FALSE,"지침";#N/A,#N/A,FALSE,"환경분석";#N/A,#N/A,FALSE,"Sheet16"}</definedName>
    <definedName name="ㅡㅡㅡ" localSheetId="28" hidden="1">{#N/A,#N/A,FALSE,"지침";#N/A,#N/A,FALSE,"환경분석";#N/A,#N/A,FALSE,"Sheet16"}</definedName>
    <definedName name="ㅡㅡㅡ" localSheetId="36" hidden="1">{#N/A,#N/A,FALSE,"지침";#N/A,#N/A,FALSE,"환경분석";#N/A,#N/A,FALSE,"Sheet16"}</definedName>
    <definedName name="ㅡㅡㅡ" localSheetId="26" hidden="1">{#N/A,#N/A,FALSE,"지침";#N/A,#N/A,FALSE,"환경분석";#N/A,#N/A,FALSE,"Sheet16"}</definedName>
    <definedName name="ㅡㅡㅡ" localSheetId="23" hidden="1">{#N/A,#N/A,FALSE,"지침";#N/A,#N/A,FALSE,"환경분석";#N/A,#N/A,FALSE,"Sheet16"}</definedName>
    <definedName name="ㅡㅡㅡ" localSheetId="16" hidden="1">{#N/A,#N/A,FALSE,"지침";#N/A,#N/A,FALSE,"환경분석";#N/A,#N/A,FALSE,"Sheet16"}</definedName>
    <definedName name="ㅡㅡㅡ" localSheetId="17" hidden="1">{#N/A,#N/A,FALSE,"지침";#N/A,#N/A,FALSE,"환경분석";#N/A,#N/A,FALSE,"Sheet16"}</definedName>
    <definedName name="ㅡㅡㅡ" localSheetId="20" hidden="1">{#N/A,#N/A,FALSE,"지침";#N/A,#N/A,FALSE,"환경분석";#N/A,#N/A,FALSE,"Sheet16"}</definedName>
    <definedName name="ㅡㅡㅡ" localSheetId="22" hidden="1">{#N/A,#N/A,FALSE,"지침";#N/A,#N/A,FALSE,"환경분석";#N/A,#N/A,FALSE,"Sheet16"}</definedName>
    <definedName name="ㅡㅡㅡ" localSheetId="21" hidden="1">{#N/A,#N/A,FALSE,"지침";#N/A,#N/A,FALSE,"환경분석";#N/A,#N/A,FALSE,"Sheet16"}</definedName>
    <definedName name="ㅡㅡㅡ" localSheetId="25" hidden="1">{#N/A,#N/A,FALSE,"지침";#N/A,#N/A,FALSE,"환경분석";#N/A,#N/A,FALSE,"Sheet16"}</definedName>
    <definedName name="ㅡㅡㅡ" localSheetId="34" hidden="1">{#N/A,#N/A,FALSE,"지침";#N/A,#N/A,FALSE,"환경분석";#N/A,#N/A,FALSE,"Sheet16"}</definedName>
    <definedName name="ㅡㅡㅡ" localSheetId="32" hidden="1">{#N/A,#N/A,FALSE,"지침";#N/A,#N/A,FALSE,"환경분석";#N/A,#N/A,FALSE,"Sheet16"}</definedName>
    <definedName name="ㅡㅡㅡ" localSheetId="30" hidden="1">{#N/A,#N/A,FALSE,"지침";#N/A,#N/A,FALSE,"환경분석";#N/A,#N/A,FALSE,"Sheet16"}</definedName>
    <definedName name="ㅡㅡㅡ" localSheetId="29" hidden="1">{#N/A,#N/A,FALSE,"지침";#N/A,#N/A,FALSE,"환경분석";#N/A,#N/A,FALSE,"Sheet16"}</definedName>
    <definedName name="ㅡㅡㅡ" localSheetId="37" hidden="1">{#N/A,#N/A,FALSE,"지침";#N/A,#N/A,FALSE,"환경분석";#N/A,#N/A,FALSE,"Sheet16"}</definedName>
    <definedName name="ㅡㅡㅡ" localSheetId="27" hidden="1">{#N/A,#N/A,FALSE,"지침";#N/A,#N/A,FALSE,"환경분석";#N/A,#N/A,FALSE,"Sheet16"}</definedName>
    <definedName name="ㅡㅡㅡ" localSheetId="24" hidden="1">{#N/A,#N/A,FALSE,"지침";#N/A,#N/A,FALSE,"환경분석";#N/A,#N/A,FALSE,"Sheet16"}</definedName>
    <definedName name="ㅡㅡㅡ" localSheetId="35" hidden="1">{#N/A,#N/A,FALSE,"지침";#N/A,#N/A,FALSE,"환경분석";#N/A,#N/A,FALSE,"Sheet16"}</definedName>
    <definedName name="ㅡㅡㅡ" localSheetId="33" hidden="1">{#N/A,#N/A,FALSE,"지침";#N/A,#N/A,FALSE,"환경분석";#N/A,#N/A,FALSE,"Sheet16"}</definedName>
    <definedName name="ㅡㅡㅡ" localSheetId="31" hidden="1">{#N/A,#N/A,FALSE,"지침";#N/A,#N/A,FALSE,"환경분석";#N/A,#N/A,FALSE,"Sheet16"}</definedName>
    <definedName name="ㅡㅡㅡ" localSheetId="15" hidden="1">{#N/A,#N/A,FALSE,"지침";#N/A,#N/A,FALSE,"환경분석";#N/A,#N/A,FALSE,"Sheet16"}</definedName>
    <definedName name="ㅡㅡㅡ" localSheetId="2" hidden="1">{#N/A,#N/A,FALSE,"지침";#N/A,#N/A,FALSE,"환경분석";#N/A,#N/A,FALSE,"Sheet16"}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8" i="122" l="1"/>
  <c r="D647" i="122"/>
  <c r="D646" i="122"/>
  <c r="D645" i="122"/>
  <c r="D644" i="122"/>
  <c r="D643" i="122"/>
  <c r="D642" i="122"/>
  <c r="D641" i="122"/>
  <c r="D640" i="122"/>
  <c r="D639" i="122"/>
  <c r="D638" i="122"/>
  <c r="D637" i="122"/>
  <c r="D636" i="122"/>
  <c r="D635" i="122"/>
  <c r="D634" i="122"/>
  <c r="D633" i="122"/>
  <c r="D632" i="122"/>
  <c r="D631" i="122"/>
  <c r="D630" i="122"/>
  <c r="D629" i="122"/>
  <c r="D628" i="122"/>
  <c r="D627" i="122"/>
  <c r="D626" i="122"/>
  <c r="D625" i="122"/>
  <c r="D624" i="122"/>
  <c r="D623" i="122"/>
  <c r="D622" i="122"/>
  <c r="D621" i="122"/>
  <c r="D620" i="122"/>
  <c r="D619" i="122"/>
  <c r="D618" i="122"/>
  <c r="D617" i="122"/>
  <c r="D616" i="122"/>
  <c r="D615" i="122"/>
  <c r="D614" i="122"/>
  <c r="D613" i="122"/>
  <c r="D612" i="122"/>
  <c r="D611" i="122"/>
  <c r="D610" i="122"/>
  <c r="D609" i="122"/>
  <c r="D608" i="122"/>
  <c r="D607" i="122"/>
  <c r="D606" i="122"/>
  <c r="D605" i="122"/>
  <c r="D604" i="122"/>
  <c r="D603" i="122"/>
  <c r="D602" i="122"/>
  <c r="D601" i="122"/>
  <c r="D600" i="122"/>
  <c r="D599" i="122"/>
  <c r="D598" i="122"/>
  <c r="D597" i="122"/>
  <c r="D596" i="122"/>
  <c r="D595" i="122"/>
  <c r="D594" i="122"/>
  <c r="D593" i="122"/>
  <c r="D592" i="122"/>
  <c r="D591" i="122"/>
  <c r="D590" i="122"/>
  <c r="D589" i="122"/>
  <c r="D588" i="122"/>
  <c r="D587" i="122"/>
  <c r="D586" i="122"/>
  <c r="D585" i="122"/>
  <c r="D584" i="122"/>
  <c r="D583" i="122"/>
  <c r="D582" i="122"/>
  <c r="D581" i="122"/>
  <c r="D580" i="122"/>
  <c r="D579" i="122"/>
  <c r="D578" i="122"/>
  <c r="D577" i="122"/>
  <c r="D576" i="122"/>
  <c r="D575" i="122"/>
  <c r="D574" i="122"/>
  <c r="D573" i="122"/>
  <c r="D572" i="122"/>
  <c r="D571" i="122"/>
  <c r="D570" i="122"/>
  <c r="D569" i="122"/>
  <c r="D568" i="122"/>
  <c r="D567" i="122"/>
  <c r="D566" i="122"/>
  <c r="D565" i="122"/>
  <c r="D564" i="122"/>
  <c r="D563" i="122"/>
  <c r="D562" i="122"/>
  <c r="D561" i="122"/>
  <c r="D560" i="122"/>
  <c r="D559" i="122"/>
  <c r="D558" i="122"/>
  <c r="D557" i="122"/>
  <c r="D556" i="122"/>
  <c r="D555" i="122"/>
  <c r="D554" i="122"/>
  <c r="D553" i="122"/>
  <c r="D552" i="122"/>
  <c r="D551" i="122"/>
  <c r="D550" i="122"/>
  <c r="D549" i="122"/>
  <c r="D548" i="122"/>
  <c r="D547" i="122"/>
  <c r="D546" i="122"/>
  <c r="D545" i="122"/>
  <c r="D544" i="122"/>
  <c r="D543" i="122"/>
  <c r="D542" i="122"/>
  <c r="D541" i="122"/>
  <c r="D540" i="122"/>
  <c r="D539" i="122"/>
  <c r="D538" i="122"/>
  <c r="D537" i="122"/>
  <c r="D536" i="122"/>
  <c r="D535" i="122"/>
  <c r="D534" i="122"/>
  <c r="D533" i="122"/>
  <c r="D532" i="122"/>
  <c r="D531" i="122"/>
  <c r="D530" i="122"/>
  <c r="D529" i="122"/>
  <c r="D528" i="122"/>
  <c r="D527" i="122"/>
  <c r="D526" i="122"/>
  <c r="D525" i="122"/>
  <c r="D524" i="122"/>
  <c r="D523" i="122"/>
  <c r="D522" i="122"/>
  <c r="D521" i="122"/>
  <c r="D520" i="122"/>
  <c r="D519" i="122"/>
  <c r="D518" i="122"/>
  <c r="D517" i="122"/>
  <c r="D516" i="122"/>
  <c r="D515" i="122"/>
  <c r="D514" i="122"/>
  <c r="D513" i="122"/>
  <c r="D512" i="122"/>
  <c r="D511" i="122"/>
  <c r="D510" i="122"/>
  <c r="D509" i="122"/>
  <c r="D508" i="122"/>
  <c r="D507" i="122"/>
  <c r="D506" i="122"/>
  <c r="D505" i="122"/>
  <c r="D504" i="122"/>
  <c r="D503" i="122"/>
  <c r="D502" i="122"/>
  <c r="D501" i="122"/>
  <c r="D500" i="122"/>
  <c r="D499" i="122"/>
  <c r="D498" i="122"/>
  <c r="D497" i="122"/>
  <c r="D496" i="122"/>
  <c r="D495" i="122"/>
  <c r="D494" i="122"/>
  <c r="D493" i="122"/>
  <c r="D492" i="122"/>
  <c r="D491" i="122"/>
  <c r="D490" i="122"/>
  <c r="D489" i="122"/>
  <c r="D488" i="122"/>
  <c r="D487" i="122"/>
  <c r="D486" i="122"/>
  <c r="D485" i="122"/>
  <c r="D484" i="122"/>
  <c r="D483" i="122"/>
  <c r="D482" i="122"/>
  <c r="D481" i="122"/>
  <c r="D480" i="122"/>
  <c r="D479" i="122"/>
  <c r="D478" i="122"/>
  <c r="D477" i="122"/>
  <c r="D476" i="122"/>
  <c r="D475" i="122"/>
  <c r="D474" i="122"/>
  <c r="D473" i="122"/>
  <c r="D472" i="122"/>
  <c r="D471" i="122"/>
  <c r="D470" i="122"/>
  <c r="D469" i="122"/>
  <c r="D468" i="122"/>
  <c r="D467" i="122"/>
  <c r="D466" i="122"/>
  <c r="D465" i="122"/>
  <c r="D464" i="122"/>
  <c r="D463" i="122"/>
  <c r="D462" i="122"/>
  <c r="D461" i="122"/>
  <c r="D460" i="122"/>
  <c r="D459" i="122"/>
  <c r="D458" i="122"/>
  <c r="D457" i="122"/>
  <c r="D456" i="122"/>
  <c r="D455" i="122"/>
  <c r="D454" i="122"/>
  <c r="D453" i="122"/>
  <c r="D452" i="122"/>
  <c r="D451" i="122"/>
  <c r="D450" i="122"/>
  <c r="D449" i="122"/>
  <c r="D448" i="122"/>
  <c r="D447" i="122"/>
  <c r="D446" i="122"/>
  <c r="D445" i="122"/>
  <c r="D444" i="122"/>
  <c r="D443" i="122"/>
  <c r="D442" i="122"/>
  <c r="D441" i="122"/>
  <c r="D440" i="122"/>
  <c r="D439" i="122"/>
  <c r="D438" i="122"/>
  <c r="D437" i="122"/>
  <c r="D436" i="122"/>
  <c r="D435" i="122"/>
  <c r="D434" i="122"/>
  <c r="D433" i="122"/>
  <c r="D432" i="122"/>
  <c r="D431" i="122"/>
  <c r="D430" i="122"/>
  <c r="D429" i="122"/>
  <c r="D428" i="122"/>
  <c r="D427" i="122"/>
  <c r="D426" i="122"/>
  <c r="D425" i="122"/>
  <c r="D424" i="122"/>
  <c r="D423" i="122"/>
  <c r="D422" i="122"/>
  <c r="D421" i="122"/>
  <c r="D420" i="122"/>
  <c r="D419" i="122"/>
  <c r="D418" i="122"/>
  <c r="D417" i="122"/>
  <c r="D416" i="122"/>
  <c r="D415" i="122"/>
  <c r="D414" i="122"/>
  <c r="D413" i="122"/>
  <c r="D412" i="122"/>
  <c r="D411" i="122"/>
  <c r="D410" i="122"/>
  <c r="D409" i="122"/>
  <c r="D408" i="122"/>
  <c r="D407" i="122"/>
  <c r="D406" i="122"/>
  <c r="D405" i="122"/>
  <c r="D404" i="122"/>
  <c r="D403" i="122"/>
  <c r="D402" i="122"/>
  <c r="D401" i="122"/>
  <c r="D400" i="122"/>
  <c r="D399" i="122"/>
  <c r="D398" i="122"/>
  <c r="D397" i="122"/>
  <c r="D396" i="122"/>
  <c r="D395" i="122"/>
  <c r="D394" i="122"/>
  <c r="D393" i="122"/>
  <c r="D392" i="122"/>
  <c r="D391" i="122"/>
  <c r="D390" i="122"/>
  <c r="D389" i="122"/>
  <c r="D388" i="122"/>
  <c r="D387" i="122"/>
  <c r="D386" i="122"/>
  <c r="D385" i="122"/>
  <c r="D384" i="122"/>
  <c r="D383" i="122"/>
  <c r="D382" i="122"/>
  <c r="D381" i="122"/>
  <c r="D380" i="122"/>
  <c r="D379" i="122"/>
  <c r="D378" i="122"/>
  <c r="D377" i="122"/>
  <c r="D376" i="122"/>
  <c r="D375" i="122"/>
  <c r="D374" i="122"/>
  <c r="D373" i="122"/>
  <c r="D372" i="122"/>
  <c r="D371" i="122"/>
  <c r="D370" i="122"/>
  <c r="D369" i="122"/>
  <c r="D368" i="122"/>
  <c r="D367" i="122"/>
  <c r="D366" i="122"/>
  <c r="D365" i="122"/>
  <c r="D364" i="122"/>
  <c r="D363" i="122"/>
  <c r="D362" i="122"/>
  <c r="D361" i="122"/>
  <c r="D360" i="122"/>
  <c r="D359" i="122"/>
  <c r="D358" i="122"/>
  <c r="D357" i="122"/>
  <c r="D356" i="122"/>
  <c r="D355" i="122"/>
  <c r="D354" i="122"/>
  <c r="D353" i="122"/>
  <c r="D352" i="122"/>
  <c r="D351" i="122"/>
  <c r="D350" i="122"/>
  <c r="D349" i="122"/>
  <c r="D348" i="122"/>
  <c r="D347" i="122"/>
  <c r="D346" i="122"/>
  <c r="D345" i="122"/>
  <c r="D344" i="122"/>
  <c r="D343" i="122"/>
  <c r="D342" i="122"/>
  <c r="D341" i="122"/>
  <c r="D340" i="122"/>
  <c r="D339" i="122"/>
  <c r="D338" i="122"/>
  <c r="D337" i="122"/>
  <c r="D336" i="122"/>
  <c r="D335" i="122"/>
  <c r="D334" i="122"/>
  <c r="D333" i="122"/>
  <c r="D332" i="122"/>
  <c r="D331" i="122"/>
  <c r="D330" i="122"/>
  <c r="D329" i="122"/>
  <c r="D328" i="122"/>
  <c r="D327" i="122"/>
  <c r="D326" i="122"/>
  <c r="D325" i="122"/>
  <c r="D324" i="122"/>
  <c r="D323" i="122"/>
  <c r="D322" i="122"/>
  <c r="D321" i="122"/>
  <c r="D320" i="122"/>
  <c r="D319" i="122"/>
  <c r="D318" i="122"/>
  <c r="D317" i="122"/>
  <c r="D316" i="122"/>
  <c r="D315" i="122"/>
  <c r="D314" i="122"/>
  <c r="D313" i="122"/>
  <c r="D312" i="122"/>
  <c r="D311" i="122"/>
  <c r="D310" i="122"/>
  <c r="D309" i="122"/>
  <c r="D308" i="122"/>
  <c r="D307" i="122"/>
  <c r="D306" i="122"/>
  <c r="D305" i="122"/>
  <c r="D304" i="122"/>
  <c r="D303" i="122"/>
  <c r="D302" i="122"/>
  <c r="D301" i="122"/>
  <c r="D300" i="122"/>
  <c r="D299" i="122"/>
  <c r="D298" i="122"/>
  <c r="D297" i="122"/>
  <c r="D296" i="122"/>
  <c r="D295" i="122"/>
  <c r="D294" i="122"/>
  <c r="D293" i="122"/>
  <c r="D292" i="122"/>
  <c r="D291" i="122"/>
  <c r="D290" i="122"/>
  <c r="D289" i="122"/>
  <c r="D288" i="122"/>
  <c r="D287" i="122"/>
  <c r="D286" i="122"/>
  <c r="D285" i="122"/>
  <c r="D284" i="122"/>
  <c r="D283" i="122"/>
  <c r="D282" i="122"/>
  <c r="D281" i="122"/>
  <c r="D280" i="122"/>
  <c r="D279" i="122"/>
  <c r="D278" i="122"/>
  <c r="D277" i="122"/>
  <c r="D276" i="122"/>
  <c r="D275" i="122"/>
  <c r="D274" i="122"/>
  <c r="D273" i="122"/>
  <c r="D272" i="122"/>
  <c r="D271" i="122"/>
  <c r="D270" i="122"/>
  <c r="D269" i="122"/>
  <c r="D268" i="122"/>
  <c r="D267" i="122"/>
  <c r="D266" i="122"/>
  <c r="D265" i="122"/>
  <c r="D264" i="122"/>
  <c r="D263" i="122"/>
  <c r="D262" i="122"/>
  <c r="D261" i="122"/>
  <c r="D260" i="122"/>
  <c r="D259" i="122"/>
  <c r="D258" i="122"/>
  <c r="D257" i="122"/>
  <c r="D256" i="122"/>
  <c r="D255" i="122"/>
  <c r="D254" i="122"/>
  <c r="D253" i="122"/>
  <c r="D252" i="122"/>
  <c r="D251" i="122"/>
  <c r="D250" i="122"/>
  <c r="D249" i="122"/>
  <c r="D248" i="122"/>
  <c r="D247" i="122"/>
  <c r="D246" i="122"/>
  <c r="D245" i="122"/>
  <c r="D244" i="122"/>
  <c r="D243" i="122"/>
  <c r="D242" i="122"/>
  <c r="D241" i="122"/>
  <c r="D240" i="122"/>
  <c r="D239" i="122"/>
  <c r="D238" i="122"/>
  <c r="D237" i="122"/>
  <c r="D236" i="122"/>
  <c r="D235" i="122"/>
  <c r="D234" i="122"/>
  <c r="D233" i="122"/>
  <c r="D232" i="122"/>
  <c r="D231" i="122"/>
  <c r="D230" i="122"/>
  <c r="D229" i="122"/>
  <c r="D228" i="122"/>
  <c r="D227" i="122"/>
  <c r="D226" i="122"/>
  <c r="D225" i="122"/>
  <c r="D224" i="122"/>
  <c r="D223" i="122"/>
  <c r="D222" i="122"/>
  <c r="D221" i="122"/>
  <c r="D220" i="122"/>
  <c r="D219" i="122"/>
  <c r="D218" i="122"/>
  <c r="D217" i="122"/>
  <c r="D216" i="122"/>
  <c r="D215" i="122"/>
  <c r="D214" i="122"/>
  <c r="D213" i="122"/>
  <c r="D212" i="122"/>
  <c r="D211" i="122"/>
  <c r="D210" i="122"/>
  <c r="D209" i="122"/>
  <c r="D208" i="122"/>
  <c r="D207" i="122"/>
  <c r="D206" i="122"/>
  <c r="D205" i="122"/>
  <c r="D204" i="122"/>
  <c r="D203" i="122"/>
  <c r="D202" i="122"/>
  <c r="D201" i="122"/>
  <c r="D200" i="122"/>
  <c r="D199" i="122"/>
  <c r="D198" i="122"/>
  <c r="D197" i="122"/>
  <c r="D196" i="122"/>
  <c r="D195" i="122"/>
  <c r="D194" i="122"/>
  <c r="D193" i="122"/>
  <c r="D192" i="122"/>
  <c r="D191" i="122"/>
  <c r="D190" i="122"/>
  <c r="D189" i="122"/>
  <c r="D188" i="122"/>
  <c r="D187" i="122"/>
  <c r="D186" i="122"/>
  <c r="D185" i="122"/>
  <c r="D184" i="122"/>
  <c r="D183" i="122"/>
  <c r="D182" i="122"/>
  <c r="D181" i="122"/>
  <c r="D180" i="122"/>
  <c r="D179" i="122"/>
  <c r="D178" i="122"/>
  <c r="D177" i="122"/>
  <c r="D176" i="122"/>
  <c r="D175" i="122"/>
  <c r="D174" i="122"/>
  <c r="D173" i="122"/>
  <c r="D172" i="122"/>
  <c r="D171" i="122"/>
  <c r="D170" i="122"/>
  <c r="D169" i="122"/>
  <c r="D168" i="122"/>
  <c r="D167" i="122"/>
  <c r="D166" i="122"/>
  <c r="D165" i="122"/>
  <c r="D164" i="122"/>
  <c r="D163" i="122"/>
  <c r="D162" i="122"/>
  <c r="D161" i="122"/>
  <c r="D160" i="122"/>
  <c r="D159" i="122"/>
  <c r="D158" i="122"/>
  <c r="D157" i="122"/>
  <c r="D156" i="122"/>
  <c r="D155" i="122"/>
  <c r="D154" i="122"/>
  <c r="D153" i="122"/>
  <c r="D152" i="122"/>
  <c r="D151" i="122"/>
  <c r="D150" i="122"/>
  <c r="D149" i="122"/>
  <c r="D148" i="122"/>
  <c r="D147" i="122"/>
  <c r="D146" i="122"/>
  <c r="D145" i="122"/>
  <c r="D144" i="122"/>
  <c r="D143" i="122"/>
  <c r="D142" i="122"/>
  <c r="D141" i="122"/>
  <c r="D140" i="122"/>
  <c r="D139" i="122"/>
  <c r="D138" i="122"/>
  <c r="D137" i="122"/>
  <c r="D136" i="122"/>
  <c r="D135" i="122"/>
  <c r="D134" i="122"/>
  <c r="D133" i="122"/>
  <c r="D132" i="122"/>
  <c r="D131" i="122"/>
  <c r="D130" i="122"/>
  <c r="D129" i="122"/>
  <c r="D128" i="122"/>
  <c r="D127" i="122"/>
  <c r="D126" i="122"/>
  <c r="D125" i="122"/>
  <c r="D124" i="122"/>
  <c r="D123" i="122"/>
  <c r="D122" i="122"/>
  <c r="D121" i="122"/>
  <c r="D120" i="122"/>
  <c r="D119" i="122"/>
  <c r="D118" i="122"/>
  <c r="D117" i="122"/>
  <c r="D116" i="122"/>
  <c r="D115" i="122"/>
  <c r="D114" i="122"/>
  <c r="D113" i="122"/>
  <c r="D112" i="122"/>
  <c r="D111" i="122"/>
  <c r="D110" i="122"/>
  <c r="D109" i="122"/>
  <c r="D108" i="122"/>
  <c r="D107" i="122"/>
  <c r="D106" i="122"/>
  <c r="D105" i="122"/>
  <c r="D104" i="122"/>
  <c r="D103" i="122"/>
  <c r="D102" i="122"/>
  <c r="D101" i="122"/>
  <c r="D100" i="122"/>
  <c r="D99" i="122"/>
  <c r="D98" i="122"/>
  <c r="D97" i="122"/>
  <c r="D96" i="122"/>
  <c r="D95" i="122"/>
  <c r="D94" i="122"/>
  <c r="D93" i="122"/>
  <c r="D92" i="122"/>
  <c r="D91" i="122"/>
  <c r="D90" i="122"/>
  <c r="D89" i="122"/>
  <c r="D88" i="122"/>
  <c r="D87" i="122"/>
  <c r="D86" i="122"/>
  <c r="D85" i="122"/>
  <c r="D84" i="122"/>
  <c r="D83" i="122"/>
  <c r="D82" i="122"/>
  <c r="D81" i="122"/>
  <c r="D80" i="122"/>
  <c r="D79" i="122"/>
  <c r="D78" i="122"/>
  <c r="D77" i="122"/>
  <c r="D76" i="122"/>
  <c r="D75" i="122"/>
  <c r="D74" i="122"/>
  <c r="D73" i="122"/>
  <c r="D72" i="122"/>
  <c r="D71" i="122"/>
  <c r="D70" i="122"/>
  <c r="D69" i="122"/>
  <c r="D68" i="122"/>
  <c r="D67" i="122"/>
  <c r="D66" i="122"/>
  <c r="D65" i="122"/>
  <c r="D64" i="122"/>
  <c r="D63" i="122"/>
  <c r="D62" i="122"/>
  <c r="D61" i="122"/>
  <c r="D60" i="122"/>
  <c r="D59" i="122"/>
  <c r="D58" i="122"/>
  <c r="D57" i="122"/>
  <c r="D56" i="122"/>
  <c r="D55" i="122"/>
  <c r="D54" i="122"/>
  <c r="D53" i="122"/>
  <c r="D52" i="122"/>
  <c r="D51" i="122"/>
  <c r="D50" i="122"/>
  <c r="D49" i="122"/>
  <c r="D48" i="122"/>
  <c r="D47" i="122"/>
  <c r="D46" i="122"/>
  <c r="D45" i="122"/>
  <c r="D44" i="122"/>
  <c r="D43" i="122"/>
  <c r="D42" i="122"/>
  <c r="D41" i="122"/>
  <c r="D40" i="122"/>
  <c r="D39" i="122"/>
  <c r="D38" i="122"/>
  <c r="D37" i="122"/>
  <c r="D36" i="122"/>
  <c r="D35" i="122"/>
  <c r="D34" i="122"/>
  <c r="D33" i="122"/>
  <c r="D32" i="122"/>
  <c r="D31" i="122"/>
  <c r="D30" i="122"/>
  <c r="D29" i="122"/>
  <c r="D28" i="122"/>
  <c r="D27" i="122"/>
  <c r="D26" i="122"/>
  <c r="D25" i="122"/>
  <c r="D24" i="122"/>
  <c r="D23" i="122"/>
  <c r="D22" i="122"/>
  <c r="D21" i="122"/>
  <c r="D20" i="122"/>
  <c r="D19" i="122"/>
  <c r="D18" i="122"/>
  <c r="D17" i="122"/>
  <c r="D16" i="122"/>
  <c r="D15" i="122"/>
  <c r="D14" i="122"/>
  <c r="D13" i="122"/>
  <c r="D12" i="122"/>
  <c r="D11" i="122"/>
  <c r="D10" i="122"/>
  <c r="D9" i="122"/>
  <c r="D8" i="122"/>
  <c r="D7" i="122"/>
  <c r="B7" i="122"/>
  <c r="D6" i="122"/>
  <c r="B6" i="122"/>
  <c r="D5" i="122"/>
  <c r="B5" i="122"/>
  <c r="D4" i="122"/>
  <c r="B4" i="122"/>
  <c r="D3" i="122"/>
  <c r="B3" i="122"/>
  <c r="D2" i="122"/>
  <c r="B2" i="122"/>
  <c r="B87" i="35" l="1"/>
  <c r="C87" i="35"/>
  <c r="H26" i="104"/>
  <c r="H18" i="104"/>
  <c r="H17" i="104"/>
  <c r="H16" i="104"/>
  <c r="I12" i="104"/>
  <c r="F12" i="104"/>
  <c r="J12" i="104" s="1"/>
  <c r="J11" i="104"/>
  <c r="I11" i="104"/>
  <c r="F11" i="104"/>
  <c r="F13" i="104" s="1"/>
  <c r="E6" i="104" s="1"/>
  <c r="E11" i="104" s="1"/>
  <c r="N8" i="104"/>
  <c r="H12" i="103"/>
  <c r="H11" i="103"/>
  <c r="J13" i="104" l="1"/>
  <c r="G13" i="104"/>
  <c r="E7" i="104" s="1"/>
  <c r="E13" i="104"/>
  <c r="H13" i="104"/>
  <c r="E12" i="104"/>
  <c r="E8" i="104" l="1"/>
  <c r="I13" i="104"/>
  <c r="E9" i="104" l="1"/>
  <c r="I12" i="103" l="1"/>
  <c r="I11" i="103"/>
  <c r="N7" i="103"/>
  <c r="F12" i="103" s="1"/>
  <c r="H26" i="103"/>
  <c r="F11" i="103"/>
  <c r="J12" i="103" l="1"/>
  <c r="F13" i="103"/>
  <c r="E6" i="103" s="1"/>
  <c r="E11" i="103" s="1"/>
  <c r="J11" i="103"/>
  <c r="J13" i="103" l="1"/>
  <c r="E12" i="103"/>
  <c r="G13" i="103" s="1"/>
  <c r="E7" i="103" s="1"/>
  <c r="H13" i="103" l="1"/>
  <c r="E8" i="103" s="1"/>
  <c r="E13" i="103"/>
  <c r="I13" i="103" l="1"/>
  <c r="E9" i="103" s="1"/>
  <c r="P24" i="84" l="1"/>
  <c r="O24" i="84"/>
  <c r="N24" i="84"/>
  <c r="M24" i="84"/>
  <c r="L24" i="84"/>
  <c r="K24" i="84"/>
  <c r="J24" i="84"/>
  <c r="I24" i="84"/>
  <c r="H24" i="84"/>
  <c r="G24" i="84"/>
  <c r="F24" i="84"/>
  <c r="E24" i="84"/>
  <c r="P23" i="84"/>
  <c r="O23" i="84"/>
  <c r="N23" i="84"/>
  <c r="M23" i="84"/>
  <c r="L23" i="84"/>
  <c r="K23" i="84"/>
  <c r="J23" i="84"/>
  <c r="I23" i="84"/>
  <c r="H23" i="84"/>
  <c r="G23" i="84"/>
  <c r="F23" i="84"/>
  <c r="E23" i="84"/>
  <c r="P22" i="84"/>
  <c r="O22" i="84"/>
  <c r="N22" i="84"/>
  <c r="M22" i="84"/>
  <c r="L22" i="84"/>
  <c r="K22" i="84"/>
  <c r="J22" i="84"/>
  <c r="I22" i="84"/>
  <c r="H22" i="84"/>
  <c r="G22" i="84"/>
  <c r="F22" i="84"/>
  <c r="E22" i="84"/>
  <c r="P21" i="84"/>
  <c r="O21" i="84"/>
  <c r="N21" i="84"/>
  <c r="M21" i="84"/>
  <c r="L21" i="84"/>
  <c r="K21" i="84"/>
  <c r="J21" i="84"/>
  <c r="I21" i="84"/>
  <c r="H21" i="84"/>
  <c r="G21" i="84"/>
  <c r="F21" i="84"/>
  <c r="E21" i="84"/>
  <c r="P20" i="84"/>
  <c r="O20" i="84"/>
  <c r="N20" i="84"/>
  <c r="M20" i="84"/>
  <c r="L20" i="84"/>
  <c r="K20" i="84"/>
  <c r="J20" i="84"/>
  <c r="I20" i="84"/>
  <c r="H20" i="84"/>
  <c r="G20" i="84"/>
  <c r="F20" i="84"/>
  <c r="E20" i="84"/>
  <c r="P19" i="84"/>
  <c r="O19" i="84"/>
  <c r="N19" i="84"/>
  <c r="M19" i="84"/>
  <c r="L19" i="84"/>
  <c r="K19" i="84"/>
  <c r="J19" i="84"/>
  <c r="I19" i="84"/>
  <c r="H19" i="84"/>
  <c r="G19" i="84"/>
  <c r="F19" i="84"/>
  <c r="E19" i="84"/>
  <c r="P18" i="84"/>
  <c r="O18" i="84"/>
  <c r="N18" i="84"/>
  <c r="M18" i="84"/>
  <c r="L18" i="84"/>
  <c r="K18" i="84"/>
  <c r="J18" i="84"/>
  <c r="I18" i="84"/>
  <c r="H18" i="84"/>
  <c r="G18" i="84"/>
  <c r="F18" i="84"/>
  <c r="E18" i="84"/>
  <c r="P17" i="84"/>
  <c r="O17" i="84"/>
  <c r="N17" i="84"/>
  <c r="M17" i="84"/>
  <c r="L17" i="84"/>
  <c r="K17" i="84"/>
  <c r="J17" i="84"/>
  <c r="I17" i="84"/>
  <c r="H17" i="84"/>
  <c r="G17" i="84"/>
  <c r="F17" i="84"/>
  <c r="E17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P15" i="84"/>
  <c r="O15" i="84"/>
  <c r="N15" i="84"/>
  <c r="M15" i="84"/>
  <c r="L15" i="84"/>
  <c r="K15" i="84"/>
  <c r="J15" i="84"/>
  <c r="I15" i="84"/>
  <c r="H15" i="84"/>
  <c r="G15" i="84"/>
  <c r="F15" i="84"/>
  <c r="E15" i="84"/>
  <c r="V14" i="84"/>
  <c r="U14" i="84"/>
  <c r="P14" i="84"/>
  <c r="O14" i="84"/>
  <c r="N14" i="84"/>
  <c r="M14" i="84"/>
  <c r="L14" i="84"/>
  <c r="K14" i="84"/>
  <c r="J14" i="84"/>
  <c r="I14" i="84"/>
  <c r="H14" i="84"/>
  <c r="G14" i="84"/>
  <c r="F14" i="84"/>
  <c r="E14" i="84"/>
  <c r="P12" i="84"/>
  <c r="O12" i="84"/>
  <c r="N12" i="84"/>
  <c r="M12" i="84"/>
  <c r="L12" i="84"/>
  <c r="K12" i="84"/>
  <c r="J12" i="84"/>
  <c r="I12" i="84"/>
  <c r="H12" i="84"/>
  <c r="G12" i="84"/>
  <c r="F12" i="84"/>
  <c r="E12" i="84"/>
  <c r="P11" i="84"/>
  <c r="O11" i="84"/>
  <c r="N11" i="84"/>
  <c r="M11" i="84"/>
  <c r="L11" i="84"/>
  <c r="K11" i="84"/>
  <c r="J11" i="84"/>
  <c r="I11" i="84"/>
  <c r="H11" i="84"/>
  <c r="G11" i="84"/>
  <c r="F11" i="84"/>
  <c r="E11" i="84"/>
  <c r="P10" i="84"/>
  <c r="O10" i="84"/>
  <c r="N10" i="84"/>
  <c r="M10" i="84"/>
  <c r="L10" i="84"/>
  <c r="K10" i="84"/>
  <c r="J10" i="84"/>
  <c r="I10" i="84"/>
  <c r="H10" i="84"/>
  <c r="G10" i="84"/>
  <c r="F10" i="84"/>
  <c r="E10" i="84"/>
  <c r="V9" i="84"/>
  <c r="U9" i="84"/>
  <c r="P9" i="84"/>
  <c r="O9" i="84"/>
  <c r="N9" i="84"/>
  <c r="M9" i="84"/>
  <c r="L9" i="84"/>
  <c r="K9" i="84"/>
  <c r="J9" i="84"/>
  <c r="I9" i="84"/>
  <c r="H9" i="84"/>
  <c r="G9" i="84"/>
  <c r="F9" i="84"/>
  <c r="E9" i="84"/>
  <c r="P8" i="84"/>
  <c r="O8" i="84"/>
  <c r="N8" i="84"/>
  <c r="M8" i="84"/>
  <c r="L8" i="84"/>
  <c r="Q8" i="84" s="1"/>
  <c r="V8" i="84" s="1"/>
  <c r="K8" i="84"/>
  <c r="J8" i="84"/>
  <c r="I8" i="84"/>
  <c r="H8" i="84"/>
  <c r="G8" i="84"/>
  <c r="F8" i="84"/>
  <c r="E8" i="84"/>
  <c r="P7" i="84"/>
  <c r="O7" i="84"/>
  <c r="N7" i="84"/>
  <c r="M7" i="84"/>
  <c r="L7" i="84"/>
  <c r="K7" i="84"/>
  <c r="J7" i="84"/>
  <c r="I7" i="84"/>
  <c r="H7" i="84"/>
  <c r="G7" i="84"/>
  <c r="F7" i="84"/>
  <c r="E7" i="84"/>
  <c r="E13" i="84" l="1"/>
  <c r="M13" i="84"/>
  <c r="O13" i="84"/>
  <c r="I13" i="84"/>
  <c r="Q19" i="84"/>
  <c r="V19" i="84" s="1"/>
  <c r="H13" i="84"/>
  <c r="F13" i="84"/>
  <c r="J13" i="84"/>
  <c r="Q15" i="84"/>
  <c r="V15" i="84" s="1"/>
  <c r="Q17" i="84"/>
  <c r="V17" i="84" s="1"/>
  <c r="Q21" i="84"/>
  <c r="V21" i="84" s="1"/>
  <c r="L13" i="84"/>
  <c r="N13" i="84"/>
  <c r="Q11" i="84"/>
  <c r="V11" i="84" s="1"/>
  <c r="Q10" i="84"/>
  <c r="U10" i="84" s="1"/>
  <c r="Q16" i="84"/>
  <c r="U16" i="84" s="1"/>
  <c r="Q20" i="84"/>
  <c r="Q7" i="84"/>
  <c r="U7" i="84" s="1"/>
  <c r="K13" i="84"/>
  <c r="Q12" i="84"/>
  <c r="V12" i="84" s="1"/>
  <c r="P13" i="84"/>
  <c r="Q18" i="84"/>
  <c r="V18" i="84" s="1"/>
  <c r="U19" i="84"/>
  <c r="V16" i="84"/>
  <c r="V20" i="84"/>
  <c r="U20" i="84"/>
  <c r="G13" i="84"/>
  <c r="U8" i="84"/>
  <c r="U21" i="84" l="1"/>
  <c r="V10" i="84"/>
  <c r="U15" i="84"/>
  <c r="U12" i="84"/>
  <c r="U17" i="84"/>
  <c r="Q13" i="84"/>
  <c r="V13" i="84" s="1"/>
  <c r="V7" i="84"/>
  <c r="U18" i="84"/>
  <c r="U11" i="84"/>
  <c r="U13" i="84" l="1"/>
  <c r="E28" i="24"/>
  <c r="E6" i="24" l="1"/>
  <c r="C95" i="33" l="1"/>
  <c r="C96" i="33" s="1"/>
  <c r="B86" i="35" l="1"/>
  <c r="C86" i="35"/>
  <c r="H26" i="83"/>
  <c r="H18" i="83"/>
  <c r="H17" i="83"/>
  <c r="H16" i="83"/>
  <c r="I12" i="83"/>
  <c r="J11" i="83"/>
  <c r="I11" i="83"/>
  <c r="F11" i="83"/>
  <c r="N8" i="83"/>
  <c r="H26" i="82"/>
  <c r="I12" i="82"/>
  <c r="I11" i="82"/>
  <c r="F11" i="82"/>
  <c r="J11" i="82" s="1"/>
  <c r="J13" i="82" s="1"/>
  <c r="N7" i="82"/>
  <c r="F12" i="82" s="1"/>
  <c r="J12" i="82" s="1"/>
  <c r="C85" i="35"/>
  <c r="C84" i="35"/>
  <c r="B85" i="35"/>
  <c r="B84" i="35"/>
  <c r="B83" i="35"/>
  <c r="F12" i="83" l="1"/>
  <c r="J12" i="83" s="1"/>
  <c r="J13" i="83" s="1"/>
  <c r="F13" i="82"/>
  <c r="E6" i="82" s="1"/>
  <c r="E11" i="82" s="1"/>
  <c r="N42" i="68"/>
  <c r="N41" i="68"/>
  <c r="N40" i="68"/>
  <c r="K37" i="68"/>
  <c r="J37" i="68"/>
  <c r="D37" i="68"/>
  <c r="B37" i="68"/>
  <c r="L36" i="68"/>
  <c r="F36" i="68"/>
  <c r="D36" i="68"/>
  <c r="B36" i="68"/>
  <c r="L34" i="68"/>
  <c r="J34" i="68"/>
  <c r="R33" i="68"/>
  <c r="M33" i="68"/>
  <c r="M37" i="68" s="1"/>
  <c r="L33" i="68"/>
  <c r="L37" i="68" s="1"/>
  <c r="K33" i="68"/>
  <c r="K34" i="68" s="1"/>
  <c r="J33" i="68"/>
  <c r="I33" i="68"/>
  <c r="I37" i="68" s="1"/>
  <c r="H33" i="68"/>
  <c r="H37" i="68" s="1"/>
  <c r="G33" i="68"/>
  <c r="G37" i="68" s="1"/>
  <c r="F33" i="68"/>
  <c r="F37" i="68" s="1"/>
  <c r="E33" i="68"/>
  <c r="E34" i="68" s="1"/>
  <c r="M32" i="68"/>
  <c r="M36" i="68" s="1"/>
  <c r="L32" i="68"/>
  <c r="K32" i="68"/>
  <c r="K36" i="68" s="1"/>
  <c r="J32" i="68"/>
  <c r="J36" i="68" s="1"/>
  <c r="I32" i="68"/>
  <c r="I36" i="68" s="1"/>
  <c r="H32" i="68"/>
  <c r="H36" i="68" s="1"/>
  <c r="G32" i="68"/>
  <c r="G36" i="68" s="1"/>
  <c r="F32" i="68"/>
  <c r="E32" i="68"/>
  <c r="N31" i="68"/>
  <c r="E31" i="68"/>
  <c r="E36" i="68" s="1"/>
  <c r="M29" i="68"/>
  <c r="L29" i="68"/>
  <c r="K29" i="68"/>
  <c r="J29" i="68"/>
  <c r="I29" i="68"/>
  <c r="H29" i="68"/>
  <c r="G29" i="68"/>
  <c r="F29" i="68"/>
  <c r="E29" i="68"/>
  <c r="N29" i="68" s="1"/>
  <c r="N28" i="68" s="1"/>
  <c r="D28" i="68"/>
  <c r="B28" i="68"/>
  <c r="N27" i="68"/>
  <c r="N20" i="68"/>
  <c r="N19" i="68"/>
  <c r="N18" i="68"/>
  <c r="L15" i="68"/>
  <c r="F15" i="68"/>
  <c r="D15" i="68"/>
  <c r="B15" i="68"/>
  <c r="J14" i="68"/>
  <c r="H14" i="68"/>
  <c r="D14" i="68"/>
  <c r="B14" i="68"/>
  <c r="M12" i="68"/>
  <c r="L12" i="68"/>
  <c r="K12" i="68"/>
  <c r="J12" i="68"/>
  <c r="I12" i="68"/>
  <c r="H12" i="68"/>
  <c r="G12" i="68"/>
  <c r="F12" i="68"/>
  <c r="E12" i="68"/>
  <c r="B12" i="68"/>
  <c r="M11" i="68"/>
  <c r="L11" i="68"/>
  <c r="K11" i="68"/>
  <c r="J11" i="68"/>
  <c r="I11" i="68"/>
  <c r="H11" i="68"/>
  <c r="G11" i="68"/>
  <c r="F11" i="68"/>
  <c r="E11" i="68"/>
  <c r="M10" i="68"/>
  <c r="L10" i="68"/>
  <c r="K10" i="68"/>
  <c r="K14" i="68" s="1"/>
  <c r="J10" i="68"/>
  <c r="I10" i="68"/>
  <c r="H10" i="68"/>
  <c r="G10" i="68"/>
  <c r="F10" i="68"/>
  <c r="E10" i="68"/>
  <c r="M9" i="68"/>
  <c r="M15" i="68" s="1"/>
  <c r="L9" i="68"/>
  <c r="L14" i="68" s="1"/>
  <c r="K9" i="68"/>
  <c r="K15" i="68" s="1"/>
  <c r="J9" i="68"/>
  <c r="J15" i="68" s="1"/>
  <c r="I9" i="68"/>
  <c r="I14" i="68" s="1"/>
  <c r="H9" i="68"/>
  <c r="H15" i="68" s="1"/>
  <c r="G9" i="68"/>
  <c r="G14" i="68" s="1"/>
  <c r="F9" i="68"/>
  <c r="F14" i="68" s="1"/>
  <c r="E9" i="68"/>
  <c r="E15" i="68" s="1"/>
  <c r="N7" i="68"/>
  <c r="N6" i="68" s="1"/>
  <c r="D6" i="68"/>
  <c r="B6" i="68"/>
  <c r="N5" i="68"/>
  <c r="H12" i="67"/>
  <c r="I12" i="67" s="1"/>
  <c r="H12" i="66"/>
  <c r="H12" i="65"/>
  <c r="H12" i="64"/>
  <c r="I12" i="64" s="1"/>
  <c r="H12" i="63"/>
  <c r="I12" i="63" s="1"/>
  <c r="H12" i="62"/>
  <c r="I12" i="62" s="1"/>
  <c r="M32" i="24"/>
  <c r="L32" i="24"/>
  <c r="K32" i="24"/>
  <c r="J32" i="24"/>
  <c r="I32" i="24"/>
  <c r="H32" i="24"/>
  <c r="G33" i="24"/>
  <c r="G32" i="24"/>
  <c r="F33" i="24"/>
  <c r="F34" i="24" s="1"/>
  <c r="F32" i="24"/>
  <c r="H11" i="67"/>
  <c r="J11" i="67" s="1"/>
  <c r="H26" i="67"/>
  <c r="F11" i="67"/>
  <c r="N8" i="67"/>
  <c r="F12" i="67" s="1"/>
  <c r="I12" i="66"/>
  <c r="H11" i="66"/>
  <c r="J11" i="66" s="1"/>
  <c r="H26" i="66"/>
  <c r="F11" i="66"/>
  <c r="N8" i="66"/>
  <c r="F12" i="66" s="1"/>
  <c r="J12" i="66" s="1"/>
  <c r="I12" i="65"/>
  <c r="H11" i="65"/>
  <c r="J11" i="65" s="1"/>
  <c r="H26" i="65"/>
  <c r="F11" i="65"/>
  <c r="F13" i="65" s="1"/>
  <c r="E6" i="65" s="1"/>
  <c r="N8" i="65"/>
  <c r="F12" i="65" s="1"/>
  <c r="H11" i="64"/>
  <c r="H26" i="64"/>
  <c r="F12" i="64"/>
  <c r="I11" i="64"/>
  <c r="F11" i="64"/>
  <c r="N8" i="64"/>
  <c r="H11" i="63"/>
  <c r="I11" i="63" s="1"/>
  <c r="H26" i="63"/>
  <c r="F12" i="63"/>
  <c r="J11" i="63"/>
  <c r="F11" i="63"/>
  <c r="F13" i="63" s="1"/>
  <c r="E6" i="63" s="1"/>
  <c r="N8" i="63"/>
  <c r="H11" i="62"/>
  <c r="I11" i="62" s="1"/>
  <c r="H26" i="62"/>
  <c r="F11" i="62"/>
  <c r="J11" i="62" s="1"/>
  <c r="N8" i="62"/>
  <c r="F12" i="62" s="1"/>
  <c r="H12" i="61"/>
  <c r="I12" i="61" s="1"/>
  <c r="H11" i="61"/>
  <c r="J11" i="61" s="1"/>
  <c r="H26" i="61"/>
  <c r="F12" i="61"/>
  <c r="F11" i="61"/>
  <c r="F13" i="61" s="1"/>
  <c r="E6" i="61" s="1"/>
  <c r="N8" i="61"/>
  <c r="H12" i="60"/>
  <c r="I12" i="60" s="1"/>
  <c r="H11" i="60"/>
  <c r="J11" i="60" s="1"/>
  <c r="H26" i="60"/>
  <c r="F11" i="60"/>
  <c r="F13" i="60" s="1"/>
  <c r="E6" i="60" s="1"/>
  <c r="N8" i="60"/>
  <c r="F12" i="60" s="1"/>
  <c r="H26" i="59"/>
  <c r="I12" i="59"/>
  <c r="J11" i="59"/>
  <c r="I11" i="59"/>
  <c r="F11" i="59"/>
  <c r="F13" i="59" s="1"/>
  <c r="E6" i="59" s="1"/>
  <c r="N8" i="59"/>
  <c r="F12" i="59" s="1"/>
  <c r="J12" i="59" s="1"/>
  <c r="P24" i="58"/>
  <c r="O24" i="58"/>
  <c r="N24" i="58"/>
  <c r="M24" i="58"/>
  <c r="L24" i="58"/>
  <c r="K24" i="58"/>
  <c r="J24" i="58"/>
  <c r="I24" i="58"/>
  <c r="H24" i="58"/>
  <c r="G24" i="58"/>
  <c r="F24" i="58"/>
  <c r="E24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V14" i="58"/>
  <c r="U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J13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P11" i="58"/>
  <c r="O11" i="58"/>
  <c r="O13" i="58" s="1"/>
  <c r="N11" i="58"/>
  <c r="M11" i="58"/>
  <c r="M13" i="58" s="1"/>
  <c r="L11" i="58"/>
  <c r="L13" i="58" s="1"/>
  <c r="K11" i="58"/>
  <c r="K13" i="58" s="1"/>
  <c r="J11" i="58"/>
  <c r="I11" i="58"/>
  <c r="H11" i="58"/>
  <c r="G11" i="58"/>
  <c r="G13" i="58" s="1"/>
  <c r="F11" i="58"/>
  <c r="E11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V9" i="58"/>
  <c r="U9" i="58"/>
  <c r="P9" i="58"/>
  <c r="O9" i="58"/>
  <c r="N9" i="58"/>
  <c r="M9" i="58"/>
  <c r="L9" i="58"/>
  <c r="K9" i="58"/>
  <c r="J9" i="58"/>
  <c r="I9" i="58"/>
  <c r="H9" i="58"/>
  <c r="G9" i="58"/>
  <c r="F9" i="58"/>
  <c r="E9" i="58"/>
  <c r="P8" i="58"/>
  <c r="O8" i="58"/>
  <c r="N8" i="58"/>
  <c r="M8" i="58"/>
  <c r="L8" i="58"/>
  <c r="K8" i="58"/>
  <c r="J8" i="58"/>
  <c r="I8" i="58"/>
  <c r="H8" i="58"/>
  <c r="G8" i="58"/>
  <c r="F8" i="58"/>
  <c r="E8" i="58"/>
  <c r="P7" i="58"/>
  <c r="O7" i="58"/>
  <c r="N7" i="58"/>
  <c r="M7" i="58"/>
  <c r="L7" i="58"/>
  <c r="K7" i="58"/>
  <c r="J7" i="58"/>
  <c r="I7" i="58"/>
  <c r="H7" i="58"/>
  <c r="G7" i="58"/>
  <c r="F7" i="58"/>
  <c r="E7" i="58"/>
  <c r="H13" i="58" l="1"/>
  <c r="P13" i="58"/>
  <c r="I13" i="58"/>
  <c r="Q8" i="58"/>
  <c r="V8" i="58" s="1"/>
  <c r="F13" i="58"/>
  <c r="N13" i="58"/>
  <c r="Q20" i="58"/>
  <c r="V20" i="58" s="1"/>
  <c r="Q16" i="58"/>
  <c r="U16" i="58" s="1"/>
  <c r="Q10" i="58"/>
  <c r="Q12" i="58"/>
  <c r="V12" i="58" s="1"/>
  <c r="Q15" i="58"/>
  <c r="V15" i="58" s="1"/>
  <c r="Q18" i="58"/>
  <c r="V18" i="58" s="1"/>
  <c r="Q19" i="58"/>
  <c r="V19" i="58" s="1"/>
  <c r="Q7" i="58"/>
  <c r="V7" i="58" s="1"/>
  <c r="Q11" i="58"/>
  <c r="V11" i="58" s="1"/>
  <c r="Q21" i="58"/>
  <c r="U21" i="58" s="1"/>
  <c r="Q17" i="58"/>
  <c r="V17" i="58" s="1"/>
  <c r="F13" i="83"/>
  <c r="E6" i="83" s="1"/>
  <c r="E11" i="83" s="1"/>
  <c r="E12" i="82"/>
  <c r="H13" i="82"/>
  <c r="G13" i="82"/>
  <c r="E7" i="82" s="1"/>
  <c r="E13" i="82"/>
  <c r="N36" i="68"/>
  <c r="N32" i="68" s="1"/>
  <c r="F34" i="68"/>
  <c r="M34" i="68"/>
  <c r="E14" i="68"/>
  <c r="N14" i="68" s="1"/>
  <c r="N10" i="68" s="1"/>
  <c r="M14" i="68"/>
  <c r="I15" i="68"/>
  <c r="G34" i="68"/>
  <c r="E37" i="68"/>
  <c r="N37" i="68" s="1"/>
  <c r="N33" i="68" s="1"/>
  <c r="N34" i="68" s="1"/>
  <c r="G15" i="68"/>
  <c r="N15" i="68" s="1"/>
  <c r="N11" i="68" s="1"/>
  <c r="N12" i="68" s="1"/>
  <c r="H34" i="68"/>
  <c r="I34" i="68"/>
  <c r="N9" i="68"/>
  <c r="G34" i="24"/>
  <c r="J12" i="67"/>
  <c r="J13" i="67" s="1"/>
  <c r="I11" i="67"/>
  <c r="F13" i="67"/>
  <c r="E6" i="67" s="1"/>
  <c r="I11" i="66"/>
  <c r="F13" i="66"/>
  <c r="E6" i="66" s="1"/>
  <c r="J13" i="66"/>
  <c r="E11" i="66"/>
  <c r="J12" i="65"/>
  <c r="I11" i="65"/>
  <c r="J13" i="65"/>
  <c r="F18" i="65"/>
  <c r="H18" i="65" s="1"/>
  <c r="F16" i="65"/>
  <c r="H16" i="65" s="1"/>
  <c r="F17" i="65"/>
  <c r="H17" i="65" s="1"/>
  <c r="E11" i="65"/>
  <c r="J12" i="64"/>
  <c r="J13" i="64" s="1"/>
  <c r="J11" i="64"/>
  <c r="F13" i="64"/>
  <c r="E6" i="64" s="1"/>
  <c r="J12" i="63"/>
  <c r="J13" i="63"/>
  <c r="F18" i="63"/>
  <c r="H18" i="63" s="1"/>
  <c r="F17" i="63"/>
  <c r="H17" i="63" s="1"/>
  <c r="F16" i="63"/>
  <c r="H16" i="63" s="1"/>
  <c r="E11" i="63"/>
  <c r="F13" i="62"/>
  <c r="E6" i="62" s="1"/>
  <c r="J12" i="62"/>
  <c r="J13" i="62"/>
  <c r="E11" i="62"/>
  <c r="J12" i="61"/>
  <c r="I11" i="61"/>
  <c r="F17" i="61"/>
  <c r="H17" i="61" s="1"/>
  <c r="F16" i="61"/>
  <c r="H16" i="61" s="1"/>
  <c r="F18" i="61"/>
  <c r="H18" i="61" s="1"/>
  <c r="J13" i="61"/>
  <c r="E11" i="61"/>
  <c r="J12" i="60"/>
  <c r="I11" i="60"/>
  <c r="F18" i="60"/>
  <c r="H18" i="60" s="1"/>
  <c r="F17" i="60"/>
  <c r="H17" i="60" s="1"/>
  <c r="E11" i="60"/>
  <c r="F16" i="60"/>
  <c r="H16" i="60" s="1"/>
  <c r="J13" i="60"/>
  <c r="J13" i="59"/>
  <c r="E11" i="59"/>
  <c r="V16" i="58"/>
  <c r="V10" i="58"/>
  <c r="U10" i="58"/>
  <c r="U8" i="58"/>
  <c r="E13" i="58"/>
  <c r="Q13" i="58" s="1"/>
  <c r="U20" i="58" l="1"/>
  <c r="U12" i="58"/>
  <c r="U18" i="58"/>
  <c r="V21" i="58"/>
  <c r="U11" i="58"/>
  <c r="U7" i="58"/>
  <c r="U19" i="58"/>
  <c r="U15" i="58"/>
  <c r="U17" i="58"/>
  <c r="E12" i="83"/>
  <c r="H13" i="83" s="1"/>
  <c r="E8" i="82"/>
  <c r="I13" i="82"/>
  <c r="E9" i="82" s="1"/>
  <c r="F18" i="67"/>
  <c r="H18" i="67" s="1"/>
  <c r="F17" i="67"/>
  <c r="H17" i="67" s="1"/>
  <c r="E11" i="67"/>
  <c r="F16" i="67"/>
  <c r="H16" i="67" s="1"/>
  <c r="E12" i="66"/>
  <c r="G13" i="66" s="1"/>
  <c r="E7" i="66" s="1"/>
  <c r="F18" i="66"/>
  <c r="H18" i="66" s="1"/>
  <c r="F17" i="66"/>
  <c r="H17" i="66" s="1"/>
  <c r="F16" i="66"/>
  <c r="H16" i="66" s="1"/>
  <c r="H13" i="65"/>
  <c r="K33" i="24" s="1"/>
  <c r="K34" i="24" s="1"/>
  <c r="E12" i="65"/>
  <c r="E13" i="65" s="1"/>
  <c r="G13" i="65"/>
  <c r="E7" i="65" s="1"/>
  <c r="F18" i="64"/>
  <c r="H18" i="64" s="1"/>
  <c r="F17" i="64"/>
  <c r="H17" i="64" s="1"/>
  <c r="F16" i="64"/>
  <c r="H16" i="64" s="1"/>
  <c r="E11" i="64"/>
  <c r="E12" i="63"/>
  <c r="H13" i="63"/>
  <c r="I33" i="24" s="1"/>
  <c r="I34" i="24" s="1"/>
  <c r="G13" i="63"/>
  <c r="E7" i="63" s="1"/>
  <c r="E13" i="63"/>
  <c r="H13" i="62"/>
  <c r="H33" i="24" s="1"/>
  <c r="H34" i="24" s="1"/>
  <c r="E12" i="62"/>
  <c r="G13" i="62" s="1"/>
  <c r="E7" i="62" s="1"/>
  <c r="F18" i="62"/>
  <c r="H18" i="62" s="1"/>
  <c r="F17" i="62"/>
  <c r="H17" i="62" s="1"/>
  <c r="F16" i="62"/>
  <c r="H16" i="62" s="1"/>
  <c r="E12" i="61"/>
  <c r="H13" i="61"/>
  <c r="E13" i="61"/>
  <c r="G13" i="61"/>
  <c r="E7" i="61" s="1"/>
  <c r="E12" i="60"/>
  <c r="H13" i="60" s="1"/>
  <c r="E12" i="59"/>
  <c r="E13" i="59" s="1"/>
  <c r="H13" i="59"/>
  <c r="G13" i="59"/>
  <c r="E7" i="59" s="1"/>
  <c r="V13" i="58"/>
  <c r="U13" i="58"/>
  <c r="E8" i="83" l="1"/>
  <c r="G13" i="83"/>
  <c r="E7" i="83" s="1"/>
  <c r="E13" i="83"/>
  <c r="G13" i="67"/>
  <c r="E7" i="67" s="1"/>
  <c r="E12" i="67"/>
  <c r="E13" i="67" s="1"/>
  <c r="H13" i="67"/>
  <c r="M33" i="24" s="1"/>
  <c r="M34" i="24" s="1"/>
  <c r="H13" i="66"/>
  <c r="L33" i="24" s="1"/>
  <c r="L34" i="24" s="1"/>
  <c r="E13" i="66"/>
  <c r="I13" i="65"/>
  <c r="E9" i="65" s="1"/>
  <c r="E8" i="65"/>
  <c r="E12" i="64"/>
  <c r="H13" i="64" s="1"/>
  <c r="J33" i="24" s="1"/>
  <c r="J34" i="24" s="1"/>
  <c r="E13" i="64"/>
  <c r="I13" i="63"/>
  <c r="E9" i="63" s="1"/>
  <c r="E8" i="63"/>
  <c r="E13" i="62"/>
  <c r="E8" i="62"/>
  <c r="I13" i="62"/>
  <c r="E9" i="62" s="1"/>
  <c r="E8" i="61"/>
  <c r="I13" i="61"/>
  <c r="E9" i="61" s="1"/>
  <c r="E8" i="60"/>
  <c r="E13" i="60"/>
  <c r="G13" i="60"/>
  <c r="E7" i="60" s="1"/>
  <c r="E8" i="59"/>
  <c r="I13" i="59"/>
  <c r="E9" i="59" s="1"/>
  <c r="F29" i="24"/>
  <c r="M29" i="24"/>
  <c r="L29" i="24"/>
  <c r="K29" i="24"/>
  <c r="J29" i="24"/>
  <c r="I29" i="24"/>
  <c r="H29" i="24"/>
  <c r="G29" i="24"/>
  <c r="I13" i="83" l="1"/>
  <c r="I13" i="67"/>
  <c r="E9" i="67" s="1"/>
  <c r="E8" i="67"/>
  <c r="I13" i="66"/>
  <c r="E9" i="66" s="1"/>
  <c r="E8" i="66"/>
  <c r="E8" i="64"/>
  <c r="G13" i="64"/>
  <c r="E7" i="64" s="1"/>
  <c r="I13" i="60"/>
  <c r="E9" i="60" s="1"/>
  <c r="D28" i="24"/>
  <c r="N16" i="83" l="1"/>
  <c r="N17" i="83" s="1"/>
  <c r="E9" i="83"/>
  <c r="I13" i="64"/>
  <c r="E9" i="64" s="1"/>
  <c r="D6" i="24"/>
  <c r="C28" i="33" l="1"/>
  <c r="H10" i="24"/>
  <c r="M37" i="24"/>
  <c r="L37" i="24"/>
  <c r="K37" i="24"/>
  <c r="J37" i="24"/>
  <c r="I37" i="24"/>
  <c r="H37" i="24"/>
  <c r="G37" i="24"/>
  <c r="F37" i="24"/>
  <c r="D37" i="24"/>
  <c r="M36" i="24"/>
  <c r="L36" i="24"/>
  <c r="K36" i="24"/>
  <c r="J36" i="24"/>
  <c r="I36" i="24"/>
  <c r="H36" i="24"/>
  <c r="G36" i="24"/>
  <c r="F36" i="24"/>
  <c r="D36" i="24"/>
  <c r="D14" i="24"/>
  <c r="D15" i="24"/>
  <c r="E36" i="24" l="1"/>
  <c r="M12" i="24" l="1"/>
  <c r="M11" i="24"/>
  <c r="M10" i="24"/>
  <c r="M9" i="24"/>
  <c r="L12" i="24"/>
  <c r="L11" i="24"/>
  <c r="L10" i="24"/>
  <c r="L9" i="24"/>
  <c r="K12" i="24"/>
  <c r="K11" i="24"/>
  <c r="K10" i="24"/>
  <c r="K9" i="24"/>
  <c r="J12" i="24"/>
  <c r="J11" i="24"/>
  <c r="J10" i="24"/>
  <c r="J9" i="24"/>
  <c r="H26" i="56"/>
  <c r="I12" i="56"/>
  <c r="I11" i="56"/>
  <c r="F11" i="56"/>
  <c r="F12" i="56" s="1"/>
  <c r="J12" i="56" s="1"/>
  <c r="H26" i="55"/>
  <c r="I12" i="55"/>
  <c r="I11" i="55"/>
  <c r="F11" i="55"/>
  <c r="K15" i="24" l="1"/>
  <c r="K14" i="24"/>
  <c r="M14" i="24"/>
  <c r="M15" i="24"/>
  <c r="L14" i="24"/>
  <c r="L15" i="24"/>
  <c r="J15" i="24"/>
  <c r="J14" i="24"/>
  <c r="F13" i="56"/>
  <c r="E6" i="56" s="1"/>
  <c r="E11" i="56" s="1"/>
  <c r="J11" i="56"/>
  <c r="J13" i="56" s="1"/>
  <c r="J11" i="55"/>
  <c r="F12" i="55"/>
  <c r="J12" i="55" s="1"/>
  <c r="E12" i="56" l="1"/>
  <c r="H13" i="56"/>
  <c r="G13" i="56"/>
  <c r="E7" i="56" s="1"/>
  <c r="E13" i="56"/>
  <c r="J13" i="55"/>
  <c r="F13" i="55"/>
  <c r="E6" i="55" s="1"/>
  <c r="E11" i="55" s="1"/>
  <c r="E8" i="56" l="1"/>
  <c r="I13" i="56"/>
  <c r="E9" i="56" s="1"/>
  <c r="E12" i="55"/>
  <c r="G13" i="55" s="1"/>
  <c r="E7" i="55" s="1"/>
  <c r="H13" i="55" l="1"/>
  <c r="E8" i="55" s="1"/>
  <c r="E13" i="55"/>
  <c r="I13" i="55" l="1"/>
  <c r="E9" i="55" s="1"/>
  <c r="I12" i="54" l="1"/>
  <c r="J11" i="54"/>
  <c r="I11" i="54"/>
  <c r="F11" i="54"/>
  <c r="F12" i="54" s="1"/>
  <c r="J12" i="54" s="1"/>
  <c r="I12" i="52"/>
  <c r="F12" i="52"/>
  <c r="J12" i="52" s="1"/>
  <c r="J11" i="52"/>
  <c r="I11" i="52"/>
  <c r="F11" i="52"/>
  <c r="H26" i="54"/>
  <c r="H26" i="52"/>
  <c r="I10" i="24"/>
  <c r="I9" i="24"/>
  <c r="H9" i="24"/>
  <c r="H14" i="24" s="1"/>
  <c r="H26" i="51"/>
  <c r="I12" i="51"/>
  <c r="I11" i="51"/>
  <c r="F11" i="51"/>
  <c r="F12" i="51" s="1"/>
  <c r="J12" i="51" s="1"/>
  <c r="H26" i="50"/>
  <c r="I12" i="50"/>
  <c r="I11" i="50"/>
  <c r="F11" i="50"/>
  <c r="G12" i="24"/>
  <c r="G11" i="24"/>
  <c r="G10" i="24"/>
  <c r="H13" i="44"/>
  <c r="G13" i="44"/>
  <c r="F13" i="44"/>
  <c r="N41" i="48"/>
  <c r="N40" i="48"/>
  <c r="N39" i="48"/>
  <c r="C36" i="48"/>
  <c r="B36" i="48"/>
  <c r="C35" i="48"/>
  <c r="B35" i="48"/>
  <c r="R33" i="48"/>
  <c r="P33" i="48"/>
  <c r="C33" i="48"/>
  <c r="R32" i="48"/>
  <c r="M32" i="48"/>
  <c r="M36" i="48" s="1"/>
  <c r="L32" i="48"/>
  <c r="L36" i="48" s="1"/>
  <c r="K32" i="48"/>
  <c r="J32" i="48"/>
  <c r="I32" i="48"/>
  <c r="H32" i="48"/>
  <c r="G32" i="48"/>
  <c r="G36" i="48" s="1"/>
  <c r="F32" i="48"/>
  <c r="F36" i="48" s="1"/>
  <c r="E32" i="48"/>
  <c r="E36" i="48" s="1"/>
  <c r="D32" i="48"/>
  <c r="C25" i="47" s="1"/>
  <c r="M31" i="48"/>
  <c r="M35" i="48" s="1"/>
  <c r="L31" i="48"/>
  <c r="K31" i="48"/>
  <c r="K35" i="48" s="1"/>
  <c r="J31" i="48"/>
  <c r="J35" i="48" s="1"/>
  <c r="I31" i="48"/>
  <c r="I35" i="48" s="1"/>
  <c r="H31" i="48"/>
  <c r="H35" i="48" s="1"/>
  <c r="G31" i="48"/>
  <c r="F31" i="48"/>
  <c r="E31" i="48"/>
  <c r="E35" i="48" s="1"/>
  <c r="D31" i="48"/>
  <c r="C8" i="47" s="1"/>
  <c r="N30" i="48"/>
  <c r="M28" i="48"/>
  <c r="L28" i="48"/>
  <c r="K28" i="48"/>
  <c r="J28" i="48"/>
  <c r="I28" i="48"/>
  <c r="H28" i="48"/>
  <c r="G28" i="48"/>
  <c r="F28" i="48"/>
  <c r="E28" i="48"/>
  <c r="D28" i="48"/>
  <c r="C28" i="48"/>
  <c r="N28" i="48" s="1"/>
  <c r="N27" i="48" s="1"/>
  <c r="B27" i="48"/>
  <c r="N26" i="48"/>
  <c r="N20" i="48"/>
  <c r="N19" i="48"/>
  <c r="N18" i="48"/>
  <c r="C15" i="48"/>
  <c r="B15" i="48"/>
  <c r="C14" i="48"/>
  <c r="B14" i="48"/>
  <c r="R12" i="48"/>
  <c r="P12" i="48"/>
  <c r="C12" i="48"/>
  <c r="B12" i="48"/>
  <c r="M11" i="48"/>
  <c r="L11" i="48"/>
  <c r="K11" i="48"/>
  <c r="K15" i="48" s="1"/>
  <c r="J11" i="48"/>
  <c r="J15" i="48" s="1"/>
  <c r="I11" i="48"/>
  <c r="I15" i="48" s="1"/>
  <c r="H11" i="48"/>
  <c r="H15" i="48" s="1"/>
  <c r="G11" i="48"/>
  <c r="G15" i="48" s="1"/>
  <c r="F11" i="48"/>
  <c r="F15" i="48" s="1"/>
  <c r="E11" i="48"/>
  <c r="D11" i="48"/>
  <c r="C25" i="46" s="1"/>
  <c r="M10" i="48"/>
  <c r="M14" i="48" s="1"/>
  <c r="L10" i="48"/>
  <c r="L14" i="48" s="1"/>
  <c r="K10" i="48"/>
  <c r="K14" i="48" s="1"/>
  <c r="J10" i="48"/>
  <c r="J14" i="48" s="1"/>
  <c r="I10" i="48"/>
  <c r="H10" i="48"/>
  <c r="G10" i="48"/>
  <c r="G14" i="48" s="1"/>
  <c r="F10" i="48"/>
  <c r="E10" i="48"/>
  <c r="E14" i="48" s="1"/>
  <c r="D10" i="48"/>
  <c r="D14" i="48" s="1"/>
  <c r="N9" i="48"/>
  <c r="N7" i="48"/>
  <c r="N6" i="48"/>
  <c r="M6" i="48"/>
  <c r="L6" i="48"/>
  <c r="K6" i="48"/>
  <c r="J6" i="48"/>
  <c r="I6" i="48"/>
  <c r="H6" i="48"/>
  <c r="G6" i="48"/>
  <c r="F6" i="48"/>
  <c r="E6" i="48"/>
  <c r="D6" i="48"/>
  <c r="C6" i="48"/>
  <c r="B6" i="48"/>
  <c r="N5" i="48"/>
  <c r="C52" i="47"/>
  <c r="C51" i="47"/>
  <c r="C50" i="47"/>
  <c r="C49" i="47"/>
  <c r="C48" i="47"/>
  <c r="C47" i="47"/>
  <c r="C46" i="47"/>
  <c r="C45" i="47"/>
  <c r="C44" i="47"/>
  <c r="C43" i="47"/>
  <c r="C41" i="47"/>
  <c r="C35" i="47"/>
  <c r="C34" i="47"/>
  <c r="C33" i="47"/>
  <c r="C32" i="47"/>
  <c r="C31" i="47"/>
  <c r="C30" i="47"/>
  <c r="C29" i="47"/>
  <c r="C28" i="47"/>
  <c r="C27" i="47"/>
  <c r="C26" i="47"/>
  <c r="C24" i="47"/>
  <c r="C18" i="47"/>
  <c r="C17" i="47"/>
  <c r="C16" i="47"/>
  <c r="C15" i="47"/>
  <c r="C14" i="47"/>
  <c r="C13" i="47"/>
  <c r="C12" i="47"/>
  <c r="C11" i="47"/>
  <c r="C10" i="47"/>
  <c r="C9" i="47"/>
  <c r="C7" i="47"/>
  <c r="C52" i="46"/>
  <c r="C51" i="46"/>
  <c r="C50" i="46"/>
  <c r="C49" i="46"/>
  <c r="C48" i="46"/>
  <c r="C47" i="46"/>
  <c r="C46" i="46"/>
  <c r="C45" i="46"/>
  <c r="C44" i="46"/>
  <c r="C43" i="46"/>
  <c r="C41" i="46"/>
  <c r="C35" i="46"/>
  <c r="C34" i="46"/>
  <c r="C33" i="46"/>
  <c r="C32" i="46"/>
  <c r="C31" i="46"/>
  <c r="C30" i="46"/>
  <c r="C29" i="46"/>
  <c r="C28" i="46"/>
  <c r="C27" i="46"/>
  <c r="C26" i="46"/>
  <c r="C24" i="46"/>
  <c r="E19" i="46"/>
  <c r="C18" i="46"/>
  <c r="C17" i="46"/>
  <c r="C16" i="46"/>
  <c r="C15" i="46"/>
  <c r="C14" i="46"/>
  <c r="C13" i="46"/>
  <c r="C12" i="46"/>
  <c r="C11" i="46"/>
  <c r="C10" i="46"/>
  <c r="C9" i="46"/>
  <c r="D19" i="46" s="1"/>
  <c r="C7" i="46"/>
  <c r="I14" i="24" l="1"/>
  <c r="H12" i="48"/>
  <c r="D33" i="48"/>
  <c r="C42" i="47" s="1"/>
  <c r="L33" i="48"/>
  <c r="E12" i="48"/>
  <c r="C8" i="46"/>
  <c r="I12" i="48"/>
  <c r="M12" i="48"/>
  <c r="H33" i="48"/>
  <c r="F33" i="48"/>
  <c r="I33" i="48"/>
  <c r="J33" i="48"/>
  <c r="J12" i="48"/>
  <c r="K33" i="48"/>
  <c r="H36" i="48"/>
  <c r="K12" i="48"/>
  <c r="F35" i="48"/>
  <c r="I36" i="48"/>
  <c r="H14" i="48"/>
  <c r="I14" i="48"/>
  <c r="F12" i="48"/>
  <c r="L12" i="48"/>
  <c r="G33" i="48"/>
  <c r="G35" i="48"/>
  <c r="J13" i="54"/>
  <c r="F13" i="54"/>
  <c r="E6" i="54" s="1"/>
  <c r="E11" i="54" s="1"/>
  <c r="J13" i="52"/>
  <c r="F13" i="51"/>
  <c r="E6" i="51" s="1"/>
  <c r="E11" i="51" s="1"/>
  <c r="J11" i="51"/>
  <c r="J13" i="51" s="1"/>
  <c r="F13" i="50"/>
  <c r="E6" i="50" s="1"/>
  <c r="E11" i="50" s="1"/>
  <c r="J11" i="50"/>
  <c r="F12" i="50"/>
  <c r="J12" i="50" s="1"/>
  <c r="I13" i="44"/>
  <c r="E15" i="48"/>
  <c r="M15" i="48"/>
  <c r="K36" i="48"/>
  <c r="D36" i="48"/>
  <c r="L15" i="48"/>
  <c r="J36" i="48"/>
  <c r="D15" i="48"/>
  <c r="D12" i="48"/>
  <c r="C42" i="46" s="1"/>
  <c r="F14" i="48"/>
  <c r="D35" i="48"/>
  <c r="L35" i="48"/>
  <c r="G12" i="48"/>
  <c r="E33" i="48"/>
  <c r="M33" i="48"/>
  <c r="N14" i="48" l="1"/>
  <c r="N10" i="48" s="1"/>
  <c r="N36" i="48"/>
  <c r="N32" i="48" s="1"/>
  <c r="N15" i="48"/>
  <c r="N11" i="48" s="1"/>
  <c r="E12" i="54"/>
  <c r="E13" i="54" s="1"/>
  <c r="F13" i="52"/>
  <c r="E6" i="52" s="1"/>
  <c r="E11" i="52" s="1"/>
  <c r="E12" i="51"/>
  <c r="H13" i="51"/>
  <c r="G13" i="51"/>
  <c r="E7" i="51" s="1"/>
  <c r="E13" i="51"/>
  <c r="E12" i="50"/>
  <c r="H13" i="50" s="1"/>
  <c r="E8" i="50" s="1"/>
  <c r="H11" i="24" s="1"/>
  <c r="H15" i="24" s="1"/>
  <c r="J13" i="50"/>
  <c r="N35" i="48"/>
  <c r="N31" i="48" s="1"/>
  <c r="N12" i="48" l="1"/>
  <c r="N33" i="48"/>
  <c r="G13" i="54"/>
  <c r="E7" i="54" s="1"/>
  <c r="H13" i="54"/>
  <c r="E12" i="52"/>
  <c r="G13" i="52" s="1"/>
  <c r="E7" i="52" s="1"/>
  <c r="H13" i="52"/>
  <c r="E8" i="51"/>
  <c r="I11" i="24" s="1"/>
  <c r="I15" i="24" s="1"/>
  <c r="I13" i="51"/>
  <c r="E9" i="51" s="1"/>
  <c r="I12" i="24" s="1"/>
  <c r="E13" i="50"/>
  <c r="G13" i="50"/>
  <c r="E7" i="50" s="1"/>
  <c r="I13" i="54" l="1"/>
  <c r="E9" i="54" s="1"/>
  <c r="E8" i="54"/>
  <c r="E13" i="52"/>
  <c r="I13" i="52"/>
  <c r="E9" i="52" s="1"/>
  <c r="E8" i="52"/>
  <c r="I13" i="50"/>
  <c r="E9" i="50" s="1"/>
  <c r="H12" i="24" s="1"/>
  <c r="C69" i="47" l="1"/>
  <c r="C86" i="46" l="1"/>
  <c r="C69" i="46"/>
  <c r="H13" i="45" l="1"/>
  <c r="G9" i="24"/>
  <c r="H26" i="45"/>
  <c r="I12" i="45"/>
  <c r="I11" i="45"/>
  <c r="F11" i="45"/>
  <c r="F12" i="45" s="1"/>
  <c r="J12" i="45" s="1"/>
  <c r="G15" i="24" l="1"/>
  <c r="G14" i="24"/>
  <c r="F13" i="45"/>
  <c r="J11" i="45"/>
  <c r="J13" i="45" s="1"/>
  <c r="H26" i="44"/>
  <c r="I12" i="44"/>
  <c r="I11" i="44"/>
  <c r="F11" i="44"/>
  <c r="J11" i="44" s="1"/>
  <c r="H26" i="43"/>
  <c r="I12" i="43"/>
  <c r="I11" i="43"/>
  <c r="F11" i="43"/>
  <c r="J11" i="43" s="1"/>
  <c r="N8" i="43"/>
  <c r="F12" i="43" s="1"/>
  <c r="H26" i="42"/>
  <c r="I12" i="42"/>
  <c r="F12" i="42"/>
  <c r="J12" i="42" s="1"/>
  <c r="J11" i="42"/>
  <c r="I11" i="42"/>
  <c r="F11" i="42"/>
  <c r="F13" i="42" s="1"/>
  <c r="E6" i="42" s="1"/>
  <c r="E6" i="45" l="1"/>
  <c r="E11" i="45" s="1"/>
  <c r="F12" i="44"/>
  <c r="J12" i="44" s="1"/>
  <c r="J13" i="44" s="1"/>
  <c r="F13" i="43"/>
  <c r="E6" i="43" s="1"/>
  <c r="E11" i="43" s="1"/>
  <c r="J12" i="43"/>
  <c r="J13" i="43"/>
  <c r="J13" i="42"/>
  <c r="E11" i="42"/>
  <c r="E12" i="45" l="1"/>
  <c r="E13" i="45" s="1"/>
  <c r="G13" i="45"/>
  <c r="E7" i="45" s="1"/>
  <c r="E8" i="45"/>
  <c r="E6" i="44"/>
  <c r="E12" i="43"/>
  <c r="G13" i="43" s="1"/>
  <c r="E7" i="43" s="1"/>
  <c r="E12" i="42"/>
  <c r="H13" i="42" s="1"/>
  <c r="E11" i="44" l="1"/>
  <c r="F9" i="24"/>
  <c r="I13" i="45"/>
  <c r="E9" i="45" s="1"/>
  <c r="E13" i="43"/>
  <c r="H13" i="43"/>
  <c r="E8" i="42"/>
  <c r="E15" i="24" s="1"/>
  <c r="E13" i="42"/>
  <c r="G13" i="42"/>
  <c r="E7" i="42" s="1"/>
  <c r="E14" i="24" s="1"/>
  <c r="E12" i="44" l="1"/>
  <c r="E8" i="43"/>
  <c r="E37" i="24" s="1"/>
  <c r="I13" i="43"/>
  <c r="E9" i="43" s="1"/>
  <c r="I13" i="42"/>
  <c r="E9" i="42" s="1"/>
  <c r="E13" i="44" l="1"/>
  <c r="E7" i="44"/>
  <c r="F10" i="24" s="1"/>
  <c r="F14" i="24" s="1"/>
  <c r="H26" i="40"/>
  <c r="I12" i="40"/>
  <c r="J11" i="40"/>
  <c r="I11" i="40"/>
  <c r="F11" i="40"/>
  <c r="N8" i="40"/>
  <c r="F12" i="40" s="1"/>
  <c r="J12" i="40" s="1"/>
  <c r="H26" i="36"/>
  <c r="I12" i="36"/>
  <c r="J11" i="36"/>
  <c r="I11" i="36"/>
  <c r="F11" i="36"/>
  <c r="E8" i="44" l="1"/>
  <c r="F11" i="24" s="1"/>
  <c r="F15" i="24" s="1"/>
  <c r="E9" i="44"/>
  <c r="F12" i="24" s="1"/>
  <c r="J13" i="40"/>
  <c r="F13" i="40"/>
  <c r="E6" i="40" s="1"/>
  <c r="J13" i="36"/>
  <c r="F12" i="36"/>
  <c r="J12" i="36" s="1"/>
  <c r="C7" i="28"/>
  <c r="C24" i="28"/>
  <c r="E19" i="28"/>
  <c r="N7" i="11"/>
  <c r="N7" i="10"/>
  <c r="N7" i="9"/>
  <c r="N7" i="8"/>
  <c r="N7" i="7"/>
  <c r="N7" i="6"/>
  <c r="N7" i="5"/>
  <c r="N7" i="4"/>
  <c r="N7" i="3"/>
  <c r="N7" i="2"/>
  <c r="N9" i="24"/>
  <c r="N7" i="24"/>
  <c r="P24" i="30"/>
  <c r="O24" i="30"/>
  <c r="N24" i="30"/>
  <c r="M24" i="30"/>
  <c r="L24" i="30"/>
  <c r="K24" i="30"/>
  <c r="J24" i="30"/>
  <c r="I24" i="30"/>
  <c r="H24" i="30"/>
  <c r="G24" i="30"/>
  <c r="F24" i="30"/>
  <c r="E24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V14" i="30"/>
  <c r="U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P11" i="30"/>
  <c r="O11" i="30"/>
  <c r="N11" i="30"/>
  <c r="M11" i="30"/>
  <c r="M13" i="30" s="1"/>
  <c r="L11" i="30"/>
  <c r="L13" i="30" s="1"/>
  <c r="K11" i="30"/>
  <c r="K13" i="30" s="1"/>
  <c r="J11" i="30"/>
  <c r="J13" i="30" s="1"/>
  <c r="I11" i="30"/>
  <c r="I13" i="30" s="1"/>
  <c r="H11" i="30"/>
  <c r="G11" i="30"/>
  <c r="F11" i="30"/>
  <c r="E11" i="30"/>
  <c r="E13" i="30" s="1"/>
  <c r="P10" i="30"/>
  <c r="O10" i="30"/>
  <c r="N10" i="30"/>
  <c r="M10" i="30"/>
  <c r="L10" i="30"/>
  <c r="K10" i="30"/>
  <c r="J10" i="30"/>
  <c r="I10" i="30"/>
  <c r="H10" i="30"/>
  <c r="G10" i="30"/>
  <c r="F10" i="30"/>
  <c r="E10" i="30"/>
  <c r="V9" i="30"/>
  <c r="U9" i="30"/>
  <c r="P9" i="30"/>
  <c r="O9" i="30"/>
  <c r="N9" i="30"/>
  <c r="M9" i="30"/>
  <c r="L9" i="30"/>
  <c r="K9" i="30"/>
  <c r="J9" i="30"/>
  <c r="I9" i="30"/>
  <c r="H9" i="30"/>
  <c r="G9" i="30"/>
  <c r="F9" i="30"/>
  <c r="E9" i="30"/>
  <c r="P8" i="30"/>
  <c r="O8" i="30"/>
  <c r="N8" i="30"/>
  <c r="M8" i="30"/>
  <c r="L8" i="30"/>
  <c r="K8" i="30"/>
  <c r="J8" i="30"/>
  <c r="I8" i="30"/>
  <c r="H8" i="30"/>
  <c r="G8" i="30"/>
  <c r="F8" i="30"/>
  <c r="E8" i="30"/>
  <c r="P7" i="30"/>
  <c r="O7" i="30"/>
  <c r="N7" i="30"/>
  <c r="M7" i="30"/>
  <c r="L7" i="30"/>
  <c r="K7" i="30"/>
  <c r="J7" i="30"/>
  <c r="I7" i="30"/>
  <c r="H7" i="30"/>
  <c r="G7" i="30"/>
  <c r="F7" i="30"/>
  <c r="E7" i="30"/>
  <c r="F13" i="30" l="1"/>
  <c r="N13" i="30"/>
  <c r="H13" i="30"/>
  <c r="P13" i="30"/>
  <c r="G13" i="30"/>
  <c r="O13" i="30"/>
  <c r="Q13" i="30"/>
  <c r="V13" i="30" s="1"/>
  <c r="Q15" i="30"/>
  <c r="U15" i="30" s="1"/>
  <c r="Q16" i="30"/>
  <c r="Q17" i="30"/>
  <c r="V17" i="30" s="1"/>
  <c r="Q18" i="30"/>
  <c r="V18" i="30" s="1"/>
  <c r="Q10" i="30"/>
  <c r="V10" i="30" s="1"/>
  <c r="Q8" i="30"/>
  <c r="V8" i="30" s="1"/>
  <c r="F17" i="40"/>
  <c r="H17" i="40" s="1"/>
  <c r="F16" i="40"/>
  <c r="H16" i="40" s="1"/>
  <c r="F18" i="40"/>
  <c r="H18" i="40" s="1"/>
  <c r="E11" i="40"/>
  <c r="F13" i="36"/>
  <c r="E6" i="36" s="1"/>
  <c r="Q7" i="30"/>
  <c r="U7" i="30" s="1"/>
  <c r="Q12" i="30"/>
  <c r="U12" i="30" s="1"/>
  <c r="Q19" i="30"/>
  <c r="U19" i="30" s="1"/>
  <c r="Q20" i="30"/>
  <c r="U20" i="30" s="1"/>
  <c r="Q21" i="30"/>
  <c r="U17" i="30"/>
  <c r="U16" i="30"/>
  <c r="V16" i="30"/>
  <c r="U18" i="30"/>
  <c r="Q11" i="30"/>
  <c r="V15" i="30" l="1"/>
  <c r="U13" i="30"/>
  <c r="V19" i="30"/>
  <c r="V7" i="30"/>
  <c r="V20" i="30"/>
  <c r="U10" i="30"/>
  <c r="V12" i="30"/>
  <c r="U8" i="30"/>
  <c r="E12" i="40"/>
  <c r="E13" i="40" s="1"/>
  <c r="G13" i="40"/>
  <c r="E7" i="40" s="1"/>
  <c r="H13" i="40"/>
  <c r="F17" i="36"/>
  <c r="H17" i="36" s="1"/>
  <c r="F16" i="36"/>
  <c r="H16" i="36" s="1"/>
  <c r="D6" i="36"/>
  <c r="F18" i="36"/>
  <c r="H18" i="36" s="1"/>
  <c r="E11" i="36"/>
  <c r="U11" i="30"/>
  <c r="V11" i="30"/>
  <c r="E8" i="40" l="1"/>
  <c r="I13" i="40"/>
  <c r="E9" i="40" s="1"/>
  <c r="E13" i="36"/>
  <c r="E12" i="36"/>
  <c r="G13" i="36" s="1"/>
  <c r="E7" i="36" s="1"/>
  <c r="H13" i="36"/>
  <c r="C41" i="29"/>
  <c r="C32" i="29"/>
  <c r="C24" i="29"/>
  <c r="C10" i="29"/>
  <c r="C8" i="29"/>
  <c r="C7" i="29"/>
  <c r="C41" i="28"/>
  <c r="C17" i="29"/>
  <c r="N42" i="24"/>
  <c r="N41" i="24"/>
  <c r="N40" i="24"/>
  <c r="B37" i="24"/>
  <c r="B36" i="24"/>
  <c r="R33" i="24"/>
  <c r="N31" i="24"/>
  <c r="N29" i="24"/>
  <c r="B28" i="24"/>
  <c r="N27" i="24"/>
  <c r="N20" i="24"/>
  <c r="N19" i="24"/>
  <c r="N18" i="24"/>
  <c r="B15" i="24"/>
  <c r="B14" i="24"/>
  <c r="B12" i="24"/>
  <c r="B6" i="24"/>
  <c r="N5" i="24"/>
  <c r="N8" i="21"/>
  <c r="F11" i="21"/>
  <c r="J11" i="21" s="1"/>
  <c r="I11" i="21"/>
  <c r="I12" i="21"/>
  <c r="H26" i="21"/>
  <c r="N8" i="20"/>
  <c r="F12" i="20" s="1"/>
  <c r="F11" i="20"/>
  <c r="J11" i="20" s="1"/>
  <c r="I11" i="20"/>
  <c r="I12" i="20"/>
  <c r="H26" i="20"/>
  <c r="N8" i="19"/>
  <c r="F12" i="19" s="1"/>
  <c r="F11" i="19"/>
  <c r="J11" i="19" s="1"/>
  <c r="I11" i="19"/>
  <c r="I12" i="19"/>
  <c r="H26" i="19"/>
  <c r="N8" i="18"/>
  <c r="F12" i="18" s="1"/>
  <c r="F11" i="18"/>
  <c r="I11" i="18"/>
  <c r="J11" i="18"/>
  <c r="I12" i="18"/>
  <c r="H26" i="18"/>
  <c r="N8" i="17"/>
  <c r="F11" i="17"/>
  <c r="J11" i="17" s="1"/>
  <c r="I11" i="17"/>
  <c r="I12" i="17"/>
  <c r="H26" i="17"/>
  <c r="N8" i="16"/>
  <c r="F12" i="16" s="1"/>
  <c r="F11" i="16"/>
  <c r="J11" i="16" s="1"/>
  <c r="I11" i="16"/>
  <c r="I12" i="16"/>
  <c r="H26" i="16"/>
  <c r="N8" i="15"/>
  <c r="F12" i="15" s="1"/>
  <c r="F11" i="15"/>
  <c r="I11" i="15"/>
  <c r="J11" i="15"/>
  <c r="I12" i="15"/>
  <c r="H26" i="15"/>
  <c r="N8" i="14"/>
  <c r="F11" i="14"/>
  <c r="I11" i="14"/>
  <c r="J11" i="14"/>
  <c r="F12" i="14"/>
  <c r="J12" i="14" s="1"/>
  <c r="I12" i="14"/>
  <c r="H26" i="14"/>
  <c r="N8" i="13"/>
  <c r="F11" i="13"/>
  <c r="J11" i="13" s="1"/>
  <c r="I11" i="13"/>
  <c r="I12" i="13"/>
  <c r="H26" i="13"/>
  <c r="N8" i="12"/>
  <c r="F12" i="12" s="1"/>
  <c r="F11" i="12"/>
  <c r="H11" i="12"/>
  <c r="I11" i="12"/>
  <c r="J11" i="12"/>
  <c r="I12" i="12"/>
  <c r="H26" i="12"/>
  <c r="H26" i="11"/>
  <c r="I12" i="11"/>
  <c r="F12" i="11"/>
  <c r="J12" i="11" s="1"/>
  <c r="J11" i="11"/>
  <c r="I11" i="11"/>
  <c r="F11" i="11"/>
  <c r="H26" i="10"/>
  <c r="I12" i="10"/>
  <c r="J11" i="10"/>
  <c r="I11" i="10"/>
  <c r="F11" i="10"/>
  <c r="F12" i="10" s="1"/>
  <c r="J12" i="10" s="1"/>
  <c r="H26" i="9"/>
  <c r="I12" i="9"/>
  <c r="I11" i="9"/>
  <c r="F11" i="9"/>
  <c r="F12" i="9" s="1"/>
  <c r="J12" i="9" s="1"/>
  <c r="H26" i="8"/>
  <c r="I12" i="8"/>
  <c r="F12" i="8"/>
  <c r="J12" i="8" s="1"/>
  <c r="J13" i="8" s="1"/>
  <c r="J11" i="8"/>
  <c r="I11" i="8"/>
  <c r="F11" i="8"/>
  <c r="H26" i="7"/>
  <c r="I12" i="7"/>
  <c r="I11" i="7"/>
  <c r="F11" i="7"/>
  <c r="H26" i="6"/>
  <c r="I12" i="6"/>
  <c r="F12" i="6"/>
  <c r="J12" i="6" s="1"/>
  <c r="J11" i="6"/>
  <c r="I11" i="6"/>
  <c r="F11" i="6"/>
  <c r="H26" i="5"/>
  <c r="I12" i="5"/>
  <c r="F12" i="5"/>
  <c r="J12" i="5" s="1"/>
  <c r="J11" i="5"/>
  <c r="I11" i="5"/>
  <c r="F11" i="5"/>
  <c r="H26" i="4"/>
  <c r="I12" i="4"/>
  <c r="F12" i="4"/>
  <c r="J12" i="4" s="1"/>
  <c r="J11" i="4"/>
  <c r="I11" i="4"/>
  <c r="F11" i="4"/>
  <c r="H26" i="3"/>
  <c r="I12" i="3"/>
  <c r="F12" i="3"/>
  <c r="J12" i="3" s="1"/>
  <c r="J11" i="3"/>
  <c r="I11" i="3"/>
  <c r="F11" i="3"/>
  <c r="H26" i="2"/>
  <c r="I12" i="2"/>
  <c r="I11" i="2"/>
  <c r="F11" i="2"/>
  <c r="F12" i="2" s="1"/>
  <c r="J12" i="2" s="1"/>
  <c r="R34" i="68" l="1"/>
  <c r="R12" i="24"/>
  <c r="R12" i="68"/>
  <c r="C12" i="29"/>
  <c r="C13" i="29"/>
  <c r="C14" i="29"/>
  <c r="C15" i="29"/>
  <c r="C16" i="29"/>
  <c r="C9" i="29"/>
  <c r="F13" i="5"/>
  <c r="E6" i="5" s="1"/>
  <c r="F18" i="5" s="1"/>
  <c r="H18" i="5" s="1"/>
  <c r="E8" i="36"/>
  <c r="I13" i="36"/>
  <c r="E9" i="36" s="1"/>
  <c r="N28" i="24"/>
  <c r="J13" i="14"/>
  <c r="J13" i="11"/>
  <c r="J13" i="4"/>
  <c r="J13" i="3"/>
  <c r="F13" i="11"/>
  <c r="E6" i="11" s="1"/>
  <c r="F17" i="11" s="1"/>
  <c r="H17" i="11" s="1"/>
  <c r="F13" i="8"/>
  <c r="E6" i="8" s="1"/>
  <c r="E11" i="8" s="1"/>
  <c r="J13" i="6"/>
  <c r="F13" i="6"/>
  <c r="E6" i="6" s="1"/>
  <c r="F16" i="6" s="1"/>
  <c r="H16" i="6" s="1"/>
  <c r="F13" i="4"/>
  <c r="E6" i="4" s="1"/>
  <c r="F17" i="4" s="1"/>
  <c r="H17" i="4" s="1"/>
  <c r="F13" i="3"/>
  <c r="E6" i="3" s="1"/>
  <c r="F18" i="3" s="1"/>
  <c r="H18" i="3" s="1"/>
  <c r="N6" i="24"/>
  <c r="R34" i="24"/>
  <c r="J12" i="18"/>
  <c r="F13" i="18"/>
  <c r="E6" i="18" s="1"/>
  <c r="F13" i="20"/>
  <c r="E6" i="20" s="1"/>
  <c r="J12" i="20"/>
  <c r="J13" i="20" s="1"/>
  <c r="J12" i="15"/>
  <c r="J13" i="15" s="1"/>
  <c r="F13" i="15"/>
  <c r="E6" i="15" s="1"/>
  <c r="E11" i="12"/>
  <c r="F13" i="16"/>
  <c r="E6" i="16" s="1"/>
  <c r="J12" i="16"/>
  <c r="J13" i="16" s="1"/>
  <c r="J13" i="18"/>
  <c r="J12" i="19"/>
  <c r="J13" i="19" s="1"/>
  <c r="F13" i="19"/>
  <c r="E6" i="19" s="1"/>
  <c r="J12" i="12"/>
  <c r="J13" i="12" s="1"/>
  <c r="F13" i="12"/>
  <c r="E6" i="12" s="1"/>
  <c r="E11" i="13"/>
  <c r="F13" i="13"/>
  <c r="E6" i="13" s="1"/>
  <c r="F13" i="14"/>
  <c r="E6" i="14" s="1"/>
  <c r="F12" i="13"/>
  <c r="J12" i="13" s="1"/>
  <c r="J13" i="13" s="1"/>
  <c r="F12" i="17"/>
  <c r="F12" i="21"/>
  <c r="J13" i="5"/>
  <c r="J13" i="10"/>
  <c r="F13" i="2"/>
  <c r="E6" i="2" s="1"/>
  <c r="F13" i="10"/>
  <c r="E6" i="10" s="1"/>
  <c r="J11" i="7"/>
  <c r="F12" i="7"/>
  <c r="J12" i="7" s="1"/>
  <c r="J11" i="9"/>
  <c r="J13" i="9" s="1"/>
  <c r="F13" i="9"/>
  <c r="E6" i="9" s="1"/>
  <c r="J11" i="2"/>
  <c r="J13" i="2" s="1"/>
  <c r="E11" i="3" l="1"/>
  <c r="F16" i="11"/>
  <c r="H16" i="11" s="1"/>
  <c r="F18" i="11"/>
  <c r="H18" i="11" s="1"/>
  <c r="E11" i="11"/>
  <c r="F17" i="8"/>
  <c r="H17" i="8" s="1"/>
  <c r="F18" i="8"/>
  <c r="H18" i="8" s="1"/>
  <c r="F16" i="8"/>
  <c r="H16" i="8" s="1"/>
  <c r="F18" i="6"/>
  <c r="H18" i="6" s="1"/>
  <c r="E11" i="6"/>
  <c r="F17" i="6"/>
  <c r="H17" i="6" s="1"/>
  <c r="F17" i="3"/>
  <c r="H17" i="3" s="1"/>
  <c r="C49" i="29"/>
  <c r="E11" i="5"/>
  <c r="E12" i="5" s="1"/>
  <c r="G13" i="5" s="1"/>
  <c r="F16" i="5"/>
  <c r="H16" i="5" s="1"/>
  <c r="F17" i="5"/>
  <c r="H17" i="5" s="1"/>
  <c r="F16" i="3"/>
  <c r="H16" i="3" s="1"/>
  <c r="F16" i="4"/>
  <c r="H16" i="4" s="1"/>
  <c r="F18" i="4"/>
  <c r="H18" i="4" s="1"/>
  <c r="E11" i="4"/>
  <c r="E12" i="4" s="1"/>
  <c r="H13" i="4" s="1"/>
  <c r="J13" i="7"/>
  <c r="J12" i="21"/>
  <c r="J13" i="21" s="1"/>
  <c r="F13" i="21"/>
  <c r="E6" i="21" s="1"/>
  <c r="F18" i="16"/>
  <c r="H18" i="16" s="1"/>
  <c r="E11" i="16"/>
  <c r="F16" i="16"/>
  <c r="H16" i="16" s="1"/>
  <c r="F17" i="16"/>
  <c r="H17" i="16" s="1"/>
  <c r="E11" i="20"/>
  <c r="F17" i="20"/>
  <c r="H17" i="20" s="1"/>
  <c r="F18" i="20"/>
  <c r="H18" i="20" s="1"/>
  <c r="F16" i="20"/>
  <c r="H16" i="20" s="1"/>
  <c r="F13" i="17"/>
  <c r="E6" i="17" s="1"/>
  <c r="J12" i="17"/>
  <c r="J13" i="17" s="1"/>
  <c r="F18" i="12"/>
  <c r="H18" i="12" s="1"/>
  <c r="D6" i="12"/>
  <c r="F16" i="12"/>
  <c r="H16" i="12" s="1"/>
  <c r="F17" i="12"/>
  <c r="H17" i="12" s="1"/>
  <c r="H13" i="13"/>
  <c r="E12" i="13"/>
  <c r="G13" i="13"/>
  <c r="E7" i="13" s="1"/>
  <c r="E13" i="13"/>
  <c r="E12" i="12"/>
  <c r="E13" i="12"/>
  <c r="H13" i="12"/>
  <c r="G13" i="12"/>
  <c r="E7" i="12" s="1"/>
  <c r="D7" i="12" s="1"/>
  <c r="F16" i="14"/>
  <c r="H16" i="14" s="1"/>
  <c r="E11" i="14"/>
  <c r="F17" i="14"/>
  <c r="H17" i="14" s="1"/>
  <c r="F18" i="14"/>
  <c r="H18" i="14" s="1"/>
  <c r="E11" i="15"/>
  <c r="F17" i="15"/>
  <c r="H17" i="15" s="1"/>
  <c r="F18" i="15"/>
  <c r="H18" i="15" s="1"/>
  <c r="F16" i="15"/>
  <c r="H16" i="15" s="1"/>
  <c r="F16" i="18"/>
  <c r="H16" i="18" s="1"/>
  <c r="E11" i="18"/>
  <c r="F17" i="18"/>
  <c r="H17" i="18" s="1"/>
  <c r="F18" i="18"/>
  <c r="H18" i="18" s="1"/>
  <c r="F16" i="13"/>
  <c r="H16" i="13" s="1"/>
  <c r="F17" i="13"/>
  <c r="H17" i="13" s="1"/>
  <c r="F18" i="13"/>
  <c r="H18" i="13" s="1"/>
  <c r="E11" i="19"/>
  <c r="F17" i="19"/>
  <c r="H17" i="19" s="1"/>
  <c r="F18" i="19"/>
  <c r="H18" i="19" s="1"/>
  <c r="F16" i="19"/>
  <c r="H16" i="19" s="1"/>
  <c r="E12" i="11"/>
  <c r="H13" i="11" s="1"/>
  <c r="E11" i="10"/>
  <c r="F18" i="10"/>
  <c r="H18" i="10" s="1"/>
  <c r="F17" i="10"/>
  <c r="H17" i="10" s="1"/>
  <c r="F16" i="10"/>
  <c r="H16" i="10" s="1"/>
  <c r="F18" i="2"/>
  <c r="H18" i="2" s="1"/>
  <c r="F17" i="2"/>
  <c r="H17" i="2" s="1"/>
  <c r="D6" i="2"/>
  <c r="F16" i="2"/>
  <c r="H16" i="2" s="1"/>
  <c r="F16" i="9"/>
  <c r="H16" i="9" s="1"/>
  <c r="F18" i="9"/>
  <c r="H18" i="9" s="1"/>
  <c r="F17" i="9"/>
  <c r="H17" i="9" s="1"/>
  <c r="E11" i="9"/>
  <c r="E12" i="3"/>
  <c r="H13" i="3" s="1"/>
  <c r="G13" i="3"/>
  <c r="E11" i="2"/>
  <c r="E12" i="8"/>
  <c r="E13" i="8" s="1"/>
  <c r="F13" i="7"/>
  <c r="E6" i="7" s="1"/>
  <c r="E13" i="3" l="1"/>
  <c r="H13" i="6"/>
  <c r="E12" i="6"/>
  <c r="G13" i="6" s="1"/>
  <c r="G13" i="11"/>
  <c r="I13" i="11" s="1"/>
  <c r="E9" i="11" s="1"/>
  <c r="E13" i="11"/>
  <c r="C26" i="29"/>
  <c r="C25" i="29"/>
  <c r="C34" i="28"/>
  <c r="E13" i="6"/>
  <c r="C29" i="28"/>
  <c r="E7" i="6"/>
  <c r="E7" i="5"/>
  <c r="C27" i="28"/>
  <c r="E13" i="4"/>
  <c r="E7" i="3"/>
  <c r="C26" i="28"/>
  <c r="E13" i="19"/>
  <c r="G13" i="19"/>
  <c r="E7" i="19" s="1"/>
  <c r="E12" i="19"/>
  <c r="H13" i="19" s="1"/>
  <c r="E12" i="20"/>
  <c r="G13" i="20" s="1"/>
  <c r="E7" i="20" s="1"/>
  <c r="E13" i="15"/>
  <c r="G13" i="15"/>
  <c r="E7" i="15" s="1"/>
  <c r="E12" i="15"/>
  <c r="H13" i="15" s="1"/>
  <c r="I13" i="12"/>
  <c r="E8" i="12"/>
  <c r="D8" i="12" s="1"/>
  <c r="E12" i="16"/>
  <c r="H13" i="16" s="1"/>
  <c r="F16" i="17"/>
  <c r="H16" i="17" s="1"/>
  <c r="F18" i="17"/>
  <c r="H18" i="17" s="1"/>
  <c r="F17" i="17"/>
  <c r="H17" i="17" s="1"/>
  <c r="E11" i="17"/>
  <c r="E12" i="18"/>
  <c r="H13" i="18" s="1"/>
  <c r="G13" i="18"/>
  <c r="E7" i="18" s="1"/>
  <c r="E12" i="14"/>
  <c r="G13" i="14" s="1"/>
  <c r="E7" i="14" s="1"/>
  <c r="E13" i="14"/>
  <c r="H13" i="14"/>
  <c r="F16" i="21"/>
  <c r="H16" i="21" s="1"/>
  <c r="F18" i="21"/>
  <c r="H18" i="21" s="1"/>
  <c r="F17" i="21"/>
  <c r="H17" i="21" s="1"/>
  <c r="E11" i="21"/>
  <c r="I13" i="13"/>
  <c r="E9" i="13" s="1"/>
  <c r="E8" i="13"/>
  <c r="E8" i="4"/>
  <c r="G13" i="8"/>
  <c r="E12" i="9"/>
  <c r="H13" i="9" s="1"/>
  <c r="G13" i="9"/>
  <c r="E8" i="6"/>
  <c r="I13" i="6"/>
  <c r="E9" i="6" s="1"/>
  <c r="H13" i="8"/>
  <c r="H13" i="5"/>
  <c r="E12" i="2"/>
  <c r="E13" i="2" s="1"/>
  <c r="E12" i="10"/>
  <c r="H13" i="10" s="1"/>
  <c r="G13" i="4"/>
  <c r="E13" i="5"/>
  <c r="F17" i="7"/>
  <c r="H17" i="7" s="1"/>
  <c r="F16" i="7"/>
  <c r="H16" i="7" s="1"/>
  <c r="F18" i="7"/>
  <c r="H18" i="7" s="1"/>
  <c r="E11" i="7"/>
  <c r="I13" i="3"/>
  <c r="E9" i="3" s="1"/>
  <c r="E8" i="3"/>
  <c r="E8" i="11"/>
  <c r="E7" i="11" l="1"/>
  <c r="E13" i="9"/>
  <c r="G13" i="2"/>
  <c r="E7" i="2" s="1"/>
  <c r="D7" i="2" s="1"/>
  <c r="H13" i="2"/>
  <c r="E8" i="2" s="1"/>
  <c r="D8" i="2" s="1"/>
  <c r="C31" i="29"/>
  <c r="C43" i="29"/>
  <c r="C42" i="29"/>
  <c r="C27" i="29"/>
  <c r="C29" i="29"/>
  <c r="C28" i="29"/>
  <c r="C51" i="28"/>
  <c r="C17" i="28"/>
  <c r="C33" i="28"/>
  <c r="C32" i="28"/>
  <c r="E7" i="9"/>
  <c r="E7" i="8"/>
  <c r="C31" i="28"/>
  <c r="C12" i="28"/>
  <c r="C46" i="28"/>
  <c r="C11" i="29"/>
  <c r="N36" i="24"/>
  <c r="N32" i="24" s="1"/>
  <c r="C11" i="28"/>
  <c r="C28" i="28"/>
  <c r="E7" i="4"/>
  <c r="C9" i="28"/>
  <c r="D19" i="28" s="1"/>
  <c r="C25" i="28"/>
  <c r="E8" i="16"/>
  <c r="E8" i="15"/>
  <c r="I13" i="15"/>
  <c r="E9" i="15" s="1"/>
  <c r="E8" i="18"/>
  <c r="I13" i="18"/>
  <c r="E9" i="18" s="1"/>
  <c r="E8" i="19"/>
  <c r="I13" i="19"/>
  <c r="E9" i="19" s="1"/>
  <c r="E13" i="18"/>
  <c r="G13" i="16"/>
  <c r="E7" i="16" s="1"/>
  <c r="E13" i="16"/>
  <c r="E8" i="14"/>
  <c r="I13" i="14"/>
  <c r="E9" i="14" s="1"/>
  <c r="G13" i="17"/>
  <c r="E7" i="17" s="1"/>
  <c r="E12" i="17"/>
  <c r="E13" i="17" s="1"/>
  <c r="H13" i="20"/>
  <c r="E13" i="20"/>
  <c r="E9" i="12"/>
  <c r="D9" i="12" s="1"/>
  <c r="E12" i="21"/>
  <c r="E13" i="21" s="1"/>
  <c r="E8" i="10"/>
  <c r="E8" i="9"/>
  <c r="I13" i="9"/>
  <c r="E9" i="9" s="1"/>
  <c r="G13" i="10"/>
  <c r="I13" i="10" s="1"/>
  <c r="E9" i="10" s="1"/>
  <c r="E8" i="5"/>
  <c r="I13" i="5"/>
  <c r="E9" i="5" s="1"/>
  <c r="E13" i="10"/>
  <c r="E8" i="8"/>
  <c r="I13" i="8"/>
  <c r="E9" i="8" s="1"/>
  <c r="I13" i="4"/>
  <c r="E9" i="4" s="1"/>
  <c r="E12" i="7"/>
  <c r="E13" i="7" s="1"/>
  <c r="I13" i="2" l="1"/>
  <c r="E9" i="2" s="1"/>
  <c r="D9" i="2" s="1"/>
  <c r="G13" i="7"/>
  <c r="E7" i="7" s="1"/>
  <c r="H13" i="7"/>
  <c r="N15" i="24" s="1"/>
  <c r="N11" i="24" s="1"/>
  <c r="C33" i="29"/>
  <c r="C48" i="29"/>
  <c r="C44" i="29"/>
  <c r="C46" i="29"/>
  <c r="E7" i="10"/>
  <c r="C15" i="28"/>
  <c r="C48" i="28"/>
  <c r="C14" i="28"/>
  <c r="C45" i="28"/>
  <c r="C45" i="29"/>
  <c r="C18" i="29"/>
  <c r="C10" i="28"/>
  <c r="C43" i="28"/>
  <c r="C42" i="28"/>
  <c r="C8" i="28"/>
  <c r="H13" i="17"/>
  <c r="H13" i="21"/>
  <c r="G13" i="21"/>
  <c r="E7" i="21" s="1"/>
  <c r="I13" i="20"/>
  <c r="E9" i="20" s="1"/>
  <c r="E8" i="20"/>
  <c r="I13" i="16"/>
  <c r="E9" i="16" s="1"/>
  <c r="E8" i="7" l="1"/>
  <c r="C30" i="28"/>
  <c r="I13" i="7"/>
  <c r="E9" i="7" s="1"/>
  <c r="C34" i="29"/>
  <c r="C50" i="29"/>
  <c r="N37" i="24"/>
  <c r="N33" i="24" s="1"/>
  <c r="C30" i="29"/>
  <c r="C16" i="28"/>
  <c r="C49" i="28"/>
  <c r="C35" i="28"/>
  <c r="C44" i="28"/>
  <c r="I13" i="21"/>
  <c r="E9" i="21" s="1"/>
  <c r="E8" i="21"/>
  <c r="I13" i="17"/>
  <c r="E9" i="17" s="1"/>
  <c r="E8" i="17"/>
  <c r="C13" i="28" l="1"/>
  <c r="N14" i="24"/>
  <c r="N10" i="24" s="1"/>
  <c r="C51" i="29"/>
  <c r="N34" i="24"/>
  <c r="C52" i="29" s="1"/>
  <c r="C35" i="29"/>
  <c r="C47" i="29"/>
  <c r="C50" i="28"/>
  <c r="N12" i="24" l="1"/>
  <c r="C52" i="28" s="1"/>
  <c r="C47" i="28"/>
  <c r="C18" i="28"/>
  <c r="P12" i="68" l="1"/>
  <c r="P34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tc={8A552FF3-20DB-40E2-AC42-F62A7CA66F6D}</author>
  </authors>
  <commentList>
    <comment ref="A78" authorId="0" shapeId="0" xr:uid="{8A552FF3-20DB-40E2-AC42-F62A7CA66F6D}">
      <text>
        <t>[Threaded comment]
Your version of Excel allows you to read this threaded comment; however, any edits to it will get removed if the file is opened in a newer version of Excel. Learn more: https://go.microsoft.com/fwlink/?linkid=870924
Comment:
    Middle conflict start 28-Feb-2026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Waraporn Promsurin</author>
  </authors>
  <commentList>
    <comment ref="D5" authorId="0" shapeId="0" xr:uid="{A198C3B3-DA10-40D1-8B5B-BF3072E16629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5" authorId="0" shapeId="0" xr:uid="{A198DB8E-9E18-4CD2-AC5A-00197F164BF5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22" authorId="0" shapeId="0" xr:uid="{B001823F-BDFF-42E9-95BB-2B840325695A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22" authorId="0" shapeId="0" xr:uid="{3244A76A-E0AA-47BB-A2E2-D721B9FB5213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39" authorId="0" shapeId="0" xr:uid="{D02257B4-405D-49A8-BC7D-BE1FA0FB5C0D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39" authorId="0" shapeId="0" xr:uid="{5B400D7A-E4D2-49BE-98D5-809268D2F95E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56" authorId="0" shapeId="0" xr:uid="{8AD0B453-33DE-4E4D-8707-2E06C5D62B83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56" authorId="0" shapeId="0" xr:uid="{72F4E647-2349-4E55-A8AE-C7CFD1D5125A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73" authorId="0" shapeId="0" xr:uid="{F09D677D-7A0E-4C6F-8512-229A7FF14030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73" authorId="0" shapeId="0" xr:uid="{9B920DFF-43EB-47E1-8B97-0CEBF66F490D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Waraporn Promsurin</author>
  </authors>
  <commentList>
    <comment ref="D5" authorId="0" shapeId="0" xr:uid="{57F99A1E-1357-457D-8C3B-09E665C1023E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5" authorId="0" shapeId="0" xr:uid="{2D03A9E0-1B67-49BE-A377-F569FD0E103B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22" authorId="0" shapeId="0" xr:uid="{DCC74E33-DFE6-45B4-851F-45EF8BA5EFF2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22" authorId="0" shapeId="0" xr:uid="{8E9DE279-CAEC-47AD-97A8-7D9D02687DAD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39" authorId="0" shapeId="0" xr:uid="{00EE4FC1-C0EE-49BE-958C-29E7A886823F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39" authorId="0" shapeId="0" xr:uid="{F5130BD1-99D2-4D65-92C6-BD8FDCF782F8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56" authorId="0" shapeId="0" xr:uid="{B9B7B6D6-4472-4DEA-B9D9-5D24199D5D6C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56" authorId="0" shapeId="0" xr:uid="{1062ACD9-EEDE-4BD9-B27E-6D6B7BE2853B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Waraporn Promsurin</author>
  </authors>
  <commentList>
    <comment ref="E19" authorId="0" shapeId="0" xr:uid="{54DEA3CB-C292-4493-BCA6-D8D7E4347ED2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Remark: Under the sustainability program, 36,520 kg of Soil Skin Free has been allocated to farmers for the demo field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Waraporn Promsurin</author>
  </authors>
  <commentList>
    <comment ref="D5" authorId="0" shapeId="0" xr:uid="{25875F4B-57A8-4B6C-AACC-77A183BD1D16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5" authorId="0" shapeId="0" xr:uid="{00204044-4D1E-44F2-8B8A-9F1DE14BD669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22" authorId="0" shapeId="0" xr:uid="{AC0E1B5C-70F7-4172-B63A-A40A044391C4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22" authorId="0" shapeId="0" xr:uid="{A1414D2E-1E46-443F-9A47-37BE64581897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39" authorId="0" shapeId="0" xr:uid="{3A43F1D1-A62F-47A4-8EE4-74C8FB112A0A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39" authorId="0" shapeId="0" xr:uid="{ED8EF03E-9B09-43F4-AB34-DCE8903EE378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56" authorId="0" shapeId="0" xr:uid="{3F750CB8-0E12-4145-A903-7D606F0481B1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56" authorId="0" shapeId="0" xr:uid="{684F33CB-4AA0-41AD-B030-C0F275806968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73" authorId="0" shapeId="0" xr:uid="{8D55244F-86FE-4508-906C-A64058429243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73" authorId="0" shapeId="0" xr:uid="{282E8FFF-0AE2-47FE-8E85-EB6D2A2AD73E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Waraporn Promsurin</author>
  </authors>
  <commentList>
    <comment ref="D5" authorId="0" shapeId="0" xr:uid="{36520B75-D035-44F8-BD25-1621DF624DF6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5" authorId="0" shapeId="0" xr:uid="{54BAA0D6-FE23-4AB6-A24A-493FF901DD99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22" authorId="0" shapeId="0" xr:uid="{510E1991-CA0A-4302-8299-01B6E759DB79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22" authorId="0" shapeId="0" xr:uid="{DD41FF04-13B4-4147-873B-BFD928DCA615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39" authorId="0" shapeId="0" xr:uid="{9942297F-0697-491E-95D9-CA7E5A720089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39" authorId="0" shapeId="0" xr:uid="{A1A93533-4BAF-4DF1-99E5-E013D1419F0E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56" authorId="0" shapeId="0" xr:uid="{8E587F38-2F68-4A65-9F55-18A5D942576E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56" authorId="0" shapeId="0" xr:uid="{DDDA3291-CADC-4156-8376-C054DCACE92B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</commentList>
</comments>
</file>

<file path=xl/sharedStrings.xml><?xml version="1.0" encoding="utf-8"?>
<sst xmlns="http://schemas.openxmlformats.org/spreadsheetml/2006/main" count="3209" uniqueCount="296">
  <si>
    <t> </t>
  </si>
  <si>
    <t>Farmer</t>
  </si>
  <si>
    <t>Broker</t>
  </si>
  <si>
    <t>Date</t>
  </si>
  <si>
    <t>Domestic Price</t>
  </si>
  <si>
    <t>FOB Bangkok</t>
  </si>
  <si>
    <t>FOB Hochiminh-Lowest price</t>
  </si>
  <si>
    <t>FOB Hochiminh-Highest price</t>
  </si>
  <si>
    <t xml:space="preserve"> - Operations to resume on 11 November 2025
   At a broker price of 2.35 THB/kg.</t>
  </si>
  <si>
    <t>Thailand Tapioca Production</t>
  </si>
  <si>
    <t>Crop Year</t>
  </si>
  <si>
    <t>Yield</t>
  </si>
  <si>
    <t>Plant Area</t>
  </si>
  <si>
    <t>Production</t>
  </si>
  <si>
    <t>(October-September)</t>
  </si>
  <si>
    <t>(Ton/Rai)</t>
  </si>
  <si>
    <t>(Rai)</t>
  </si>
  <si>
    <t>(Ton)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</si>
  <si>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</si>
  <si>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</si>
  <si>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</si>
  <si>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</si>
  <si>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</si>
  <si>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</si>
  <si>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</si>
  <si>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</si>
  <si>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</si>
  <si>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</si>
  <si>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</si>
  <si>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</si>
  <si>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</si>
  <si>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</si>
  <si>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</si>
  <si>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</si>
  <si>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</si>
  <si>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</si>
  <si>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</si>
  <si>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</si>
  <si>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</si>
  <si>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2026/2076</t>
  </si>
  <si>
    <t>2026/2027</t>
  </si>
  <si>
    <t>(THB/kg)</t>
  </si>
  <si>
    <t>TH @Srichang Port (USD/MT)</t>
  </si>
  <si>
    <t>VN to China (USD/MT)</t>
  </si>
  <si>
    <t>VN to Korea (USD/MT)</t>
  </si>
  <si>
    <t>Ethanol (THB./Liter)</t>
  </si>
  <si>
    <t>Month</t>
  </si>
  <si>
    <t>THB./Liter</t>
  </si>
  <si>
    <t>Diff Dec-25</t>
  </si>
  <si>
    <t>***In 2022, Thailand capped diesel prices at 30–35 baht/liter using the Oil Fuel Fund to cushion the impact of soaring global oil prices from the Russia-Ukraine crisis.</t>
  </si>
  <si>
    <t>***According to the Ministry of Energy’s policy, ethanol prices will no longer be disclosed starting from August 2024 onwards.</t>
  </si>
  <si>
    <t>***Reference TTTa_Price has been used since April 2025.</t>
  </si>
  <si>
    <t>Market dry pulp price</t>
  </si>
  <si>
    <t>Jan'24</t>
  </si>
  <si>
    <t>Feb'24</t>
  </si>
  <si>
    <t>Mar'24</t>
  </si>
  <si>
    <t>Apr'24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</si>
  <si>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</si>
  <si>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</si>
  <si>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</si>
  <si>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</si>
  <si>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</si>
  <si>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</si>
  <si>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</si>
  <si>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</si>
  <si>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</si>
  <si>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</si>
  <si>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</si>
  <si>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</si>
  <si>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</si>
  <si>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</si>
  <si>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</si>
  <si>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</si>
  <si>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</si>
  <si>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</si>
  <si>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</si>
  <si>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</si>
  <si>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</si>
  <si>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</si>
  <si>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</si>
  <si>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Apr'26</t>
  </si>
  <si>
    <t>May'26</t>
  </si>
  <si>
    <t xml:space="preserve">Total </t>
  </si>
  <si>
    <t>PPDS</t>
  </si>
  <si>
    <t>SK plant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</si>
  <si>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</si>
  <si>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</si>
  <si>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</si>
  <si>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</si>
  <si>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</si>
  <si>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</si>
  <si>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</si>
  <si>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</si>
  <si>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</si>
  <si>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</si>
  <si>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</si>
  <si>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</si>
  <si>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Total/Avg.</t>
  </si>
  <si>
    <t>Day operation</t>
  </si>
  <si>
    <t>Grinding/day without waxy</t>
  </si>
  <si>
    <t>Grinding/month , tons</t>
  </si>
  <si>
    <t>Roots purchased/month , tons</t>
  </si>
  <si>
    <t>Starch content , %</t>
  </si>
  <si>
    <t>Price , THB/kg.</t>
  </si>
  <si>
    <t>PPDS , THB/kg.</t>
  </si>
  <si>
    <t>Weight starch , kg</t>
  </si>
  <si>
    <t>Amount , THB</t>
  </si>
  <si>
    <t>Co-products prices , THB/kg</t>
  </si>
  <si>
    <t>Pulp (moisture 79%)</t>
  </si>
  <si>
    <t>Soil Skin</t>
  </si>
  <si>
    <t>Wash Skin</t>
  </si>
  <si>
    <t>KSN plant</t>
  </si>
  <si>
    <t>Actual starch content</t>
  </si>
  <si>
    <t>Actual price</t>
  </si>
  <si>
    <t>Co-products prices, THB/kg</t>
  </si>
  <si>
    <t>Pulp</t>
  </si>
  <si>
    <t>LE02026 Cost projection E1 (LV:11/2/2026)</t>
  </si>
  <si>
    <t>Actual 2025</t>
  </si>
  <si>
    <t>Pulp moisture, actual</t>
  </si>
  <si>
    <t>2026 Cost projection_LV:26/3/2026</t>
  </si>
  <si>
    <t>Monthly</t>
  </si>
  <si>
    <t>LV:26/3/2026</t>
  </si>
  <si>
    <t>Plan</t>
  </si>
  <si>
    <t>Apr-Dec</t>
  </si>
  <si>
    <t>From Planner</t>
  </si>
  <si>
    <t>2026 Cost projection_LV:2/4/2026</t>
  </si>
  <si>
    <t>Monthly Rev.01</t>
  </si>
  <si>
    <t>LV:2/4/2026</t>
  </si>
  <si>
    <t>Stop 1 day</t>
  </si>
  <si>
    <t>Stop 2 days</t>
  </si>
  <si>
    <t>Starch content in root (%)</t>
  </si>
  <si>
    <t>2026 El Niño</t>
  </si>
  <si>
    <t>2025 La Niña</t>
  </si>
  <si>
    <t>2024 El Niño</t>
  </si>
  <si>
    <t>2023 El Niño</t>
  </si>
  <si>
    <t>2022 La Niña</t>
  </si>
  <si>
    <t>2021 La Niña</t>
  </si>
  <si>
    <t>2020 La Niña</t>
  </si>
  <si>
    <t>YTD</t>
  </si>
  <si>
    <t>Apr-May : El Niño 
Jun-Aug : La Niña</t>
  </si>
  <si>
    <t>Drought</t>
  </si>
  <si>
    <t>Continue rain</t>
  </si>
  <si>
    <t>Flooding</t>
  </si>
  <si>
    <t>Co-vid19</t>
  </si>
  <si>
    <t>Drought/CMD</t>
  </si>
  <si>
    <t>Crisis
/Drought
/CMD</t>
  </si>
  <si>
    <t>Senka - Flooding</t>
  </si>
  <si>
    <t>Price (THB./Kg.)</t>
  </si>
  <si>
    <t>PPDS (THB./Kg.)</t>
  </si>
  <si>
    <t>Farmer ratio of regular root at SK plant, %</t>
  </si>
  <si>
    <t>Low sesonal of SK plant</t>
  </si>
  <si>
    <t>Farmer ratio of regular+waxy root at SK plant, %</t>
  </si>
  <si>
    <t>Farmer contribution of regular root at SK plant, %</t>
  </si>
  <si>
    <t>Peak sesonal of KSN plant</t>
  </si>
  <si>
    <t>Average Regular Root Grinding/day in period no Grind Waxy</t>
  </si>
  <si>
    <t>Actual</t>
  </si>
  <si>
    <t>Actual+Plan</t>
  </si>
  <si>
    <t>Quarter</t>
  </si>
  <si>
    <t>Q1</t>
  </si>
  <si>
    <t>Q2</t>
  </si>
  <si>
    <t>Q3</t>
  </si>
  <si>
    <t>Q4</t>
  </si>
  <si>
    <t>UOM</t>
  </si>
  <si>
    <t>TOTAL</t>
  </si>
  <si>
    <t>LE0 2026</t>
  </si>
  <si>
    <t>03.2026 vs LE0 2026</t>
  </si>
  <si>
    <t>03.2026 vs 2.2026</t>
  </si>
  <si>
    <t>Regular Root Grinding Volume</t>
  </si>
  <si>
    <t>MT</t>
  </si>
  <si>
    <t xml:space="preserve">Average Regular Root Grinding </t>
  </si>
  <si>
    <t>Regular PPDS</t>
  </si>
  <si>
    <t>THB/kg</t>
  </si>
  <si>
    <t>Waxy Root Grinding Volume</t>
  </si>
  <si>
    <t>GLUCOSE - Sales</t>
  </si>
  <si>
    <t>HMS - Sales</t>
  </si>
  <si>
    <t>Total Glucose &amp; HMS - Sales</t>
  </si>
  <si>
    <t>Stock Glucose Ending</t>
  </si>
  <si>
    <t>REGULAR STARCH - Production</t>
  </si>
  <si>
    <t>REGULAR STARCH - in-house total Sales</t>
  </si>
  <si>
    <t>REGULAR STARCH - 3P Export Sales</t>
  </si>
  <si>
    <t>REGULAR STARCH - 3P Domestic Sales</t>
  </si>
  <si>
    <t>REGULAR STARCH - Sales Network Optimize</t>
  </si>
  <si>
    <t>REGULAR STARCH - Inco Sales (Export)</t>
  </si>
  <si>
    <t>REGULAR STARCH - ISD Jumbo</t>
  </si>
  <si>
    <t>REGULAR STARCH - END Inv (in-house)</t>
  </si>
  <si>
    <t>On hold stock</t>
  </si>
  <si>
    <t>REGULAR STARCH - SALEABLE INVENTORY</t>
  </si>
  <si>
    <t>04.2026 vs LE0 2026</t>
  </si>
  <si>
    <t>04.2026 vs 2.2026</t>
  </si>
  <si>
    <t>Stop 8 days</t>
  </si>
  <si>
    <t>2026 Cost projection_LV:02/4/2026</t>
  </si>
  <si>
    <t>LV:02/4/2026</t>
  </si>
  <si>
    <t>Act'25</t>
  </si>
  <si>
    <t>LV'26</t>
  </si>
  <si>
    <t>Act'26</t>
  </si>
  <si>
    <t>01.2026 vs LE0 2026</t>
  </si>
  <si>
    <t>01.2026 vs 12.2025</t>
  </si>
  <si>
    <t>Monthly Activities Plan</t>
  </si>
  <si>
    <r>
      <rPr>
        <b/>
        <u/>
        <sz val="36"/>
        <color rgb="FF0000CC"/>
        <rFont val="Gill Sans MT"/>
        <family val="2"/>
      </rPr>
      <t>SK plant</t>
    </r>
    <r>
      <rPr>
        <b/>
        <u/>
        <sz val="36"/>
        <rFont val="Gill Sans MT"/>
        <family val="2"/>
      </rPr>
      <t xml:space="preserve"> : The Root Purchasing of March 2026  (Total Operation Day 31 days)</t>
    </r>
  </si>
  <si>
    <t>Root rolling Forecast</t>
  </si>
  <si>
    <t xml:space="preserve"> Plan Original LE0.2026</t>
  </si>
  <si>
    <t>Latest View</t>
  </si>
  <si>
    <t>Root purchase forecasting</t>
  </si>
  <si>
    <t>Remarks</t>
  </si>
  <si>
    <t>(18/12/25)</t>
  </si>
  <si>
    <t>(19/01/26)</t>
  </si>
  <si>
    <t>Most likely</t>
  </si>
  <si>
    <t xml:space="preserve">Root purchase expectation </t>
  </si>
  <si>
    <t>Number of Days</t>
  </si>
  <si>
    <t>Starch content forecasting</t>
  </si>
  <si>
    <t>Volume Plan</t>
  </si>
  <si>
    <t>Root price forecasting</t>
  </si>
  <si>
    <t>Farmer Daily supply</t>
  </si>
  <si>
    <t>PPDS. Forecasting</t>
  </si>
  <si>
    <t>Expectation of root source purchasing.</t>
  </si>
  <si>
    <t>Farmer % of supply</t>
  </si>
  <si>
    <t>Volume/month</t>
  </si>
  <si>
    <t>Starch (%)</t>
  </si>
  <si>
    <t>Price(B./kg)</t>
  </si>
  <si>
    <t>PPDS (B./kg)</t>
  </si>
  <si>
    <t>Root expense amount (K baht)</t>
  </si>
  <si>
    <t xml:space="preserve">F : 25% </t>
  </si>
  <si>
    <t xml:space="preserve">B : 25% </t>
  </si>
  <si>
    <t>Expectation of Co-products</t>
  </si>
  <si>
    <t>Portion to root grinding</t>
  </si>
  <si>
    <t>Volume (tons)</t>
  </si>
  <si>
    <t>Unit price (baht)</t>
  </si>
  <si>
    <t>Total revenue (baht)</t>
  </si>
  <si>
    <t>Wash skin</t>
  </si>
  <si>
    <t>Soil skin</t>
  </si>
  <si>
    <t>Pulp with 79% moisture content</t>
  </si>
  <si>
    <t>Total</t>
  </si>
  <si>
    <t>Activities</t>
  </si>
  <si>
    <t>Response</t>
  </si>
  <si>
    <t>Target</t>
  </si>
  <si>
    <t xml:space="preserve">        Budget</t>
  </si>
  <si>
    <t xml:space="preserve">Farmers-broker visit &amp; </t>
  </si>
  <si>
    <t>Buyer</t>
  </si>
  <si>
    <t>Continuous root supply through year.</t>
  </si>
  <si>
    <t xml:space="preserve"> - Farmer-Broker </t>
  </si>
  <si>
    <t xml:space="preserve">meeting expense for </t>
  </si>
  <si>
    <t xml:space="preserve">   visit budget </t>
  </si>
  <si>
    <t>Root Sourcing department</t>
  </si>
  <si>
    <t>หมายเหตุ : กรณีไม่มีการเซ็นอนุมัติในแบบฟอร์ม ให้แนบเป็นอีเมลล์อนุมัติแทนได้</t>
  </si>
  <si>
    <t>(11/02/26)</t>
  </si>
  <si>
    <t xml:space="preserve"> - Total Volume Plan: 48,100 tons</t>
  </si>
  <si>
    <t xml:space="preserve"> - Farmer Daily Supply (Non‑Waxy Cassava): ~300 tons/day</t>
  </si>
  <si>
    <t xml:space="preserve"> - Waxy Cassava Root Grinding Plan: 2,000 tons</t>
  </si>
  <si>
    <r>
      <rPr>
        <b/>
        <u/>
        <sz val="36"/>
        <color rgb="FF0000CC"/>
        <rFont val="Gill Sans MT"/>
        <family val="2"/>
      </rPr>
      <t>SK plant</t>
    </r>
    <r>
      <rPr>
        <b/>
        <u/>
        <sz val="36"/>
        <rFont val="Gill Sans MT"/>
        <family val="2"/>
      </rPr>
      <t xml:space="preserve"> : The Root Purchasing of April 2026  (Total Operation Day 24 days)</t>
    </r>
  </si>
  <si>
    <t>(11/2/2026)</t>
  </si>
  <si>
    <t xml:space="preserve"> - Reference plan from Planner - 18/3/2026:
   Regular cassava root plan: 26,900 tons / Waxy cassava root plan: 4,000 tons
 - According to this month’s projection reference, the industry is facing high competition from starch mills and cassava chip factories, limited root supply, low starch content, and a continuing fuel crisis.
 - The estimated volume supply from farmers is approximately 75 tons per day.</t>
  </si>
  <si>
    <r>
      <rPr>
        <b/>
        <u/>
        <sz val="36"/>
        <color rgb="FF0000CC"/>
        <rFont val="Gill Sans MT"/>
        <family val="2"/>
      </rPr>
      <t>SK plant</t>
    </r>
    <r>
      <rPr>
        <b/>
        <u/>
        <sz val="36"/>
        <rFont val="Gill Sans MT"/>
        <family val="2"/>
      </rPr>
      <t xml:space="preserve"> : The Root Purchasing of May 2026  (Total Operation Day 31 days)</t>
    </r>
  </si>
  <si>
    <t>(26/3/2026)</t>
  </si>
  <si>
    <r>
      <t xml:space="preserve"> - The estimated volume supply is approximately 700 tons/day,
   With farmers contributing about 50 tons /day.
 - According to this month’s projection reference, the industry is facing high competition from starch mills and cassava chip factories, limited root supply, low starch content.
</t>
    </r>
    <r>
      <rPr>
        <i/>
        <sz val="24"/>
        <rFont val="Gill Sans MT"/>
        <family val="2"/>
      </rPr>
      <t xml:space="preserve">   Remark: Waxy cassava root plan 3,584 tons</t>
    </r>
    <r>
      <rPr>
        <sz val="24"/>
        <rFont val="Gill Sans MT"/>
        <family val="2"/>
      </rPr>
      <t xml:space="preserve">
</t>
    </r>
  </si>
  <si>
    <r>
      <rPr>
        <b/>
        <u/>
        <sz val="36"/>
        <color rgb="FF0000CC"/>
        <rFont val="Gill Sans MT"/>
        <family val="2"/>
      </rPr>
      <t>SK plant</t>
    </r>
    <r>
      <rPr>
        <b/>
        <u/>
        <sz val="36"/>
        <rFont val="Gill Sans MT"/>
        <family val="2"/>
      </rPr>
      <t xml:space="preserve"> : The Root Purchasing of June 2026  (Total Operation Day 30 days)</t>
    </r>
  </si>
  <si>
    <r>
      <rPr>
        <b/>
        <u/>
        <sz val="36"/>
        <color rgb="FF0000CC"/>
        <rFont val="Gill Sans MT"/>
        <family val="2"/>
      </rPr>
      <t>SK plant</t>
    </r>
    <r>
      <rPr>
        <b/>
        <u/>
        <sz val="36"/>
        <rFont val="Gill Sans MT"/>
        <family val="2"/>
      </rPr>
      <t xml:space="preserve"> : The Root Purchasing of May 2026  (Total Operation Day 31 days) Rev.01</t>
    </r>
  </si>
  <si>
    <r>
      <t xml:space="preserve"> - </t>
    </r>
    <r>
      <rPr>
        <sz val="24"/>
        <color rgb="FF0000FF"/>
        <rFont val="Gill Sans MT"/>
        <family val="2"/>
      </rPr>
      <t>The estimated volume supply has been revised from 700 tons/day to 1,300 tons/day,</t>
    </r>
    <r>
      <rPr>
        <sz val="24"/>
        <rFont val="Gill Sans MT"/>
        <family val="2"/>
      </rPr>
      <t xml:space="preserve"> with farmers contributing about 50 tons/day.
 - According to this month’s projection reference, the industry is facing high competition from starch mills and cassava chip factories, limited root supply, low starch content.
</t>
    </r>
    <r>
      <rPr>
        <i/>
        <sz val="24"/>
        <rFont val="Gill Sans MT"/>
        <family val="2"/>
      </rPr>
      <t xml:space="preserve">   Remark: Waxy cassava root plan 2,900 tons</t>
    </r>
    <r>
      <rPr>
        <sz val="24"/>
        <rFont val="Gill Sans MT"/>
        <family val="2"/>
      </rPr>
      <t xml:space="preserve">
</t>
    </r>
  </si>
  <si>
    <r>
      <rPr>
        <b/>
        <u/>
        <sz val="36"/>
        <color rgb="FF0000CC"/>
        <rFont val="Gill Sans MT"/>
        <family val="2"/>
      </rPr>
      <t>SK plant</t>
    </r>
    <r>
      <rPr>
        <b/>
        <u/>
        <sz val="36"/>
        <rFont val="Gill Sans MT"/>
        <family val="2"/>
      </rPr>
      <t xml:space="preserve"> : The Root Purchasing of July 2026  (Total Operation Day 31 days)</t>
    </r>
  </si>
  <si>
    <r>
      <rPr>
        <b/>
        <u/>
        <sz val="36"/>
        <color rgb="FF0000CC"/>
        <rFont val="Gill Sans MT"/>
        <family val="2"/>
      </rPr>
      <t>SK plant</t>
    </r>
    <r>
      <rPr>
        <b/>
        <u/>
        <sz val="36"/>
        <rFont val="Gill Sans MT"/>
        <family val="2"/>
      </rPr>
      <t xml:space="preserve"> : The Root Purchasing of August 2026  (Total Operation Day 31 days)</t>
    </r>
  </si>
  <si>
    <r>
      <rPr>
        <b/>
        <u/>
        <sz val="36"/>
        <color rgb="FF0000CC"/>
        <rFont val="Gill Sans MT"/>
        <family val="2"/>
      </rPr>
      <t>SK plant</t>
    </r>
    <r>
      <rPr>
        <b/>
        <u/>
        <sz val="36"/>
        <rFont val="Gill Sans MT"/>
        <family val="2"/>
      </rPr>
      <t xml:space="preserve"> : The Root Purchasing of September 2026  (Total Operation Day 30 days)</t>
    </r>
  </si>
  <si>
    <r>
      <rPr>
        <b/>
        <u/>
        <sz val="36"/>
        <color rgb="FF0000CC"/>
        <rFont val="Gill Sans MT"/>
        <family val="2"/>
      </rPr>
      <t>SK plant</t>
    </r>
    <r>
      <rPr>
        <b/>
        <u/>
        <sz val="36"/>
        <rFont val="Gill Sans MT"/>
        <family val="2"/>
      </rPr>
      <t xml:space="preserve"> : The Root Purchasing of October 2026  (Total Operation Day 31 days)</t>
    </r>
  </si>
  <si>
    <r>
      <rPr>
        <b/>
        <u/>
        <sz val="36"/>
        <color rgb="FF0000CC"/>
        <rFont val="Gill Sans MT"/>
        <family val="2"/>
      </rPr>
      <t>SK plant</t>
    </r>
    <r>
      <rPr>
        <b/>
        <u/>
        <sz val="36"/>
        <rFont val="Gill Sans MT"/>
        <family val="2"/>
      </rPr>
      <t xml:space="preserve"> : The Root Purchasing of November 2026  (Total Operation Day 30 days)</t>
    </r>
  </si>
  <si>
    <t>Corn vs Rice harvesting</t>
  </si>
  <si>
    <r>
      <rPr>
        <b/>
        <u/>
        <sz val="36"/>
        <color rgb="FF0000CC"/>
        <rFont val="Gill Sans MT"/>
        <family val="2"/>
      </rPr>
      <t>SK plant</t>
    </r>
    <r>
      <rPr>
        <b/>
        <u/>
        <sz val="36"/>
        <rFont val="Gill Sans MT"/>
        <family val="2"/>
      </rPr>
      <t xml:space="preserve"> : The Root Purchasing of December 2026  (Total Operation Day 26 days)</t>
    </r>
  </si>
  <si>
    <t>Sugar cane</t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</si>
  <si>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March 2026 (Total Operation Day 31 days)</t>
    </r>
  </si>
  <si>
    <t>(1/12/25)</t>
  </si>
  <si>
    <t>(16/01/26)</t>
  </si>
  <si>
    <t>Volume Plan/day</t>
  </si>
  <si>
    <t>Volume Plan/montn</t>
  </si>
  <si>
    <t xml:space="preserve"> -</t>
  </si>
  <si>
    <t xml:space="preserve"> - There is high market competition, especially from nearby starch factories.</t>
  </si>
  <si>
    <t xml:space="preserve"> - ASIA MODIFIED STARCH : 25% , Farmer 2.85 THB/kg and Broker 3.00 THB/kg</t>
  </si>
  <si>
    <t xml:space="preserve">   (This report references the market price on 22 February 2026.)</t>
  </si>
  <si>
    <t xml:space="preserve"> - Farmer Volume Plan 350 tons/day. </t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</si>
  <si>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April 2026 (Total Operation Day 24 days)</t>
    </r>
  </si>
  <si>
    <t xml:space="preserve"> - The estimated volume supply is approximately 700 tons per day, with farmers contributing about 120 tons per day.
   - According to this month’s projection reference, the industry is facing high competition from starch mills and cassava chip factories, limited root supply, low starch content, and a continuing fuel crisis.</t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</si>
  <si>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April 2026 (Total Operation Day 24 days) Rev.:01</t>
    </r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</si>
  <si>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May 2026 (Total Operation Day 31 days)</t>
    </r>
  </si>
  <si>
    <t>(2/4/26)</t>
  </si>
  <si>
    <t xml:space="preserve"> - The estimated volume supply is approximately 500 tons/day,
   With farmers contributing about 60 tons /day.
 - According to this month’s projection reference, the industry is facing high competition from starch mills and cassava chip factories, limited root supply, low starch content.</t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</si>
  <si>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June 2026 (Total Operation Day 30 days)</t>
    </r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</si>
  <si>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May 2026 (Total Operation Day 31 days) Rev.:01</t>
    </r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</si>
  <si>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July 2026 (Total Operation Day 31 days)</t>
    </r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</si>
  <si>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August 2026 (Total Operation Day 31 days)</t>
    </r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</si>
  <si>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September 2026 (Total Operation Day 30 days)</t>
    </r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</si>
  <si>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October 2026 (Total Operation Day 31 days)</t>
    </r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</si>
  <si>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November 2026 (Total Operation Day 30 days)</t>
    </r>
  </si>
  <si>
    <t>Rice harvesting</t>
  </si>
  <si>
    <r>
      <rPr>
        <b/>
        <u/>
        <sz val="36"/>
        <color rgb="FF0000CC"/>
        <rFont val="Gill Sans MT"/>
        <family val="2"/>
      </rPr>
      <t>KSN plant</t>
    </r>
    <r>
      <rPr>
        <b/>
        <u/>
        <sz val="36"/>
        <rFont val="Gill Sans MT"/>
        <family val="2"/>
      </rPr>
      <t xml:space="preserve"> : The Root Purchasing of December 2026 (Total Operation Day 30 days)</t>
    </r>
  </si>
  <si>
    <t>Rice and Sugar cane harvesting</t>
  </si>
  <si>
    <t>Start</t>
  </si>
  <si>
    <t>End</t>
  </si>
  <si>
    <t>Average</t>
  </si>
  <si>
    <t>https://www.nettathai.org/2012-02-06-06-49-09.html</t>
  </si>
  <si>
    <t>5/12022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</si>
</sst>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5" formatCode="_(* #,##0.00_);_(* \(#,##0.00\);_(* &quot;-&quot;??_);_(@_)"/>
    <numFmt numFmtId="166" formatCode="_(* #,##0_);_(* \(#,##0\);_(* &quot;-&quot;??_);_(@_)"/>
    <numFmt numFmtId="167" formatCode="_-* #,##0_-;\-* #,##0_-;_-* &quot;-&quot;??_-;_-@_-"/>
    <numFmt numFmtId="168" formatCode="0.000000000000%"/>
    <numFmt numFmtId="169" formatCode="0.0%"/>
    <numFmt numFmtId="170" formatCode="_-* #,##0.000_-;\-* #,##0.000_-;_-* &quot;-&quot;??_-;_-@_-"/>
    <numFmt numFmtId="171" formatCode="0.000"/>
    <numFmt numFmtId="172" formatCode="B1mmm\-yy"/>
    <numFmt numFmtId="173" formatCode="_(* #,##0.000_);_(* \(#,##0.000\);_(* &quot;-&quot;??_);_(@_)"/>
    <numFmt numFmtId="174" formatCode="[$-409]dd\-mmm\-yy;@"/>
    <numFmt numFmtId="175" formatCode="[$-D00041E]0"/>
    <numFmt numFmtId="176" formatCode="B1d\-mmm\-yy"/>
    <numFmt numFmtId="177" formatCode="B1d\-mmm"/>
    <numFmt numFmtId="178" formatCode="#,##0.00_ ;[Red]\-#,##0.00\ "/>
    <numFmt numFmtId="179" formatCode="[$-409]mmm\-yy;@"/>
    <numFmt numFmtId="180" formatCode="[$฿-41E]#,##0.00"/>
    <numFmt numFmtId="182" formatCode="0.0"/>
    <numFmt numFmtId="184" formatCode="[$-409]dd/mmm/yy;@"/>
  </numFmts>
  <fonts count="8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48"/>
      <name val="Gill Sans MT"/>
      <family val="2"/>
    </font>
    <font>
      <sz val="22"/>
      <name val="Gill Sans MT"/>
      <family val="2"/>
    </font>
    <font>
      <sz val="20"/>
      <name val="Gill Sans MT"/>
      <family val="2"/>
    </font>
    <font>
      <b/>
      <u/>
      <sz val="36"/>
      <name val="Gill Sans MT"/>
      <family val="2"/>
    </font>
    <font>
      <b/>
      <u/>
      <sz val="36"/>
      <color rgb="FF0000CC"/>
      <name val="Gill Sans MT"/>
      <family val="2"/>
    </font>
    <font>
      <b/>
      <u/>
      <sz val="22"/>
      <name val="Gill Sans MT"/>
      <family val="2"/>
    </font>
    <font>
      <b/>
      <sz val="24"/>
      <name val="Gill Sans MT"/>
      <family val="2"/>
    </font>
    <font>
      <b/>
      <sz val="22"/>
      <name val="Gill Sans MT"/>
      <family val="2"/>
    </font>
    <font>
      <b/>
      <i/>
      <sz val="24"/>
      <name val="Gill Sans MT"/>
      <family val="2"/>
    </font>
    <font>
      <sz val="24"/>
      <name val="Gill Sans MT"/>
      <family val="2"/>
    </font>
    <font>
      <sz val="24"/>
      <color theme="1"/>
      <name val="Gill Sans MT"/>
      <family val="2"/>
    </font>
    <font>
      <b/>
      <i/>
      <sz val="22"/>
      <color theme="8"/>
      <name val="Gill Sans MT"/>
      <family val="2"/>
    </font>
    <font>
      <sz val="22"/>
      <color indexed="8"/>
      <name val="Gill Sans MT"/>
      <family val="2"/>
    </font>
    <font>
      <sz val="20"/>
      <color indexed="8"/>
      <name val="Gill Sans MT"/>
      <family val="2"/>
    </font>
    <font>
      <i/>
      <sz val="22"/>
      <name val="Gill Sans MT"/>
      <family val="2"/>
    </font>
    <font>
      <b/>
      <sz val="22"/>
      <color theme="4"/>
      <name val="Gill Sans MT"/>
      <family val="2"/>
    </font>
    <font>
      <b/>
      <sz val="20"/>
      <name val="Gill Sans MT"/>
      <family val="2"/>
    </font>
    <font>
      <sz val="28"/>
      <name val="Gill Sans MT"/>
      <family val="2"/>
    </font>
    <font>
      <sz val="28"/>
      <color theme="1"/>
      <name val="Browallia New"/>
      <family val="2"/>
    </font>
    <font>
      <sz val="24"/>
      <color rgb="FF0000CC"/>
      <name val="Gill Sans MT"/>
      <family val="2"/>
    </font>
    <font>
      <sz val="11"/>
      <color theme="1"/>
      <name val="Gill Sans MT"/>
      <family val="2"/>
    </font>
    <font>
      <b/>
      <sz val="14"/>
      <color theme="1"/>
      <name val="Gill Sans MT"/>
      <family val="2"/>
    </font>
    <font>
      <b/>
      <sz val="11"/>
      <color theme="1"/>
      <name val="Gill Sans MT"/>
      <family val="2"/>
    </font>
    <font>
      <b/>
      <sz val="11"/>
      <color rgb="FF0000CC"/>
      <name val="Gill Sans MT"/>
      <family val="2"/>
    </font>
    <font>
      <b/>
      <sz val="11"/>
      <name val="Gill Sans MT"/>
      <family val="2"/>
    </font>
    <font>
      <sz val="11"/>
      <color rgb="FF0000CC"/>
      <name val="Gill Sans MT"/>
      <family val="2"/>
    </font>
    <font>
      <sz val="11"/>
      <name val="Gill Sans MT"/>
      <family val="2"/>
    </font>
    <font>
      <b/>
      <sz val="11"/>
      <color rgb="FF00B050"/>
      <name val="Gill Sans MT"/>
      <family val="2"/>
    </font>
    <font>
      <sz val="11"/>
      <color rgb="FF92D050"/>
      <name val="Gill Sans MT"/>
      <family val="2"/>
    </font>
    <font>
      <sz val="8"/>
      <name val="Calibri"/>
      <family val="2"/>
      <charset val="222"/>
      <scheme val="minor"/>
    </font>
    <font>
      <sz val="14"/>
      <name val="Gill Sans MT"/>
      <family val="2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0"/>
      <color theme="1"/>
      <name val="Gill Sans MT"/>
      <family val="2"/>
    </font>
    <font>
      <b/>
      <sz val="10"/>
      <color rgb="FFFF0000"/>
      <name val="Gill Sans MT"/>
      <family val="2"/>
    </font>
    <font>
      <b/>
      <sz val="16"/>
      <color theme="1"/>
      <name val="Gill Sans MT"/>
      <family val="2"/>
    </font>
    <font>
      <b/>
      <sz val="11"/>
      <color rgb="FFFF0000"/>
      <name val="Gill Sans MT"/>
      <family val="2"/>
    </font>
    <font>
      <sz val="8"/>
      <color theme="1"/>
      <name val="Gill Sans MT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sz val="11"/>
      <color theme="7" tint="-0.499984740745262"/>
      <name val="Calibri"/>
      <family val="2"/>
      <scheme val="minor"/>
    </font>
    <font>
      <b/>
      <sz val="9"/>
      <name val="Calibri Light"/>
      <family val="2"/>
    </font>
    <font>
      <b/>
      <sz val="10"/>
      <name val="Calibri"/>
      <family val="2"/>
      <scheme val="minor"/>
    </font>
    <font>
      <sz val="12"/>
      <color theme="1"/>
      <name val="Calibri Light"/>
      <family val="2"/>
    </font>
    <font>
      <b/>
      <sz val="10"/>
      <name val="Calibri Light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 tint="0.34998626667073579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Gill Sans MT"/>
      <family val="2"/>
    </font>
    <font>
      <sz val="11"/>
      <color rgb="FF000000"/>
      <name val="Gill Sans MT"/>
      <family val="2"/>
    </font>
    <font>
      <sz val="9"/>
      <color theme="1"/>
      <name val="Gill Sans MT"/>
      <family val="2"/>
    </font>
    <font>
      <sz val="22"/>
      <color theme="4"/>
      <name val="Gill Sans MT"/>
      <family val="2"/>
    </font>
    <font>
      <sz val="22"/>
      <color rgb="FFFF0000"/>
      <name val="Gill Sans MT"/>
      <family val="2"/>
    </font>
    <font>
      <sz val="11"/>
      <color rgb="FF242424"/>
      <name val="Gill Sans MT"/>
      <family val="2"/>
    </font>
    <font>
      <sz val="11"/>
      <color theme="0" tint="-4.9989318521683403E-2"/>
      <name val="Calibri"/>
      <family val="2"/>
      <scheme val="minor"/>
    </font>
    <font>
      <b/>
      <sz val="14"/>
      <name val="Gill Sans MT"/>
      <family val="2"/>
    </font>
    <font>
      <b/>
      <sz val="11"/>
      <color theme="1"/>
      <name val="Calibri"/>
      <family val="2"/>
      <charset val="222"/>
      <scheme val="minor"/>
    </font>
    <font>
      <i/>
      <sz val="24"/>
      <name val="Gill Sans MT"/>
      <family val="2"/>
    </font>
    <font>
      <b/>
      <sz val="16"/>
      <name val="Gill Sans MT"/>
      <family val="2"/>
    </font>
    <font>
      <b/>
      <sz val="10"/>
      <color rgb="FF000000"/>
      <name val="Gill Sans MT"/>
      <family val="2"/>
    </font>
    <font>
      <sz val="24"/>
      <color rgb="FF0000FF"/>
      <name val="Gill Sans MT"/>
      <family val="2"/>
    </font>
    <font>
      <sz val="16"/>
      <name val="Gill Sans MT"/>
      <family val="2"/>
    </font>
    <font>
      <b/>
      <sz val="16"/>
      <color rgb="FF3C763D"/>
      <name val="Gill Sans MT"/>
      <family val="2"/>
    </font>
    <font>
      <sz val="16"/>
      <color rgb="FF3C763D"/>
      <name val="Gill Sans MT"/>
      <family val="2"/>
    </font>
    <font>
      <sz val="16"/>
      <color theme="1"/>
      <name val="Gill Sans MT"/>
      <family val="2"/>
    </font>
    <font>
      <b/>
      <sz val="16"/>
      <name val="Calibri"/>
      <family val="2"/>
    </font>
    <font>
      <sz val="16"/>
      <color theme="1"/>
      <name val="Calibri"/>
      <family val="2"/>
      <charset val="222"/>
      <scheme val="minor"/>
    </font>
    <font>
      <b/>
      <sz val="16"/>
      <color rgb="FFFF0000"/>
      <name val="Gill Sans MT"/>
      <family val="2"/>
    </font>
    <font>
      <sz val="16"/>
      <color rgb="FFFF0000"/>
      <name val="Gill Sans MT"/>
      <family val="2"/>
    </font>
    <font>
      <u/>
      <sz val="11"/>
      <color theme="10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u/>
      <sz val="10"/>
      <color theme="10"/>
      <name val="Calibri"/>
      <family val="2"/>
      <charset val="22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AAAAAA"/>
      </left>
      <right style="medium">
        <color rgb="FFAAAAAA"/>
      </right>
      <top style="medium">
        <color rgb="FFDDDDDD"/>
      </top>
      <bottom style="medium">
        <color rgb="FFAAAAAA"/>
      </bottom>
      <diagonal/>
    </border>
    <border>
      <left style="medium">
        <color rgb="FFAAAAAA"/>
      </left>
      <right/>
      <top style="medium">
        <color rgb="FFDDDDDD"/>
      </top>
      <bottom style="medium">
        <color rgb="FFAAAAAA"/>
      </bottom>
      <diagonal/>
    </border>
    <border>
      <left style="thin">
        <color indexed="64"/>
      </left>
      <right style="thin">
        <color indexed="64"/>
      </right>
      <top/>
      <bottom style="medium">
        <color rgb="FFDDDDDD"/>
      </bottom>
      <diagonal/>
    </border>
    <border>
      <left style="medium">
        <color rgb="FFD6E9C6"/>
      </left>
      <right/>
      <top/>
      <bottom/>
      <diagonal/>
    </border>
  </borders>
  <cellStyleXfs count="2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37" fillId="0" borderId="0"/>
    <xf numFmtId="165" fontId="38" fillId="0" borderId="0" applyFont="0" applyFill="0" applyBorder="0" applyAlignment="0" applyProtection="0"/>
    <xf numFmtId="0" fontId="38" fillId="0" borderId="0"/>
    <xf numFmtId="0" fontId="37" fillId="0" borderId="0"/>
    <xf numFmtId="165" fontId="37" fillId="0" borderId="0" applyFont="0" applyFill="0" applyBorder="0" applyAlignment="0" applyProtection="0"/>
    <xf numFmtId="165" fontId="50" fillId="0" borderId="0" applyFont="0" applyFill="0" applyBorder="0" applyAlignment="0" applyProtection="0"/>
    <xf numFmtId="9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1" fillId="0" borderId="0"/>
    <xf numFmtId="0" fontId="83" fillId="0" borderId="0" applyNumberFormat="0" applyFill="0" applyBorder="0" applyAlignment="0" applyProtection="0"/>
  </cellStyleXfs>
  <cellXfs count="741">
    <xf numFmtId="0" fontId="0" fillId="0" borderId="0" xfId="0"/>
    <xf numFmtId="0" fontId="6" fillId="13" borderId="0" xfId="4" applyFont="1" applyFill="1" applyAlignment="1">
      <alignment horizontal="center"/>
    </xf>
    <xf numFmtId="0" fontId="7" fillId="0" borderId="0" xfId="4" applyFont="1" applyAlignment="1">
      <alignment vertical="center"/>
    </xf>
    <xf numFmtId="9" fontId="7" fillId="0" borderId="0" xfId="4" applyNumberFormat="1" applyFont="1" applyAlignment="1">
      <alignment vertical="center"/>
    </xf>
    <xf numFmtId="166" fontId="7" fillId="0" borderId="0" xfId="5" applyNumberFormat="1" applyFont="1" applyFill="1" applyAlignment="1">
      <alignment vertical="center"/>
    </xf>
    <xf numFmtId="0" fontId="7" fillId="13" borderId="0" xfId="4" applyFont="1" applyFill="1" applyAlignment="1">
      <alignment horizontal="center" vertical="center"/>
    </xf>
    <xf numFmtId="0" fontId="7" fillId="13" borderId="0" xfId="4" applyFont="1" applyFill="1" applyAlignment="1">
      <alignment vertical="center"/>
    </xf>
    <xf numFmtId="0" fontId="7" fillId="13" borderId="0" xfId="4" applyFont="1" applyFill="1"/>
    <xf numFmtId="165" fontId="7" fillId="13" borderId="0" xfId="5" applyFont="1" applyFill="1"/>
    <xf numFmtId="0" fontId="8" fillId="13" borderId="0" xfId="4" applyFont="1" applyFill="1"/>
    <xf numFmtId="0" fontId="8" fillId="13" borderId="0" xfId="4" applyFont="1" applyFill="1" applyAlignment="1">
      <alignment horizontal="center"/>
    </xf>
    <xf numFmtId="0" fontId="8" fillId="13" borderId="0" xfId="4" applyFont="1" applyFill="1" applyAlignment="1">
      <alignment horizontal="left"/>
    </xf>
    <xf numFmtId="0" fontId="9" fillId="13" borderId="0" xfId="4" applyFont="1" applyFill="1" applyAlignment="1">
      <alignment vertical="center"/>
    </xf>
    <xf numFmtId="0" fontId="11" fillId="0" borderId="0" xfId="4" applyFont="1" applyAlignment="1">
      <alignment vertical="center"/>
    </xf>
    <xf numFmtId="0" fontId="12" fillId="14" borderId="6" xfId="4" applyFont="1" applyFill="1" applyBorder="1" applyAlignment="1">
      <alignment horizontal="center" vertical="center" wrapText="1"/>
    </xf>
    <xf numFmtId="0" fontId="12" fillId="14" borderId="7" xfId="4" applyFont="1" applyFill="1" applyBorder="1" applyAlignment="1">
      <alignment horizontal="center" vertical="center" wrapText="1"/>
    </xf>
    <xf numFmtId="0" fontId="13" fillId="0" borderId="0" xfId="4" applyFont="1" applyAlignment="1">
      <alignment horizontal="center" vertical="center"/>
    </xf>
    <xf numFmtId="0" fontId="12" fillId="14" borderId="11" xfId="4" applyFont="1" applyFill="1" applyBorder="1" applyAlignment="1">
      <alignment horizontal="center" vertical="center" wrapText="1"/>
    </xf>
    <xf numFmtId="0" fontId="12" fillId="14" borderId="11" xfId="4" applyFont="1" applyFill="1" applyBorder="1" applyAlignment="1">
      <alignment horizontal="center" vertical="center" shrinkToFit="1"/>
    </xf>
    <xf numFmtId="167" fontId="14" fillId="14" borderId="7" xfId="6" applyNumberFormat="1" applyFont="1" applyFill="1" applyBorder="1" applyAlignment="1">
      <alignment horizontal="center"/>
    </xf>
    <xf numFmtId="166" fontId="7" fillId="0" borderId="0" xfId="5" applyNumberFormat="1" applyFont="1" applyFill="1" applyAlignment="1">
      <alignment horizontal="center" vertical="center"/>
    </xf>
    <xf numFmtId="0" fontId="15" fillId="13" borderId="12" xfId="4" applyFont="1" applyFill="1" applyBorder="1" applyAlignment="1">
      <alignment horizontal="left" vertical="center" indent="2"/>
    </xf>
    <xf numFmtId="3" fontId="16" fillId="0" borderId="8" xfId="7" applyNumberFormat="1" applyFont="1" applyBorder="1" applyAlignment="1">
      <alignment horizontal="center" vertical="center"/>
    </xf>
    <xf numFmtId="3" fontId="15" fillId="0" borderId="13" xfId="7" applyNumberFormat="1" applyFont="1" applyBorder="1" applyAlignment="1">
      <alignment horizontal="center" vertical="center"/>
    </xf>
    <xf numFmtId="3" fontId="15" fillId="0" borderId="7" xfId="7" applyNumberFormat="1" applyFont="1" applyBorder="1" applyAlignment="1">
      <alignment horizontal="center" vertical="center"/>
    </xf>
    <xf numFmtId="3" fontId="7" fillId="0" borderId="0" xfId="7" applyNumberFormat="1" applyFont="1" applyAlignment="1">
      <alignment horizontal="left" vertical="center" wrapText="1"/>
    </xf>
    <xf numFmtId="166" fontId="7" fillId="6" borderId="0" xfId="5" applyNumberFormat="1" applyFont="1" applyFill="1" applyAlignment="1">
      <alignment vertical="center"/>
    </xf>
    <xf numFmtId="166" fontId="7" fillId="15" borderId="0" xfId="5" applyNumberFormat="1" applyFont="1" applyFill="1" applyAlignment="1">
      <alignment horizontal="center" vertical="center"/>
    </xf>
    <xf numFmtId="10" fontId="16" fillId="0" borderId="7" xfId="8" applyNumberFormat="1" applyFont="1" applyFill="1" applyBorder="1" applyAlignment="1">
      <alignment horizontal="center" vertical="center"/>
    </xf>
    <xf numFmtId="10" fontId="15" fillId="0" borderId="7" xfId="8" applyNumberFormat="1" applyFont="1" applyFill="1" applyBorder="1" applyAlignment="1">
      <alignment horizontal="center" vertical="center"/>
    </xf>
    <xf numFmtId="10" fontId="15" fillId="0" borderId="8" xfId="8" applyNumberFormat="1" applyFont="1" applyFill="1" applyBorder="1" applyAlignment="1">
      <alignment horizontal="center" vertical="center"/>
    </xf>
    <xf numFmtId="4" fontId="15" fillId="0" borderId="14" xfId="7" applyNumberFormat="1" applyFont="1" applyBorder="1" applyAlignment="1">
      <alignment horizontal="left" vertical="center"/>
    </xf>
    <xf numFmtId="3" fontId="15" fillId="0" borderId="0" xfId="7" applyNumberFormat="1" applyFont="1" applyAlignment="1">
      <alignment horizontal="center" vertical="center"/>
    </xf>
    <xf numFmtId="3" fontId="15" fillId="0" borderId="15" xfId="7" applyNumberFormat="1" applyFont="1" applyBorder="1" applyAlignment="1">
      <alignment horizontal="center" vertical="center"/>
    </xf>
    <xf numFmtId="3" fontId="7" fillId="0" borderId="0" xfId="7" applyNumberFormat="1" applyFont="1" applyAlignment="1">
      <alignment horizontal="center" vertical="center"/>
    </xf>
    <xf numFmtId="0" fontId="15" fillId="13" borderId="5" xfId="4" applyFont="1" applyFill="1" applyBorder="1" applyAlignment="1">
      <alignment horizontal="left" vertical="center" indent="2"/>
    </xf>
    <xf numFmtId="2" fontId="16" fillId="0" borderId="6" xfId="4" applyNumberFormat="1" applyFont="1" applyBorder="1" applyAlignment="1">
      <alignment horizontal="center" vertical="center"/>
    </xf>
    <xf numFmtId="2" fontId="15" fillId="0" borderId="6" xfId="4" applyNumberFormat="1" applyFont="1" applyBorder="1" applyAlignment="1">
      <alignment horizontal="center" vertical="center"/>
    </xf>
    <xf numFmtId="2" fontId="15" fillId="0" borderId="8" xfId="7" applyNumberFormat="1" applyFont="1" applyBorder="1" applyAlignment="1">
      <alignment horizontal="center" vertical="center"/>
    </xf>
    <xf numFmtId="0" fontId="7" fillId="6" borderId="0" xfId="4" applyFont="1" applyFill="1" applyAlignment="1">
      <alignment vertical="center"/>
    </xf>
    <xf numFmtId="0" fontId="7" fillId="15" borderId="0" xfId="4" applyFont="1" applyFill="1" applyAlignment="1">
      <alignment vertical="center"/>
    </xf>
    <xf numFmtId="9" fontId="7" fillId="0" borderId="0" xfId="8" applyFont="1" applyFill="1" applyAlignment="1">
      <alignment vertical="center"/>
    </xf>
    <xf numFmtId="2" fontId="15" fillId="0" borderId="16" xfId="7" applyNumberFormat="1" applyFont="1" applyBorder="1" applyAlignment="1">
      <alignment horizontal="center" vertical="center"/>
    </xf>
    <xf numFmtId="2" fontId="15" fillId="0" borderId="16" xfId="5" applyNumberFormat="1" applyFont="1" applyFill="1" applyBorder="1" applyAlignment="1">
      <alignment horizontal="center" vertical="center"/>
    </xf>
    <xf numFmtId="3" fontId="15" fillId="0" borderId="17" xfId="7" applyNumberFormat="1" applyFont="1" applyBorder="1" applyAlignment="1">
      <alignment horizontal="center" vertical="center"/>
    </xf>
    <xf numFmtId="3" fontId="15" fillId="0" borderId="18" xfId="7" applyNumberFormat="1" applyFont="1" applyBorder="1" applyAlignment="1">
      <alignment horizontal="center" vertical="center"/>
    </xf>
    <xf numFmtId="168" fontId="7" fillId="0" borderId="0" xfId="4" applyNumberFormat="1" applyFont="1" applyAlignment="1">
      <alignment vertical="center"/>
    </xf>
    <xf numFmtId="9" fontId="12" fillId="14" borderId="22" xfId="8" applyFont="1" applyFill="1" applyBorder="1" applyAlignment="1">
      <alignment horizontal="center" vertical="center" wrapText="1"/>
    </xf>
    <xf numFmtId="9" fontId="12" fillId="14" borderId="23" xfId="8" applyFont="1" applyFill="1" applyBorder="1" applyAlignment="1">
      <alignment horizontal="center" vertical="center" shrinkToFit="1"/>
    </xf>
    <xf numFmtId="2" fontId="12" fillId="14" borderId="22" xfId="3" applyNumberFormat="1" applyFont="1" applyFill="1" applyBorder="1" applyAlignment="1">
      <alignment horizontal="center" vertical="center"/>
    </xf>
    <xf numFmtId="0" fontId="12" fillId="14" borderId="18" xfId="3" applyFont="1" applyFill="1" applyBorder="1" applyAlignment="1">
      <alignment horizontal="center" vertical="center" wrapText="1" shrinkToFit="1"/>
    </xf>
    <xf numFmtId="0" fontId="13" fillId="0" borderId="0" xfId="3" applyFont="1" applyAlignment="1">
      <alignment horizontal="center" vertical="center" wrapText="1" shrinkToFit="1"/>
    </xf>
    <xf numFmtId="0" fontId="17" fillId="13" borderId="0" xfId="3" applyFont="1" applyFill="1" applyAlignment="1">
      <alignment vertical="center"/>
    </xf>
    <xf numFmtId="0" fontId="18" fillId="13" borderId="0" xfId="3" applyFont="1" applyFill="1" applyAlignment="1">
      <alignment vertical="center"/>
    </xf>
    <xf numFmtId="0" fontId="19" fillId="13" borderId="0" xfId="3" applyFont="1" applyFill="1"/>
    <xf numFmtId="9" fontId="15" fillId="0" borderId="27" xfId="8" applyFont="1" applyFill="1" applyBorder="1" applyAlignment="1">
      <alignment horizontal="center" vertical="center"/>
    </xf>
    <xf numFmtId="166" fontId="15" fillId="0" borderId="27" xfId="5" applyNumberFormat="1" applyFont="1" applyFill="1" applyBorder="1" applyAlignment="1">
      <alignment horizontal="center" vertical="center"/>
    </xf>
    <xf numFmtId="2" fontId="16" fillId="0" borderId="27" xfId="3" applyNumberFormat="1" applyFont="1" applyBorder="1" applyAlignment="1">
      <alignment horizontal="right" vertical="center"/>
    </xf>
    <xf numFmtId="2" fontId="15" fillId="0" borderId="27" xfId="3" applyNumberFormat="1" applyFont="1" applyBorder="1" applyAlignment="1">
      <alignment horizontal="right" vertical="center"/>
    </xf>
    <xf numFmtId="2" fontId="15" fillId="0" borderId="28" xfId="3" applyNumberFormat="1" applyFont="1" applyBorder="1" applyAlignment="1">
      <alignment horizontal="right" vertical="center"/>
    </xf>
    <xf numFmtId="43" fontId="15" fillId="0" borderId="29" xfId="3" applyNumberFormat="1" applyFont="1" applyBorder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0" fillId="6" borderId="0" xfId="3" applyFont="1" applyFill="1" applyAlignment="1">
      <alignment vertical="center"/>
    </xf>
    <xf numFmtId="2" fontId="20" fillId="15" borderId="0" xfId="3" applyNumberFormat="1" applyFont="1" applyFill="1" applyAlignment="1">
      <alignment vertical="center"/>
    </xf>
    <xf numFmtId="0" fontId="8" fillId="13" borderId="0" xfId="3" applyFont="1" applyFill="1"/>
    <xf numFmtId="9" fontId="15" fillId="0" borderId="33" xfId="8" applyFont="1" applyFill="1" applyBorder="1" applyAlignment="1">
      <alignment horizontal="center" vertical="center"/>
    </xf>
    <xf numFmtId="166" fontId="15" fillId="0" borderId="34" xfId="5" applyNumberFormat="1" applyFont="1" applyFill="1" applyBorder="1" applyAlignment="1">
      <alignment horizontal="center" vertical="center"/>
    </xf>
    <xf numFmtId="2" fontId="15" fillId="0" borderId="34" xfId="3" applyNumberFormat="1" applyFont="1" applyBorder="1" applyAlignment="1">
      <alignment horizontal="right" vertical="center"/>
    </xf>
    <xf numFmtId="2" fontId="15" fillId="0" borderId="33" xfId="3" applyNumberFormat="1" applyFont="1" applyBorder="1" applyAlignment="1">
      <alignment horizontal="right" vertical="center"/>
    </xf>
    <xf numFmtId="2" fontId="15" fillId="0" borderId="14" xfId="3" applyNumberFormat="1" applyFont="1" applyBorder="1" applyAlignment="1">
      <alignment horizontal="right" vertical="center"/>
    </xf>
    <xf numFmtId="43" fontId="15" fillId="0" borderId="35" xfId="3" applyNumberFormat="1" applyFont="1" applyBorder="1" applyAlignment="1">
      <alignment horizontal="center" vertical="center"/>
    </xf>
    <xf numFmtId="2" fontId="20" fillId="6" borderId="17" xfId="3" applyNumberFormat="1" applyFont="1" applyFill="1" applyBorder="1" applyAlignment="1">
      <alignment vertical="center"/>
    </xf>
    <xf numFmtId="2" fontId="20" fillId="15" borderId="17" xfId="3" applyNumberFormat="1" applyFont="1" applyFill="1" applyBorder="1" applyAlignment="1">
      <alignment vertical="center"/>
    </xf>
    <xf numFmtId="2" fontId="20" fillId="10" borderId="0" xfId="3" applyNumberFormat="1" applyFont="1" applyFill="1" applyAlignment="1">
      <alignment horizontal="left" vertical="center"/>
    </xf>
    <xf numFmtId="9" fontId="12" fillId="14" borderId="23" xfId="8" applyFont="1" applyFill="1" applyBorder="1" applyAlignment="1">
      <alignment horizontal="center" vertical="center" wrapText="1"/>
    </xf>
    <xf numFmtId="166" fontId="12" fillId="14" borderId="23" xfId="5" applyNumberFormat="1" applyFont="1" applyFill="1" applyBorder="1" applyAlignment="1">
      <alignment horizontal="center" vertical="center"/>
    </xf>
    <xf numFmtId="4" fontId="12" fillId="14" borderId="23" xfId="3" applyNumberFormat="1" applyFont="1" applyFill="1" applyBorder="1" applyAlignment="1">
      <alignment horizontal="right" vertical="center"/>
    </xf>
    <xf numFmtId="2" fontId="12" fillId="14" borderId="36" xfId="3" applyNumberFormat="1" applyFont="1" applyFill="1" applyBorder="1" applyAlignment="1">
      <alignment horizontal="right" vertical="center"/>
    </xf>
    <xf numFmtId="43" fontId="12" fillId="14" borderId="37" xfId="3" applyNumberFormat="1" applyFont="1" applyFill="1" applyBorder="1" applyAlignment="1">
      <alignment horizontal="center" vertical="center"/>
    </xf>
    <xf numFmtId="43" fontId="21" fillId="0" borderId="0" xfId="3" applyNumberFormat="1" applyFont="1" applyAlignment="1">
      <alignment horizontal="center" vertical="center"/>
    </xf>
    <xf numFmtId="2" fontId="7" fillId="10" borderId="0" xfId="3" applyNumberFormat="1" applyFont="1" applyFill="1" applyAlignment="1">
      <alignment vertical="center"/>
    </xf>
    <xf numFmtId="0" fontId="8" fillId="13" borderId="0" xfId="3" applyFont="1" applyFill="1" applyAlignment="1">
      <alignment vertical="center"/>
    </xf>
    <xf numFmtId="0" fontId="12" fillId="10" borderId="19" xfId="3" applyFont="1" applyFill="1" applyBorder="1" applyAlignment="1">
      <alignment horizontal="center" vertical="center" wrapText="1"/>
    </xf>
    <xf numFmtId="166" fontId="12" fillId="10" borderId="20" xfId="5" applyNumberFormat="1" applyFont="1" applyFill="1" applyBorder="1" applyAlignment="1">
      <alignment horizontal="center" vertical="center" wrapText="1"/>
    </xf>
    <xf numFmtId="9" fontId="12" fillId="10" borderId="20" xfId="8" applyFont="1" applyFill="1" applyBorder="1" applyAlignment="1">
      <alignment horizontal="center" vertical="center" wrapText="1"/>
    </xf>
    <xf numFmtId="166" fontId="12" fillId="10" borderId="20" xfId="5" applyNumberFormat="1" applyFont="1" applyFill="1" applyBorder="1" applyAlignment="1">
      <alignment horizontal="center" vertical="center"/>
    </xf>
    <xf numFmtId="4" fontId="12" fillId="10" borderId="20" xfId="3" applyNumberFormat="1" applyFont="1" applyFill="1" applyBorder="1" applyAlignment="1">
      <alignment horizontal="center" vertical="center"/>
    </xf>
    <xf numFmtId="2" fontId="12" fillId="10" borderId="20" xfId="3" applyNumberFormat="1" applyFont="1" applyFill="1" applyBorder="1" applyAlignment="1">
      <alignment horizontal="center" vertical="center"/>
    </xf>
    <xf numFmtId="43" fontId="12" fillId="10" borderId="38" xfId="3" applyNumberFormat="1" applyFont="1" applyFill="1" applyBorder="1" applyAlignment="1">
      <alignment horizontal="center" vertical="center"/>
    </xf>
    <xf numFmtId="43" fontId="13" fillId="0" borderId="0" xfId="3" applyNumberFormat="1" applyFont="1" applyAlignment="1">
      <alignment horizontal="center" vertical="center"/>
    </xf>
    <xf numFmtId="0" fontId="7" fillId="10" borderId="0" xfId="3" applyFont="1" applyFill="1" applyAlignment="1">
      <alignment vertical="center"/>
    </xf>
    <xf numFmtId="0" fontId="8" fillId="10" borderId="0" xfId="3" applyFont="1" applyFill="1" applyAlignment="1">
      <alignment vertical="center"/>
    </xf>
    <xf numFmtId="166" fontId="12" fillId="14" borderId="23" xfId="5" applyNumberFormat="1" applyFont="1" applyFill="1" applyBorder="1" applyAlignment="1">
      <alignment horizontal="center" vertical="center" wrapText="1"/>
    </xf>
    <xf numFmtId="4" fontId="12" fillId="14" borderId="23" xfId="3" applyNumberFormat="1" applyFont="1" applyFill="1" applyBorder="1" applyAlignment="1">
      <alignment horizontal="center" vertical="center" wrapText="1"/>
    </xf>
    <xf numFmtId="43" fontId="13" fillId="0" borderId="0" xfId="3" applyNumberFormat="1" applyFont="1" applyAlignment="1">
      <alignment horizontal="center" vertical="center" wrapText="1"/>
    </xf>
    <xf numFmtId="0" fontId="7" fillId="0" borderId="0" xfId="3" applyFont="1" applyAlignment="1">
      <alignment vertical="center"/>
    </xf>
    <xf numFmtId="165" fontId="7" fillId="10" borderId="0" xfId="1" applyFont="1" applyFill="1" applyAlignment="1">
      <alignment vertical="center"/>
    </xf>
    <xf numFmtId="169" fontId="15" fillId="13" borderId="27" xfId="8" applyNumberFormat="1" applyFont="1" applyFill="1" applyBorder="1" applyAlignment="1">
      <alignment horizontal="center" vertical="center"/>
    </xf>
    <xf numFmtId="167" fontId="15" fillId="13" borderId="27" xfId="5" applyNumberFormat="1" applyFont="1" applyFill="1" applyBorder="1" applyAlignment="1">
      <alignment horizontal="center" vertical="center"/>
    </xf>
    <xf numFmtId="170" fontId="15" fillId="13" borderId="27" xfId="5" applyNumberFormat="1" applyFont="1" applyFill="1" applyBorder="1" applyAlignment="1">
      <alignment horizontal="center" vertical="center"/>
    </xf>
    <xf numFmtId="166" fontId="7" fillId="0" borderId="0" xfId="5" applyNumberFormat="1" applyFont="1" applyFill="1" applyBorder="1" applyAlignment="1">
      <alignment horizontal="center" vertical="center"/>
    </xf>
    <xf numFmtId="9" fontId="7" fillId="0" borderId="0" xfId="3" applyNumberFormat="1" applyFont="1" applyAlignment="1">
      <alignment vertical="center"/>
    </xf>
    <xf numFmtId="165" fontId="7" fillId="0" borderId="0" xfId="5" applyFont="1" applyFill="1" applyAlignment="1">
      <alignment vertical="center"/>
    </xf>
    <xf numFmtId="0" fontId="8" fillId="10" borderId="0" xfId="3" applyFont="1" applyFill="1"/>
    <xf numFmtId="169" fontId="15" fillId="0" borderId="27" xfId="8" applyNumberFormat="1" applyFont="1" applyFill="1" applyBorder="1" applyAlignment="1">
      <alignment horizontal="center" vertical="center"/>
    </xf>
    <xf numFmtId="166" fontId="15" fillId="13" borderId="27" xfId="5" applyNumberFormat="1" applyFont="1" applyFill="1" applyBorder="1" applyAlignment="1">
      <alignment horizontal="center" vertical="center"/>
    </xf>
    <xf numFmtId="169" fontId="15" fillId="13" borderId="48" xfId="8" applyNumberFormat="1" applyFont="1" applyFill="1" applyBorder="1" applyAlignment="1">
      <alignment horizontal="center" vertical="center"/>
    </xf>
    <xf numFmtId="166" fontId="15" fillId="13" borderId="48" xfId="5" applyNumberFormat="1" applyFont="1" applyFill="1" applyBorder="1" applyAlignment="1">
      <alignment horizontal="center" vertical="center"/>
    </xf>
    <xf numFmtId="170" fontId="15" fillId="13" borderId="48" xfId="5" applyNumberFormat="1" applyFont="1" applyFill="1" applyBorder="1" applyAlignment="1">
      <alignment horizontal="center" vertical="center"/>
    </xf>
    <xf numFmtId="0" fontId="12" fillId="14" borderId="53" xfId="3" applyFont="1" applyFill="1" applyBorder="1" applyAlignment="1">
      <alignment horizontal="center" vertical="center"/>
    </xf>
    <xf numFmtId="0" fontId="12" fillId="10" borderId="3" xfId="3" applyFont="1" applyFill="1" applyBorder="1" applyAlignment="1">
      <alignment horizontal="center" vertical="center" wrapText="1"/>
    </xf>
    <xf numFmtId="166" fontId="12" fillId="10" borderId="3" xfId="5" applyNumberFormat="1" applyFont="1" applyFill="1" applyBorder="1" applyAlignment="1">
      <alignment horizontal="center" vertical="center" wrapText="1"/>
    </xf>
    <xf numFmtId="9" fontId="12" fillId="10" borderId="3" xfId="8" applyFont="1" applyFill="1" applyBorder="1" applyAlignment="1">
      <alignment horizontal="center" vertical="center" wrapText="1"/>
    </xf>
    <xf numFmtId="166" fontId="12" fillId="10" borderId="3" xfId="5" applyNumberFormat="1" applyFont="1" applyFill="1" applyBorder="1" applyAlignment="1">
      <alignment horizontal="center" vertical="center"/>
    </xf>
    <xf numFmtId="4" fontId="12" fillId="10" borderId="3" xfId="3" applyNumberFormat="1" applyFont="1" applyFill="1" applyBorder="1" applyAlignment="1">
      <alignment horizontal="center" vertical="center"/>
    </xf>
    <xf numFmtId="2" fontId="12" fillId="10" borderId="3" xfId="3" applyNumberFormat="1" applyFont="1" applyFill="1" applyBorder="1" applyAlignment="1">
      <alignment horizontal="center" vertical="center"/>
    </xf>
    <xf numFmtId="43" fontId="12" fillId="10" borderId="3" xfId="3" applyNumberFormat="1" applyFont="1" applyFill="1" applyBorder="1" applyAlignment="1">
      <alignment horizontal="center" vertical="center"/>
    </xf>
    <xf numFmtId="0" fontId="12" fillId="10" borderId="0" xfId="3" applyFont="1" applyFill="1" applyAlignment="1">
      <alignment horizontal="center" vertical="center" wrapText="1"/>
    </xf>
    <xf numFmtId="166" fontId="12" fillId="10" borderId="0" xfId="5" applyNumberFormat="1" applyFont="1" applyFill="1" applyBorder="1" applyAlignment="1">
      <alignment horizontal="center" vertical="center" wrapText="1"/>
    </xf>
    <xf numFmtId="9" fontId="12" fillId="10" borderId="0" xfId="8" applyFont="1" applyFill="1" applyBorder="1" applyAlignment="1">
      <alignment horizontal="center" vertical="center" wrapText="1"/>
    </xf>
    <xf numFmtId="166" fontId="12" fillId="10" borderId="0" xfId="5" applyNumberFormat="1" applyFont="1" applyFill="1" applyBorder="1" applyAlignment="1">
      <alignment horizontal="center" vertical="center"/>
    </xf>
    <xf numFmtId="4" fontId="12" fillId="10" borderId="0" xfId="3" applyNumberFormat="1" applyFont="1" applyFill="1" applyAlignment="1">
      <alignment horizontal="center" vertical="center"/>
    </xf>
    <xf numFmtId="2" fontId="12" fillId="10" borderId="0" xfId="3" applyNumberFormat="1" applyFont="1" applyFill="1" applyAlignment="1">
      <alignment horizontal="center" vertical="center"/>
    </xf>
    <xf numFmtId="43" fontId="12" fillId="10" borderId="0" xfId="3" applyNumberFormat="1" applyFont="1" applyFill="1" applyAlignment="1">
      <alignment horizontal="center" vertical="center"/>
    </xf>
    <xf numFmtId="0" fontId="12" fillId="14" borderId="55" xfId="4" applyFont="1" applyFill="1" applyBorder="1" applyAlignment="1">
      <alignment horizontal="center" vertical="center"/>
    </xf>
    <xf numFmtId="0" fontId="12" fillId="14" borderId="58" xfId="4" applyFont="1" applyFill="1" applyBorder="1" applyAlignment="1">
      <alignment horizontal="center" vertical="center" wrapText="1"/>
    </xf>
    <xf numFmtId="0" fontId="8" fillId="13" borderId="0" xfId="4" applyFont="1" applyFill="1" applyAlignment="1">
      <alignment vertical="center"/>
    </xf>
    <xf numFmtId="0" fontId="15" fillId="0" borderId="59" xfId="4" applyFont="1" applyBorder="1" applyAlignment="1">
      <alignment vertical="center"/>
    </xf>
    <xf numFmtId="0" fontId="15" fillId="13" borderId="60" xfId="4" applyFont="1" applyFill="1" applyBorder="1" applyAlignment="1">
      <alignment horizontal="center" vertical="center"/>
    </xf>
    <xf numFmtId="0" fontId="15" fillId="13" borderId="0" xfId="4" applyFont="1" applyFill="1" applyAlignment="1">
      <alignment horizontal="center" vertical="center"/>
    </xf>
    <xf numFmtId="0" fontId="15" fillId="13" borderId="14" xfId="4" applyFont="1" applyFill="1" applyBorder="1" applyAlignment="1">
      <alignment vertical="center"/>
    </xf>
    <xf numFmtId="0" fontId="15" fillId="13" borderId="0" xfId="4" applyFont="1" applyFill="1" applyAlignment="1">
      <alignment vertical="center"/>
    </xf>
    <xf numFmtId="0" fontId="15" fillId="13" borderId="61" xfId="4" applyFont="1" applyFill="1" applyBorder="1" applyAlignment="1">
      <alignment vertical="center"/>
    </xf>
    <xf numFmtId="0" fontId="15" fillId="13" borderId="64" xfId="4" applyFont="1" applyFill="1" applyBorder="1" applyAlignment="1">
      <alignment horizontal="left" vertical="center" wrapText="1"/>
    </xf>
    <xf numFmtId="0" fontId="15" fillId="13" borderId="59" xfId="4" applyFont="1" applyFill="1" applyBorder="1" applyAlignment="1">
      <alignment vertical="center"/>
    </xf>
    <xf numFmtId="0" fontId="15" fillId="13" borderId="41" xfId="4" applyFont="1" applyFill="1" applyBorder="1" applyAlignment="1">
      <alignment horizontal="center" vertical="center"/>
    </xf>
    <xf numFmtId="0" fontId="15" fillId="13" borderId="65" xfId="4" applyFont="1" applyFill="1" applyBorder="1" applyAlignment="1">
      <alignment horizontal="center" vertical="center"/>
    </xf>
    <xf numFmtId="0" fontId="15" fillId="13" borderId="66" xfId="4" applyFont="1" applyFill="1" applyBorder="1"/>
    <xf numFmtId="0" fontId="15" fillId="13" borderId="65" xfId="4" applyFont="1" applyFill="1" applyBorder="1"/>
    <xf numFmtId="0" fontId="15" fillId="13" borderId="67" xfId="4" applyFont="1" applyFill="1" applyBorder="1"/>
    <xf numFmtId="166" fontId="15" fillId="13" borderId="43" xfId="5" applyNumberFormat="1" applyFont="1" applyFill="1" applyBorder="1" applyAlignment="1">
      <alignment horizontal="center"/>
    </xf>
    <xf numFmtId="166" fontId="15" fillId="13" borderId="42" xfId="5" applyNumberFormat="1" applyFont="1" applyFill="1" applyBorder="1" applyAlignment="1"/>
    <xf numFmtId="0" fontId="15" fillId="13" borderId="44" xfId="4" applyFont="1" applyFill="1" applyBorder="1" applyAlignment="1">
      <alignment horizontal="left" vertical="center" wrapText="1"/>
    </xf>
    <xf numFmtId="0" fontId="15" fillId="13" borderId="41" xfId="4" applyFont="1" applyFill="1" applyBorder="1" applyAlignment="1">
      <alignment horizontal="left" vertical="center" indent="1"/>
    </xf>
    <xf numFmtId="0" fontId="15" fillId="13" borderId="43" xfId="4" applyFont="1" applyFill="1" applyBorder="1"/>
    <xf numFmtId="0" fontId="15" fillId="13" borderId="41" xfId="4" applyFont="1" applyFill="1" applyBorder="1"/>
    <xf numFmtId="0" fontId="15" fillId="13" borderId="42" xfId="4" applyFont="1" applyFill="1" applyBorder="1"/>
    <xf numFmtId="0" fontId="15" fillId="13" borderId="44" xfId="4" applyFont="1" applyFill="1" applyBorder="1" applyAlignment="1">
      <alignment horizontal="left" wrapText="1"/>
    </xf>
    <xf numFmtId="0" fontId="15" fillId="14" borderId="68" xfId="4" applyFont="1" applyFill="1" applyBorder="1" applyAlignment="1">
      <alignment vertical="center"/>
    </xf>
    <xf numFmtId="0" fontId="15" fillId="14" borderId="31" xfId="4" applyFont="1" applyFill="1" applyBorder="1" applyAlignment="1">
      <alignment horizontal="left" vertical="center" indent="1"/>
    </xf>
    <xf numFmtId="0" fontId="15" fillId="14" borderId="70" xfId="4" applyFont="1" applyFill="1" applyBorder="1" applyAlignment="1">
      <alignment horizontal="left"/>
    </xf>
    <xf numFmtId="0" fontId="8" fillId="10" borderId="0" xfId="4" applyFont="1" applyFill="1"/>
    <xf numFmtId="0" fontId="15" fillId="13" borderId="0" xfId="4" applyFont="1" applyFill="1"/>
    <xf numFmtId="3" fontId="8" fillId="10" borderId="0" xfId="4" applyNumberFormat="1" applyFont="1" applyFill="1" applyAlignment="1">
      <alignment horizontal="center"/>
    </xf>
    <xf numFmtId="4" fontId="8" fillId="10" borderId="0" xfId="4" applyNumberFormat="1" applyFont="1" applyFill="1" applyAlignment="1">
      <alignment horizontal="center"/>
    </xf>
    <xf numFmtId="2" fontId="8" fillId="10" borderId="0" xfId="4" applyNumberFormat="1" applyFont="1" applyFill="1" applyAlignment="1">
      <alignment horizontal="center"/>
    </xf>
    <xf numFmtId="171" fontId="8" fillId="10" borderId="0" xfId="4" applyNumberFormat="1" applyFont="1" applyFill="1" applyAlignment="1">
      <alignment horizontal="center"/>
    </xf>
    <xf numFmtId="0" fontId="15" fillId="10" borderId="0" xfId="4" applyFont="1" applyFill="1"/>
    <xf numFmtId="0" fontId="22" fillId="10" borderId="0" xfId="3" applyFont="1" applyFill="1"/>
    <xf numFmtId="2" fontId="22" fillId="10" borderId="0" xfId="3" applyNumberFormat="1" applyFont="1" applyFill="1"/>
    <xf numFmtId="0" fontId="23" fillId="13" borderId="0" xfId="4" applyFont="1" applyFill="1"/>
    <xf numFmtId="0" fontId="24" fillId="0" borderId="0" xfId="3" applyFont="1"/>
    <xf numFmtId="0" fontId="23" fillId="13" borderId="0" xfId="4" applyFont="1" applyFill="1" applyAlignment="1">
      <alignment horizontal="center"/>
    </xf>
    <xf numFmtId="0" fontId="23" fillId="13" borderId="0" xfId="4" applyFont="1" applyFill="1" applyAlignment="1">
      <alignment horizontal="left"/>
    </xf>
    <xf numFmtId="0" fontId="7" fillId="10" borderId="0" xfId="3" quotePrefix="1" applyFont="1" applyFill="1" applyAlignment="1">
      <alignment vertical="center"/>
    </xf>
    <xf numFmtId="0" fontId="18" fillId="10" borderId="0" xfId="3" applyFont="1" applyFill="1" applyAlignment="1">
      <alignment vertical="center"/>
    </xf>
    <xf numFmtId="43" fontId="21" fillId="10" borderId="0" xfId="3" applyNumberFormat="1" applyFont="1" applyFill="1" applyAlignment="1">
      <alignment horizontal="center" vertical="center"/>
    </xf>
    <xf numFmtId="43" fontId="13" fillId="10" borderId="0" xfId="3" applyNumberFormat="1" applyFont="1" applyFill="1" applyAlignment="1">
      <alignment horizontal="center" vertical="center"/>
    </xf>
    <xf numFmtId="0" fontId="12" fillId="14" borderId="9" xfId="4" applyFont="1" applyFill="1" applyBorder="1" applyAlignment="1">
      <alignment horizontal="center" vertical="center" wrapText="1"/>
    </xf>
    <xf numFmtId="0" fontId="12" fillId="14" borderId="12" xfId="4" applyFont="1" applyFill="1" applyBorder="1" applyAlignment="1">
      <alignment horizontal="center" vertical="center"/>
    </xf>
    <xf numFmtId="43" fontId="12" fillId="10" borderId="17" xfId="3" applyNumberFormat="1" applyFont="1" applyFill="1" applyBorder="1" applyAlignment="1">
      <alignment horizontal="center" vertical="center"/>
    </xf>
    <xf numFmtId="2" fontId="12" fillId="10" borderId="17" xfId="3" applyNumberFormat="1" applyFont="1" applyFill="1" applyBorder="1" applyAlignment="1">
      <alignment horizontal="center" vertical="center"/>
    </xf>
    <xf numFmtId="4" fontId="12" fillId="10" borderId="17" xfId="3" applyNumberFormat="1" applyFont="1" applyFill="1" applyBorder="1" applyAlignment="1">
      <alignment horizontal="center" vertical="center"/>
    </xf>
    <xf numFmtId="166" fontId="12" fillId="10" borderId="17" xfId="5" applyNumberFormat="1" applyFont="1" applyFill="1" applyBorder="1" applyAlignment="1">
      <alignment horizontal="center" vertical="center"/>
    </xf>
    <xf numFmtId="9" fontId="12" fillId="10" borderId="17" xfId="8" applyFont="1" applyFill="1" applyBorder="1" applyAlignment="1">
      <alignment horizontal="center" vertical="center" wrapText="1"/>
    </xf>
    <xf numFmtId="166" fontId="12" fillId="10" borderId="17" xfId="5" applyNumberFormat="1" applyFont="1" applyFill="1" applyBorder="1" applyAlignment="1">
      <alignment horizontal="center" vertical="center" wrapText="1"/>
    </xf>
    <xf numFmtId="0" fontId="12" fillId="10" borderId="17" xfId="3" applyFont="1" applyFill="1" applyBorder="1" applyAlignment="1">
      <alignment horizontal="center" vertical="center" wrapText="1"/>
    </xf>
    <xf numFmtId="0" fontId="12" fillId="10" borderId="0" xfId="3" applyFont="1" applyFill="1" applyAlignment="1">
      <alignment horizontal="center" vertical="center"/>
    </xf>
    <xf numFmtId="165" fontId="7" fillId="0" borderId="0" xfId="1" applyFont="1" applyFill="1" applyAlignment="1">
      <alignment vertical="center"/>
    </xf>
    <xf numFmtId="165" fontId="7" fillId="0" borderId="0" xfId="1" applyFont="1" applyAlignment="1">
      <alignment vertical="center"/>
    </xf>
    <xf numFmtId="0" fontId="20" fillId="10" borderId="0" xfId="3" applyFont="1" applyFill="1" applyAlignment="1">
      <alignment vertical="center"/>
    </xf>
    <xf numFmtId="2" fontId="20" fillId="5" borderId="0" xfId="3" applyNumberFormat="1" applyFont="1" applyFill="1" applyAlignment="1">
      <alignment vertical="center"/>
    </xf>
    <xf numFmtId="43" fontId="20" fillId="10" borderId="0" xfId="3" applyNumberFormat="1" applyFont="1" applyFill="1" applyAlignment="1">
      <alignment horizontal="left" vertical="center"/>
    </xf>
    <xf numFmtId="2" fontId="20" fillId="8" borderId="0" xfId="3" applyNumberFormat="1" applyFont="1" applyFill="1" applyAlignment="1">
      <alignment vertical="center"/>
    </xf>
    <xf numFmtId="0" fontId="20" fillId="8" borderId="0" xfId="3" applyFont="1" applyFill="1" applyAlignment="1">
      <alignment vertical="center"/>
    </xf>
    <xf numFmtId="9" fontId="12" fillId="14" borderId="22" xfId="8" applyFont="1" applyFill="1" applyBorder="1" applyAlignment="1">
      <alignment horizontal="center" vertical="center" shrinkToFit="1"/>
    </xf>
    <xf numFmtId="4" fontId="15" fillId="0" borderId="73" xfId="7" applyNumberFormat="1" applyFont="1" applyBorder="1" applyAlignment="1">
      <alignment horizontal="left" vertical="center"/>
    </xf>
    <xf numFmtId="4" fontId="15" fillId="0" borderId="54" xfId="7" applyNumberFormat="1" applyFont="1" applyBorder="1" applyAlignment="1">
      <alignment horizontal="left" vertical="center"/>
    </xf>
    <xf numFmtId="2" fontId="15" fillId="0" borderId="7" xfId="7" applyNumberFormat="1" applyFont="1" applyBorder="1" applyAlignment="1">
      <alignment horizontal="center" vertical="center"/>
    </xf>
    <xf numFmtId="166" fontId="7" fillId="0" borderId="0" xfId="4" applyNumberFormat="1" applyFont="1" applyAlignment="1">
      <alignment vertical="center"/>
    </xf>
    <xf numFmtId="3" fontId="25" fillId="0" borderId="15" xfId="7" applyNumberFormat="1" applyFont="1" applyBorder="1" applyAlignment="1">
      <alignment horizontal="center" vertical="center"/>
    </xf>
    <xf numFmtId="3" fontId="25" fillId="0" borderId="0" xfId="7" applyNumberFormat="1" applyFont="1" applyAlignment="1">
      <alignment horizontal="center" vertical="center"/>
    </xf>
    <xf numFmtId="3" fontId="15" fillId="0" borderId="8" xfId="7" applyNumberFormat="1" applyFont="1" applyBorder="1" applyAlignment="1">
      <alignment horizontal="center" vertical="center"/>
    </xf>
    <xf numFmtId="166" fontId="0" fillId="0" borderId="0" xfId="0" applyNumberFormat="1"/>
    <xf numFmtId="4" fontId="15" fillId="0" borderId="18" xfId="7" applyNumberFormat="1" applyFont="1" applyBorder="1" applyAlignment="1">
      <alignment horizontal="left" vertical="center"/>
    </xf>
    <xf numFmtId="4" fontId="15" fillId="0" borderId="17" xfId="7" applyNumberFormat="1" applyFont="1" applyBorder="1" applyAlignment="1">
      <alignment horizontal="left" vertical="center"/>
    </xf>
    <xf numFmtId="0" fontId="26" fillId="0" borderId="0" xfId="0" applyFont="1"/>
    <xf numFmtId="165" fontId="26" fillId="0" borderId="0" xfId="1" applyFont="1"/>
    <xf numFmtId="2" fontId="26" fillId="0" borderId="0" xfId="0" applyNumberFormat="1" applyFont="1"/>
    <xf numFmtId="0" fontId="27" fillId="0" borderId="0" xfId="0" applyFont="1"/>
    <xf numFmtId="0" fontId="28" fillId="0" borderId="0" xfId="0" applyFont="1" applyAlignment="1">
      <alignment horizontal="center"/>
    </xf>
    <xf numFmtId="0" fontId="28" fillId="9" borderId="74" xfId="0" applyFont="1" applyFill="1" applyBorder="1" applyAlignment="1">
      <alignment horizontal="center"/>
    </xf>
    <xf numFmtId="0" fontId="29" fillId="12" borderId="74" xfId="0" applyFont="1" applyFill="1" applyBorder="1" applyAlignment="1">
      <alignment horizontal="center"/>
    </xf>
    <xf numFmtId="0" fontId="30" fillId="9" borderId="74" xfId="0" applyFont="1" applyFill="1" applyBorder="1" applyAlignment="1">
      <alignment horizontal="center"/>
    </xf>
    <xf numFmtId="0" fontId="28" fillId="0" borderId="0" xfId="0" applyFont="1"/>
    <xf numFmtId="0" fontId="29" fillId="12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26" fillId="0" borderId="6" xfId="0" applyFont="1" applyBorder="1"/>
    <xf numFmtId="0" fontId="31" fillId="12" borderId="75" xfId="0" applyFont="1" applyFill="1" applyBorder="1"/>
    <xf numFmtId="0" fontId="32" fillId="0" borderId="75" xfId="0" applyFont="1" applyBorder="1"/>
    <xf numFmtId="166" fontId="32" fillId="3" borderId="76" xfId="1" applyNumberFormat="1" applyFont="1" applyFill="1" applyBorder="1"/>
    <xf numFmtId="0" fontId="26" fillId="0" borderId="14" xfId="0" applyFont="1" applyBorder="1"/>
    <xf numFmtId="165" fontId="31" fillId="12" borderId="0" xfId="1" applyFont="1" applyFill="1" applyBorder="1"/>
    <xf numFmtId="165" fontId="32" fillId="3" borderId="61" xfId="1" applyFont="1" applyFill="1" applyBorder="1"/>
    <xf numFmtId="0" fontId="26" fillId="0" borderId="11" xfId="0" applyFont="1" applyBorder="1"/>
    <xf numFmtId="165" fontId="31" fillId="12" borderId="13" xfId="1" applyFont="1" applyFill="1" applyBorder="1"/>
    <xf numFmtId="165" fontId="32" fillId="0" borderId="0" xfId="1" applyFont="1" applyBorder="1"/>
    <xf numFmtId="165" fontId="31" fillId="12" borderId="75" xfId="1" applyFont="1" applyFill="1" applyBorder="1" applyAlignment="1">
      <alignment horizontal="center"/>
    </xf>
    <xf numFmtId="165" fontId="32" fillId="0" borderId="0" xfId="1" applyFont="1" applyFill="1" applyBorder="1"/>
    <xf numFmtId="0" fontId="26" fillId="0" borderId="0" xfId="0" applyFont="1" applyAlignment="1">
      <alignment horizontal="center"/>
    </xf>
    <xf numFmtId="165" fontId="29" fillId="12" borderId="13" xfId="1" applyFont="1" applyFill="1" applyBorder="1"/>
    <xf numFmtId="165" fontId="30" fillId="3" borderId="77" xfId="1" applyFont="1" applyFill="1" applyBorder="1"/>
    <xf numFmtId="165" fontId="29" fillId="12" borderId="0" xfId="1" applyFont="1" applyFill="1" applyBorder="1"/>
    <xf numFmtId="165" fontId="29" fillId="0" borderId="0" xfId="1" applyFont="1" applyFill="1" applyBorder="1"/>
    <xf numFmtId="165" fontId="31" fillId="12" borderId="75" xfId="1" applyFont="1" applyFill="1" applyBorder="1"/>
    <xf numFmtId="165" fontId="31" fillId="12" borderId="13" xfId="1" applyFont="1" applyFill="1" applyBorder="1" applyAlignment="1">
      <alignment shrinkToFit="1"/>
    </xf>
    <xf numFmtId="10" fontId="31" fillId="12" borderId="75" xfId="0" applyNumberFormat="1" applyFont="1" applyFill="1" applyBorder="1"/>
    <xf numFmtId="0" fontId="26" fillId="0" borderId="75" xfId="0" applyFont="1" applyBorder="1"/>
    <xf numFmtId="0" fontId="0" fillId="0" borderId="75" xfId="0" applyBorder="1"/>
    <xf numFmtId="0" fontId="26" fillId="0" borderId="76" xfId="0" applyFont="1" applyBorder="1"/>
    <xf numFmtId="173" fontId="31" fillId="12" borderId="0" xfId="1" applyNumberFormat="1" applyFont="1" applyFill="1" applyBorder="1"/>
    <xf numFmtId="173" fontId="32" fillId="0" borderId="0" xfId="1" applyNumberFormat="1" applyFont="1" applyFill="1" applyBorder="1"/>
    <xf numFmtId="173" fontId="26" fillId="3" borderId="61" xfId="0" applyNumberFormat="1" applyFont="1" applyFill="1" applyBorder="1"/>
    <xf numFmtId="0" fontId="34" fillId="0" borderId="0" xfId="0" applyFont="1"/>
    <xf numFmtId="173" fontId="32" fillId="0" borderId="0" xfId="1" applyNumberFormat="1" applyFont="1" applyBorder="1"/>
    <xf numFmtId="173" fontId="31" fillId="12" borderId="13" xfId="1" applyNumberFormat="1" applyFont="1" applyFill="1" applyBorder="1"/>
    <xf numFmtId="173" fontId="32" fillId="0" borderId="13" xfId="1" applyNumberFormat="1" applyFont="1" applyBorder="1"/>
    <xf numFmtId="173" fontId="26" fillId="3" borderId="77" xfId="0" applyNumberFormat="1" applyFont="1" applyFill="1" applyBorder="1"/>
    <xf numFmtId="43" fontId="26" fillId="0" borderId="0" xfId="0" applyNumberFormat="1" applyFont="1"/>
    <xf numFmtId="166" fontId="31" fillId="12" borderId="75" xfId="1" applyNumberFormat="1" applyFont="1" applyFill="1" applyBorder="1" applyAlignment="1">
      <alignment horizontal="center"/>
    </xf>
    <xf numFmtId="166" fontId="32" fillId="0" borderId="75" xfId="1" applyNumberFormat="1" applyFont="1" applyFill="1" applyBorder="1" applyAlignment="1">
      <alignment horizontal="center"/>
    </xf>
    <xf numFmtId="166" fontId="30" fillId="3" borderId="76" xfId="1" applyNumberFormat="1" applyFont="1" applyFill="1" applyBorder="1"/>
    <xf numFmtId="165" fontId="31" fillId="12" borderId="0" xfId="1" applyFont="1" applyFill="1" applyBorder="1" applyAlignment="1">
      <alignment horizontal="center"/>
    </xf>
    <xf numFmtId="165" fontId="32" fillId="0" borderId="0" xfId="1" applyFont="1" applyFill="1" applyBorder="1" applyAlignment="1">
      <alignment horizontal="center"/>
    </xf>
    <xf numFmtId="165" fontId="30" fillId="3" borderId="61" xfId="1" applyFont="1" applyFill="1" applyBorder="1"/>
    <xf numFmtId="165" fontId="31" fillId="12" borderId="13" xfId="1" applyFont="1" applyFill="1" applyBorder="1" applyAlignment="1">
      <alignment horizontal="center"/>
    </xf>
    <xf numFmtId="165" fontId="32" fillId="0" borderId="13" xfId="1" applyFont="1" applyFill="1" applyBorder="1" applyAlignment="1">
      <alignment horizontal="center"/>
    </xf>
    <xf numFmtId="165" fontId="32" fillId="0" borderId="75" xfId="1" applyFont="1" applyFill="1" applyBorder="1" applyAlignment="1">
      <alignment horizontal="center"/>
    </xf>
    <xf numFmtId="165" fontId="30" fillId="3" borderId="76" xfId="1" applyFont="1" applyFill="1" applyBorder="1" applyAlignment="1">
      <alignment horizontal="center"/>
    </xf>
    <xf numFmtId="0" fontId="32" fillId="0" borderId="0" xfId="0" applyFont="1"/>
    <xf numFmtId="165" fontId="31" fillId="12" borderId="0" xfId="1" applyFont="1" applyFill="1" applyBorder="1" applyAlignment="1">
      <alignment shrinkToFit="1"/>
    </xf>
    <xf numFmtId="165" fontId="32" fillId="0" borderId="0" xfId="1" applyFont="1" applyFill="1" applyBorder="1" applyAlignment="1">
      <alignment shrinkToFit="1"/>
    </xf>
    <xf numFmtId="165" fontId="32" fillId="0" borderId="75" xfId="1" applyFont="1" applyFill="1" applyBorder="1" applyAlignment="1">
      <alignment shrinkToFit="1"/>
    </xf>
    <xf numFmtId="165" fontId="33" fillId="0" borderId="0" xfId="1" applyFont="1" applyFill="1" applyBorder="1"/>
    <xf numFmtId="166" fontId="32" fillId="0" borderId="75" xfId="1" applyNumberFormat="1" applyFont="1" applyFill="1" applyBorder="1"/>
    <xf numFmtId="165" fontId="32" fillId="0" borderId="0" xfId="1" applyFont="1" applyFill="1"/>
    <xf numFmtId="0" fontId="2" fillId="0" borderId="75" xfId="0" applyFont="1" applyBorder="1"/>
    <xf numFmtId="173" fontId="32" fillId="0" borderId="13" xfId="1" applyNumberFormat="1" applyFont="1" applyFill="1" applyBorder="1"/>
    <xf numFmtId="165" fontId="32" fillId="16" borderId="0" xfId="1" applyFont="1" applyFill="1" applyBorder="1"/>
    <xf numFmtId="165" fontId="26" fillId="16" borderId="61" xfId="1" applyFont="1" applyFill="1" applyBorder="1"/>
    <xf numFmtId="165" fontId="30" fillId="16" borderId="13" xfId="1" applyFont="1" applyFill="1" applyBorder="1"/>
    <xf numFmtId="165" fontId="30" fillId="16" borderId="77" xfId="1" applyFont="1" applyFill="1" applyBorder="1"/>
    <xf numFmtId="165" fontId="32" fillId="15" borderId="75" xfId="1" applyFont="1" applyFill="1" applyBorder="1"/>
    <xf numFmtId="166" fontId="32" fillId="15" borderId="76" xfId="1" applyNumberFormat="1" applyFont="1" applyFill="1" applyBorder="1" applyAlignment="1">
      <alignment horizontal="center"/>
    </xf>
    <xf numFmtId="165" fontId="32" fillId="15" borderId="13" xfId="1" applyFont="1" applyFill="1" applyBorder="1" applyAlignment="1">
      <alignment shrinkToFit="1"/>
    </xf>
    <xf numFmtId="166" fontId="32" fillId="15" borderId="77" xfId="1" applyNumberFormat="1" applyFont="1" applyFill="1" applyBorder="1" applyAlignment="1">
      <alignment horizontal="center"/>
    </xf>
    <xf numFmtId="10" fontId="28" fillId="15" borderId="0" xfId="2" applyNumberFormat="1" applyFont="1" applyFill="1" applyAlignment="1">
      <alignment horizontal="center"/>
    </xf>
    <xf numFmtId="10" fontId="28" fillId="16" borderId="0" xfId="2" applyNumberFormat="1" applyFont="1" applyFill="1" applyAlignment="1">
      <alignment horizontal="center"/>
    </xf>
    <xf numFmtId="0" fontId="28" fillId="0" borderId="0" xfId="0" applyFont="1" applyAlignment="1">
      <alignment horizontal="left"/>
    </xf>
    <xf numFmtId="165" fontId="28" fillId="0" borderId="0" xfId="1" applyFont="1" applyAlignment="1">
      <alignment horizontal="left"/>
    </xf>
    <xf numFmtId="0" fontId="26" fillId="0" borderId="0" xfId="0" applyFont="1" applyAlignment="1">
      <alignment horizontal="left"/>
    </xf>
    <xf numFmtId="0" fontId="37" fillId="0" borderId="0" xfId="13"/>
    <xf numFmtId="0" fontId="37" fillId="0" borderId="0" xfId="13" applyAlignment="1">
      <alignment horizontal="center" vertical="center"/>
    </xf>
    <xf numFmtId="2" fontId="26" fillId="4" borderId="0" xfId="0" applyNumberFormat="1" applyFont="1" applyFill="1"/>
    <xf numFmtId="2" fontId="32" fillId="0" borderId="0" xfId="0" applyNumberFormat="1" applyFont="1"/>
    <xf numFmtId="0" fontId="39" fillId="2" borderId="0" xfId="0" applyFont="1" applyFill="1" applyAlignment="1">
      <alignment horizontal="right"/>
    </xf>
    <xf numFmtId="0" fontId="40" fillId="2" borderId="0" xfId="0" applyFont="1" applyFill="1" applyAlignment="1">
      <alignment horizontal="right"/>
    </xf>
    <xf numFmtId="2" fontId="26" fillId="12" borderId="0" xfId="0" applyNumberFormat="1" applyFont="1" applyFill="1"/>
    <xf numFmtId="0" fontId="39" fillId="2" borderId="0" xfId="0" applyFont="1" applyFill="1" applyAlignment="1">
      <alignment horizontal="center"/>
    </xf>
    <xf numFmtId="0" fontId="40" fillId="2" borderId="0" xfId="0" applyFont="1" applyFill="1" applyAlignment="1">
      <alignment horizontal="center"/>
    </xf>
    <xf numFmtId="0" fontId="40" fillId="2" borderId="0" xfId="0" applyFont="1" applyFill="1" applyAlignment="1">
      <alignment horizontal="center" wrapText="1"/>
    </xf>
    <xf numFmtId="0" fontId="2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0" fontId="41" fillId="0" borderId="0" xfId="0" applyFont="1" applyAlignment="1">
      <alignment horizontal="left"/>
    </xf>
    <xf numFmtId="0" fontId="26" fillId="0" borderId="0" xfId="0" applyFont="1" applyAlignment="1">
      <alignment vertical="center" wrapText="1"/>
    </xf>
    <xf numFmtId="0" fontId="44" fillId="0" borderId="0" xfId="13" applyFont="1"/>
    <xf numFmtId="0" fontId="45" fillId="0" borderId="0" xfId="13" applyFont="1"/>
    <xf numFmtId="0" fontId="46" fillId="0" borderId="0" xfId="13" applyFont="1"/>
    <xf numFmtId="166" fontId="47" fillId="18" borderId="80" xfId="14" applyNumberFormat="1" applyFont="1" applyFill="1" applyBorder="1"/>
    <xf numFmtId="0" fontId="44" fillId="0" borderId="0" xfId="13" applyFont="1" applyAlignment="1">
      <alignment horizontal="center"/>
    </xf>
    <xf numFmtId="0" fontId="48" fillId="19" borderId="0" xfId="13" applyFont="1" applyFill="1" applyAlignment="1">
      <alignment horizontal="center"/>
    </xf>
    <xf numFmtId="0" fontId="48" fillId="0" borderId="0" xfId="13" applyFont="1" applyAlignment="1">
      <alignment horizontal="center"/>
    </xf>
    <xf numFmtId="0" fontId="49" fillId="0" borderId="0" xfId="13" applyFont="1" applyAlignment="1">
      <alignment horizontal="center" vertical="center"/>
    </xf>
    <xf numFmtId="0" fontId="49" fillId="0" borderId="0" xfId="13" applyFont="1" applyAlignment="1">
      <alignment vertical="center"/>
    </xf>
    <xf numFmtId="166" fontId="51" fillId="0" borderId="0" xfId="15" applyNumberFormat="1" applyFont="1" applyFill="1" applyAlignment="1">
      <alignment horizontal="center"/>
    </xf>
    <xf numFmtId="0" fontId="49" fillId="20" borderId="0" xfId="13" applyFont="1" applyFill="1" applyAlignment="1">
      <alignment horizontal="center" vertical="center"/>
    </xf>
    <xf numFmtId="166" fontId="51" fillId="20" borderId="0" xfId="15" applyNumberFormat="1" applyFont="1" applyFill="1" applyAlignment="1">
      <alignment horizontal="center" vertical="center"/>
    </xf>
    <xf numFmtId="166" fontId="51" fillId="21" borderId="0" xfId="15" applyNumberFormat="1" applyFont="1" applyFill="1" applyAlignment="1">
      <alignment horizontal="center" vertical="center"/>
    </xf>
    <xf numFmtId="0" fontId="44" fillId="0" borderId="0" xfId="13" applyFont="1" applyAlignment="1">
      <alignment vertical="center"/>
    </xf>
    <xf numFmtId="0" fontId="52" fillId="5" borderId="0" xfId="13" applyFont="1" applyFill="1" applyAlignment="1">
      <alignment horizontal="center" vertical="center"/>
    </xf>
    <xf numFmtId="0" fontId="52" fillId="22" borderId="0" xfId="13" applyFont="1" applyFill="1" applyAlignment="1">
      <alignment horizontal="center" vertical="center"/>
    </xf>
    <xf numFmtId="0" fontId="37" fillId="0" borderId="0" xfId="13" applyAlignment="1">
      <alignment vertical="center"/>
    </xf>
    <xf numFmtId="0" fontId="52" fillId="0" borderId="0" xfId="13" applyFont="1"/>
    <xf numFmtId="0" fontId="53" fillId="0" borderId="0" xfId="13" applyFont="1" applyAlignment="1">
      <alignment horizontal="center" vertical="center"/>
    </xf>
    <xf numFmtId="166" fontId="37" fillId="0" borderId="0" xfId="15" applyNumberFormat="1" applyFont="1" applyFill="1" applyAlignment="1">
      <alignment horizontal="center"/>
    </xf>
    <xf numFmtId="166" fontId="54" fillId="0" borderId="0" xfId="15" applyNumberFormat="1" applyFont="1" applyFill="1" applyBorder="1" applyAlignment="1">
      <alignment horizontal="center"/>
    </xf>
    <xf numFmtId="166" fontId="44" fillId="0" borderId="0" xfId="13" applyNumberFormat="1" applyFont="1"/>
    <xf numFmtId="0" fontId="49" fillId="5" borderId="0" xfId="13" applyFont="1" applyFill="1" applyAlignment="1">
      <alignment horizontal="left" vertical="center"/>
    </xf>
    <xf numFmtId="0" fontId="53" fillId="5" borderId="0" xfId="13" applyFont="1" applyFill="1" applyAlignment="1">
      <alignment horizontal="center" vertical="center"/>
    </xf>
    <xf numFmtId="166" fontId="55" fillId="5" borderId="0" xfId="15" applyNumberFormat="1" applyFont="1" applyFill="1" applyAlignment="1">
      <alignment horizontal="center"/>
    </xf>
    <xf numFmtId="166" fontId="56" fillId="0" borderId="0" xfId="15" applyNumberFormat="1" applyFont="1" applyFill="1" applyBorder="1" applyAlignment="1">
      <alignment horizontal="center"/>
    </xf>
    <xf numFmtId="0" fontId="57" fillId="18" borderId="0" xfId="13" applyFont="1" applyFill="1"/>
    <xf numFmtId="0" fontId="53" fillId="18" borderId="0" xfId="13" applyFont="1" applyFill="1" applyAlignment="1">
      <alignment horizontal="center" vertical="center"/>
    </xf>
    <xf numFmtId="165" fontId="55" fillId="18" borderId="0" xfId="15" applyFont="1" applyFill="1" applyAlignment="1">
      <alignment horizontal="center"/>
    </xf>
    <xf numFmtId="0" fontId="53" fillId="23" borderId="0" xfId="13" applyFont="1" applyFill="1"/>
    <xf numFmtId="0" fontId="53" fillId="23" borderId="0" xfId="13" applyFont="1" applyFill="1" applyAlignment="1">
      <alignment horizontal="center" vertical="center"/>
    </xf>
    <xf numFmtId="166" fontId="37" fillId="23" borderId="0" xfId="15" applyNumberFormat="1" applyFont="1" applyFill="1" applyAlignment="1">
      <alignment horizontal="center"/>
    </xf>
    <xf numFmtId="166" fontId="56" fillId="0" borderId="0" xfId="15" applyNumberFormat="1" applyFont="1" applyFill="1" applyAlignment="1">
      <alignment horizontal="center"/>
    </xf>
    <xf numFmtId="0" fontId="53" fillId="0" borderId="0" xfId="13" applyFont="1"/>
    <xf numFmtId="0" fontId="52" fillId="18" borderId="0" xfId="13" applyFont="1" applyFill="1"/>
    <xf numFmtId="166" fontId="57" fillId="18" borderId="0" xfId="15" applyNumberFormat="1" applyFont="1" applyFill="1" applyAlignment="1">
      <alignment horizontal="center"/>
    </xf>
    <xf numFmtId="166" fontId="54" fillId="0" borderId="0" xfId="15" applyNumberFormat="1" applyFont="1" applyFill="1" applyAlignment="1">
      <alignment horizontal="center"/>
    </xf>
    <xf numFmtId="0" fontId="52" fillId="9" borderId="0" xfId="13" applyFont="1" applyFill="1"/>
    <xf numFmtId="0" fontId="53" fillId="9" borderId="0" xfId="13" applyFont="1" applyFill="1" applyAlignment="1">
      <alignment horizontal="center" vertical="center"/>
    </xf>
    <xf numFmtId="166" fontId="57" fillId="9" borderId="0" xfId="15" applyNumberFormat="1" applyFont="1" applyFill="1" applyAlignment="1">
      <alignment horizontal="center"/>
    </xf>
    <xf numFmtId="0" fontId="58" fillId="7" borderId="0" xfId="13" applyFont="1" applyFill="1"/>
    <xf numFmtId="0" fontId="59" fillId="7" borderId="0" xfId="13" applyFont="1" applyFill="1" applyAlignment="1">
      <alignment horizontal="center" vertical="center"/>
    </xf>
    <xf numFmtId="166" fontId="58" fillId="7" borderId="0" xfId="15" applyNumberFormat="1" applyFont="1" applyFill="1" applyAlignment="1">
      <alignment horizontal="center"/>
    </xf>
    <xf numFmtId="0" fontId="52" fillId="0" borderId="0" xfId="13" applyFont="1" applyAlignment="1">
      <alignment horizontal="center" vertical="center"/>
    </xf>
    <xf numFmtId="166" fontId="57" fillId="0" borderId="0" xfId="15" applyNumberFormat="1" applyFont="1" applyFill="1" applyAlignment="1">
      <alignment horizontal="center"/>
    </xf>
    <xf numFmtId="0" fontId="57" fillId="0" borderId="0" xfId="13" applyFont="1"/>
    <xf numFmtId="0" fontId="44" fillId="0" borderId="0" xfId="13" applyFont="1" applyAlignment="1">
      <alignment horizontal="left" indent="2"/>
    </xf>
    <xf numFmtId="166" fontId="58" fillId="0" borderId="0" xfId="15" applyNumberFormat="1" applyFont="1" applyFill="1" applyAlignment="1">
      <alignment horizontal="center"/>
    </xf>
    <xf numFmtId="0" fontId="57" fillId="23" borderId="0" xfId="13" applyFont="1" applyFill="1"/>
    <xf numFmtId="0" fontId="52" fillId="23" borderId="0" xfId="13" applyFont="1" applyFill="1"/>
    <xf numFmtId="166" fontId="57" fillId="23" borderId="0" xfId="15" applyNumberFormat="1" applyFont="1" applyFill="1" applyAlignment="1">
      <alignment horizontal="right"/>
    </xf>
    <xf numFmtId="166" fontId="55" fillId="23" borderId="0" xfId="15" applyNumberFormat="1" applyFont="1" applyFill="1" applyAlignment="1">
      <alignment horizontal="right"/>
    </xf>
    <xf numFmtId="166" fontId="60" fillId="0" borderId="0" xfId="15" applyNumberFormat="1" applyFont="1" applyFill="1" applyAlignment="1">
      <alignment horizontal="center"/>
    </xf>
    <xf numFmtId="0" fontId="61" fillId="0" borderId="0" xfId="13" applyFont="1"/>
    <xf numFmtId="0" fontId="58" fillId="0" borderId="0" xfId="13" applyFont="1"/>
    <xf numFmtId="0" fontId="59" fillId="0" borderId="0" xfId="13" applyFont="1" applyAlignment="1">
      <alignment horizontal="center" vertical="center"/>
    </xf>
    <xf numFmtId="166" fontId="59" fillId="0" borderId="0" xfId="14" applyNumberFormat="1" applyFont="1" applyAlignment="1">
      <alignment horizontal="right"/>
    </xf>
    <xf numFmtId="0" fontId="57" fillId="24" borderId="0" xfId="13" applyFont="1" applyFill="1"/>
    <xf numFmtId="0" fontId="45" fillId="24" borderId="0" xfId="13" applyFont="1" applyFill="1"/>
    <xf numFmtId="0" fontId="45" fillId="24" borderId="0" xfId="13" applyFont="1" applyFill="1" applyAlignment="1">
      <alignment horizontal="center" vertical="center"/>
    </xf>
    <xf numFmtId="166" fontId="55" fillId="24" borderId="0" xfId="15" applyNumberFormat="1" applyFont="1" applyFill="1" applyAlignment="1">
      <alignment horizontal="right"/>
    </xf>
    <xf numFmtId="166" fontId="37" fillId="16" borderId="0" xfId="15" applyNumberFormat="1" applyFont="1" applyFill="1" applyAlignment="1">
      <alignment horizontal="center"/>
    </xf>
    <xf numFmtId="165" fontId="32" fillId="16" borderId="13" xfId="1" applyFont="1" applyFill="1" applyBorder="1"/>
    <xf numFmtId="165" fontId="32" fillId="16" borderId="75" xfId="1" applyFont="1" applyFill="1" applyBorder="1" applyAlignment="1">
      <alignment horizontal="center"/>
    </xf>
    <xf numFmtId="165" fontId="32" fillId="16" borderId="76" xfId="1" applyFont="1" applyFill="1" applyBorder="1" applyAlignment="1">
      <alignment horizontal="center"/>
    </xf>
    <xf numFmtId="165" fontId="32" fillId="16" borderId="77" xfId="1" applyFont="1" applyFill="1" applyBorder="1"/>
    <xf numFmtId="0" fontId="28" fillId="0" borderId="0" xfId="0" applyFont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39" fontId="28" fillId="5" borderId="0" xfId="1" applyNumberFormat="1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26" fillId="0" borderId="0" xfId="1" applyFont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57" fillId="0" borderId="0" xfId="0" applyFont="1" applyAlignment="1">
      <alignment horizontal="center"/>
    </xf>
    <xf numFmtId="0" fontId="26" fillId="25" borderId="0" xfId="0" applyFont="1" applyFill="1" applyAlignment="1">
      <alignment horizontal="center"/>
    </xf>
    <xf numFmtId="0" fontId="63" fillId="0" borderId="0" xfId="0" applyFont="1"/>
    <xf numFmtId="0" fontId="29" fillId="12" borderId="0" xfId="0" applyFont="1" applyFill="1"/>
    <xf numFmtId="4" fontId="31" fillId="12" borderId="0" xfId="0" applyNumberFormat="1" applyFont="1" applyFill="1"/>
    <xf numFmtId="4" fontId="31" fillId="12" borderId="13" xfId="0" applyNumberFormat="1" applyFont="1" applyFill="1" applyBorder="1"/>
    <xf numFmtId="0" fontId="63" fillId="12" borderId="0" xfId="0" applyFont="1" applyFill="1"/>
    <xf numFmtId="4" fontId="31" fillId="12" borderId="75" xfId="0" applyNumberFormat="1" applyFont="1" applyFill="1" applyBorder="1"/>
    <xf numFmtId="0" fontId="31" fillId="12" borderId="0" xfId="0" applyFont="1" applyFill="1"/>
    <xf numFmtId="0" fontId="29" fillId="12" borderId="13" xfId="0" applyFont="1" applyFill="1" applyBorder="1"/>
    <xf numFmtId="0" fontId="26" fillId="12" borderId="0" xfId="0" applyFont="1" applyFill="1"/>
    <xf numFmtId="10" fontId="31" fillId="12" borderId="0" xfId="0" applyNumberFormat="1" applyFont="1" applyFill="1"/>
    <xf numFmtId="165" fontId="32" fillId="12" borderId="0" xfId="1" applyFont="1" applyFill="1" applyBorder="1" applyAlignment="1">
      <alignment horizontal="center"/>
    </xf>
    <xf numFmtId="0" fontId="32" fillId="12" borderId="0" xfId="0" applyFont="1" applyFill="1"/>
    <xf numFmtId="171" fontId="31" fillId="12" borderId="0" xfId="0" applyNumberFormat="1" applyFont="1" applyFill="1"/>
    <xf numFmtId="171" fontId="31" fillId="12" borderId="13" xfId="0" applyNumberFormat="1" applyFont="1" applyFill="1" applyBorder="1"/>
    <xf numFmtId="2" fontId="26" fillId="15" borderId="0" xfId="0" applyNumberFormat="1" applyFont="1" applyFill="1"/>
    <xf numFmtId="2" fontId="26" fillId="0" borderId="0" xfId="0" applyNumberFormat="1" applyFont="1" applyAlignment="1">
      <alignment horizontal="center"/>
    </xf>
    <xf numFmtId="165" fontId="26" fillId="0" borderId="0" xfId="1" applyFont="1" applyAlignment="1">
      <alignment horizontal="center"/>
    </xf>
    <xf numFmtId="2" fontId="26" fillId="4" borderId="0" xfId="0" applyNumberFormat="1" applyFont="1" applyFill="1" applyAlignment="1">
      <alignment horizontal="center"/>
    </xf>
    <xf numFmtId="2" fontId="32" fillId="0" borderId="0" xfId="0" applyNumberFormat="1" applyFont="1" applyAlignment="1">
      <alignment horizontal="center"/>
    </xf>
    <xf numFmtId="2" fontId="26" fillId="12" borderId="0" xfId="0" applyNumberFormat="1" applyFont="1" applyFill="1" applyAlignment="1">
      <alignment horizontal="center"/>
    </xf>
    <xf numFmtId="2" fontId="26" fillId="15" borderId="0" xfId="0" applyNumberFormat="1" applyFont="1" applyFill="1" applyAlignment="1">
      <alignment horizontal="center"/>
    </xf>
    <xf numFmtId="0" fontId="63" fillId="0" borderId="0" xfId="0" applyFont="1" applyAlignment="1">
      <alignment horizontal="center"/>
    </xf>
    <xf numFmtId="43" fontId="7" fillId="0" borderId="0" xfId="4" applyNumberFormat="1" applyFont="1" applyAlignment="1">
      <alignment vertical="center"/>
    </xf>
    <xf numFmtId="0" fontId="18" fillId="13" borderId="0" xfId="3" applyFont="1" applyFill="1" applyAlignment="1">
      <alignment horizontal="center" vertical="center"/>
    </xf>
    <xf numFmtId="0" fontId="18" fillId="13" borderId="0" xfId="3" applyFont="1" applyFill="1"/>
    <xf numFmtId="165" fontId="18" fillId="13" borderId="0" xfId="5" applyFont="1" applyFill="1"/>
    <xf numFmtId="2" fontId="16" fillId="17" borderId="27" xfId="3" applyNumberFormat="1" applyFont="1" applyFill="1" applyBorder="1" applyAlignment="1">
      <alignment horizontal="right" vertical="center"/>
    </xf>
    <xf numFmtId="2" fontId="15" fillId="17" borderId="27" xfId="3" applyNumberFormat="1" applyFont="1" applyFill="1" applyBorder="1" applyAlignment="1">
      <alignment horizontal="right" vertical="center"/>
    </xf>
    <xf numFmtId="0" fontId="20" fillId="10" borderId="0" xfId="3" applyFont="1" applyFill="1" applyAlignment="1">
      <alignment horizontal="left" vertical="center"/>
    </xf>
    <xf numFmtId="0" fontId="7" fillId="13" borderId="0" xfId="3" applyFont="1" applyFill="1" applyAlignment="1">
      <alignment vertical="center"/>
    </xf>
    <xf numFmtId="0" fontId="7" fillId="13" borderId="0" xfId="3" applyFont="1" applyFill="1"/>
    <xf numFmtId="2" fontId="15" fillId="17" borderId="34" xfId="3" applyNumberFormat="1" applyFont="1" applyFill="1" applyBorder="1" applyAlignment="1">
      <alignment horizontal="right" vertical="center"/>
    </xf>
    <xf numFmtId="2" fontId="15" fillId="17" borderId="33" xfId="3" applyNumberFormat="1" applyFont="1" applyFill="1" applyBorder="1" applyAlignment="1">
      <alignment horizontal="right" vertical="center"/>
    </xf>
    <xf numFmtId="0" fontId="7" fillId="13" borderId="0" xfId="3" applyFont="1" applyFill="1" applyAlignment="1">
      <alignment horizontal="center" vertical="center"/>
    </xf>
    <xf numFmtId="0" fontId="65" fillId="10" borderId="0" xfId="3" applyFont="1" applyFill="1" applyAlignment="1">
      <alignment vertical="center"/>
    </xf>
    <xf numFmtId="165" fontId="7" fillId="13" borderId="0" xfId="5" applyFont="1" applyFill="1" applyAlignment="1">
      <alignment vertical="center"/>
    </xf>
    <xf numFmtId="0" fontId="7" fillId="10" borderId="0" xfId="3" applyFont="1" applyFill="1" applyAlignment="1">
      <alignment horizontal="center" vertical="center"/>
    </xf>
    <xf numFmtId="165" fontId="7" fillId="10" borderId="0" xfId="5" applyFont="1" applyFill="1" applyAlignment="1">
      <alignment vertical="center"/>
    </xf>
    <xf numFmtId="0" fontId="7" fillId="0" borderId="0" xfId="3" applyFont="1" applyAlignment="1">
      <alignment horizontal="center" vertical="center"/>
    </xf>
    <xf numFmtId="166" fontId="13" fillId="0" borderId="0" xfId="5" applyNumberFormat="1" applyFont="1" applyFill="1" applyBorder="1" applyAlignment="1">
      <alignment horizontal="center" vertical="center"/>
    </xf>
    <xf numFmtId="165" fontId="66" fillId="0" borderId="0" xfId="5" applyFont="1" applyFill="1" applyAlignment="1">
      <alignment vertical="center"/>
    </xf>
    <xf numFmtId="165" fontId="66" fillId="10" borderId="0" xfId="5" applyFont="1" applyFill="1" applyAlignment="1">
      <alignment vertical="center"/>
    </xf>
    <xf numFmtId="0" fontId="8" fillId="0" borderId="0" xfId="3" applyFont="1" applyAlignment="1">
      <alignment vertical="center"/>
    </xf>
    <xf numFmtId="0" fontId="13" fillId="0" borderId="0" xfId="4" applyFont="1" applyAlignment="1">
      <alignment horizontal="center" vertical="center" wrapText="1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 vertical="center" wrapText="1"/>
    </xf>
    <xf numFmtId="0" fontId="7" fillId="0" borderId="0" xfId="4" applyFont="1" applyAlignment="1">
      <alignment horizontal="left" vertical="center"/>
    </xf>
    <xf numFmtId="2" fontId="7" fillId="13" borderId="0" xfId="3" applyNumberFormat="1" applyFont="1" applyFill="1" applyAlignment="1">
      <alignment vertical="center"/>
    </xf>
    <xf numFmtId="177" fontId="7" fillId="13" borderId="0" xfId="4" applyNumberFormat="1" applyFont="1" applyFill="1" applyAlignment="1">
      <alignment vertical="center"/>
    </xf>
    <xf numFmtId="0" fontId="12" fillId="15" borderId="6" xfId="4" applyFont="1" applyFill="1" applyBorder="1" applyAlignment="1">
      <alignment horizontal="center" vertical="center" wrapText="1"/>
    </xf>
    <xf numFmtId="0" fontId="12" fillId="15" borderId="7" xfId="4" applyFont="1" applyFill="1" applyBorder="1" applyAlignment="1">
      <alignment horizontal="center" vertical="center" wrapText="1"/>
    </xf>
    <xf numFmtId="0" fontId="12" fillId="15" borderId="11" xfId="4" applyFont="1" applyFill="1" applyBorder="1" applyAlignment="1">
      <alignment horizontal="center" vertical="center" wrapText="1"/>
    </xf>
    <xf numFmtId="0" fontId="12" fillId="15" borderId="11" xfId="4" applyFont="1" applyFill="1" applyBorder="1" applyAlignment="1">
      <alignment horizontal="center" vertical="center" shrinkToFit="1"/>
    </xf>
    <xf numFmtId="167" fontId="14" fillId="15" borderId="7" xfId="6" applyNumberFormat="1" applyFont="1" applyFill="1" applyBorder="1" applyAlignment="1">
      <alignment horizontal="center"/>
    </xf>
    <xf numFmtId="169" fontId="15" fillId="9" borderId="27" xfId="8" applyNumberFormat="1" applyFont="1" applyFill="1" applyBorder="1" applyAlignment="1">
      <alignment horizontal="center" vertical="center"/>
    </xf>
    <xf numFmtId="167" fontId="15" fillId="9" borderId="27" xfId="5" applyNumberFormat="1" applyFont="1" applyFill="1" applyBorder="1" applyAlignment="1">
      <alignment horizontal="center" vertical="center"/>
    </xf>
    <xf numFmtId="166" fontId="15" fillId="9" borderId="27" xfId="5" applyNumberFormat="1" applyFont="1" applyFill="1" applyBorder="1" applyAlignment="1">
      <alignment horizontal="center" vertical="center"/>
    </xf>
    <xf numFmtId="169" fontId="15" fillId="9" borderId="48" xfId="8" applyNumberFormat="1" applyFont="1" applyFill="1" applyBorder="1" applyAlignment="1">
      <alignment horizontal="center" vertical="center"/>
    </xf>
    <xf numFmtId="166" fontId="15" fillId="9" borderId="48" xfId="5" applyNumberFormat="1" applyFont="1" applyFill="1" applyBorder="1" applyAlignment="1">
      <alignment horizontal="center" vertical="center"/>
    </xf>
    <xf numFmtId="0" fontId="15" fillId="9" borderId="59" xfId="4" applyFont="1" applyFill="1" applyBorder="1" applyAlignment="1">
      <alignment vertical="center"/>
    </xf>
    <xf numFmtId="0" fontId="15" fillId="9" borderId="60" xfId="4" applyFont="1" applyFill="1" applyBorder="1" applyAlignment="1">
      <alignment horizontal="center" vertical="center"/>
    </xf>
    <xf numFmtId="0" fontId="15" fillId="9" borderId="0" xfId="4" applyFont="1" applyFill="1" applyAlignment="1">
      <alignment horizontal="center" vertical="center"/>
    </xf>
    <xf numFmtId="0" fontId="15" fillId="9" borderId="14" xfId="4" applyFont="1" applyFill="1" applyBorder="1" applyAlignment="1">
      <alignment vertical="center"/>
    </xf>
    <xf numFmtId="0" fontId="15" fillId="9" borderId="0" xfId="4" applyFont="1" applyFill="1" applyAlignment="1">
      <alignment vertical="center"/>
    </xf>
    <xf numFmtId="0" fontId="15" fillId="9" borderId="61" xfId="4" applyFont="1" applyFill="1" applyBorder="1" applyAlignment="1">
      <alignment vertical="center"/>
    </xf>
    <xf numFmtId="0" fontId="15" fillId="9" borderId="64" xfId="4" applyFont="1" applyFill="1" applyBorder="1" applyAlignment="1">
      <alignment horizontal="left" vertical="center" wrapText="1"/>
    </xf>
    <xf numFmtId="0" fontId="15" fillId="9" borderId="41" xfId="4" applyFont="1" applyFill="1" applyBorder="1" applyAlignment="1">
      <alignment horizontal="center" vertical="center"/>
    </xf>
    <xf numFmtId="0" fontId="15" fillId="9" borderId="65" xfId="4" applyFont="1" applyFill="1" applyBorder="1" applyAlignment="1">
      <alignment horizontal="center" vertical="center"/>
    </xf>
    <xf numFmtId="0" fontId="15" fillId="9" borderId="66" xfId="4" applyFont="1" applyFill="1" applyBorder="1"/>
    <xf numFmtId="0" fontId="15" fillId="9" borderId="65" xfId="4" applyFont="1" applyFill="1" applyBorder="1"/>
    <xf numFmtId="0" fontId="15" fillId="9" borderId="67" xfId="4" applyFont="1" applyFill="1" applyBorder="1"/>
    <xf numFmtId="166" fontId="15" fillId="9" borderId="43" xfId="5" applyNumberFormat="1" applyFont="1" applyFill="1" applyBorder="1" applyAlignment="1">
      <alignment horizontal="center"/>
    </xf>
    <xf numFmtId="166" fontId="15" fillId="9" borderId="42" xfId="5" applyNumberFormat="1" applyFont="1" applyFill="1" applyBorder="1" applyAlignment="1"/>
    <xf numFmtId="0" fontId="15" fillId="9" borderId="44" xfId="4" applyFont="1" applyFill="1" applyBorder="1" applyAlignment="1">
      <alignment horizontal="left" vertical="center" wrapText="1"/>
    </xf>
    <xf numFmtId="0" fontId="15" fillId="9" borderId="41" xfId="4" applyFont="1" applyFill="1" applyBorder="1" applyAlignment="1">
      <alignment horizontal="left" vertical="center" indent="1"/>
    </xf>
    <xf numFmtId="0" fontId="15" fillId="9" borderId="43" xfId="4" applyFont="1" applyFill="1" applyBorder="1"/>
    <xf numFmtId="0" fontId="15" fillId="9" borderId="41" xfId="4" applyFont="1" applyFill="1" applyBorder="1"/>
    <xf numFmtId="0" fontId="15" fillId="9" borderId="42" xfId="4" applyFont="1" applyFill="1" applyBorder="1"/>
    <xf numFmtId="0" fontId="15" fillId="9" borderId="44" xfId="4" applyFont="1" applyFill="1" applyBorder="1" applyAlignment="1">
      <alignment horizontal="left" wrapText="1"/>
    </xf>
    <xf numFmtId="165" fontId="7" fillId="0" borderId="0" xfId="5" applyFont="1" applyFill="1" applyBorder="1" applyAlignment="1">
      <alignment vertical="center"/>
    </xf>
    <xf numFmtId="165" fontId="7" fillId="13" borderId="0" xfId="1" applyFont="1" applyFill="1" applyBorder="1" applyAlignment="1">
      <alignment horizontal="center" vertical="center"/>
    </xf>
    <xf numFmtId="166" fontId="20" fillId="10" borderId="0" xfId="3" applyNumberFormat="1" applyFont="1" applyFill="1" applyAlignment="1">
      <alignment horizontal="left" vertical="center"/>
    </xf>
    <xf numFmtId="0" fontId="20" fillId="0" borderId="0" xfId="3" applyFont="1" applyAlignment="1">
      <alignment horizontal="left" vertical="center"/>
    </xf>
    <xf numFmtId="43" fontId="7" fillId="13" borderId="0" xfId="3" applyNumberFormat="1" applyFont="1" applyFill="1" applyAlignment="1">
      <alignment vertical="center"/>
    </xf>
    <xf numFmtId="2" fontId="20" fillId="0" borderId="0" xfId="3" applyNumberFormat="1" applyFont="1" applyAlignment="1">
      <alignment horizontal="left" vertical="center"/>
    </xf>
    <xf numFmtId="0" fontId="65" fillId="13" borderId="0" xfId="3" applyFont="1" applyFill="1" applyAlignment="1">
      <alignment vertical="center"/>
    </xf>
    <xf numFmtId="0" fontId="8" fillId="0" borderId="0" xfId="3" applyFont="1"/>
    <xf numFmtId="165" fontId="66" fillId="0" borderId="0" xfId="5" applyFont="1" applyFill="1" applyBorder="1" applyAlignment="1">
      <alignment vertical="center"/>
    </xf>
    <xf numFmtId="165" fontId="66" fillId="10" borderId="0" xfId="5" applyFont="1" applyFill="1" applyBorder="1" applyAlignment="1">
      <alignment vertical="center"/>
    </xf>
    <xf numFmtId="165" fontId="7" fillId="10" borderId="0" xfId="5" applyFont="1" applyFill="1" applyBorder="1" applyAlignment="1">
      <alignment vertical="center"/>
    </xf>
    <xf numFmtId="165" fontId="7" fillId="13" borderId="0" xfId="5" applyFont="1" applyFill="1" applyBorder="1"/>
    <xf numFmtId="0" fontId="7" fillId="10" borderId="0" xfId="4" applyFont="1" applyFill="1" applyAlignment="1">
      <alignment vertical="center"/>
    </xf>
    <xf numFmtId="2" fontId="7" fillId="0" borderId="0" xfId="3" applyNumberFormat="1" applyFont="1" applyAlignment="1">
      <alignment vertical="center"/>
    </xf>
    <xf numFmtId="177" fontId="7" fillId="0" borderId="0" xfId="4" applyNumberFormat="1" applyFont="1" applyAlignment="1">
      <alignment vertical="center"/>
    </xf>
    <xf numFmtId="0" fontId="7" fillId="0" borderId="0" xfId="4" applyFont="1" applyAlignment="1">
      <alignment horizontal="right" vertical="center"/>
    </xf>
    <xf numFmtId="165" fontId="13" fillId="0" borderId="0" xfId="5" applyFont="1" applyFill="1" applyAlignment="1">
      <alignment vertical="center"/>
    </xf>
    <xf numFmtId="0" fontId="13" fillId="0" borderId="0" xfId="4" applyFont="1" applyAlignment="1">
      <alignment vertical="center"/>
    </xf>
    <xf numFmtId="172" fontId="7" fillId="0" borderId="0" xfId="4" applyNumberFormat="1" applyFont="1" applyAlignment="1">
      <alignment vertical="center"/>
    </xf>
    <xf numFmtId="178" fontId="7" fillId="0" borderId="0" xfId="4" applyNumberFormat="1" applyFont="1" applyAlignment="1">
      <alignment vertical="center"/>
    </xf>
    <xf numFmtId="165" fontId="32" fillId="26" borderId="0" xfId="1" applyFont="1" applyFill="1" applyBorder="1"/>
    <xf numFmtId="165" fontId="30" fillId="26" borderId="13" xfId="1" applyFont="1" applyFill="1" applyBorder="1"/>
    <xf numFmtId="165" fontId="32" fillId="26" borderId="75" xfId="1" applyFont="1" applyFill="1" applyBorder="1" applyAlignment="1">
      <alignment horizontal="center"/>
    </xf>
    <xf numFmtId="0" fontId="26" fillId="26" borderId="0" xfId="0" applyFont="1" applyFill="1" applyAlignment="1">
      <alignment horizontal="center" vertical="center"/>
    </xf>
    <xf numFmtId="2" fontId="32" fillId="12" borderId="0" xfId="0" applyNumberFormat="1" applyFont="1" applyFill="1"/>
    <xf numFmtId="2" fontId="32" fillId="15" borderId="0" xfId="0" applyNumberFormat="1" applyFont="1" applyFill="1"/>
    <xf numFmtId="165" fontId="26" fillId="0" borderId="0" xfId="1" applyFont="1" applyAlignment="1">
      <alignment horizontal="left" vertical="center"/>
    </xf>
    <xf numFmtId="165" fontId="32" fillId="11" borderId="0" xfId="1" applyFont="1" applyFill="1" applyBorder="1"/>
    <xf numFmtId="165" fontId="32" fillId="11" borderId="13" xfId="1" applyFont="1" applyFill="1" applyBorder="1"/>
    <xf numFmtId="165" fontId="32" fillId="11" borderId="75" xfId="1" applyFont="1" applyFill="1" applyBorder="1" applyAlignment="1">
      <alignment horizontal="center"/>
    </xf>
    <xf numFmtId="165" fontId="30" fillId="11" borderId="13" xfId="1" applyFont="1" applyFill="1" applyBorder="1"/>
    <xf numFmtId="165" fontId="33" fillId="0" borderId="0" xfId="1" applyFont="1" applyBorder="1"/>
    <xf numFmtId="165" fontId="32" fillId="11" borderId="75" xfId="1" applyFont="1" applyFill="1" applyBorder="1"/>
    <xf numFmtId="165" fontId="32" fillId="11" borderId="13" xfId="1" applyFont="1" applyFill="1" applyBorder="1" applyAlignment="1">
      <alignment shrinkToFit="1"/>
    </xf>
    <xf numFmtId="43" fontId="31" fillId="12" borderId="0" xfId="0" applyNumberFormat="1" applyFont="1" applyFill="1"/>
    <xf numFmtId="165" fontId="32" fillId="11" borderId="0" xfId="1" applyFont="1" applyFill="1" applyBorder="1" applyAlignment="1">
      <alignment horizontal="center"/>
    </xf>
    <xf numFmtId="165" fontId="32" fillId="11" borderId="13" xfId="1" applyFont="1" applyFill="1" applyBorder="1" applyAlignment="1">
      <alignment horizontal="center"/>
    </xf>
    <xf numFmtId="165" fontId="32" fillId="0" borderId="75" xfId="1" applyFont="1" applyFill="1" applyBorder="1"/>
    <xf numFmtId="165" fontId="32" fillId="0" borderId="13" xfId="1" applyFont="1" applyFill="1" applyBorder="1" applyAlignment="1">
      <alignment shrinkToFit="1"/>
    </xf>
    <xf numFmtId="173" fontId="32" fillId="11" borderId="0" xfId="1" applyNumberFormat="1" applyFont="1" applyFill="1" applyBorder="1"/>
    <xf numFmtId="165" fontId="32" fillId="26" borderId="76" xfId="1" applyFont="1" applyFill="1" applyBorder="1" applyAlignment="1">
      <alignment horizontal="center"/>
    </xf>
    <xf numFmtId="165" fontId="26" fillId="26" borderId="61" xfId="1" applyFont="1" applyFill="1" applyBorder="1"/>
    <xf numFmtId="165" fontId="30" fillId="26" borderId="77" xfId="1" applyFont="1" applyFill="1" applyBorder="1"/>
    <xf numFmtId="0" fontId="30" fillId="26" borderId="74" xfId="0" applyFont="1" applyFill="1" applyBorder="1" applyAlignment="1">
      <alignment horizontal="center"/>
    </xf>
    <xf numFmtId="0" fontId="31" fillId="12" borderId="0" xfId="0" applyFont="1" applyFill="1" applyAlignment="1">
      <alignment horizontal="center"/>
    </xf>
    <xf numFmtId="2" fontId="12" fillId="27" borderId="36" xfId="3" applyNumberFormat="1" applyFont="1" applyFill="1" applyBorder="1" applyAlignment="1">
      <alignment horizontal="right" vertical="center"/>
    </xf>
    <xf numFmtId="179" fontId="26" fillId="0" borderId="0" xfId="0" applyNumberFormat="1" applyFont="1" applyAlignment="1">
      <alignment horizontal="center"/>
    </xf>
    <xf numFmtId="179" fontId="64" fillId="0" borderId="0" xfId="0" applyNumberFormat="1" applyFont="1" applyAlignment="1">
      <alignment horizontal="center"/>
    </xf>
    <xf numFmtId="0" fontId="67" fillId="0" borderId="0" xfId="0" applyFont="1" applyAlignment="1">
      <alignment horizontal="center"/>
    </xf>
    <xf numFmtId="2" fontId="31" fillId="12" borderId="0" xfId="0" applyNumberFormat="1" applyFont="1" applyFill="1"/>
    <xf numFmtId="2" fontId="29" fillId="12" borderId="13" xfId="0" applyNumberFormat="1" applyFont="1" applyFill="1" applyBorder="1"/>
    <xf numFmtId="2" fontId="63" fillId="0" borderId="0" xfId="0" applyNumberFormat="1" applyFont="1" applyAlignment="1">
      <alignment horizontal="center"/>
    </xf>
    <xf numFmtId="2" fontId="63" fillId="0" borderId="0" xfId="0" applyNumberFormat="1" applyFont="1"/>
    <xf numFmtId="0" fontId="68" fillId="0" borderId="0" xfId="13" applyFont="1"/>
    <xf numFmtId="0" fontId="45" fillId="0" borderId="0" xfId="13" applyFont="1" applyAlignment="1">
      <alignment horizontal="center" vertical="center"/>
    </xf>
    <xf numFmtId="166" fontId="47" fillId="18" borderId="0" xfId="14" applyNumberFormat="1" applyFont="1" applyFill="1" applyBorder="1"/>
    <xf numFmtId="0" fontId="45" fillId="0" borderId="0" xfId="13" applyFont="1" applyAlignment="1">
      <alignment horizontal="center"/>
    </xf>
    <xf numFmtId="0" fontId="48" fillId="22" borderId="0" xfId="13" applyFont="1" applyFill="1" applyAlignment="1">
      <alignment horizontal="left"/>
    </xf>
    <xf numFmtId="0" fontId="58" fillId="0" borderId="0" xfId="13" applyFont="1" applyAlignment="1">
      <alignment horizontal="center" vertical="center"/>
    </xf>
    <xf numFmtId="166" fontId="58" fillId="0" borderId="0" xfId="14" applyNumberFormat="1" applyFont="1"/>
    <xf numFmtId="0" fontId="49" fillId="0" borderId="0" xfId="13" applyFont="1" applyAlignment="1">
      <alignment horizontal="left"/>
    </xf>
    <xf numFmtId="166" fontId="37" fillId="0" borderId="0" xfId="14" applyNumberFormat="1" applyFont="1"/>
    <xf numFmtId="0" fontId="62" fillId="0" borderId="0" xfId="13" applyFont="1"/>
    <xf numFmtId="0" fontId="62" fillId="0" borderId="0" xfId="0" applyFont="1"/>
    <xf numFmtId="0" fontId="62" fillId="10" borderId="0" xfId="13" applyFont="1" applyFill="1"/>
    <xf numFmtId="0" fontId="62" fillId="10" borderId="0" xfId="9" applyFont="1" applyFill="1" applyAlignment="1">
      <alignment wrapText="1"/>
    </xf>
    <xf numFmtId="0" fontId="62" fillId="0" borderId="0" xfId="13" applyFont="1" applyAlignment="1">
      <alignment horizontal="center" vertical="center"/>
    </xf>
    <xf numFmtId="15" fontId="36" fillId="29" borderId="82" xfId="0" applyNumberFormat="1" applyFont="1" applyFill="1" applyBorder="1" applyAlignment="1">
      <alignment horizontal="center" vertical="center" wrapText="1"/>
    </xf>
    <xf numFmtId="0" fontId="36" fillId="0" borderId="0" xfId="0" applyFont="1"/>
    <xf numFmtId="0" fontId="36" fillId="29" borderId="8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/>
    </xf>
    <xf numFmtId="182" fontId="36" fillId="29" borderId="82" xfId="0" applyNumberFormat="1" applyFont="1" applyFill="1" applyBorder="1" applyAlignment="1">
      <alignment horizontal="center" vertical="center" wrapText="1"/>
    </xf>
    <xf numFmtId="0" fontId="62" fillId="0" borderId="0" xfId="13" applyFont="1" applyAlignment="1">
      <alignment wrapText="1"/>
    </xf>
    <xf numFmtId="15" fontId="36" fillId="0" borderId="0" xfId="0" applyNumberFormat="1" applyFont="1"/>
    <xf numFmtId="0" fontId="70" fillId="0" borderId="0" xfId="0" applyFont="1"/>
    <xf numFmtId="0" fontId="26" fillId="30" borderId="0" xfId="0" applyFont="1" applyFill="1"/>
    <xf numFmtId="39" fontId="26" fillId="0" borderId="0" xfId="1" applyNumberFormat="1" applyFont="1" applyAlignment="1">
      <alignment horizontal="center"/>
    </xf>
    <xf numFmtId="43" fontId="8" fillId="13" borderId="0" xfId="3" applyNumberFormat="1" applyFont="1" applyFill="1"/>
    <xf numFmtId="179" fontId="64" fillId="5" borderId="0" xfId="0" applyNumberFormat="1" applyFont="1" applyFill="1" applyAlignment="1">
      <alignment horizontal="center"/>
    </xf>
    <xf numFmtId="179" fontId="64" fillId="28" borderId="0" xfId="0" applyNumberFormat="1" applyFont="1" applyFill="1" applyAlignment="1">
      <alignment horizontal="center"/>
    </xf>
    <xf numFmtId="169" fontId="26" fillId="28" borderId="0" xfId="2" applyNumberFormat="1" applyFont="1" applyFill="1" applyAlignment="1">
      <alignment horizontal="center"/>
    </xf>
    <xf numFmtId="180" fontId="26" fillId="0" borderId="0" xfId="0" applyNumberFormat="1" applyFont="1" applyAlignment="1">
      <alignment horizontal="center"/>
    </xf>
    <xf numFmtId="180" fontId="32" fillId="0" borderId="0" xfId="12" applyNumberFormat="1" applyFont="1" applyAlignment="1">
      <alignment horizontal="center" vertical="top" wrapText="1"/>
    </xf>
    <xf numFmtId="180" fontId="32" fillId="28" borderId="0" xfId="12" applyNumberFormat="1" applyFont="1" applyFill="1" applyAlignment="1">
      <alignment horizontal="center" vertical="top" wrapText="1"/>
    </xf>
    <xf numFmtId="180" fontId="26" fillId="5" borderId="0" xfId="0" applyNumberFormat="1" applyFont="1" applyFill="1" applyAlignment="1">
      <alignment horizontal="center"/>
    </xf>
    <xf numFmtId="180" fontId="26" fillId="28" borderId="0" xfId="0" applyNumberFormat="1" applyFont="1" applyFill="1" applyAlignment="1">
      <alignment horizontal="center"/>
    </xf>
    <xf numFmtId="0" fontId="28" fillId="31" borderId="0" xfId="0" applyFont="1" applyFill="1" applyAlignment="1">
      <alignment horizontal="center"/>
    </xf>
    <xf numFmtId="0" fontId="73" fillId="31" borderId="0" xfId="0" applyFont="1" applyFill="1" applyAlignment="1">
      <alignment horizontal="center" wrapText="1"/>
    </xf>
    <xf numFmtId="184" fontId="69" fillId="5" borderId="8" xfId="13" applyNumberFormat="1" applyFont="1" applyFill="1" applyBorder="1" applyAlignment="1">
      <alignment horizontal="center" vertical="center" wrapText="1"/>
    </xf>
    <xf numFmtId="0" fontId="69" fillId="5" borderId="8" xfId="13" applyFont="1" applyFill="1" applyBorder="1" applyAlignment="1">
      <alignment horizontal="center" vertical="center"/>
    </xf>
    <xf numFmtId="0" fontId="62" fillId="10" borderId="0" xfId="13" applyFont="1" applyFill="1" applyAlignment="1">
      <alignment horizontal="center" vertical="center"/>
    </xf>
    <xf numFmtId="2" fontId="18" fillId="13" borderId="0" xfId="3" applyNumberFormat="1" applyFont="1" applyFill="1" applyAlignment="1">
      <alignment vertical="center"/>
    </xf>
    <xf numFmtId="182" fontId="69" fillId="5" borderId="8" xfId="13" applyNumberFormat="1" applyFont="1" applyFill="1" applyBorder="1" applyAlignment="1">
      <alignment horizontal="center" vertical="center" wrapText="1"/>
    </xf>
    <xf numFmtId="0" fontId="69" fillId="5" borderId="7" xfId="13" applyFont="1" applyFill="1" applyBorder="1" applyAlignment="1">
      <alignment horizontal="center" vertical="center" wrapText="1"/>
    </xf>
    <xf numFmtId="0" fontId="77" fillId="0" borderId="0" xfId="0" applyFont="1" applyAlignment="1">
      <alignment vertical="center" wrapText="1"/>
    </xf>
    <xf numFmtId="0" fontId="78" fillId="0" borderId="0" xfId="0" applyFont="1"/>
    <xf numFmtId="0" fontId="72" fillId="34" borderId="8" xfId="0" applyFont="1" applyFill="1" applyBorder="1" applyAlignment="1">
      <alignment horizontal="center" vertical="center" wrapText="1"/>
    </xf>
    <xf numFmtId="0" fontId="78" fillId="0" borderId="8" xfId="0" applyFont="1" applyBorder="1" applyAlignment="1">
      <alignment horizontal="center" vertical="center" wrapText="1"/>
    </xf>
    <xf numFmtId="3" fontId="78" fillId="0" borderId="8" xfId="0" applyNumberFormat="1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75" fillId="0" borderId="0" xfId="12" applyFont="1" applyAlignment="1">
      <alignment horizontal="center"/>
    </xf>
    <xf numFmtId="0" fontId="75" fillId="0" borderId="0" xfId="12" applyFont="1" applyAlignment="1">
      <alignment horizontal="center" vertical="center"/>
    </xf>
    <xf numFmtId="0" fontId="75" fillId="0" borderId="0" xfId="12" applyFont="1" applyAlignment="1">
      <alignment horizontal="center" vertical="center" wrapText="1"/>
    </xf>
    <xf numFmtId="17" fontId="79" fillId="0" borderId="8" xfId="0" applyNumberFormat="1" applyFont="1" applyBorder="1" applyAlignment="1">
      <alignment horizontal="center" vertical="top"/>
    </xf>
    <xf numFmtId="2" fontId="80" fillId="0" borderId="8" xfId="0" applyNumberFormat="1" applyFont="1" applyBorder="1" applyAlignment="1">
      <alignment horizontal="center" vertical="center"/>
    </xf>
    <xf numFmtId="2" fontId="72" fillId="0" borderId="8" xfId="12" applyNumberFormat="1" applyFont="1" applyBorder="1" applyAlignment="1">
      <alignment horizontal="center" vertical="center" wrapText="1"/>
    </xf>
    <xf numFmtId="17" fontId="79" fillId="28" borderId="8" xfId="0" applyNumberFormat="1" applyFont="1" applyFill="1" applyBorder="1" applyAlignment="1">
      <alignment horizontal="center" vertical="top"/>
    </xf>
    <xf numFmtId="2" fontId="80" fillId="28" borderId="8" xfId="0" applyNumberFormat="1" applyFont="1" applyFill="1" applyBorder="1" applyAlignment="1">
      <alignment horizontal="center" vertical="center"/>
    </xf>
    <xf numFmtId="2" fontId="72" fillId="28" borderId="8" xfId="12" applyNumberFormat="1" applyFont="1" applyFill="1" applyBorder="1" applyAlignment="1">
      <alignment horizontal="center" vertical="center" wrapText="1"/>
    </xf>
    <xf numFmtId="176" fontId="75" fillId="10" borderId="8" xfId="12" applyNumberFormat="1" applyFont="1" applyFill="1" applyBorder="1" applyAlignment="1">
      <alignment horizontal="center" vertical="top" wrapText="1"/>
    </xf>
    <xf numFmtId="2" fontId="75" fillId="10" borderId="8" xfId="12" applyNumberFormat="1" applyFont="1" applyFill="1" applyBorder="1" applyAlignment="1">
      <alignment horizontal="center" vertical="center"/>
    </xf>
    <xf numFmtId="2" fontId="75" fillId="10" borderId="8" xfId="12" applyNumberFormat="1" applyFont="1" applyFill="1" applyBorder="1" applyAlignment="1">
      <alignment horizontal="center"/>
    </xf>
    <xf numFmtId="2" fontId="75" fillId="0" borderId="8" xfId="12" applyNumberFormat="1" applyFont="1" applyBorder="1" applyAlignment="1">
      <alignment horizontal="center"/>
    </xf>
    <xf numFmtId="176" fontId="72" fillId="5" borderId="8" xfId="12" applyNumberFormat="1" applyFont="1" applyFill="1" applyBorder="1" applyAlignment="1">
      <alignment horizontal="center" vertical="top" wrapText="1"/>
    </xf>
    <xf numFmtId="2" fontId="72" fillId="5" borderId="8" xfId="12" applyNumberFormat="1" applyFont="1" applyFill="1" applyBorder="1" applyAlignment="1">
      <alignment horizontal="center" vertical="center"/>
    </xf>
    <xf numFmtId="2" fontId="72" fillId="5" borderId="8" xfId="12" applyNumberFormat="1" applyFont="1" applyFill="1" applyBorder="1" applyAlignment="1">
      <alignment horizontal="center"/>
    </xf>
    <xf numFmtId="2" fontId="75" fillId="0" borderId="78" xfId="12" applyNumberFormat="1" applyFont="1" applyBorder="1" applyAlignment="1">
      <alignment horizontal="center" vertical="center"/>
    </xf>
    <xf numFmtId="176" fontId="75" fillId="0" borderId="8" xfId="12" applyNumberFormat="1" applyFont="1" applyBorder="1" applyAlignment="1">
      <alignment horizontal="center" vertical="top" wrapText="1"/>
    </xf>
    <xf numFmtId="2" fontId="75" fillId="0" borderId="8" xfId="12" applyNumberFormat="1" applyFont="1" applyBorder="1" applyAlignment="1">
      <alignment horizontal="center" vertical="center"/>
    </xf>
    <xf numFmtId="176" fontId="75" fillId="0" borderId="78" xfId="12" applyNumberFormat="1" applyFont="1" applyBorder="1" applyAlignment="1">
      <alignment horizontal="center" vertical="top" wrapText="1"/>
    </xf>
    <xf numFmtId="2" fontId="75" fillId="0" borderId="78" xfId="12" applyNumberFormat="1" applyFont="1" applyBorder="1" applyAlignment="1">
      <alignment horizontal="center"/>
    </xf>
    <xf numFmtId="176" fontId="75" fillId="29" borderId="8" xfId="12" applyNumberFormat="1" applyFont="1" applyFill="1" applyBorder="1" applyAlignment="1">
      <alignment horizontal="center" vertical="top" wrapText="1"/>
    </xf>
    <xf numFmtId="2" fontId="75" fillId="29" borderId="8" xfId="12" applyNumberFormat="1" applyFont="1" applyFill="1" applyBorder="1" applyAlignment="1">
      <alignment horizontal="center" vertical="center"/>
    </xf>
    <xf numFmtId="2" fontId="75" fillId="29" borderId="8" xfId="12" applyNumberFormat="1" applyFont="1" applyFill="1" applyBorder="1" applyAlignment="1">
      <alignment horizontal="center"/>
    </xf>
    <xf numFmtId="174" fontId="75" fillId="29" borderId="8" xfId="12" applyNumberFormat="1" applyFont="1" applyFill="1" applyBorder="1" applyAlignment="1">
      <alignment horizontal="center" vertical="top" wrapText="1"/>
    </xf>
    <xf numFmtId="174" fontId="75" fillId="0" borderId="8" xfId="12" applyNumberFormat="1" applyFont="1" applyBorder="1" applyAlignment="1">
      <alignment horizontal="center" vertical="top" wrapText="1"/>
    </xf>
    <xf numFmtId="174" fontId="75" fillId="0" borderId="0" xfId="12" applyNumberFormat="1" applyFont="1" applyAlignment="1">
      <alignment horizontal="center" vertical="top" wrapText="1"/>
    </xf>
    <xf numFmtId="2" fontId="75" fillId="0" borderId="0" xfId="12" applyNumberFormat="1" applyFont="1" applyAlignment="1">
      <alignment horizontal="center" vertical="center"/>
    </xf>
    <xf numFmtId="2" fontId="75" fillId="0" borderId="0" xfId="12" applyNumberFormat="1" applyFont="1" applyAlignment="1">
      <alignment horizontal="center"/>
    </xf>
    <xf numFmtId="184" fontId="36" fillId="29" borderId="79" xfId="13" applyNumberFormat="1" applyFont="1" applyFill="1" applyBorder="1" applyAlignment="1">
      <alignment horizontal="center" vertical="center" wrapText="1"/>
    </xf>
    <xf numFmtId="182" fontId="36" fillId="29" borderId="8" xfId="13" applyNumberFormat="1" applyFont="1" applyFill="1" applyBorder="1" applyAlignment="1">
      <alignment horizontal="center" vertical="center" wrapText="1"/>
    </xf>
    <xf numFmtId="0" fontId="36" fillId="29" borderId="7" xfId="13" applyFont="1" applyFill="1" applyBorder="1" applyAlignment="1">
      <alignment horizontal="center" vertical="center" wrapText="1"/>
    </xf>
    <xf numFmtId="0" fontId="36" fillId="29" borderId="8" xfId="0" applyFont="1" applyFill="1" applyBorder="1" applyAlignment="1">
      <alignment horizontal="center" vertical="center"/>
    </xf>
    <xf numFmtId="184" fontId="36" fillId="29" borderId="8" xfId="13" applyNumberFormat="1" applyFont="1" applyFill="1" applyBorder="1" applyAlignment="1">
      <alignment horizontal="center" vertical="center" wrapText="1"/>
    </xf>
    <xf numFmtId="184" fontId="69" fillId="29" borderId="8" xfId="13" applyNumberFormat="1" applyFont="1" applyFill="1" applyBorder="1" applyAlignment="1">
      <alignment horizontal="center" vertical="center" wrapText="1"/>
    </xf>
    <xf numFmtId="182" fontId="69" fillId="29" borderId="8" xfId="13" applyNumberFormat="1" applyFont="1" applyFill="1" applyBorder="1" applyAlignment="1">
      <alignment horizontal="center" vertical="center" wrapText="1"/>
    </xf>
    <xf numFmtId="0" fontId="69" fillId="29" borderId="7" xfId="13" applyFont="1" applyFill="1" applyBorder="1" applyAlignment="1">
      <alignment horizontal="center" vertical="center" wrapText="1"/>
    </xf>
    <xf numFmtId="0" fontId="27" fillId="29" borderId="8" xfId="13" applyFont="1" applyFill="1" applyBorder="1" applyAlignment="1">
      <alignment horizontal="center" vertical="center"/>
    </xf>
    <xf numFmtId="182" fontId="69" fillId="29" borderId="78" xfId="13" applyNumberFormat="1" applyFont="1" applyFill="1" applyBorder="1" applyAlignment="1">
      <alignment horizontal="center" vertical="center" wrapText="1"/>
    </xf>
    <xf numFmtId="0" fontId="69" fillId="29" borderId="6" xfId="13" applyFont="1" applyFill="1" applyBorder="1" applyAlignment="1">
      <alignment horizontal="center" vertical="center" wrapText="1"/>
    </xf>
    <xf numFmtId="9" fontId="27" fillId="29" borderId="8" xfId="2" applyFont="1" applyFill="1" applyBorder="1" applyAlignment="1">
      <alignment horizontal="center" vertical="center"/>
    </xf>
    <xf numFmtId="184" fontId="69" fillId="29" borderId="7" xfId="13" applyNumberFormat="1" applyFont="1" applyFill="1" applyBorder="1" applyAlignment="1">
      <alignment horizontal="center" vertical="center" wrapText="1"/>
    </xf>
    <xf numFmtId="182" fontId="69" fillId="29" borderId="8" xfId="13" applyNumberFormat="1" applyFont="1" applyFill="1" applyBorder="1" applyAlignment="1">
      <alignment horizontal="center" vertical="center"/>
    </xf>
    <xf numFmtId="0" fontId="69" fillId="29" borderId="8" xfId="13" applyFont="1" applyFill="1" applyBorder="1" applyAlignment="1">
      <alignment horizontal="center" vertical="center"/>
    </xf>
    <xf numFmtId="0" fontId="69" fillId="29" borderId="77" xfId="13" applyFont="1" applyFill="1" applyBorder="1" applyAlignment="1">
      <alignment horizontal="center" vertical="center"/>
    </xf>
    <xf numFmtId="0" fontId="69" fillId="29" borderId="79" xfId="13" applyFont="1" applyFill="1" applyBorder="1" applyAlignment="1">
      <alignment horizontal="center" vertical="center"/>
    </xf>
    <xf numFmtId="0" fontId="72" fillId="3" borderId="8" xfId="0" applyFont="1" applyFill="1" applyBorder="1" applyAlignment="1">
      <alignment horizontal="center" vertical="center" wrapText="1"/>
    </xf>
    <xf numFmtId="0" fontId="78" fillId="0" borderId="0" xfId="0" applyFont="1" applyAlignment="1">
      <alignment horizontal="left"/>
    </xf>
    <xf numFmtId="0" fontId="80" fillId="0" borderId="0" xfId="0" applyFont="1"/>
    <xf numFmtId="15" fontId="69" fillId="32" borderId="82" xfId="0" applyNumberFormat="1" applyFont="1" applyFill="1" applyBorder="1" applyAlignment="1">
      <alignment horizontal="center" vertical="center" wrapText="1"/>
    </xf>
    <xf numFmtId="182" fontId="69" fillId="32" borderId="82" xfId="0" applyNumberFormat="1" applyFont="1" applyFill="1" applyBorder="1" applyAlignment="1">
      <alignment horizontal="center" vertical="center" wrapText="1"/>
    </xf>
    <xf numFmtId="0" fontId="69" fillId="32" borderId="83" xfId="0" applyFont="1" applyFill="1" applyBorder="1" applyAlignment="1">
      <alignment horizontal="center" vertical="center" wrapText="1"/>
    </xf>
    <xf numFmtId="184" fontId="69" fillId="0" borderId="8" xfId="13" applyNumberFormat="1" applyFont="1" applyBorder="1" applyAlignment="1">
      <alignment horizontal="center" vertical="center" wrapText="1"/>
    </xf>
    <xf numFmtId="182" fontId="69" fillId="0" borderId="8" xfId="13" applyNumberFormat="1" applyFont="1" applyBorder="1" applyAlignment="1">
      <alignment horizontal="center" vertical="center"/>
    </xf>
    <xf numFmtId="0" fontId="69" fillId="0" borderId="8" xfId="13" applyFont="1" applyBorder="1" applyAlignment="1">
      <alignment horizontal="center" vertical="center"/>
    </xf>
    <xf numFmtId="182" fontId="69" fillId="5" borderId="8" xfId="13" applyNumberFormat="1" applyFont="1" applyFill="1" applyBorder="1" applyAlignment="1">
      <alignment horizontal="center" vertical="center"/>
    </xf>
    <xf numFmtId="0" fontId="72" fillId="3" borderId="8" xfId="12" applyFont="1" applyFill="1" applyBorder="1" applyAlignment="1">
      <alignment horizontal="center" vertical="center" wrapText="1"/>
    </xf>
    <xf numFmtId="0" fontId="72" fillId="3" borderId="61" xfId="12" applyFont="1" applyFill="1" applyBorder="1" applyAlignment="1">
      <alignment horizontal="center" vertical="center" wrapText="1"/>
    </xf>
    <xf numFmtId="165" fontId="75" fillId="0" borderId="0" xfId="1" applyFont="1" applyAlignment="1">
      <alignment horizontal="center"/>
    </xf>
    <xf numFmtId="3" fontId="72" fillId="33" borderId="8" xfId="0" applyNumberFormat="1" applyFont="1" applyFill="1" applyBorder="1" applyAlignment="1">
      <alignment horizontal="center" vertical="center" wrapText="1"/>
    </xf>
    <xf numFmtId="3" fontId="78" fillId="0" borderId="0" xfId="0" applyNumberFormat="1" applyFont="1" applyAlignment="1">
      <alignment horizontal="center"/>
    </xf>
    <xf numFmtId="0" fontId="41" fillId="5" borderId="8" xfId="0" applyFont="1" applyFill="1" applyBorder="1" applyAlignment="1">
      <alignment horizontal="center" vertical="center"/>
    </xf>
    <xf numFmtId="3" fontId="81" fillId="5" borderId="8" xfId="1" applyNumberFormat="1" applyFont="1" applyFill="1" applyBorder="1" applyAlignment="1">
      <alignment horizontal="center" vertical="center"/>
    </xf>
    <xf numFmtId="0" fontId="78" fillId="0" borderId="8" xfId="0" applyFont="1" applyBorder="1" applyAlignment="1">
      <alignment horizontal="center" vertical="center"/>
    </xf>
    <xf numFmtId="3" fontId="82" fillId="0" borderId="8" xfId="1" applyNumberFormat="1" applyFont="1" applyFill="1" applyBorder="1" applyAlignment="1">
      <alignment horizontal="center" vertical="center"/>
    </xf>
    <xf numFmtId="2" fontId="62" fillId="0" borderId="0" xfId="13" applyNumberFormat="1" applyFont="1" applyAlignment="1">
      <alignment horizontal="center" vertical="center"/>
    </xf>
    <xf numFmtId="184" fontId="69" fillId="0" borderId="8" xfId="13" applyNumberFormat="1" applyFont="1" applyFill="1" applyBorder="1" applyAlignment="1">
      <alignment horizontal="center" vertical="center" wrapText="1"/>
    </xf>
    <xf numFmtId="182" fontId="69" fillId="0" borderId="8" xfId="13" applyNumberFormat="1" applyFont="1" applyFill="1" applyBorder="1" applyAlignment="1">
      <alignment horizontal="center" vertical="center"/>
    </xf>
    <xf numFmtId="0" fontId="69" fillId="0" borderId="8" xfId="13" applyFont="1" applyFill="1" applyBorder="1" applyAlignment="1">
      <alignment horizontal="center" vertical="center"/>
    </xf>
    <xf numFmtId="14" fontId="39" fillId="2" borderId="79" xfId="0" applyNumberFormat="1" applyFont="1" applyFill="1" applyBorder="1" applyAlignment="1">
      <alignment horizontal="right" vertical="center"/>
    </xf>
    <xf numFmtId="172" fontId="39" fillId="2" borderId="8" xfId="0" applyNumberFormat="1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0" fontId="84" fillId="0" borderId="0" xfId="0" applyFont="1"/>
    <xf numFmtId="0" fontId="85" fillId="0" borderId="0" xfId="24" applyFont="1"/>
    <xf numFmtId="14" fontId="39" fillId="0" borderId="8" xfId="0" applyNumberFormat="1" applyFont="1" applyBorder="1" applyAlignment="1">
      <alignment horizontal="right"/>
    </xf>
    <xf numFmtId="2" fontId="39" fillId="0" borderId="8" xfId="0" applyNumberFormat="1" applyFont="1" applyBorder="1"/>
    <xf numFmtId="14" fontId="39" fillId="0" borderId="8" xfId="0" applyNumberFormat="1" applyFont="1" applyBorder="1"/>
    <xf numFmtId="14" fontId="84" fillId="0" borderId="0" xfId="0" applyNumberFormat="1" applyFont="1" applyAlignment="1">
      <alignment horizontal="right"/>
    </xf>
    <xf numFmtId="179" fontId="64" fillId="0" borderId="0" xfId="0" applyNumberFormat="1" applyFont="1" applyFill="1" applyAlignment="1">
      <alignment horizontal="center"/>
    </xf>
    <xf numFmtId="180" fontId="26" fillId="0" borderId="0" xfId="0" applyNumberFormat="1" applyFont="1" applyFill="1" applyAlignment="1">
      <alignment horizontal="center"/>
    </xf>
    <xf numFmtId="0" fontId="36" fillId="29" borderId="78" xfId="0" applyFont="1" applyFill="1" applyBorder="1" applyAlignment="1">
      <alignment horizontal="center" vertical="center"/>
    </xf>
    <xf numFmtId="0" fontId="36" fillId="29" borderId="33" xfId="0" applyFont="1" applyFill="1" applyBorder="1" applyAlignment="1">
      <alignment horizontal="center" vertical="center"/>
    </xf>
    <xf numFmtId="0" fontId="36" fillId="29" borderId="79" xfId="0" applyFont="1" applyFill="1" applyBorder="1" applyAlignment="1">
      <alignment horizontal="center" vertical="center"/>
    </xf>
    <xf numFmtId="0" fontId="69" fillId="32" borderId="78" xfId="0" applyFont="1" applyFill="1" applyBorder="1" applyAlignment="1">
      <alignment horizontal="center" vertical="center"/>
    </xf>
    <xf numFmtId="0" fontId="69" fillId="32" borderId="33" xfId="0" applyFont="1" applyFill="1" applyBorder="1" applyAlignment="1">
      <alignment horizontal="center" vertical="center"/>
    </xf>
    <xf numFmtId="0" fontId="69" fillId="32" borderId="79" xfId="0" applyFont="1" applyFill="1" applyBorder="1" applyAlignment="1">
      <alignment horizontal="center" vertical="center"/>
    </xf>
    <xf numFmtId="0" fontId="69" fillId="3" borderId="0" xfId="13" applyFont="1" applyFill="1" applyAlignment="1">
      <alignment horizontal="center" vertical="center" wrapText="1"/>
    </xf>
    <xf numFmtId="0" fontId="69" fillId="3" borderId="13" xfId="13" applyFont="1" applyFill="1" applyBorder="1" applyAlignment="1">
      <alignment horizontal="center" vertical="center" wrapText="1"/>
    </xf>
    <xf numFmtId="0" fontId="69" fillId="3" borderId="78" xfId="13" applyFont="1" applyFill="1" applyBorder="1" applyAlignment="1">
      <alignment horizontal="center" vertical="center" wrapText="1"/>
    </xf>
    <xf numFmtId="0" fontId="69" fillId="3" borderId="84" xfId="13" applyFont="1" applyFill="1" applyBorder="1" applyAlignment="1">
      <alignment horizontal="center" vertical="center" wrapText="1"/>
    </xf>
    <xf numFmtId="0" fontId="69" fillId="3" borderId="14" xfId="13" applyFont="1" applyFill="1" applyBorder="1" applyAlignment="1">
      <alignment horizontal="center" vertical="center" wrapText="1"/>
    </xf>
    <xf numFmtId="0" fontId="69" fillId="3" borderId="11" xfId="13" applyFont="1" applyFill="1" applyBorder="1" applyAlignment="1">
      <alignment horizontal="center" vertical="center" wrapText="1"/>
    </xf>
    <xf numFmtId="0" fontId="76" fillId="0" borderId="85" xfId="0" applyFont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28" fillId="31" borderId="0" xfId="0" applyFont="1" applyFill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0" fontId="26" fillId="25" borderId="0" xfId="0" applyFont="1" applyFill="1" applyAlignment="1">
      <alignment horizontal="center" vertical="center" wrapText="1"/>
    </xf>
    <xf numFmtId="0" fontId="39" fillId="6" borderId="0" xfId="0" applyFont="1" applyFill="1" applyAlignment="1">
      <alignment horizontal="center" vertical="center" wrapText="1"/>
    </xf>
    <xf numFmtId="175" fontId="49" fillId="0" borderId="0" xfId="13" applyNumberFormat="1" applyFont="1" applyAlignment="1">
      <alignment horizontal="center"/>
    </xf>
    <xf numFmtId="0" fontId="49" fillId="0" borderId="0" xfId="13" applyFont="1" applyAlignment="1">
      <alignment horizontal="center"/>
    </xf>
    <xf numFmtId="0" fontId="12" fillId="14" borderId="56" xfId="4" applyFont="1" applyFill="1" applyBorder="1" applyAlignment="1">
      <alignment horizontal="center" vertical="center"/>
    </xf>
    <xf numFmtId="0" fontId="12" fillId="14" borderId="57" xfId="4" applyFont="1" applyFill="1" applyBorder="1" applyAlignment="1">
      <alignment horizontal="center" vertical="center"/>
    </xf>
    <xf numFmtId="0" fontId="12" fillId="14" borderId="2" xfId="4" applyFont="1" applyFill="1" applyBorder="1" applyAlignment="1">
      <alignment horizontal="center" vertical="center"/>
    </xf>
    <xf numFmtId="166" fontId="12" fillId="14" borderId="56" xfId="5" applyNumberFormat="1" applyFont="1" applyFill="1" applyBorder="1" applyAlignment="1">
      <alignment horizontal="center" vertical="center"/>
    </xf>
    <xf numFmtId="166" fontId="12" fillId="14" borderId="57" xfId="5" applyNumberFormat="1" applyFont="1" applyFill="1" applyBorder="1" applyAlignment="1">
      <alignment horizontal="center" vertical="center"/>
    </xf>
    <xf numFmtId="166" fontId="15" fillId="13" borderId="62" xfId="5" applyNumberFormat="1" applyFont="1" applyFill="1" applyBorder="1" applyAlignment="1">
      <alignment horizontal="right" vertical="center"/>
    </xf>
    <xf numFmtId="166" fontId="15" fillId="13" borderId="63" xfId="5" applyNumberFormat="1" applyFont="1" applyFill="1" applyBorder="1" applyAlignment="1">
      <alignment horizontal="right" vertical="center"/>
    </xf>
    <xf numFmtId="0" fontId="12" fillId="14" borderId="69" xfId="4" applyFont="1" applyFill="1" applyBorder="1" applyAlignment="1">
      <alignment horizontal="center"/>
    </xf>
    <xf numFmtId="0" fontId="12" fillId="14" borderId="31" xfId="4" applyFont="1" applyFill="1" applyBorder="1" applyAlignment="1">
      <alignment horizontal="center"/>
    </xf>
    <xf numFmtId="0" fontId="12" fillId="14" borderId="32" xfId="4" applyFont="1" applyFill="1" applyBorder="1" applyAlignment="1">
      <alignment horizontal="center"/>
    </xf>
    <xf numFmtId="166" fontId="12" fillId="14" borderId="69" xfId="5" applyNumberFormat="1" applyFont="1" applyFill="1" applyBorder="1" applyAlignment="1">
      <alignment horizontal="center"/>
    </xf>
    <xf numFmtId="166" fontId="12" fillId="14" borderId="32" xfId="5" applyNumberFormat="1" applyFont="1" applyFill="1" applyBorder="1" applyAlignment="1">
      <alignment horizontal="center"/>
    </xf>
    <xf numFmtId="0" fontId="15" fillId="13" borderId="40" xfId="3" applyFont="1" applyFill="1" applyBorder="1" applyAlignment="1">
      <alignment horizontal="center" vertical="center"/>
    </xf>
    <xf numFmtId="0" fontId="15" fillId="13" borderId="41" xfId="3" applyFont="1" applyFill="1" applyBorder="1" applyAlignment="1">
      <alignment horizontal="center" vertical="center"/>
    </xf>
    <xf numFmtId="0" fontId="15" fillId="13" borderId="42" xfId="3" applyFont="1" applyFill="1" applyBorder="1" applyAlignment="1">
      <alignment horizontal="center" vertical="center"/>
    </xf>
    <xf numFmtId="166" fontId="15" fillId="13" borderId="43" xfId="5" applyNumberFormat="1" applyFont="1" applyFill="1" applyBorder="1" applyAlignment="1">
      <alignment horizontal="center" vertical="center"/>
    </xf>
    <xf numFmtId="166" fontId="15" fillId="13" borderId="41" xfId="5" applyNumberFormat="1" applyFont="1" applyFill="1" applyBorder="1" applyAlignment="1">
      <alignment horizontal="center" vertical="center"/>
    </xf>
    <xf numFmtId="166" fontId="15" fillId="13" borderId="44" xfId="5" applyNumberFormat="1" applyFont="1" applyFill="1" applyBorder="1" applyAlignment="1">
      <alignment horizontal="center" vertical="center"/>
    </xf>
    <xf numFmtId="0" fontId="15" fillId="13" borderId="45" xfId="3" applyFont="1" applyFill="1" applyBorder="1" applyAlignment="1">
      <alignment horizontal="center" vertical="center"/>
    </xf>
    <xf numFmtId="0" fontId="15" fillId="13" borderId="46" xfId="3" applyFont="1" applyFill="1" applyBorder="1" applyAlignment="1">
      <alignment horizontal="center" vertical="center"/>
    </xf>
    <xf numFmtId="0" fontId="15" fillId="13" borderId="47" xfId="3" applyFont="1" applyFill="1" applyBorder="1" applyAlignment="1">
      <alignment horizontal="center" vertical="center"/>
    </xf>
    <xf numFmtId="166" fontId="15" fillId="13" borderId="49" xfId="5" applyNumberFormat="1" applyFont="1" applyFill="1" applyBorder="1" applyAlignment="1">
      <alignment horizontal="center" vertical="center"/>
    </xf>
    <xf numFmtId="166" fontId="15" fillId="13" borderId="46" xfId="5" applyNumberFormat="1" applyFont="1" applyFill="1" applyBorder="1" applyAlignment="1">
      <alignment horizontal="center" vertical="center"/>
    </xf>
    <xf numFmtId="166" fontId="15" fillId="13" borderId="50" xfId="5" applyNumberFormat="1" applyFont="1" applyFill="1" applyBorder="1" applyAlignment="1">
      <alignment horizontal="center" vertical="center"/>
    </xf>
    <xf numFmtId="0" fontId="12" fillId="14" borderId="51" xfId="3" applyFont="1" applyFill="1" applyBorder="1" applyAlignment="1">
      <alignment horizontal="center" vertical="center"/>
    </xf>
    <xf numFmtId="0" fontId="12" fillId="14" borderId="52" xfId="3" applyFont="1" applyFill="1" applyBorder="1" applyAlignment="1">
      <alignment horizontal="center" vertical="center"/>
    </xf>
    <xf numFmtId="166" fontId="12" fillId="14" borderId="54" xfId="5" applyNumberFormat="1" applyFont="1" applyFill="1" applyBorder="1" applyAlignment="1">
      <alignment horizontal="center" vertical="center"/>
    </xf>
    <xf numFmtId="166" fontId="12" fillId="14" borderId="17" xfId="5" applyNumberFormat="1" applyFont="1" applyFill="1" applyBorder="1" applyAlignment="1">
      <alignment horizontal="center" vertical="center"/>
    </xf>
    <xf numFmtId="166" fontId="12" fillId="14" borderId="18" xfId="5" applyNumberFormat="1" applyFont="1" applyFill="1" applyBorder="1" applyAlignment="1">
      <alignment horizontal="center" vertical="center"/>
    </xf>
    <xf numFmtId="0" fontId="15" fillId="13" borderId="24" xfId="3" applyFont="1" applyFill="1" applyBorder="1" applyAlignment="1">
      <alignment horizontal="center" vertical="center"/>
    </xf>
    <xf numFmtId="0" fontId="15" fillId="13" borderId="25" xfId="3" applyFont="1" applyFill="1" applyBorder="1" applyAlignment="1">
      <alignment horizontal="center" vertical="center"/>
    </xf>
    <xf numFmtId="0" fontId="15" fillId="13" borderId="26" xfId="3" applyFont="1" applyFill="1" applyBorder="1" applyAlignment="1">
      <alignment horizontal="center" vertical="center"/>
    </xf>
    <xf numFmtId="166" fontId="15" fillId="13" borderId="39" xfId="5" applyNumberFormat="1" applyFont="1" applyFill="1" applyBorder="1" applyAlignment="1">
      <alignment horizontal="center" vertical="center"/>
    </xf>
    <xf numFmtId="166" fontId="15" fillId="13" borderId="3" xfId="5" applyNumberFormat="1" applyFont="1" applyFill="1" applyBorder="1" applyAlignment="1">
      <alignment horizontal="center" vertical="center"/>
    </xf>
    <xf numFmtId="166" fontId="15" fillId="13" borderId="4" xfId="5" applyNumberFormat="1" applyFont="1" applyFill="1" applyBorder="1" applyAlignment="1">
      <alignment horizontal="center" vertical="center"/>
    </xf>
    <xf numFmtId="0" fontId="6" fillId="13" borderId="0" xfId="4" applyFont="1" applyFill="1" applyAlignment="1">
      <alignment horizontal="center"/>
    </xf>
    <xf numFmtId="0" fontId="9" fillId="13" borderId="1" xfId="4" applyFont="1" applyFill="1" applyBorder="1" applyAlignment="1">
      <alignment vertical="center"/>
    </xf>
    <xf numFmtId="0" fontId="9" fillId="13" borderId="2" xfId="4" applyFont="1" applyFill="1" applyBorder="1" applyAlignment="1">
      <alignment vertical="center"/>
    </xf>
    <xf numFmtId="0" fontId="9" fillId="13" borderId="3" xfId="4" applyFont="1" applyFill="1" applyBorder="1" applyAlignment="1">
      <alignment vertical="center"/>
    </xf>
    <xf numFmtId="0" fontId="9" fillId="13" borderId="4" xfId="4" applyFont="1" applyFill="1" applyBorder="1" applyAlignment="1">
      <alignment vertical="center"/>
    </xf>
    <xf numFmtId="0" fontId="12" fillId="14" borderId="5" xfId="4" applyFont="1" applyFill="1" applyBorder="1" applyAlignment="1">
      <alignment horizontal="center" vertical="center"/>
    </xf>
    <xf numFmtId="0" fontId="12" fillId="14" borderId="10" xfId="4" applyFont="1" applyFill="1" applyBorder="1" applyAlignment="1">
      <alignment horizontal="center" vertical="center"/>
    </xf>
    <xf numFmtId="0" fontId="12" fillId="14" borderId="8" xfId="4" applyFont="1" applyFill="1" applyBorder="1" applyAlignment="1">
      <alignment horizontal="center" vertical="center"/>
    </xf>
    <xf numFmtId="0" fontId="12" fillId="14" borderId="9" xfId="4" applyFont="1" applyFill="1" applyBorder="1" applyAlignment="1">
      <alignment horizontal="center" vertical="center"/>
    </xf>
    <xf numFmtId="3" fontId="15" fillId="0" borderId="14" xfId="7" applyNumberFormat="1" applyFont="1" applyBorder="1" applyAlignment="1">
      <alignment vertical="center" wrapText="1"/>
    </xf>
    <xf numFmtId="3" fontId="15" fillId="0" borderId="0" xfId="7" applyNumberFormat="1" applyFont="1" applyAlignment="1">
      <alignment vertical="center" wrapText="1"/>
    </xf>
    <xf numFmtId="3" fontId="15" fillId="0" borderId="15" xfId="7" applyNumberFormat="1" applyFont="1" applyBorder="1" applyAlignment="1">
      <alignment vertical="center" wrapText="1"/>
    </xf>
    <xf numFmtId="0" fontId="12" fillId="14" borderId="19" xfId="3" applyFont="1" applyFill="1" applyBorder="1" applyAlignment="1">
      <alignment horizontal="center" vertical="center" wrapText="1"/>
    </xf>
    <xf numFmtId="0" fontId="12" fillId="14" borderId="20" xfId="3" applyFont="1" applyFill="1" applyBorder="1" applyAlignment="1">
      <alignment horizontal="center" vertical="center" wrapText="1"/>
    </xf>
    <xf numFmtId="0" fontId="12" fillId="14" borderId="21" xfId="3" applyFont="1" applyFill="1" applyBorder="1" applyAlignment="1">
      <alignment horizontal="center" vertical="center" wrapText="1"/>
    </xf>
    <xf numFmtId="0" fontId="15" fillId="13" borderId="30" xfId="3" applyFont="1" applyFill="1" applyBorder="1" applyAlignment="1">
      <alignment horizontal="center" vertical="center"/>
    </xf>
    <xf numFmtId="0" fontId="15" fillId="13" borderId="31" xfId="3" applyFont="1" applyFill="1" applyBorder="1" applyAlignment="1">
      <alignment horizontal="center" vertical="center"/>
    </xf>
    <xf numFmtId="0" fontId="15" fillId="13" borderId="32" xfId="3" applyFont="1" applyFill="1" applyBorder="1" applyAlignment="1">
      <alignment horizontal="center" vertical="center"/>
    </xf>
    <xf numFmtId="43" fontId="12" fillId="14" borderId="36" xfId="3" applyNumberFormat="1" applyFont="1" applyFill="1" applyBorder="1" applyAlignment="1">
      <alignment horizontal="center" vertical="center" wrapText="1"/>
    </xf>
    <xf numFmtId="43" fontId="12" fillId="14" borderId="20" xfId="3" applyNumberFormat="1" applyFont="1" applyFill="1" applyBorder="1" applyAlignment="1">
      <alignment horizontal="center" vertical="center" wrapText="1"/>
    </xf>
    <xf numFmtId="43" fontId="12" fillId="14" borderId="38" xfId="3" applyNumberFormat="1" applyFont="1" applyFill="1" applyBorder="1" applyAlignment="1">
      <alignment horizontal="center" vertical="center" wrapText="1"/>
    </xf>
    <xf numFmtId="166" fontId="15" fillId="9" borderId="39" xfId="5" applyNumberFormat="1" applyFont="1" applyFill="1" applyBorder="1" applyAlignment="1">
      <alignment horizontal="center" vertical="center"/>
    </xf>
    <xf numFmtId="166" fontId="15" fillId="9" borderId="3" xfId="5" applyNumberFormat="1" applyFont="1" applyFill="1" applyBorder="1" applyAlignment="1">
      <alignment horizontal="center" vertical="center"/>
    </xf>
    <xf numFmtId="166" fontId="15" fillId="9" borderId="4" xfId="5" applyNumberFormat="1" applyFont="1" applyFill="1" applyBorder="1" applyAlignment="1">
      <alignment horizontal="center" vertical="center"/>
    </xf>
    <xf numFmtId="0" fontId="12" fillId="15" borderId="5" xfId="4" applyFont="1" applyFill="1" applyBorder="1" applyAlignment="1">
      <alignment horizontal="center" vertical="center"/>
    </xf>
    <xf numFmtId="0" fontId="12" fillId="15" borderId="10" xfId="4" applyFont="1" applyFill="1" applyBorder="1" applyAlignment="1">
      <alignment horizontal="center" vertical="center"/>
    </xf>
    <xf numFmtId="0" fontId="12" fillId="15" borderId="8" xfId="4" applyFont="1" applyFill="1" applyBorder="1" applyAlignment="1">
      <alignment horizontal="center" vertical="center"/>
    </xf>
    <xf numFmtId="0" fontId="12" fillId="15" borderId="9" xfId="4" applyFont="1" applyFill="1" applyBorder="1" applyAlignment="1">
      <alignment horizontal="center" vertical="center"/>
    </xf>
    <xf numFmtId="3" fontId="15" fillId="0" borderId="6" xfId="7" applyNumberFormat="1" applyFont="1" applyBorder="1" applyAlignment="1">
      <alignment horizontal="left" vertical="center" wrapText="1"/>
    </xf>
    <xf numFmtId="3" fontId="15" fillId="0" borderId="75" xfId="7" applyNumberFormat="1" applyFont="1" applyBorder="1" applyAlignment="1">
      <alignment horizontal="left" vertical="center" wrapText="1"/>
    </xf>
    <xf numFmtId="3" fontId="15" fillId="0" borderId="81" xfId="7" applyNumberFormat="1" applyFont="1" applyBorder="1" applyAlignment="1">
      <alignment horizontal="left" vertical="center" wrapText="1"/>
    </xf>
    <xf numFmtId="3" fontId="15" fillId="0" borderId="14" xfId="7" applyNumberFormat="1" applyFont="1" applyBorder="1" applyAlignment="1">
      <alignment horizontal="left" vertical="center" wrapText="1"/>
    </xf>
    <xf numFmtId="3" fontId="15" fillId="0" borderId="0" xfId="7" applyNumberFormat="1" applyFont="1" applyAlignment="1">
      <alignment horizontal="left" vertical="center" wrapText="1"/>
    </xf>
    <xf numFmtId="3" fontId="15" fillId="0" borderId="15" xfId="7" applyNumberFormat="1" applyFont="1" applyBorder="1" applyAlignment="1">
      <alignment horizontal="left" vertical="center" wrapText="1"/>
    </xf>
    <xf numFmtId="3" fontId="15" fillId="0" borderId="54" xfId="7" applyNumberFormat="1" applyFont="1" applyBorder="1" applyAlignment="1">
      <alignment horizontal="left" vertical="center" wrapText="1"/>
    </xf>
    <xf numFmtId="3" fontId="15" fillId="0" borderId="17" xfId="7" applyNumberFormat="1" applyFont="1" applyBorder="1" applyAlignment="1">
      <alignment horizontal="left" vertical="center" wrapText="1"/>
    </xf>
    <xf numFmtId="3" fontId="15" fillId="0" borderId="18" xfId="7" applyNumberFormat="1" applyFont="1" applyBorder="1" applyAlignment="1">
      <alignment horizontal="left" vertical="center" wrapText="1"/>
    </xf>
    <xf numFmtId="166" fontId="15" fillId="9" borderId="43" xfId="5" applyNumberFormat="1" applyFont="1" applyFill="1" applyBorder="1" applyAlignment="1">
      <alignment horizontal="center" vertical="center"/>
    </xf>
    <xf numFmtId="166" fontId="15" fillId="9" borderId="41" xfId="5" applyNumberFormat="1" applyFont="1" applyFill="1" applyBorder="1" applyAlignment="1">
      <alignment horizontal="center" vertical="center"/>
    </xf>
    <xf numFmtId="166" fontId="15" fillId="9" borderId="44" xfId="5" applyNumberFormat="1" applyFont="1" applyFill="1" applyBorder="1" applyAlignment="1">
      <alignment horizontal="center" vertical="center"/>
    </xf>
    <xf numFmtId="166" fontId="15" fillId="9" borderId="49" xfId="5" applyNumberFormat="1" applyFont="1" applyFill="1" applyBorder="1" applyAlignment="1">
      <alignment horizontal="center" vertical="center"/>
    </xf>
    <xf numFmtId="166" fontId="15" fillId="9" borderId="46" xfId="5" applyNumberFormat="1" applyFont="1" applyFill="1" applyBorder="1" applyAlignment="1">
      <alignment horizontal="center" vertical="center"/>
    </xf>
    <xf numFmtId="166" fontId="15" fillId="9" borderId="50" xfId="5" applyNumberFormat="1" applyFont="1" applyFill="1" applyBorder="1" applyAlignment="1">
      <alignment horizontal="center" vertical="center"/>
    </xf>
    <xf numFmtId="166" fontId="15" fillId="9" borderId="62" xfId="5" applyNumberFormat="1" applyFont="1" applyFill="1" applyBorder="1" applyAlignment="1">
      <alignment horizontal="right" vertical="center"/>
    </xf>
    <xf numFmtId="166" fontId="15" fillId="9" borderId="63" xfId="5" applyNumberFormat="1" applyFont="1" applyFill="1" applyBorder="1" applyAlignment="1">
      <alignment horizontal="right" vertical="center"/>
    </xf>
    <xf numFmtId="3" fontId="15" fillId="0" borderId="6" xfId="7" applyNumberFormat="1" applyFont="1" applyBorder="1" applyAlignment="1">
      <alignment horizontal="left" vertical="top" wrapText="1"/>
    </xf>
    <xf numFmtId="3" fontId="15" fillId="0" borderId="75" xfId="7" applyNumberFormat="1" applyFont="1" applyBorder="1" applyAlignment="1">
      <alignment horizontal="left" vertical="top" wrapText="1"/>
    </xf>
    <xf numFmtId="3" fontId="15" fillId="0" borderId="81" xfId="7" applyNumberFormat="1" applyFont="1" applyBorder="1" applyAlignment="1">
      <alignment horizontal="left" vertical="top" wrapText="1"/>
    </xf>
    <xf numFmtId="3" fontId="15" fillId="0" borderId="14" xfId="7" applyNumberFormat="1" applyFont="1" applyBorder="1" applyAlignment="1">
      <alignment horizontal="left" vertical="top" wrapText="1"/>
    </xf>
    <xf numFmtId="3" fontId="15" fillId="0" borderId="0" xfId="7" applyNumberFormat="1" applyFont="1" applyAlignment="1">
      <alignment horizontal="left" vertical="top" wrapText="1"/>
    </xf>
    <xf numFmtId="3" fontId="15" fillId="0" borderId="15" xfId="7" applyNumberFormat="1" applyFont="1" applyBorder="1" applyAlignment="1">
      <alignment horizontal="left" vertical="top" wrapText="1"/>
    </xf>
    <xf numFmtId="3" fontId="15" fillId="0" borderId="54" xfId="7" applyNumberFormat="1" applyFont="1" applyBorder="1" applyAlignment="1">
      <alignment horizontal="left" vertical="top" wrapText="1"/>
    </xf>
    <xf numFmtId="3" fontId="15" fillId="0" borderId="17" xfId="7" applyNumberFormat="1" applyFont="1" applyBorder="1" applyAlignment="1">
      <alignment horizontal="left" vertical="top" wrapText="1"/>
    </xf>
    <xf numFmtId="3" fontId="15" fillId="0" borderId="18" xfId="7" applyNumberFormat="1" applyFont="1" applyBorder="1" applyAlignment="1">
      <alignment horizontal="left" vertical="top" wrapText="1"/>
    </xf>
    <xf numFmtId="0" fontId="12" fillId="14" borderId="7" xfId="4" applyFont="1" applyFill="1" applyBorder="1" applyAlignment="1">
      <alignment horizontal="center" vertical="center"/>
    </xf>
    <xf numFmtId="0" fontId="12" fillId="14" borderId="72" xfId="4" applyFont="1" applyFill="1" applyBorder="1" applyAlignment="1">
      <alignment horizontal="center" vertical="center"/>
    </xf>
    <xf numFmtId="0" fontId="12" fillId="14" borderId="71" xfId="4" applyFont="1" applyFill="1" applyBorder="1" applyAlignment="1">
      <alignment horizontal="center" vertical="center"/>
    </xf>
    <xf numFmtId="166" fontId="12" fillId="14" borderId="7" xfId="5" applyNumberFormat="1" applyFont="1" applyFill="1" applyBorder="1" applyAlignment="1">
      <alignment horizontal="center" vertical="center"/>
    </xf>
    <xf numFmtId="166" fontId="12" fillId="14" borderId="71" xfId="5" applyNumberFormat="1" applyFont="1" applyFill="1" applyBorder="1" applyAlignment="1">
      <alignment horizontal="center" vertical="center"/>
    </xf>
    <xf numFmtId="174" fontId="75" fillId="0" borderId="8" xfId="12" applyNumberFormat="1" applyFont="1" applyFill="1" applyBorder="1" applyAlignment="1">
      <alignment horizontal="center" vertical="top" wrapText="1"/>
    </xf>
    <xf numFmtId="2" fontId="75" fillId="0" borderId="8" xfId="12" applyNumberFormat="1" applyFont="1" applyFill="1" applyBorder="1" applyAlignment="1">
      <alignment horizontal="center" vertical="center"/>
    </xf>
    <xf numFmtId="2" fontId="75" fillId="0" borderId="8" xfId="12" applyNumberFormat="1" applyFont="1" applyFill="1" applyBorder="1" applyAlignment="1">
      <alignment horizontal="center"/>
    </xf>
  </cellXfs>
  <cellStyles count="25">
    <cellStyle name="Comma" xfId="1" builtinId="3"/>
    <cellStyle name="Comma 10 3" xfId="5" xr:uid="{000373E3-3C9E-44D0-97F3-60062A5A1C42}"/>
    <cellStyle name="Comma 2" xfId="11" xr:uid="{376D9492-99AD-4D77-8162-3A4073EB9EEA}"/>
    <cellStyle name="Comma 2 2" xfId="15" xr:uid="{2515DF06-BE98-46DC-B649-4259131B9CEC}"/>
    <cellStyle name="Comma 22" xfId="22" xr:uid="{D0D75EC6-2532-4FD7-94B9-9C2F02690FB0}"/>
    <cellStyle name="Comma 3" xfId="14" xr:uid="{37F3A845-EE91-476E-84FA-B9F6F24173C4}"/>
    <cellStyle name="Comma 3 2" xfId="17" xr:uid="{758B37FE-3F38-4724-BC58-004946CCFC30}"/>
    <cellStyle name="Comma 3 2 2" xfId="21" xr:uid="{CD8EE09B-4CB1-4C54-BE5D-E343A4754E6F}"/>
    <cellStyle name="Comma_October 3-10-07" xfId="6" xr:uid="{65A29F1F-149B-4F03-ABD6-13947CEF8493}"/>
    <cellStyle name="Hyperlink" xfId="24" builtinId="8"/>
    <cellStyle name="Normal" xfId="0" builtinId="0"/>
    <cellStyle name="Normal 10" xfId="3" xr:uid="{4720FB3B-B3ED-4C14-8E08-68F6E9702021}"/>
    <cellStyle name="Normal 13 2 3" xfId="13" xr:uid="{F6DB080D-98CA-45D9-B391-F2B23F7C34E7}"/>
    <cellStyle name="Normal 2" xfId="12" xr:uid="{A1133B20-F1F0-4A58-96A9-B8B8832D534E}"/>
    <cellStyle name="Normal 2 2 3 2 2 2 2" xfId="9" xr:uid="{48313815-FA24-44EA-8387-47BC8CF409CE}"/>
    <cellStyle name="Normal 3 2" xfId="23" xr:uid="{A12AD28F-72C5-49BC-B0A8-E83E4F461C58}"/>
    <cellStyle name="Normal 3 4 2" xfId="10" xr:uid="{A864A9CA-CBF5-4C79-9C44-4868A33D3E07}"/>
    <cellStyle name="Normal_2.Root Purchase Planning 07.(Update on June 21-06-07.)" xfId="7" xr:uid="{6C7A4354-BCDC-4147-93EE-53594243BFF7}"/>
    <cellStyle name="Normal_October 3-10-07" xfId="4" xr:uid="{209FF386-1630-4A7F-8D67-5A9467AF7912}"/>
    <cellStyle name="Percent" xfId="2" builtinId="5"/>
    <cellStyle name="Percent 15" xfId="8" xr:uid="{9EFCD23D-87FD-4094-B096-1AE95F20F0B6}"/>
    <cellStyle name="Percent 2 2" xfId="20" xr:uid="{6274FBE4-20E2-4E2A-96FC-470E927989FE}"/>
    <cellStyle name="Percent 3" xfId="16" xr:uid="{A7B3D85E-BE16-42AD-A806-19038CC09BFC}"/>
    <cellStyle name="Percent 5 3 3" xfId="19" xr:uid="{A2A04EF9-8040-4EBB-A850-7D3FCDFB968E}"/>
    <cellStyle name="Percent 5 6" xfId="18" xr:uid="{2F9F8CF1-FD1B-4BF5-BDD4-816C34791BFE}"/>
  </cellStyles>
  <dxfs count="14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00FFFF"/>
      <color rgb="FF66FFFF"/>
      <color rgb="FFFF99FF"/>
      <color rgb="FFFFCCFF"/>
      <color rgb="FFFF00FF"/>
      <color rgb="FFCCCCFF"/>
      <color rgb="FFCC99FF"/>
      <color rgb="FF99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5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2.xml"/><Relationship Id="rId68" Type="http://schemas.openxmlformats.org/officeDocument/2006/relationships/externalLink" Target="externalLinks/externalLink7.xml"/><Relationship Id="rId84" Type="http://schemas.openxmlformats.org/officeDocument/2006/relationships/externalLink" Target="externalLinks/externalLink23.xml"/><Relationship Id="rId89" Type="http://schemas.openxmlformats.org/officeDocument/2006/relationships/externalLink" Target="externalLinks/externalLink28.xml"/><Relationship Id="rId112" Type="http://schemas.openxmlformats.org/officeDocument/2006/relationships/externalLink" Target="externalLinks/externalLink51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4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13.xml"/><Relationship Id="rId79" Type="http://schemas.openxmlformats.org/officeDocument/2006/relationships/externalLink" Target="externalLinks/externalLink18.xml"/><Relationship Id="rId102" Type="http://schemas.openxmlformats.org/officeDocument/2006/relationships/externalLink" Target="externalLinks/externalLink41.xml"/><Relationship Id="rId123" Type="http://schemas.openxmlformats.org/officeDocument/2006/relationships/externalLink" Target="externalLinks/externalLink62.xml"/><Relationship Id="rId12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29.xml"/><Relationship Id="rId95" Type="http://schemas.openxmlformats.org/officeDocument/2006/relationships/externalLink" Target="externalLinks/externalLink3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externalLink" Target="externalLinks/externalLink3.xml"/><Relationship Id="rId69" Type="http://schemas.openxmlformats.org/officeDocument/2006/relationships/externalLink" Target="externalLinks/externalLink8.xml"/><Relationship Id="rId113" Type="http://schemas.openxmlformats.org/officeDocument/2006/relationships/externalLink" Target="externalLinks/externalLink52.xml"/><Relationship Id="rId118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19.xml"/><Relationship Id="rId85" Type="http://schemas.openxmlformats.org/officeDocument/2006/relationships/externalLink" Target="externalLinks/externalLink24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42.xml"/><Relationship Id="rId108" Type="http://schemas.openxmlformats.org/officeDocument/2006/relationships/externalLink" Target="externalLinks/externalLink47.xml"/><Relationship Id="rId124" Type="http://schemas.openxmlformats.org/officeDocument/2006/relationships/externalLink" Target="externalLinks/externalLink63.xml"/><Relationship Id="rId129" Type="http://schemas.microsoft.com/office/2017/10/relationships/person" Target="persons/person.xml"/><Relationship Id="rId54" Type="http://schemas.openxmlformats.org/officeDocument/2006/relationships/worksheet" Target="worksheets/sheet54.xml"/><Relationship Id="rId70" Type="http://schemas.openxmlformats.org/officeDocument/2006/relationships/externalLink" Target="externalLinks/externalLink9.xml"/><Relationship Id="rId75" Type="http://schemas.openxmlformats.org/officeDocument/2006/relationships/externalLink" Target="externalLinks/externalLink14.xml"/><Relationship Id="rId91" Type="http://schemas.openxmlformats.org/officeDocument/2006/relationships/externalLink" Target="externalLinks/externalLink30.xml"/><Relationship Id="rId96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53.xml"/><Relationship Id="rId119" Type="http://schemas.openxmlformats.org/officeDocument/2006/relationships/externalLink" Target="externalLinks/externalLink58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81" Type="http://schemas.openxmlformats.org/officeDocument/2006/relationships/externalLink" Target="externalLinks/externalLink20.xml"/><Relationship Id="rId86" Type="http://schemas.openxmlformats.org/officeDocument/2006/relationships/externalLink" Target="externalLinks/externalLink25.xml"/><Relationship Id="rId130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48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5.xml"/><Relationship Id="rId97" Type="http://schemas.openxmlformats.org/officeDocument/2006/relationships/externalLink" Target="externalLinks/externalLink36.xml"/><Relationship Id="rId104" Type="http://schemas.openxmlformats.org/officeDocument/2006/relationships/externalLink" Target="externalLinks/externalLink43.xml"/><Relationship Id="rId120" Type="http://schemas.openxmlformats.org/officeDocument/2006/relationships/externalLink" Target="externalLinks/externalLink59.xml"/><Relationship Id="rId125" Type="http://schemas.openxmlformats.org/officeDocument/2006/relationships/externalLink" Target="externalLinks/externalLink6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92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5.xml"/><Relationship Id="rId87" Type="http://schemas.openxmlformats.org/officeDocument/2006/relationships/externalLink" Target="externalLinks/externalLink26.xml"/><Relationship Id="rId110" Type="http://schemas.openxmlformats.org/officeDocument/2006/relationships/externalLink" Target="externalLinks/externalLink49.xml"/><Relationship Id="rId115" Type="http://schemas.openxmlformats.org/officeDocument/2006/relationships/externalLink" Target="externalLinks/externalLink54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6.xml"/><Relationship Id="rId100" Type="http://schemas.openxmlformats.org/officeDocument/2006/relationships/externalLink" Target="externalLinks/externalLink39.xml"/><Relationship Id="rId105" Type="http://schemas.openxmlformats.org/officeDocument/2006/relationships/externalLink" Target="externalLinks/externalLink44.xml"/><Relationship Id="rId12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93" Type="http://schemas.openxmlformats.org/officeDocument/2006/relationships/externalLink" Target="externalLinks/externalLink32.xml"/><Relationship Id="rId98" Type="http://schemas.openxmlformats.org/officeDocument/2006/relationships/externalLink" Target="externalLinks/externalLink37.xml"/><Relationship Id="rId121" Type="http://schemas.openxmlformats.org/officeDocument/2006/relationships/externalLink" Target="externalLinks/externalLink60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externalLink" Target="externalLinks/externalLink6.xml"/><Relationship Id="rId116" Type="http://schemas.openxmlformats.org/officeDocument/2006/relationships/externalLink" Target="externalLinks/externalLink5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externalLink" Target="externalLinks/externalLink1.xml"/><Relationship Id="rId83" Type="http://schemas.openxmlformats.org/officeDocument/2006/relationships/externalLink" Target="externalLinks/externalLink22.xml"/><Relationship Id="rId88" Type="http://schemas.openxmlformats.org/officeDocument/2006/relationships/externalLink" Target="externalLinks/externalLink27.xml"/><Relationship Id="rId111" Type="http://schemas.openxmlformats.org/officeDocument/2006/relationships/externalLink" Target="externalLinks/externalLink5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45.xml"/><Relationship Id="rId12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externalLink" Target="externalLinks/externalLink12.xml"/><Relationship Id="rId78" Type="http://schemas.openxmlformats.org/officeDocument/2006/relationships/externalLink" Target="externalLinks/externalLink17.xml"/><Relationship Id="rId94" Type="http://schemas.openxmlformats.org/officeDocument/2006/relationships/externalLink" Target="externalLinks/externalLink33.xml"/><Relationship Id="rId99" Type="http://schemas.openxmlformats.org/officeDocument/2006/relationships/externalLink" Target="externalLinks/externalLink38.xml"/><Relationship Id="rId101" Type="http://schemas.openxmlformats.org/officeDocument/2006/relationships/externalLink" Target="externalLinks/externalLink40.xml"/><Relationship Id="rId122" Type="http://schemas.openxmlformats.org/officeDocument/2006/relationships/externalLink" Target="externalLinks/externalLink6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sz="2000" b="1">
                <a:latin typeface="Gill Sans MT" panose="020B0502020104020203" pitchFamily="34" charset="0"/>
              </a:rPr>
              <a:t>Domestic Price, THB/kg</a:t>
            </a:r>
          </a:p>
        </c:rich>
      </c:tx>
      <c:overlay val="0"/>
      <c:spPr>
        <a:solidFill>
          <a:srgbClr val="00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484451937683323E-2"/>
          <c:y val="0.14593703908889322"/>
          <c:w val="0.95612983135969465"/>
          <c:h val="0.69541860963877566"/>
        </c:manualLayout>
      </c:layout>
      <c:lineChart>
        <c:grouping val="standard"/>
        <c:varyColors val="0"/>
        <c:ser>
          <c:idx val="0"/>
          <c:order val="0"/>
          <c:tx>
            <c:strRef>
              <c:f>'Tapioca Starch Price_1'!$B$2</c:f>
              <c:strCache>
                <c:ptCount val="1"/>
                <c:pt idx="0">
                  <c:v>Domestic Price</c:v>
                </c:pt>
              </c:strCache>
            </c:strRef>
          </c:tx>
          <c:spPr>
            <a:ln w="381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'Tapioca Starch Price_1'!$A$4:$A$485</c:f>
              <c:numCache>
                <c:formatCode>d\-mmm\-yy</c:formatCode>
                <c:ptCount val="223"/>
                <c:pt idx="0">
                  <c:v>44565</c:v>
                </c:pt>
                <c:pt idx="1">
                  <c:v>44572</c:v>
                </c:pt>
                <c:pt idx="2">
                  <c:v>44579</c:v>
                </c:pt>
                <c:pt idx="3">
                  <c:v>44586</c:v>
                </c:pt>
                <c:pt idx="4">
                  <c:v>44593</c:v>
                </c:pt>
                <c:pt idx="5">
                  <c:v>44600</c:v>
                </c:pt>
                <c:pt idx="6">
                  <c:v>44607</c:v>
                </c:pt>
                <c:pt idx="7">
                  <c:v>44614</c:v>
                </c:pt>
                <c:pt idx="8">
                  <c:v>44621</c:v>
                </c:pt>
                <c:pt idx="9">
                  <c:v>44628</c:v>
                </c:pt>
                <c:pt idx="10">
                  <c:v>44635</c:v>
                </c:pt>
                <c:pt idx="11">
                  <c:v>44642</c:v>
                </c:pt>
                <c:pt idx="12">
                  <c:v>44649</c:v>
                </c:pt>
                <c:pt idx="13">
                  <c:v>44656</c:v>
                </c:pt>
                <c:pt idx="14">
                  <c:v>44663</c:v>
                </c:pt>
                <c:pt idx="15">
                  <c:v>44670</c:v>
                </c:pt>
                <c:pt idx="16">
                  <c:v>44677</c:v>
                </c:pt>
                <c:pt idx="17">
                  <c:v>44684</c:v>
                </c:pt>
                <c:pt idx="18">
                  <c:v>44691</c:v>
                </c:pt>
                <c:pt idx="19">
                  <c:v>44698</c:v>
                </c:pt>
                <c:pt idx="20">
                  <c:v>44705</c:v>
                </c:pt>
                <c:pt idx="21">
                  <c:v>44712</c:v>
                </c:pt>
                <c:pt idx="22">
                  <c:v>44719</c:v>
                </c:pt>
                <c:pt idx="23">
                  <c:v>44726</c:v>
                </c:pt>
                <c:pt idx="24">
                  <c:v>44733</c:v>
                </c:pt>
                <c:pt idx="25">
                  <c:v>44740</c:v>
                </c:pt>
                <c:pt idx="26">
                  <c:v>44747</c:v>
                </c:pt>
                <c:pt idx="27">
                  <c:v>44754</c:v>
                </c:pt>
                <c:pt idx="28">
                  <c:v>44761</c:v>
                </c:pt>
                <c:pt idx="29">
                  <c:v>44768</c:v>
                </c:pt>
                <c:pt idx="30">
                  <c:v>44775</c:v>
                </c:pt>
                <c:pt idx="31">
                  <c:v>44782</c:v>
                </c:pt>
                <c:pt idx="32">
                  <c:v>44789</c:v>
                </c:pt>
                <c:pt idx="33">
                  <c:v>44796</c:v>
                </c:pt>
                <c:pt idx="34">
                  <c:v>44803</c:v>
                </c:pt>
                <c:pt idx="35">
                  <c:v>44810</c:v>
                </c:pt>
                <c:pt idx="36">
                  <c:v>44817</c:v>
                </c:pt>
                <c:pt idx="37">
                  <c:v>44824</c:v>
                </c:pt>
                <c:pt idx="38">
                  <c:v>44831</c:v>
                </c:pt>
                <c:pt idx="39">
                  <c:v>44838</c:v>
                </c:pt>
                <c:pt idx="40">
                  <c:v>44845</c:v>
                </c:pt>
                <c:pt idx="41">
                  <c:v>44852</c:v>
                </c:pt>
                <c:pt idx="42">
                  <c:v>44859</c:v>
                </c:pt>
                <c:pt idx="43">
                  <c:v>44866</c:v>
                </c:pt>
                <c:pt idx="44">
                  <c:v>44873</c:v>
                </c:pt>
                <c:pt idx="45">
                  <c:v>44880</c:v>
                </c:pt>
                <c:pt idx="46">
                  <c:v>44887</c:v>
                </c:pt>
                <c:pt idx="47">
                  <c:v>44894</c:v>
                </c:pt>
                <c:pt idx="48">
                  <c:v>44901</c:v>
                </c:pt>
                <c:pt idx="49">
                  <c:v>44908</c:v>
                </c:pt>
                <c:pt idx="50">
                  <c:v>44915</c:v>
                </c:pt>
                <c:pt idx="51">
                  <c:v>44922</c:v>
                </c:pt>
                <c:pt idx="52">
                  <c:v>44929</c:v>
                </c:pt>
                <c:pt idx="53">
                  <c:v>44936</c:v>
                </c:pt>
                <c:pt idx="54">
                  <c:v>44943</c:v>
                </c:pt>
                <c:pt idx="55">
                  <c:v>44950</c:v>
                </c:pt>
                <c:pt idx="56">
                  <c:v>44957</c:v>
                </c:pt>
                <c:pt idx="57">
                  <c:v>44964</c:v>
                </c:pt>
                <c:pt idx="58">
                  <c:v>44971</c:v>
                </c:pt>
                <c:pt idx="59">
                  <c:v>44978</c:v>
                </c:pt>
                <c:pt idx="60">
                  <c:v>44985</c:v>
                </c:pt>
                <c:pt idx="61">
                  <c:v>44992</c:v>
                </c:pt>
                <c:pt idx="62">
                  <c:v>44999</c:v>
                </c:pt>
                <c:pt idx="63">
                  <c:v>45006</c:v>
                </c:pt>
                <c:pt idx="64">
                  <c:v>45013</c:v>
                </c:pt>
                <c:pt idx="65">
                  <c:v>45020</c:v>
                </c:pt>
                <c:pt idx="66">
                  <c:v>45027</c:v>
                </c:pt>
                <c:pt idx="67">
                  <c:v>45034</c:v>
                </c:pt>
                <c:pt idx="68">
                  <c:v>45041</c:v>
                </c:pt>
                <c:pt idx="69">
                  <c:v>45048</c:v>
                </c:pt>
                <c:pt idx="70">
                  <c:v>45055</c:v>
                </c:pt>
                <c:pt idx="71">
                  <c:v>45062</c:v>
                </c:pt>
                <c:pt idx="72">
                  <c:v>45069</c:v>
                </c:pt>
                <c:pt idx="73">
                  <c:v>45076</c:v>
                </c:pt>
                <c:pt idx="74">
                  <c:v>45083</c:v>
                </c:pt>
                <c:pt idx="75">
                  <c:v>45090</c:v>
                </c:pt>
                <c:pt idx="76">
                  <c:v>45097</c:v>
                </c:pt>
                <c:pt idx="77">
                  <c:v>45104</c:v>
                </c:pt>
                <c:pt idx="78">
                  <c:v>45111</c:v>
                </c:pt>
                <c:pt idx="79">
                  <c:v>45118</c:v>
                </c:pt>
                <c:pt idx="80">
                  <c:v>45125</c:v>
                </c:pt>
                <c:pt idx="81">
                  <c:v>45132</c:v>
                </c:pt>
                <c:pt idx="82">
                  <c:v>45146</c:v>
                </c:pt>
                <c:pt idx="83">
                  <c:v>45153</c:v>
                </c:pt>
                <c:pt idx="84">
                  <c:v>45160</c:v>
                </c:pt>
                <c:pt idx="85">
                  <c:v>45167</c:v>
                </c:pt>
                <c:pt idx="86">
                  <c:v>45174</c:v>
                </c:pt>
                <c:pt idx="87">
                  <c:v>45181</c:v>
                </c:pt>
                <c:pt idx="88">
                  <c:v>45188</c:v>
                </c:pt>
                <c:pt idx="89">
                  <c:v>45195</c:v>
                </c:pt>
                <c:pt idx="90">
                  <c:v>45202</c:v>
                </c:pt>
                <c:pt idx="91">
                  <c:v>45209</c:v>
                </c:pt>
                <c:pt idx="92">
                  <c:v>45216</c:v>
                </c:pt>
                <c:pt idx="93">
                  <c:v>45223</c:v>
                </c:pt>
                <c:pt idx="94">
                  <c:v>45230</c:v>
                </c:pt>
                <c:pt idx="95">
                  <c:v>45237</c:v>
                </c:pt>
                <c:pt idx="96">
                  <c:v>45244</c:v>
                </c:pt>
                <c:pt idx="97">
                  <c:v>45251</c:v>
                </c:pt>
                <c:pt idx="98">
                  <c:v>45258</c:v>
                </c:pt>
                <c:pt idx="99">
                  <c:v>45265</c:v>
                </c:pt>
                <c:pt idx="100">
                  <c:v>45272</c:v>
                </c:pt>
                <c:pt idx="101">
                  <c:v>45279</c:v>
                </c:pt>
                <c:pt idx="102">
                  <c:v>45286</c:v>
                </c:pt>
                <c:pt idx="103">
                  <c:v>45300</c:v>
                </c:pt>
                <c:pt idx="104">
                  <c:v>45307</c:v>
                </c:pt>
                <c:pt idx="105">
                  <c:v>45314</c:v>
                </c:pt>
                <c:pt idx="106">
                  <c:v>45321</c:v>
                </c:pt>
                <c:pt idx="107">
                  <c:v>45328</c:v>
                </c:pt>
                <c:pt idx="108">
                  <c:v>45335</c:v>
                </c:pt>
                <c:pt idx="109">
                  <c:v>45342</c:v>
                </c:pt>
                <c:pt idx="110">
                  <c:v>45349</c:v>
                </c:pt>
                <c:pt idx="111">
                  <c:v>45356</c:v>
                </c:pt>
                <c:pt idx="112">
                  <c:v>45363</c:v>
                </c:pt>
                <c:pt idx="113">
                  <c:v>45370</c:v>
                </c:pt>
                <c:pt idx="114">
                  <c:v>45377</c:v>
                </c:pt>
                <c:pt idx="115">
                  <c:v>45384</c:v>
                </c:pt>
                <c:pt idx="116">
                  <c:v>45391</c:v>
                </c:pt>
                <c:pt idx="117">
                  <c:v>45398</c:v>
                </c:pt>
                <c:pt idx="118">
                  <c:v>45405</c:v>
                </c:pt>
                <c:pt idx="119">
                  <c:v>45412</c:v>
                </c:pt>
                <c:pt idx="120">
                  <c:v>45419</c:v>
                </c:pt>
                <c:pt idx="121">
                  <c:v>45426</c:v>
                </c:pt>
                <c:pt idx="122">
                  <c:v>45433</c:v>
                </c:pt>
                <c:pt idx="123">
                  <c:v>45440</c:v>
                </c:pt>
                <c:pt idx="124">
                  <c:v>45447</c:v>
                </c:pt>
                <c:pt idx="125">
                  <c:v>45454</c:v>
                </c:pt>
                <c:pt idx="126">
                  <c:v>45461</c:v>
                </c:pt>
                <c:pt idx="127">
                  <c:v>45468</c:v>
                </c:pt>
                <c:pt idx="128">
                  <c:v>45475</c:v>
                </c:pt>
                <c:pt idx="129">
                  <c:v>45482</c:v>
                </c:pt>
                <c:pt idx="130">
                  <c:v>45489</c:v>
                </c:pt>
                <c:pt idx="131">
                  <c:v>45496</c:v>
                </c:pt>
                <c:pt idx="132">
                  <c:v>45503</c:v>
                </c:pt>
                <c:pt idx="133">
                  <c:v>45510</c:v>
                </c:pt>
                <c:pt idx="134">
                  <c:v>45517</c:v>
                </c:pt>
                <c:pt idx="135">
                  <c:v>45524</c:v>
                </c:pt>
                <c:pt idx="136">
                  <c:v>45531</c:v>
                </c:pt>
                <c:pt idx="137">
                  <c:v>45538</c:v>
                </c:pt>
                <c:pt idx="138">
                  <c:v>45545</c:v>
                </c:pt>
                <c:pt idx="139">
                  <c:v>45552</c:v>
                </c:pt>
                <c:pt idx="140">
                  <c:v>45559</c:v>
                </c:pt>
                <c:pt idx="141">
                  <c:v>45566</c:v>
                </c:pt>
                <c:pt idx="142">
                  <c:v>45573</c:v>
                </c:pt>
                <c:pt idx="143">
                  <c:v>45580</c:v>
                </c:pt>
                <c:pt idx="144">
                  <c:v>45587</c:v>
                </c:pt>
                <c:pt idx="145">
                  <c:v>45594</c:v>
                </c:pt>
                <c:pt idx="146">
                  <c:v>45601</c:v>
                </c:pt>
                <c:pt idx="147">
                  <c:v>45608</c:v>
                </c:pt>
                <c:pt idx="148">
                  <c:v>45615</c:v>
                </c:pt>
                <c:pt idx="149">
                  <c:v>45622</c:v>
                </c:pt>
                <c:pt idx="150">
                  <c:v>45629</c:v>
                </c:pt>
                <c:pt idx="151">
                  <c:v>45636</c:v>
                </c:pt>
                <c:pt idx="152">
                  <c:v>45643</c:v>
                </c:pt>
                <c:pt idx="153">
                  <c:v>45650</c:v>
                </c:pt>
                <c:pt idx="154" formatCode="[$-409]dd/mmm/yy;@">
                  <c:v>45664</c:v>
                </c:pt>
                <c:pt idx="155" formatCode="[$-409]dd/mmm/yy;@">
                  <c:v>45671</c:v>
                </c:pt>
                <c:pt idx="156" formatCode="[$-409]dd/mmm/yy;@">
                  <c:v>45678</c:v>
                </c:pt>
                <c:pt idx="157" formatCode="[$-409]dd/mmm/yy;@">
                  <c:v>45685</c:v>
                </c:pt>
                <c:pt idx="158" formatCode="[$-409]dd/mmm/yy;@">
                  <c:v>45692</c:v>
                </c:pt>
                <c:pt idx="159" formatCode="[$-409]dd/mmm/yy;@">
                  <c:v>45699</c:v>
                </c:pt>
                <c:pt idx="160" formatCode="[$-409]dd/mmm/yy;@">
                  <c:v>45706</c:v>
                </c:pt>
                <c:pt idx="161" formatCode="[$-409]dd/mmm/yy;@">
                  <c:v>45713</c:v>
                </c:pt>
                <c:pt idx="162" formatCode="[$-409]dd/mmm/yy;@">
                  <c:v>45720</c:v>
                </c:pt>
                <c:pt idx="163" formatCode="[$-409]dd/mmm/yy;@">
                  <c:v>45727</c:v>
                </c:pt>
                <c:pt idx="164" formatCode="[$-409]dd/mmm/yy;@">
                  <c:v>45734</c:v>
                </c:pt>
                <c:pt idx="165" formatCode="[$-409]dd/mmm/yy;@">
                  <c:v>45741</c:v>
                </c:pt>
                <c:pt idx="166" formatCode="[$-409]dd/mmm/yy;@">
                  <c:v>45748</c:v>
                </c:pt>
                <c:pt idx="167" formatCode="[$-409]dd/mmm/yy;@">
                  <c:v>45755</c:v>
                </c:pt>
                <c:pt idx="168" formatCode="[$-409]dd/mmm/yy;@">
                  <c:v>45769</c:v>
                </c:pt>
                <c:pt idx="169" formatCode="[$-409]dd/mmm/yy;@">
                  <c:v>45776</c:v>
                </c:pt>
                <c:pt idx="170" formatCode="[$-409]dd/mmm/yy;@">
                  <c:v>45783</c:v>
                </c:pt>
                <c:pt idx="171" formatCode="[$-409]dd/mmm/yy;@">
                  <c:v>45790</c:v>
                </c:pt>
                <c:pt idx="172" formatCode="[$-409]dd/mmm/yy;@">
                  <c:v>45797</c:v>
                </c:pt>
                <c:pt idx="173" formatCode="[$-409]dd/mmm/yy;@">
                  <c:v>45804</c:v>
                </c:pt>
                <c:pt idx="174" formatCode="[$-409]dd/mmm/yy;@">
                  <c:v>45818</c:v>
                </c:pt>
                <c:pt idx="175" formatCode="[$-409]dd/mmm/yy;@">
                  <c:v>45825</c:v>
                </c:pt>
                <c:pt idx="176" formatCode="[$-409]dd/mmm/yy;@">
                  <c:v>45832</c:v>
                </c:pt>
                <c:pt idx="177" formatCode="[$-409]dd/mmm/yy;@">
                  <c:v>45839</c:v>
                </c:pt>
                <c:pt idx="178" formatCode="[$-409]dd/mmm/yy;@">
                  <c:v>45846</c:v>
                </c:pt>
                <c:pt idx="179" formatCode="[$-409]dd/mmm/yy;@">
                  <c:v>45853</c:v>
                </c:pt>
                <c:pt idx="180" formatCode="[$-409]dd/mmm/yy;@">
                  <c:v>45860</c:v>
                </c:pt>
                <c:pt idx="181" formatCode="[$-409]dd/mmm/yy;@">
                  <c:v>45867</c:v>
                </c:pt>
                <c:pt idx="182" formatCode="[$-409]dd/mmm/yy;@">
                  <c:v>45874</c:v>
                </c:pt>
                <c:pt idx="183" formatCode="[$-409]dd/mmm/yy;@">
                  <c:v>45888</c:v>
                </c:pt>
                <c:pt idx="184" formatCode="[$-409]dd/mmm/yy;@">
                  <c:v>45895</c:v>
                </c:pt>
                <c:pt idx="185" formatCode="[$-409]dd/mmm/yy;@">
                  <c:v>45902</c:v>
                </c:pt>
                <c:pt idx="186" formatCode="[$-409]dd/mmm/yy;@">
                  <c:v>45909</c:v>
                </c:pt>
                <c:pt idx="187" formatCode="[$-409]dd/mmm/yy;@">
                  <c:v>45916</c:v>
                </c:pt>
                <c:pt idx="188" formatCode="[$-409]dd/mmm/yy;@">
                  <c:v>45923</c:v>
                </c:pt>
                <c:pt idx="189" formatCode="[$-409]dd/mmm/yy;@">
                  <c:v>45930</c:v>
                </c:pt>
                <c:pt idx="190" formatCode="[$-409]dd/mmm/yy;@">
                  <c:v>45937</c:v>
                </c:pt>
                <c:pt idx="191" formatCode="[$-409]dd/mmm/yy;@">
                  <c:v>45944</c:v>
                </c:pt>
                <c:pt idx="192" formatCode="[$-409]dd/mmm/yy;@">
                  <c:v>45951</c:v>
                </c:pt>
                <c:pt idx="193" formatCode="[$-409]dd/mmm/yy;@">
                  <c:v>45958</c:v>
                </c:pt>
                <c:pt idx="194" formatCode="[$-409]dd/mmm/yy;@">
                  <c:v>45965</c:v>
                </c:pt>
                <c:pt idx="195" formatCode="[$-409]dd/mmm/yy;@">
                  <c:v>45972</c:v>
                </c:pt>
                <c:pt idx="196" formatCode="[$-409]dd/mmm/yy;@">
                  <c:v>45979</c:v>
                </c:pt>
                <c:pt idx="197" formatCode="[$-409]dd/mmm/yy;@">
                  <c:v>45986</c:v>
                </c:pt>
                <c:pt idx="198" formatCode="[$-409]dd/mmm/yy;@">
                  <c:v>45993</c:v>
                </c:pt>
                <c:pt idx="199" formatCode="[$-409]dd/mmm/yy;@">
                  <c:v>46000</c:v>
                </c:pt>
                <c:pt idx="200" formatCode="[$-409]dd/mmm/yy;@">
                  <c:v>46007</c:v>
                </c:pt>
                <c:pt idx="201" formatCode="[$-409]dd/mmm/yy;@">
                  <c:v>46014</c:v>
                </c:pt>
                <c:pt idx="202" formatCode="[$-409]dd/mmm/yy;@">
                  <c:v>46028</c:v>
                </c:pt>
                <c:pt idx="203" formatCode="[$-409]dd/mmm/yy;@">
                  <c:v>46035</c:v>
                </c:pt>
                <c:pt idx="204" formatCode="[$-409]dd/mmm/yy;@">
                  <c:v>46042</c:v>
                </c:pt>
                <c:pt idx="205" formatCode="[$-409]dd/mmm/yy;@">
                  <c:v>46049</c:v>
                </c:pt>
                <c:pt idx="206" formatCode="[$-409]dd/mmm/yy;@">
                  <c:v>46056</c:v>
                </c:pt>
                <c:pt idx="207" formatCode="[$-409]dd/mmm/yy;@">
                  <c:v>46063</c:v>
                </c:pt>
                <c:pt idx="208" formatCode="[$-409]dd/mmm/yy;@">
                  <c:v>46070</c:v>
                </c:pt>
                <c:pt idx="209" formatCode="[$-409]dd/mmm/yy;@">
                  <c:v>46077</c:v>
                </c:pt>
                <c:pt idx="210" formatCode="[$-409]dd/mmm/yy;@">
                  <c:v>46084</c:v>
                </c:pt>
                <c:pt idx="211" formatCode="[$-409]dd/mmm/yy;@">
                  <c:v>46091</c:v>
                </c:pt>
                <c:pt idx="212" formatCode="[$-409]dd/mmm/yy;@">
                  <c:v>46098</c:v>
                </c:pt>
                <c:pt idx="213" formatCode="[$-409]dd/mmm/yy;@">
                  <c:v>46105</c:v>
                </c:pt>
                <c:pt idx="214" formatCode="[$-409]dd/mmm/yy;@">
                  <c:v>46112</c:v>
                </c:pt>
                <c:pt idx="215" formatCode="[$-409]dd/mmm/yy;@">
                  <c:v>46119</c:v>
                </c:pt>
                <c:pt idx="216" formatCode="[$-409]dd/mmm/yy;@">
                  <c:v>46133</c:v>
                </c:pt>
                <c:pt idx="217" formatCode="[$-409]dd/mmm/yy;@">
                  <c:v>46140</c:v>
                </c:pt>
                <c:pt idx="218" formatCode="[$-409]dd/mmm/yy;@">
                  <c:v>46147</c:v>
                </c:pt>
                <c:pt idx="219" formatCode="[$-409]dd/mmm/yy;@">
                  <c:v>46154</c:v>
                </c:pt>
                <c:pt idx="220" formatCode="[$-409]dd/mmm/yy;@">
                  <c:v>46161</c:v>
                </c:pt>
                <c:pt idx="221" formatCode="[$-409]dd/mmm/yy;@">
                  <c:v>46168</c:v>
                </c:pt>
                <c:pt idx="222" formatCode="[$-409]dd/mmm/yy;@">
                  <c:v>46175</c:v>
                </c:pt>
              </c:numCache>
            </c:numRef>
          </c:cat>
          <c:val>
            <c:numRef>
              <c:f>'Tapioca Starch Price_1'!$B$4:$B$485</c:f>
              <c:numCache>
                <c:formatCode>0.0</c:formatCode>
                <c:ptCount val="223"/>
                <c:pt idx="0">
                  <c:v>15.1</c:v>
                </c:pt>
                <c:pt idx="1">
                  <c:v>15.1</c:v>
                </c:pt>
                <c:pt idx="2">
                  <c:v>15.1</c:v>
                </c:pt>
                <c:pt idx="3">
                  <c:v>15.1</c:v>
                </c:pt>
                <c:pt idx="4">
                  <c:v>15.1</c:v>
                </c:pt>
                <c:pt idx="5">
                  <c:v>15.1</c:v>
                </c:pt>
                <c:pt idx="6">
                  <c:v>15.1</c:v>
                </c:pt>
                <c:pt idx="7">
                  <c:v>15.1</c:v>
                </c:pt>
                <c:pt idx="8">
                  <c:v>15.1</c:v>
                </c:pt>
                <c:pt idx="9">
                  <c:v>15.15</c:v>
                </c:pt>
                <c:pt idx="10">
                  <c:v>15.2</c:v>
                </c:pt>
                <c:pt idx="11">
                  <c:v>15.25</c:v>
                </c:pt>
                <c:pt idx="12">
                  <c:v>15.35</c:v>
                </c:pt>
                <c:pt idx="13">
                  <c:v>15.5</c:v>
                </c:pt>
                <c:pt idx="14">
                  <c:v>15.6</c:v>
                </c:pt>
                <c:pt idx="15">
                  <c:v>15.65</c:v>
                </c:pt>
                <c:pt idx="16">
                  <c:v>16.100000000000001</c:v>
                </c:pt>
                <c:pt idx="17">
                  <c:v>16.5</c:v>
                </c:pt>
                <c:pt idx="18">
                  <c:v>16.8</c:v>
                </c:pt>
                <c:pt idx="19">
                  <c:v>17</c:v>
                </c:pt>
                <c:pt idx="20">
                  <c:v>17.3</c:v>
                </c:pt>
                <c:pt idx="21">
                  <c:v>17.350000000000001</c:v>
                </c:pt>
                <c:pt idx="22">
                  <c:v>17.399999999999999</c:v>
                </c:pt>
                <c:pt idx="23">
                  <c:v>17.5</c:v>
                </c:pt>
                <c:pt idx="24">
                  <c:v>17.5</c:v>
                </c:pt>
                <c:pt idx="25">
                  <c:v>17.5</c:v>
                </c:pt>
                <c:pt idx="26">
                  <c:v>17.5</c:v>
                </c:pt>
                <c:pt idx="27">
                  <c:v>17.5</c:v>
                </c:pt>
                <c:pt idx="28">
                  <c:v>17.5</c:v>
                </c:pt>
                <c:pt idx="29">
                  <c:v>17.399999999999999</c:v>
                </c:pt>
                <c:pt idx="30">
                  <c:v>17.3</c:v>
                </c:pt>
                <c:pt idx="31">
                  <c:v>17.2</c:v>
                </c:pt>
                <c:pt idx="32">
                  <c:v>17.2</c:v>
                </c:pt>
                <c:pt idx="33">
                  <c:v>17.2</c:v>
                </c:pt>
                <c:pt idx="34">
                  <c:v>17.2</c:v>
                </c:pt>
                <c:pt idx="35">
                  <c:v>17.100000000000001</c:v>
                </c:pt>
                <c:pt idx="36">
                  <c:v>17.100000000000001</c:v>
                </c:pt>
                <c:pt idx="37">
                  <c:v>17.100000000000001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16.899999999999999</c:v>
                </c:pt>
                <c:pt idx="42">
                  <c:v>16.899999999999999</c:v>
                </c:pt>
                <c:pt idx="43">
                  <c:v>16.850000000000001</c:v>
                </c:pt>
                <c:pt idx="44">
                  <c:v>16.8</c:v>
                </c:pt>
                <c:pt idx="45">
                  <c:v>16.75</c:v>
                </c:pt>
                <c:pt idx="46">
                  <c:v>16.75</c:v>
                </c:pt>
                <c:pt idx="47">
                  <c:v>16.75</c:v>
                </c:pt>
                <c:pt idx="48">
                  <c:v>16.7</c:v>
                </c:pt>
                <c:pt idx="49">
                  <c:v>16.7</c:v>
                </c:pt>
                <c:pt idx="50">
                  <c:v>16.600000000000001</c:v>
                </c:pt>
                <c:pt idx="51">
                  <c:v>16.5</c:v>
                </c:pt>
                <c:pt idx="52">
                  <c:v>16.5</c:v>
                </c:pt>
                <c:pt idx="53">
                  <c:v>16.5</c:v>
                </c:pt>
                <c:pt idx="54">
                  <c:v>16.5</c:v>
                </c:pt>
                <c:pt idx="55">
                  <c:v>16.5</c:v>
                </c:pt>
                <c:pt idx="56">
                  <c:v>16.600000000000001</c:v>
                </c:pt>
                <c:pt idx="57">
                  <c:v>16.7</c:v>
                </c:pt>
                <c:pt idx="58">
                  <c:v>16.899999999999999</c:v>
                </c:pt>
                <c:pt idx="59">
                  <c:v>17.100000000000001</c:v>
                </c:pt>
                <c:pt idx="60">
                  <c:v>17.149999999999999</c:v>
                </c:pt>
                <c:pt idx="61">
                  <c:v>17.399999999999999</c:v>
                </c:pt>
                <c:pt idx="62">
                  <c:v>17.5</c:v>
                </c:pt>
                <c:pt idx="63">
                  <c:v>17.7</c:v>
                </c:pt>
                <c:pt idx="64">
                  <c:v>17.8</c:v>
                </c:pt>
                <c:pt idx="65">
                  <c:v>17.8</c:v>
                </c:pt>
                <c:pt idx="66">
                  <c:v>17.8</c:v>
                </c:pt>
                <c:pt idx="67">
                  <c:v>18</c:v>
                </c:pt>
                <c:pt idx="68">
                  <c:v>18.2</c:v>
                </c:pt>
                <c:pt idx="69">
                  <c:v>18.3</c:v>
                </c:pt>
                <c:pt idx="70">
                  <c:v>18.3</c:v>
                </c:pt>
                <c:pt idx="71">
                  <c:v>18.399999999999999</c:v>
                </c:pt>
                <c:pt idx="72">
                  <c:v>18.399999999999999</c:v>
                </c:pt>
                <c:pt idx="73">
                  <c:v>18.399999999999999</c:v>
                </c:pt>
                <c:pt idx="74">
                  <c:v>18.399999999999999</c:v>
                </c:pt>
                <c:pt idx="75">
                  <c:v>18.399999999999999</c:v>
                </c:pt>
                <c:pt idx="76">
                  <c:v>18.399999999999999</c:v>
                </c:pt>
                <c:pt idx="77">
                  <c:v>18.5</c:v>
                </c:pt>
                <c:pt idx="78">
                  <c:v>18.5</c:v>
                </c:pt>
                <c:pt idx="79">
                  <c:v>18.5</c:v>
                </c:pt>
                <c:pt idx="80">
                  <c:v>18.5</c:v>
                </c:pt>
                <c:pt idx="81">
                  <c:v>18.5</c:v>
                </c:pt>
                <c:pt idx="82">
                  <c:v>18.5</c:v>
                </c:pt>
                <c:pt idx="83">
                  <c:v>18.5</c:v>
                </c:pt>
                <c:pt idx="84">
                  <c:v>18.5</c:v>
                </c:pt>
                <c:pt idx="85">
                  <c:v>18.5</c:v>
                </c:pt>
                <c:pt idx="86">
                  <c:v>18.600000000000001</c:v>
                </c:pt>
                <c:pt idx="87">
                  <c:v>18.600000000000001</c:v>
                </c:pt>
                <c:pt idx="88">
                  <c:v>18.600000000000001</c:v>
                </c:pt>
                <c:pt idx="89">
                  <c:v>18.600000000000001</c:v>
                </c:pt>
                <c:pt idx="90">
                  <c:v>18.600000000000001</c:v>
                </c:pt>
                <c:pt idx="91">
                  <c:v>18.7</c:v>
                </c:pt>
                <c:pt idx="92">
                  <c:v>18.7</c:v>
                </c:pt>
                <c:pt idx="93">
                  <c:v>18.7</c:v>
                </c:pt>
                <c:pt idx="94">
                  <c:v>18.8</c:v>
                </c:pt>
                <c:pt idx="95">
                  <c:v>18.899999999999999</c:v>
                </c:pt>
                <c:pt idx="96">
                  <c:v>19</c:v>
                </c:pt>
                <c:pt idx="97">
                  <c:v>19.100000000000001</c:v>
                </c:pt>
                <c:pt idx="98">
                  <c:v>19.3</c:v>
                </c:pt>
                <c:pt idx="99">
                  <c:v>19.3</c:v>
                </c:pt>
                <c:pt idx="100">
                  <c:v>19.3</c:v>
                </c:pt>
                <c:pt idx="101">
                  <c:v>19.3</c:v>
                </c:pt>
                <c:pt idx="102">
                  <c:v>19.3</c:v>
                </c:pt>
                <c:pt idx="103">
                  <c:v>19.149999999999999</c:v>
                </c:pt>
                <c:pt idx="104">
                  <c:v>19.05</c:v>
                </c:pt>
                <c:pt idx="105">
                  <c:v>19.05</c:v>
                </c:pt>
                <c:pt idx="106">
                  <c:v>19.05</c:v>
                </c:pt>
                <c:pt idx="107">
                  <c:v>19.05</c:v>
                </c:pt>
                <c:pt idx="108">
                  <c:v>19.05</c:v>
                </c:pt>
                <c:pt idx="109">
                  <c:v>19.05</c:v>
                </c:pt>
                <c:pt idx="110">
                  <c:v>19.100000000000001</c:v>
                </c:pt>
                <c:pt idx="111">
                  <c:v>19.100000000000001</c:v>
                </c:pt>
                <c:pt idx="112">
                  <c:v>19.100000000000001</c:v>
                </c:pt>
                <c:pt idx="113">
                  <c:v>19.100000000000001</c:v>
                </c:pt>
                <c:pt idx="114">
                  <c:v>19.100000000000001</c:v>
                </c:pt>
                <c:pt idx="115">
                  <c:v>19.100000000000001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18.850000000000001</c:v>
                </c:pt>
                <c:pt idx="120">
                  <c:v>18.850000000000001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18.5</c:v>
                </c:pt>
                <c:pt idx="127">
                  <c:v>18.3</c:v>
                </c:pt>
                <c:pt idx="128">
                  <c:v>18.3</c:v>
                </c:pt>
                <c:pt idx="129">
                  <c:v>18.2</c:v>
                </c:pt>
                <c:pt idx="130">
                  <c:v>18.100000000000001</c:v>
                </c:pt>
                <c:pt idx="131">
                  <c:v>18</c:v>
                </c:pt>
                <c:pt idx="132">
                  <c:v>17.899999999999999</c:v>
                </c:pt>
                <c:pt idx="133">
                  <c:v>17.899999999999999</c:v>
                </c:pt>
                <c:pt idx="134">
                  <c:v>17.75</c:v>
                </c:pt>
                <c:pt idx="135">
                  <c:v>17.75</c:v>
                </c:pt>
                <c:pt idx="136">
                  <c:v>17.5</c:v>
                </c:pt>
                <c:pt idx="137">
                  <c:v>17.399999999999999</c:v>
                </c:pt>
                <c:pt idx="138">
                  <c:v>17.2</c:v>
                </c:pt>
                <c:pt idx="139">
                  <c:v>17</c:v>
                </c:pt>
                <c:pt idx="140">
                  <c:v>16.75</c:v>
                </c:pt>
                <c:pt idx="141">
                  <c:v>16.5</c:v>
                </c:pt>
                <c:pt idx="142">
                  <c:v>16.25</c:v>
                </c:pt>
                <c:pt idx="143">
                  <c:v>15.9</c:v>
                </c:pt>
                <c:pt idx="144">
                  <c:v>15.7</c:v>
                </c:pt>
                <c:pt idx="145">
                  <c:v>15.5</c:v>
                </c:pt>
                <c:pt idx="146">
                  <c:v>15.2</c:v>
                </c:pt>
                <c:pt idx="147">
                  <c:v>14.9</c:v>
                </c:pt>
                <c:pt idx="148">
                  <c:v>14.7</c:v>
                </c:pt>
                <c:pt idx="149">
                  <c:v>14.5</c:v>
                </c:pt>
                <c:pt idx="150">
                  <c:v>14.5</c:v>
                </c:pt>
                <c:pt idx="151">
                  <c:v>14.3</c:v>
                </c:pt>
                <c:pt idx="152">
                  <c:v>14.3</c:v>
                </c:pt>
                <c:pt idx="153">
                  <c:v>14.2</c:v>
                </c:pt>
                <c:pt idx="154">
                  <c:v>13.9</c:v>
                </c:pt>
                <c:pt idx="155">
                  <c:v>13.9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14</c:v>
                </c:pt>
                <c:pt idx="163">
                  <c:v>13.95</c:v>
                </c:pt>
                <c:pt idx="164">
                  <c:v>13.85</c:v>
                </c:pt>
                <c:pt idx="165">
                  <c:v>13.75</c:v>
                </c:pt>
                <c:pt idx="166">
                  <c:v>13.55</c:v>
                </c:pt>
                <c:pt idx="167">
                  <c:v>13.35</c:v>
                </c:pt>
                <c:pt idx="168">
                  <c:v>13.15</c:v>
                </c:pt>
                <c:pt idx="169">
                  <c:v>13.15</c:v>
                </c:pt>
                <c:pt idx="170">
                  <c:v>13.05</c:v>
                </c:pt>
                <c:pt idx="171">
                  <c:v>13.05</c:v>
                </c:pt>
                <c:pt idx="172">
                  <c:v>13.15</c:v>
                </c:pt>
                <c:pt idx="173">
                  <c:v>13.3</c:v>
                </c:pt>
                <c:pt idx="174">
                  <c:v>13.25</c:v>
                </c:pt>
                <c:pt idx="175">
                  <c:v>13.4</c:v>
                </c:pt>
                <c:pt idx="176">
                  <c:v>13.5</c:v>
                </c:pt>
                <c:pt idx="177">
                  <c:v>13.4</c:v>
                </c:pt>
                <c:pt idx="178">
                  <c:v>13.5</c:v>
                </c:pt>
                <c:pt idx="179">
                  <c:v>13.5</c:v>
                </c:pt>
                <c:pt idx="180">
                  <c:v>13.65</c:v>
                </c:pt>
                <c:pt idx="181">
                  <c:v>13.8</c:v>
                </c:pt>
                <c:pt idx="182">
                  <c:v>13.5</c:v>
                </c:pt>
                <c:pt idx="183">
                  <c:v>13.5</c:v>
                </c:pt>
                <c:pt idx="184">
                  <c:v>13.5</c:v>
                </c:pt>
                <c:pt idx="185">
                  <c:v>13.4</c:v>
                </c:pt>
                <c:pt idx="186">
                  <c:v>13.4</c:v>
                </c:pt>
                <c:pt idx="187">
                  <c:v>13.4</c:v>
                </c:pt>
                <c:pt idx="188">
                  <c:v>13.4</c:v>
                </c:pt>
                <c:pt idx="189">
                  <c:v>13.4</c:v>
                </c:pt>
                <c:pt idx="190">
                  <c:v>13.45</c:v>
                </c:pt>
                <c:pt idx="191">
                  <c:v>13.45</c:v>
                </c:pt>
                <c:pt idx="192">
                  <c:v>13.5</c:v>
                </c:pt>
                <c:pt idx="193">
                  <c:v>13.5</c:v>
                </c:pt>
                <c:pt idx="194">
                  <c:v>13.5</c:v>
                </c:pt>
                <c:pt idx="195">
                  <c:v>13.6</c:v>
                </c:pt>
                <c:pt idx="196">
                  <c:v>13.6</c:v>
                </c:pt>
                <c:pt idx="197">
                  <c:v>13.7</c:v>
                </c:pt>
                <c:pt idx="198">
                  <c:v>13.8</c:v>
                </c:pt>
                <c:pt idx="199">
                  <c:v>13.9</c:v>
                </c:pt>
                <c:pt idx="200">
                  <c:v>13.9</c:v>
                </c:pt>
                <c:pt idx="201">
                  <c:v>14.1</c:v>
                </c:pt>
                <c:pt idx="202">
                  <c:v>14.1</c:v>
                </c:pt>
                <c:pt idx="203">
                  <c:v>14.2</c:v>
                </c:pt>
                <c:pt idx="204">
                  <c:v>14.2</c:v>
                </c:pt>
                <c:pt idx="205">
                  <c:v>14.25</c:v>
                </c:pt>
                <c:pt idx="206">
                  <c:v>14.3</c:v>
                </c:pt>
                <c:pt idx="207">
                  <c:v>14.4</c:v>
                </c:pt>
                <c:pt idx="208">
                  <c:v>14.4</c:v>
                </c:pt>
                <c:pt idx="209">
                  <c:v>14.5</c:v>
                </c:pt>
                <c:pt idx="210">
                  <c:v>14.7</c:v>
                </c:pt>
                <c:pt idx="211">
                  <c:v>15</c:v>
                </c:pt>
                <c:pt idx="212">
                  <c:v>15.2</c:v>
                </c:pt>
                <c:pt idx="213">
                  <c:v>15.6</c:v>
                </c:pt>
                <c:pt idx="214">
                  <c:v>16.2</c:v>
                </c:pt>
                <c:pt idx="215">
                  <c:v>16.5</c:v>
                </c:pt>
                <c:pt idx="216">
                  <c:v>16.7</c:v>
                </c:pt>
                <c:pt idx="217">
                  <c:v>17.2</c:v>
                </c:pt>
                <c:pt idx="218">
                  <c:v>17.899999999999999</c:v>
                </c:pt>
                <c:pt idx="219">
                  <c:v>18.5</c:v>
                </c:pt>
                <c:pt idx="220">
                  <c:v>19.5</c:v>
                </c:pt>
                <c:pt idx="221">
                  <c:v>20</c:v>
                </c:pt>
                <c:pt idx="222">
                  <c:v>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B-4696-B81C-A7C277254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24328592"/>
        <c:axId val="24337232"/>
      </c:lineChart>
      <c:dateAx>
        <c:axId val="2432859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24337232"/>
        <c:crosses val="autoZero"/>
        <c:auto val="1"/>
        <c:lblOffset val="100"/>
        <c:baseTimeUnit val="days"/>
      </c:dateAx>
      <c:valAx>
        <c:axId val="24337232"/>
        <c:scaling>
          <c:orientation val="minMax"/>
          <c:max val="21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2432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sz="2000" b="1">
                <a:latin typeface="Gill Sans MT" panose="020B0502020104020203" pitchFamily="34" charset="0"/>
              </a:rPr>
              <a:t>Export price, USD/MT</a:t>
            </a:r>
          </a:p>
        </c:rich>
      </c:tx>
      <c:layout>
        <c:manualLayout>
          <c:xMode val="edge"/>
          <c:yMode val="edge"/>
          <c:x val="0.45364236594855495"/>
          <c:y val="4.4487922441677125E-2"/>
        </c:manualLayout>
      </c:layout>
      <c:overlay val="0"/>
      <c:spPr>
        <a:solidFill>
          <a:srgbClr val="00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78147485926504E-2"/>
          <c:y val="0.18861717598854263"/>
          <c:w val="0.96843402263823175"/>
          <c:h val="0.62999175507711735"/>
        </c:manualLayout>
      </c:layout>
      <c:lineChart>
        <c:grouping val="standard"/>
        <c:varyColors val="0"/>
        <c:ser>
          <c:idx val="1"/>
          <c:order val="0"/>
          <c:tx>
            <c:strRef>
              <c:f>'Tapioca Starch Price_1'!$D$2</c:f>
              <c:strCache>
                <c:ptCount val="1"/>
                <c:pt idx="0">
                  <c:v>FOB Bangkok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33FF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'Tapioca Starch Price_1'!$C$3:$C$486</c:f>
              <c:numCache>
                <c:formatCode>d\-mmm\-yy</c:formatCode>
                <c:ptCount val="225"/>
                <c:pt idx="1">
                  <c:v>44565</c:v>
                </c:pt>
                <c:pt idx="2">
                  <c:v>44572</c:v>
                </c:pt>
                <c:pt idx="3">
                  <c:v>44579</c:v>
                </c:pt>
                <c:pt idx="4">
                  <c:v>44586</c:v>
                </c:pt>
                <c:pt idx="5">
                  <c:v>44593</c:v>
                </c:pt>
                <c:pt idx="6">
                  <c:v>44600</c:v>
                </c:pt>
                <c:pt idx="7">
                  <c:v>44607</c:v>
                </c:pt>
                <c:pt idx="8">
                  <c:v>44614</c:v>
                </c:pt>
                <c:pt idx="9">
                  <c:v>44621</c:v>
                </c:pt>
                <c:pt idx="10">
                  <c:v>44628</c:v>
                </c:pt>
                <c:pt idx="11">
                  <c:v>44635</c:v>
                </c:pt>
                <c:pt idx="12">
                  <c:v>44642</c:v>
                </c:pt>
                <c:pt idx="13">
                  <c:v>44649</c:v>
                </c:pt>
                <c:pt idx="14">
                  <c:v>44656</c:v>
                </c:pt>
                <c:pt idx="15">
                  <c:v>44663</c:v>
                </c:pt>
                <c:pt idx="16">
                  <c:v>44670</c:v>
                </c:pt>
                <c:pt idx="17">
                  <c:v>44677</c:v>
                </c:pt>
                <c:pt idx="18">
                  <c:v>44684</c:v>
                </c:pt>
                <c:pt idx="19">
                  <c:v>44691</c:v>
                </c:pt>
                <c:pt idx="20">
                  <c:v>44698</c:v>
                </c:pt>
                <c:pt idx="21">
                  <c:v>44705</c:v>
                </c:pt>
                <c:pt idx="22">
                  <c:v>44712</c:v>
                </c:pt>
                <c:pt idx="23">
                  <c:v>44719</c:v>
                </c:pt>
                <c:pt idx="24">
                  <c:v>44726</c:v>
                </c:pt>
                <c:pt idx="25">
                  <c:v>44733</c:v>
                </c:pt>
                <c:pt idx="26">
                  <c:v>44740</c:v>
                </c:pt>
                <c:pt idx="27">
                  <c:v>44747</c:v>
                </c:pt>
                <c:pt idx="28">
                  <c:v>44754</c:v>
                </c:pt>
                <c:pt idx="29">
                  <c:v>44761</c:v>
                </c:pt>
                <c:pt idx="30">
                  <c:v>44768</c:v>
                </c:pt>
                <c:pt idx="31">
                  <c:v>44775</c:v>
                </c:pt>
                <c:pt idx="32">
                  <c:v>44782</c:v>
                </c:pt>
                <c:pt idx="33">
                  <c:v>44789</c:v>
                </c:pt>
                <c:pt idx="34">
                  <c:v>44796</c:v>
                </c:pt>
                <c:pt idx="35">
                  <c:v>44803</c:v>
                </c:pt>
                <c:pt idx="36">
                  <c:v>44810</c:v>
                </c:pt>
                <c:pt idx="37">
                  <c:v>44817</c:v>
                </c:pt>
                <c:pt idx="38">
                  <c:v>44824</c:v>
                </c:pt>
                <c:pt idx="39">
                  <c:v>44831</c:v>
                </c:pt>
                <c:pt idx="40">
                  <c:v>44838</c:v>
                </c:pt>
                <c:pt idx="41">
                  <c:v>44845</c:v>
                </c:pt>
                <c:pt idx="42">
                  <c:v>44852</c:v>
                </c:pt>
                <c:pt idx="43">
                  <c:v>44859</c:v>
                </c:pt>
                <c:pt idx="44">
                  <c:v>44866</c:v>
                </c:pt>
                <c:pt idx="45">
                  <c:v>44873</c:v>
                </c:pt>
                <c:pt idx="46">
                  <c:v>44880</c:v>
                </c:pt>
                <c:pt idx="47">
                  <c:v>44887</c:v>
                </c:pt>
                <c:pt idx="48">
                  <c:v>44894</c:v>
                </c:pt>
                <c:pt idx="49">
                  <c:v>44901</c:v>
                </c:pt>
                <c:pt idx="50">
                  <c:v>44908</c:v>
                </c:pt>
                <c:pt idx="51">
                  <c:v>44915</c:v>
                </c:pt>
                <c:pt idx="52">
                  <c:v>44922</c:v>
                </c:pt>
                <c:pt idx="53">
                  <c:v>44929</c:v>
                </c:pt>
                <c:pt idx="54">
                  <c:v>44936</c:v>
                </c:pt>
                <c:pt idx="55">
                  <c:v>44943</c:v>
                </c:pt>
                <c:pt idx="56">
                  <c:v>44950</c:v>
                </c:pt>
                <c:pt idx="57">
                  <c:v>44957</c:v>
                </c:pt>
                <c:pt idx="58">
                  <c:v>44964</c:v>
                </c:pt>
                <c:pt idx="59">
                  <c:v>44971</c:v>
                </c:pt>
                <c:pt idx="60">
                  <c:v>44978</c:v>
                </c:pt>
                <c:pt idx="61">
                  <c:v>44985</c:v>
                </c:pt>
                <c:pt idx="62">
                  <c:v>44992</c:v>
                </c:pt>
                <c:pt idx="63">
                  <c:v>44999</c:v>
                </c:pt>
                <c:pt idx="64">
                  <c:v>45006</c:v>
                </c:pt>
                <c:pt idx="65">
                  <c:v>45013</c:v>
                </c:pt>
                <c:pt idx="66">
                  <c:v>45020</c:v>
                </c:pt>
                <c:pt idx="67">
                  <c:v>45027</c:v>
                </c:pt>
                <c:pt idx="68">
                  <c:v>45034</c:v>
                </c:pt>
                <c:pt idx="69">
                  <c:v>45041</c:v>
                </c:pt>
                <c:pt idx="70">
                  <c:v>45048</c:v>
                </c:pt>
                <c:pt idx="71">
                  <c:v>45055</c:v>
                </c:pt>
                <c:pt idx="72">
                  <c:v>45062</c:v>
                </c:pt>
                <c:pt idx="73">
                  <c:v>45069</c:v>
                </c:pt>
                <c:pt idx="74">
                  <c:v>45076</c:v>
                </c:pt>
                <c:pt idx="75">
                  <c:v>45083</c:v>
                </c:pt>
                <c:pt idx="76">
                  <c:v>45090</c:v>
                </c:pt>
                <c:pt idx="77">
                  <c:v>45097</c:v>
                </c:pt>
                <c:pt idx="78">
                  <c:v>45104</c:v>
                </c:pt>
                <c:pt idx="79">
                  <c:v>45111</c:v>
                </c:pt>
                <c:pt idx="80">
                  <c:v>45118</c:v>
                </c:pt>
                <c:pt idx="81">
                  <c:v>45125</c:v>
                </c:pt>
                <c:pt idx="82">
                  <c:v>45132</c:v>
                </c:pt>
                <c:pt idx="83">
                  <c:v>45146</c:v>
                </c:pt>
                <c:pt idx="84">
                  <c:v>45153</c:v>
                </c:pt>
                <c:pt idx="85">
                  <c:v>45160</c:v>
                </c:pt>
                <c:pt idx="86">
                  <c:v>45167</c:v>
                </c:pt>
                <c:pt idx="87">
                  <c:v>45174</c:v>
                </c:pt>
                <c:pt idx="88">
                  <c:v>45181</c:v>
                </c:pt>
                <c:pt idx="89">
                  <c:v>45188</c:v>
                </c:pt>
                <c:pt idx="90">
                  <c:v>45195</c:v>
                </c:pt>
                <c:pt idx="91">
                  <c:v>45202</c:v>
                </c:pt>
                <c:pt idx="92">
                  <c:v>45209</c:v>
                </c:pt>
                <c:pt idx="93">
                  <c:v>45216</c:v>
                </c:pt>
                <c:pt idx="94">
                  <c:v>45223</c:v>
                </c:pt>
                <c:pt idx="95">
                  <c:v>45230</c:v>
                </c:pt>
                <c:pt idx="96">
                  <c:v>45237</c:v>
                </c:pt>
                <c:pt idx="97">
                  <c:v>45244</c:v>
                </c:pt>
                <c:pt idx="98">
                  <c:v>45251</c:v>
                </c:pt>
                <c:pt idx="99">
                  <c:v>45258</c:v>
                </c:pt>
                <c:pt idx="100">
                  <c:v>45265</c:v>
                </c:pt>
                <c:pt idx="101">
                  <c:v>45272</c:v>
                </c:pt>
                <c:pt idx="102">
                  <c:v>45279</c:v>
                </c:pt>
                <c:pt idx="103">
                  <c:v>45286</c:v>
                </c:pt>
                <c:pt idx="104">
                  <c:v>45300</c:v>
                </c:pt>
                <c:pt idx="105">
                  <c:v>45307</c:v>
                </c:pt>
                <c:pt idx="106">
                  <c:v>45314</c:v>
                </c:pt>
                <c:pt idx="107">
                  <c:v>45321</c:v>
                </c:pt>
                <c:pt idx="108">
                  <c:v>45328</c:v>
                </c:pt>
                <c:pt idx="109">
                  <c:v>45335</c:v>
                </c:pt>
                <c:pt idx="110">
                  <c:v>45342</c:v>
                </c:pt>
                <c:pt idx="111">
                  <c:v>45349</c:v>
                </c:pt>
                <c:pt idx="112">
                  <c:v>45356</c:v>
                </c:pt>
                <c:pt idx="113">
                  <c:v>45363</c:v>
                </c:pt>
                <c:pt idx="114">
                  <c:v>45370</c:v>
                </c:pt>
                <c:pt idx="115">
                  <c:v>45377</c:v>
                </c:pt>
                <c:pt idx="116">
                  <c:v>45384</c:v>
                </c:pt>
                <c:pt idx="117">
                  <c:v>45391</c:v>
                </c:pt>
                <c:pt idx="118">
                  <c:v>45398</c:v>
                </c:pt>
                <c:pt idx="119">
                  <c:v>45405</c:v>
                </c:pt>
                <c:pt idx="120">
                  <c:v>45412</c:v>
                </c:pt>
                <c:pt idx="121">
                  <c:v>45419</c:v>
                </c:pt>
                <c:pt idx="122">
                  <c:v>45426</c:v>
                </c:pt>
                <c:pt idx="123">
                  <c:v>45433</c:v>
                </c:pt>
                <c:pt idx="124">
                  <c:v>45440</c:v>
                </c:pt>
                <c:pt idx="125">
                  <c:v>45447</c:v>
                </c:pt>
                <c:pt idx="126">
                  <c:v>45454</c:v>
                </c:pt>
                <c:pt idx="127">
                  <c:v>45461</c:v>
                </c:pt>
                <c:pt idx="128">
                  <c:v>45468</c:v>
                </c:pt>
                <c:pt idx="129">
                  <c:v>45475</c:v>
                </c:pt>
                <c:pt idx="130">
                  <c:v>45482</c:v>
                </c:pt>
                <c:pt idx="131">
                  <c:v>45489</c:v>
                </c:pt>
                <c:pt idx="132">
                  <c:v>45496</c:v>
                </c:pt>
                <c:pt idx="133">
                  <c:v>45503</c:v>
                </c:pt>
                <c:pt idx="134">
                  <c:v>45510</c:v>
                </c:pt>
                <c:pt idx="135">
                  <c:v>45517</c:v>
                </c:pt>
                <c:pt idx="136">
                  <c:v>45524</c:v>
                </c:pt>
                <c:pt idx="137">
                  <c:v>45531</c:v>
                </c:pt>
                <c:pt idx="138">
                  <c:v>45538</c:v>
                </c:pt>
                <c:pt idx="139">
                  <c:v>45545</c:v>
                </c:pt>
                <c:pt idx="140">
                  <c:v>45552</c:v>
                </c:pt>
                <c:pt idx="141">
                  <c:v>45559</c:v>
                </c:pt>
                <c:pt idx="142">
                  <c:v>45566</c:v>
                </c:pt>
                <c:pt idx="143">
                  <c:v>45573</c:v>
                </c:pt>
                <c:pt idx="144">
                  <c:v>45580</c:v>
                </c:pt>
                <c:pt idx="145">
                  <c:v>45587</c:v>
                </c:pt>
                <c:pt idx="146">
                  <c:v>45594</c:v>
                </c:pt>
                <c:pt idx="147">
                  <c:v>45601</c:v>
                </c:pt>
                <c:pt idx="148">
                  <c:v>45608</c:v>
                </c:pt>
                <c:pt idx="149">
                  <c:v>45615</c:v>
                </c:pt>
                <c:pt idx="150">
                  <c:v>45622</c:v>
                </c:pt>
                <c:pt idx="151">
                  <c:v>45629</c:v>
                </c:pt>
                <c:pt idx="152">
                  <c:v>45636</c:v>
                </c:pt>
                <c:pt idx="153">
                  <c:v>45643</c:v>
                </c:pt>
                <c:pt idx="154">
                  <c:v>45650</c:v>
                </c:pt>
                <c:pt idx="155" formatCode="[$-409]dd/mmm/yy;@">
                  <c:v>45664</c:v>
                </c:pt>
                <c:pt idx="156" formatCode="[$-409]dd/mmm/yy;@">
                  <c:v>45671</c:v>
                </c:pt>
                <c:pt idx="157" formatCode="[$-409]dd/mmm/yy;@">
                  <c:v>45678</c:v>
                </c:pt>
                <c:pt idx="158" formatCode="[$-409]dd/mmm/yy;@">
                  <c:v>45685</c:v>
                </c:pt>
                <c:pt idx="159" formatCode="[$-409]dd/mmm/yy;@">
                  <c:v>45692</c:v>
                </c:pt>
                <c:pt idx="160" formatCode="[$-409]dd/mmm/yy;@">
                  <c:v>45699</c:v>
                </c:pt>
                <c:pt idx="161" formatCode="[$-409]dd/mmm/yy;@">
                  <c:v>45706</c:v>
                </c:pt>
                <c:pt idx="162" formatCode="[$-409]dd/mmm/yy;@">
                  <c:v>45713</c:v>
                </c:pt>
                <c:pt idx="163" formatCode="[$-409]dd/mmm/yy;@">
                  <c:v>45720</c:v>
                </c:pt>
                <c:pt idx="164" formatCode="[$-409]dd/mmm/yy;@">
                  <c:v>45727</c:v>
                </c:pt>
                <c:pt idx="165" formatCode="[$-409]dd/mmm/yy;@">
                  <c:v>45734</c:v>
                </c:pt>
                <c:pt idx="166" formatCode="[$-409]dd/mmm/yy;@">
                  <c:v>45741</c:v>
                </c:pt>
                <c:pt idx="167" formatCode="[$-409]dd/mmm/yy;@">
                  <c:v>45748</c:v>
                </c:pt>
                <c:pt idx="168" formatCode="[$-409]dd/mmm/yy;@">
                  <c:v>45755</c:v>
                </c:pt>
                <c:pt idx="169" formatCode="[$-409]dd/mmm/yy;@">
                  <c:v>45769</c:v>
                </c:pt>
                <c:pt idx="170" formatCode="[$-409]dd/mmm/yy;@">
                  <c:v>45776</c:v>
                </c:pt>
                <c:pt idx="171" formatCode="[$-409]dd/mmm/yy;@">
                  <c:v>45783</c:v>
                </c:pt>
                <c:pt idx="172" formatCode="[$-409]dd/mmm/yy;@">
                  <c:v>45790</c:v>
                </c:pt>
                <c:pt idx="173" formatCode="[$-409]dd/mmm/yy;@">
                  <c:v>45797</c:v>
                </c:pt>
                <c:pt idx="174" formatCode="[$-409]dd/mmm/yy;@">
                  <c:v>45804</c:v>
                </c:pt>
                <c:pt idx="175" formatCode="[$-409]dd/mmm/yy;@">
                  <c:v>45818</c:v>
                </c:pt>
                <c:pt idx="176" formatCode="[$-409]dd/mmm/yy;@">
                  <c:v>45825</c:v>
                </c:pt>
                <c:pt idx="177" formatCode="[$-409]dd/mmm/yy;@">
                  <c:v>45832</c:v>
                </c:pt>
                <c:pt idx="178" formatCode="[$-409]dd/mmm/yy;@">
                  <c:v>45839</c:v>
                </c:pt>
                <c:pt idx="179" formatCode="[$-409]dd/mmm/yy;@">
                  <c:v>45846</c:v>
                </c:pt>
                <c:pt idx="180" formatCode="[$-409]dd/mmm/yy;@">
                  <c:v>45853</c:v>
                </c:pt>
                <c:pt idx="181" formatCode="[$-409]dd/mmm/yy;@">
                  <c:v>45860</c:v>
                </c:pt>
                <c:pt idx="182" formatCode="[$-409]dd/mmm/yy;@">
                  <c:v>45867</c:v>
                </c:pt>
                <c:pt idx="183" formatCode="[$-409]dd/mmm/yy;@">
                  <c:v>45874</c:v>
                </c:pt>
                <c:pt idx="184" formatCode="[$-409]dd/mmm/yy;@">
                  <c:v>45888</c:v>
                </c:pt>
                <c:pt idx="185" formatCode="[$-409]dd/mmm/yy;@">
                  <c:v>45895</c:v>
                </c:pt>
                <c:pt idx="186" formatCode="[$-409]dd/mmm/yy;@">
                  <c:v>45902</c:v>
                </c:pt>
                <c:pt idx="187" formatCode="[$-409]dd/mmm/yy;@">
                  <c:v>45909</c:v>
                </c:pt>
                <c:pt idx="188" formatCode="[$-409]dd/mmm/yy;@">
                  <c:v>45916</c:v>
                </c:pt>
                <c:pt idx="189" formatCode="[$-409]dd/mmm/yy;@">
                  <c:v>45923</c:v>
                </c:pt>
                <c:pt idx="190" formatCode="[$-409]dd/mmm/yy;@">
                  <c:v>45930</c:v>
                </c:pt>
                <c:pt idx="191" formatCode="[$-409]dd/mmm/yy;@">
                  <c:v>45937</c:v>
                </c:pt>
                <c:pt idx="192" formatCode="[$-409]dd/mmm/yy;@">
                  <c:v>45944</c:v>
                </c:pt>
                <c:pt idx="193" formatCode="[$-409]dd/mmm/yy;@">
                  <c:v>45951</c:v>
                </c:pt>
                <c:pt idx="194" formatCode="[$-409]dd/mmm/yy;@">
                  <c:v>45958</c:v>
                </c:pt>
                <c:pt idx="195" formatCode="[$-409]dd/mmm/yy;@">
                  <c:v>45965</c:v>
                </c:pt>
                <c:pt idx="196" formatCode="[$-409]dd/mmm/yy;@">
                  <c:v>45972</c:v>
                </c:pt>
                <c:pt idx="197" formatCode="[$-409]dd/mmm/yy;@">
                  <c:v>45979</c:v>
                </c:pt>
                <c:pt idx="198" formatCode="[$-409]dd/mmm/yy;@">
                  <c:v>45986</c:v>
                </c:pt>
                <c:pt idx="199" formatCode="[$-409]dd/mmm/yy;@">
                  <c:v>45993</c:v>
                </c:pt>
                <c:pt idx="200" formatCode="[$-409]dd/mmm/yy;@">
                  <c:v>46000</c:v>
                </c:pt>
                <c:pt idx="201" formatCode="[$-409]dd/mmm/yy;@">
                  <c:v>46007</c:v>
                </c:pt>
                <c:pt idx="202" formatCode="[$-409]dd/mmm/yy;@">
                  <c:v>46014</c:v>
                </c:pt>
                <c:pt idx="203" formatCode="[$-409]dd/mmm/yy;@">
                  <c:v>46028</c:v>
                </c:pt>
                <c:pt idx="204" formatCode="[$-409]dd/mmm/yy;@">
                  <c:v>46035</c:v>
                </c:pt>
                <c:pt idx="205" formatCode="[$-409]dd/mmm/yy;@">
                  <c:v>46042</c:v>
                </c:pt>
                <c:pt idx="206" formatCode="[$-409]dd/mmm/yy;@">
                  <c:v>46049</c:v>
                </c:pt>
                <c:pt idx="207" formatCode="[$-409]dd/mmm/yy;@">
                  <c:v>46056</c:v>
                </c:pt>
                <c:pt idx="208" formatCode="[$-409]dd/mmm/yy;@">
                  <c:v>46063</c:v>
                </c:pt>
                <c:pt idx="209" formatCode="[$-409]dd/mmm/yy;@">
                  <c:v>46070</c:v>
                </c:pt>
                <c:pt idx="210" formatCode="[$-409]dd/mmm/yy;@">
                  <c:v>46077</c:v>
                </c:pt>
                <c:pt idx="211" formatCode="[$-409]dd/mmm/yy;@">
                  <c:v>46084</c:v>
                </c:pt>
                <c:pt idx="212" formatCode="[$-409]dd/mmm/yy;@">
                  <c:v>46091</c:v>
                </c:pt>
                <c:pt idx="213" formatCode="[$-409]dd/mmm/yy;@">
                  <c:v>46098</c:v>
                </c:pt>
                <c:pt idx="214" formatCode="[$-409]dd/mmm/yy;@">
                  <c:v>46105</c:v>
                </c:pt>
                <c:pt idx="215" formatCode="[$-409]dd/mmm/yy;@">
                  <c:v>46112</c:v>
                </c:pt>
                <c:pt idx="216" formatCode="[$-409]dd/mmm/yy;@">
                  <c:v>46119</c:v>
                </c:pt>
                <c:pt idx="217" formatCode="[$-409]dd/mmm/yy;@">
                  <c:v>46133</c:v>
                </c:pt>
                <c:pt idx="218" formatCode="[$-409]dd/mmm/yy;@">
                  <c:v>46140</c:v>
                </c:pt>
                <c:pt idx="219" formatCode="[$-409]dd/mmm/yy;@">
                  <c:v>46147</c:v>
                </c:pt>
                <c:pt idx="220" formatCode="[$-409]dd/mmm/yy;@">
                  <c:v>46154</c:v>
                </c:pt>
                <c:pt idx="221" formatCode="[$-409]dd/mmm/yy;@">
                  <c:v>46161</c:v>
                </c:pt>
                <c:pt idx="222" formatCode="[$-409]dd/mmm/yy;@">
                  <c:v>46168</c:v>
                </c:pt>
                <c:pt idx="223" formatCode="[$-409]dd/mmm/yy;@">
                  <c:v>46175</c:v>
                </c:pt>
                <c:pt idx="224" formatCode="[$-409]dd/mmm/yy;@">
                  <c:v>46181</c:v>
                </c:pt>
              </c:numCache>
            </c:numRef>
          </c:cat>
          <c:val>
            <c:numRef>
              <c:f>'Tapioca Starch Price_1'!$D$3:$D$486</c:f>
              <c:numCache>
                <c:formatCode>General</c:formatCode>
                <c:ptCount val="225"/>
                <c:pt idx="1">
                  <c:v>490</c:v>
                </c:pt>
                <c:pt idx="2">
                  <c:v>490</c:v>
                </c:pt>
                <c:pt idx="3">
                  <c:v>490</c:v>
                </c:pt>
                <c:pt idx="4">
                  <c:v>490</c:v>
                </c:pt>
                <c:pt idx="5">
                  <c:v>490</c:v>
                </c:pt>
                <c:pt idx="6">
                  <c:v>490</c:v>
                </c:pt>
                <c:pt idx="7">
                  <c:v>495</c:v>
                </c:pt>
                <c:pt idx="8">
                  <c:v>495</c:v>
                </c:pt>
                <c:pt idx="9">
                  <c:v>495</c:v>
                </c:pt>
                <c:pt idx="10">
                  <c:v>495</c:v>
                </c:pt>
                <c:pt idx="11">
                  <c:v>495</c:v>
                </c:pt>
                <c:pt idx="12">
                  <c:v>495</c:v>
                </c:pt>
                <c:pt idx="13">
                  <c:v>495</c:v>
                </c:pt>
                <c:pt idx="14">
                  <c:v>500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535</c:v>
                </c:pt>
                <c:pt idx="22">
                  <c:v>540</c:v>
                </c:pt>
                <c:pt idx="23">
                  <c:v>540</c:v>
                </c:pt>
                <c:pt idx="24">
                  <c:v>540</c:v>
                </c:pt>
                <c:pt idx="25">
                  <c:v>540</c:v>
                </c:pt>
                <c:pt idx="26">
                  <c:v>540</c:v>
                </c:pt>
                <c:pt idx="27">
                  <c:v>535</c:v>
                </c:pt>
                <c:pt idx="28">
                  <c:v>530</c:v>
                </c:pt>
                <c:pt idx="29">
                  <c:v>525</c:v>
                </c:pt>
                <c:pt idx="30">
                  <c:v>520</c:v>
                </c:pt>
                <c:pt idx="31">
                  <c:v>520</c:v>
                </c:pt>
                <c:pt idx="32">
                  <c:v>520</c:v>
                </c:pt>
                <c:pt idx="33">
                  <c:v>520</c:v>
                </c:pt>
                <c:pt idx="34">
                  <c:v>520</c:v>
                </c:pt>
                <c:pt idx="35">
                  <c:v>515</c:v>
                </c:pt>
                <c:pt idx="36">
                  <c:v>510</c:v>
                </c:pt>
                <c:pt idx="37">
                  <c:v>510</c:v>
                </c:pt>
                <c:pt idx="38">
                  <c:v>510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495</c:v>
                </c:pt>
                <c:pt idx="43">
                  <c:v>495</c:v>
                </c:pt>
                <c:pt idx="44">
                  <c:v>490</c:v>
                </c:pt>
                <c:pt idx="45">
                  <c:v>485</c:v>
                </c:pt>
                <c:pt idx="46">
                  <c:v>485</c:v>
                </c:pt>
                <c:pt idx="47">
                  <c:v>485</c:v>
                </c:pt>
                <c:pt idx="48">
                  <c:v>490</c:v>
                </c:pt>
                <c:pt idx="49">
                  <c:v>495</c:v>
                </c:pt>
                <c:pt idx="50">
                  <c:v>495</c:v>
                </c:pt>
                <c:pt idx="51">
                  <c:v>495</c:v>
                </c:pt>
                <c:pt idx="52">
                  <c:v>495</c:v>
                </c:pt>
                <c:pt idx="53">
                  <c:v>495</c:v>
                </c:pt>
                <c:pt idx="54">
                  <c:v>495</c:v>
                </c:pt>
                <c:pt idx="55">
                  <c:v>500</c:v>
                </c:pt>
                <c:pt idx="56">
                  <c:v>510</c:v>
                </c:pt>
                <c:pt idx="57">
                  <c:v>520</c:v>
                </c:pt>
                <c:pt idx="58">
                  <c:v>525</c:v>
                </c:pt>
                <c:pt idx="59">
                  <c:v>525</c:v>
                </c:pt>
                <c:pt idx="60">
                  <c:v>525</c:v>
                </c:pt>
                <c:pt idx="61">
                  <c:v>525</c:v>
                </c:pt>
                <c:pt idx="62">
                  <c:v>530</c:v>
                </c:pt>
                <c:pt idx="63">
                  <c:v>535</c:v>
                </c:pt>
                <c:pt idx="64">
                  <c:v>545</c:v>
                </c:pt>
                <c:pt idx="65">
                  <c:v>550</c:v>
                </c:pt>
                <c:pt idx="66">
                  <c:v>550</c:v>
                </c:pt>
                <c:pt idx="67">
                  <c:v>550</c:v>
                </c:pt>
                <c:pt idx="68">
                  <c:v>550</c:v>
                </c:pt>
                <c:pt idx="69">
                  <c:v>555</c:v>
                </c:pt>
                <c:pt idx="70">
                  <c:v>560</c:v>
                </c:pt>
                <c:pt idx="71">
                  <c:v>560</c:v>
                </c:pt>
                <c:pt idx="72">
                  <c:v>570</c:v>
                </c:pt>
                <c:pt idx="73">
                  <c:v>570</c:v>
                </c:pt>
                <c:pt idx="74">
                  <c:v>570</c:v>
                </c:pt>
                <c:pt idx="75">
                  <c:v>570</c:v>
                </c:pt>
                <c:pt idx="76">
                  <c:v>570</c:v>
                </c:pt>
                <c:pt idx="77">
                  <c:v>570</c:v>
                </c:pt>
                <c:pt idx="78">
                  <c:v>570</c:v>
                </c:pt>
                <c:pt idx="79">
                  <c:v>570</c:v>
                </c:pt>
                <c:pt idx="80">
                  <c:v>570</c:v>
                </c:pt>
                <c:pt idx="81">
                  <c:v>570</c:v>
                </c:pt>
                <c:pt idx="82">
                  <c:v>570</c:v>
                </c:pt>
                <c:pt idx="83">
                  <c:v>570</c:v>
                </c:pt>
                <c:pt idx="84">
                  <c:v>570</c:v>
                </c:pt>
                <c:pt idx="85">
                  <c:v>570</c:v>
                </c:pt>
                <c:pt idx="86">
                  <c:v>570</c:v>
                </c:pt>
                <c:pt idx="87">
                  <c:v>575</c:v>
                </c:pt>
                <c:pt idx="88">
                  <c:v>575</c:v>
                </c:pt>
                <c:pt idx="89">
                  <c:v>575</c:v>
                </c:pt>
                <c:pt idx="90">
                  <c:v>575</c:v>
                </c:pt>
                <c:pt idx="91">
                  <c:v>575</c:v>
                </c:pt>
                <c:pt idx="92">
                  <c:v>580</c:v>
                </c:pt>
                <c:pt idx="93">
                  <c:v>580</c:v>
                </c:pt>
                <c:pt idx="94">
                  <c:v>580</c:v>
                </c:pt>
                <c:pt idx="95">
                  <c:v>580</c:v>
                </c:pt>
                <c:pt idx="96">
                  <c:v>580</c:v>
                </c:pt>
                <c:pt idx="97">
                  <c:v>580</c:v>
                </c:pt>
                <c:pt idx="98">
                  <c:v>580</c:v>
                </c:pt>
                <c:pt idx="99">
                  <c:v>590</c:v>
                </c:pt>
                <c:pt idx="100">
                  <c:v>590</c:v>
                </c:pt>
                <c:pt idx="101">
                  <c:v>590</c:v>
                </c:pt>
                <c:pt idx="102">
                  <c:v>590</c:v>
                </c:pt>
                <c:pt idx="103">
                  <c:v>590</c:v>
                </c:pt>
                <c:pt idx="104">
                  <c:v>585</c:v>
                </c:pt>
                <c:pt idx="105">
                  <c:v>580</c:v>
                </c:pt>
                <c:pt idx="106">
                  <c:v>580</c:v>
                </c:pt>
                <c:pt idx="107">
                  <c:v>580</c:v>
                </c:pt>
                <c:pt idx="108">
                  <c:v>580</c:v>
                </c:pt>
                <c:pt idx="109">
                  <c:v>580</c:v>
                </c:pt>
                <c:pt idx="110">
                  <c:v>580</c:v>
                </c:pt>
                <c:pt idx="111">
                  <c:v>580</c:v>
                </c:pt>
                <c:pt idx="112">
                  <c:v>580</c:v>
                </c:pt>
                <c:pt idx="113">
                  <c:v>580</c:v>
                </c:pt>
                <c:pt idx="114">
                  <c:v>580</c:v>
                </c:pt>
                <c:pt idx="115">
                  <c:v>580</c:v>
                </c:pt>
                <c:pt idx="116">
                  <c:v>580</c:v>
                </c:pt>
                <c:pt idx="117">
                  <c:v>575</c:v>
                </c:pt>
                <c:pt idx="118">
                  <c:v>575</c:v>
                </c:pt>
                <c:pt idx="119">
                  <c:v>575</c:v>
                </c:pt>
                <c:pt idx="120">
                  <c:v>565</c:v>
                </c:pt>
                <c:pt idx="121">
                  <c:v>565</c:v>
                </c:pt>
                <c:pt idx="122">
                  <c:v>555</c:v>
                </c:pt>
                <c:pt idx="123">
                  <c:v>555</c:v>
                </c:pt>
                <c:pt idx="124">
                  <c:v>555</c:v>
                </c:pt>
                <c:pt idx="125">
                  <c:v>555</c:v>
                </c:pt>
                <c:pt idx="126">
                  <c:v>555</c:v>
                </c:pt>
                <c:pt idx="127">
                  <c:v>545</c:v>
                </c:pt>
                <c:pt idx="128">
                  <c:v>535</c:v>
                </c:pt>
                <c:pt idx="129">
                  <c:v>535</c:v>
                </c:pt>
                <c:pt idx="130">
                  <c:v>530</c:v>
                </c:pt>
                <c:pt idx="131">
                  <c:v>525</c:v>
                </c:pt>
                <c:pt idx="132">
                  <c:v>525</c:v>
                </c:pt>
                <c:pt idx="133">
                  <c:v>525</c:v>
                </c:pt>
                <c:pt idx="134">
                  <c:v>525</c:v>
                </c:pt>
                <c:pt idx="135">
                  <c:v>525</c:v>
                </c:pt>
                <c:pt idx="136">
                  <c:v>535</c:v>
                </c:pt>
                <c:pt idx="137">
                  <c:v>535</c:v>
                </c:pt>
                <c:pt idx="138">
                  <c:v>535</c:v>
                </c:pt>
                <c:pt idx="139">
                  <c:v>525</c:v>
                </c:pt>
                <c:pt idx="140">
                  <c:v>520</c:v>
                </c:pt>
                <c:pt idx="141">
                  <c:v>515</c:v>
                </c:pt>
                <c:pt idx="142">
                  <c:v>510</c:v>
                </c:pt>
                <c:pt idx="143">
                  <c:v>500</c:v>
                </c:pt>
                <c:pt idx="144">
                  <c:v>490</c:v>
                </c:pt>
                <c:pt idx="145">
                  <c:v>490</c:v>
                </c:pt>
                <c:pt idx="146">
                  <c:v>490</c:v>
                </c:pt>
                <c:pt idx="147">
                  <c:v>490</c:v>
                </c:pt>
                <c:pt idx="148">
                  <c:v>475</c:v>
                </c:pt>
                <c:pt idx="149">
                  <c:v>465</c:v>
                </c:pt>
                <c:pt idx="150">
                  <c:v>465</c:v>
                </c:pt>
                <c:pt idx="151">
                  <c:v>465</c:v>
                </c:pt>
                <c:pt idx="152">
                  <c:v>450</c:v>
                </c:pt>
                <c:pt idx="153">
                  <c:v>450</c:v>
                </c:pt>
                <c:pt idx="154">
                  <c:v>440</c:v>
                </c:pt>
                <c:pt idx="155">
                  <c:v>420</c:v>
                </c:pt>
                <c:pt idx="156">
                  <c:v>420</c:v>
                </c:pt>
                <c:pt idx="157">
                  <c:v>425</c:v>
                </c:pt>
                <c:pt idx="158">
                  <c:v>430</c:v>
                </c:pt>
                <c:pt idx="159">
                  <c:v>430</c:v>
                </c:pt>
                <c:pt idx="160">
                  <c:v>430</c:v>
                </c:pt>
                <c:pt idx="161">
                  <c:v>430</c:v>
                </c:pt>
                <c:pt idx="162">
                  <c:v>435</c:v>
                </c:pt>
                <c:pt idx="163">
                  <c:v>435</c:v>
                </c:pt>
                <c:pt idx="164">
                  <c:v>430</c:v>
                </c:pt>
                <c:pt idx="165">
                  <c:v>430</c:v>
                </c:pt>
                <c:pt idx="166">
                  <c:v>425</c:v>
                </c:pt>
                <c:pt idx="167">
                  <c:v>415</c:v>
                </c:pt>
                <c:pt idx="168">
                  <c:v>415</c:v>
                </c:pt>
                <c:pt idx="169">
                  <c:v>415</c:v>
                </c:pt>
                <c:pt idx="170">
                  <c:v>420</c:v>
                </c:pt>
                <c:pt idx="171">
                  <c:v>425</c:v>
                </c:pt>
                <c:pt idx="172">
                  <c:v>425</c:v>
                </c:pt>
                <c:pt idx="173">
                  <c:v>425</c:v>
                </c:pt>
                <c:pt idx="174">
                  <c:v>435</c:v>
                </c:pt>
                <c:pt idx="175">
                  <c:v>430</c:v>
                </c:pt>
                <c:pt idx="176">
                  <c:v>440</c:v>
                </c:pt>
                <c:pt idx="177">
                  <c:v>440</c:v>
                </c:pt>
                <c:pt idx="178">
                  <c:v>440</c:v>
                </c:pt>
                <c:pt idx="179">
                  <c:v>445</c:v>
                </c:pt>
                <c:pt idx="180">
                  <c:v>445</c:v>
                </c:pt>
                <c:pt idx="181">
                  <c:v>450</c:v>
                </c:pt>
                <c:pt idx="182">
                  <c:v>455</c:v>
                </c:pt>
                <c:pt idx="183">
                  <c:v>450</c:v>
                </c:pt>
                <c:pt idx="184">
                  <c:v>450</c:v>
                </c:pt>
                <c:pt idx="185">
                  <c:v>450</c:v>
                </c:pt>
                <c:pt idx="186">
                  <c:v>445</c:v>
                </c:pt>
                <c:pt idx="187">
                  <c:v>450</c:v>
                </c:pt>
                <c:pt idx="188">
                  <c:v>450</c:v>
                </c:pt>
                <c:pt idx="189">
                  <c:v>450</c:v>
                </c:pt>
                <c:pt idx="190">
                  <c:v>450</c:v>
                </c:pt>
                <c:pt idx="191">
                  <c:v>450</c:v>
                </c:pt>
                <c:pt idx="192">
                  <c:v>450</c:v>
                </c:pt>
                <c:pt idx="193">
                  <c:v>455</c:v>
                </c:pt>
                <c:pt idx="194">
                  <c:v>455</c:v>
                </c:pt>
                <c:pt idx="195">
                  <c:v>455</c:v>
                </c:pt>
                <c:pt idx="196">
                  <c:v>460</c:v>
                </c:pt>
                <c:pt idx="197">
                  <c:v>460</c:v>
                </c:pt>
                <c:pt idx="198">
                  <c:v>465</c:v>
                </c:pt>
                <c:pt idx="199">
                  <c:v>470</c:v>
                </c:pt>
                <c:pt idx="200">
                  <c:v>470</c:v>
                </c:pt>
                <c:pt idx="201">
                  <c:v>470</c:v>
                </c:pt>
                <c:pt idx="202">
                  <c:v>480</c:v>
                </c:pt>
                <c:pt idx="203">
                  <c:v>480</c:v>
                </c:pt>
                <c:pt idx="204">
                  <c:v>480</c:v>
                </c:pt>
                <c:pt idx="205">
                  <c:v>485</c:v>
                </c:pt>
                <c:pt idx="206">
                  <c:v>490</c:v>
                </c:pt>
                <c:pt idx="207">
                  <c:v>490</c:v>
                </c:pt>
                <c:pt idx="208">
                  <c:v>490</c:v>
                </c:pt>
                <c:pt idx="209">
                  <c:v>490</c:v>
                </c:pt>
                <c:pt idx="210">
                  <c:v>495</c:v>
                </c:pt>
                <c:pt idx="211">
                  <c:v>500</c:v>
                </c:pt>
                <c:pt idx="212">
                  <c:v>500</c:v>
                </c:pt>
                <c:pt idx="213">
                  <c:v>510</c:v>
                </c:pt>
                <c:pt idx="214">
                  <c:v>515</c:v>
                </c:pt>
                <c:pt idx="215">
                  <c:v>525</c:v>
                </c:pt>
                <c:pt idx="216">
                  <c:v>540</c:v>
                </c:pt>
                <c:pt idx="217">
                  <c:v>555</c:v>
                </c:pt>
                <c:pt idx="218">
                  <c:v>565</c:v>
                </c:pt>
                <c:pt idx="219">
                  <c:v>580</c:v>
                </c:pt>
                <c:pt idx="220">
                  <c:v>605</c:v>
                </c:pt>
                <c:pt idx="221">
                  <c:v>625</c:v>
                </c:pt>
                <c:pt idx="222">
                  <c:v>650</c:v>
                </c:pt>
                <c:pt idx="223">
                  <c:v>665</c:v>
                </c:pt>
                <c:pt idx="224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26-401C-B4B7-29D9CFB888DD}"/>
            </c:ext>
          </c:extLst>
        </c:ser>
        <c:ser>
          <c:idx val="2"/>
          <c:order val="1"/>
          <c:tx>
            <c:strRef>
              <c:f>'Tapioca Starch Price_1'!$E$2</c:f>
              <c:strCache>
                <c:ptCount val="1"/>
                <c:pt idx="0">
                  <c:v>FOB Hochiminh-Lowest price</c:v>
                </c:pt>
              </c:strCache>
            </c:strRef>
          </c:tx>
          <c:spPr>
            <a:ln w="38100" cap="rnd">
              <a:solidFill>
                <a:srgbClr val="FF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FF"/>
              </a:solidFill>
              <a:ln w="38100">
                <a:solidFill>
                  <a:srgbClr val="FF00FF"/>
                </a:solidFill>
              </a:ln>
              <a:effectLst/>
            </c:spPr>
          </c:marker>
          <c:dPt>
            <c:idx val="217"/>
            <c:marker>
              <c:symbol val="circle"/>
              <c:size val="5"/>
              <c:spPr>
                <a:solidFill>
                  <a:srgbClr val="FF00FF"/>
                </a:solidFill>
                <a:ln w="38100">
                  <a:solidFill>
                    <a:srgbClr val="FF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3A7-44A5-B249-5353DCB75F08}"/>
              </c:ext>
            </c:extLst>
          </c:dPt>
          <c:dPt>
            <c:idx val="220"/>
            <c:marker>
              <c:symbol val="circle"/>
              <c:size val="5"/>
              <c:spPr>
                <a:solidFill>
                  <a:srgbClr val="FF00FF"/>
                </a:solidFill>
                <a:ln w="38100">
                  <a:solidFill>
                    <a:srgbClr val="FF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EF7-481D-B18C-61976D1A380C}"/>
              </c:ext>
            </c:extLst>
          </c:dPt>
          <c:cat>
            <c:numRef>
              <c:f>'Tapioca Starch Price_1'!$C$3:$C$486</c:f>
              <c:numCache>
                <c:formatCode>d\-mmm\-yy</c:formatCode>
                <c:ptCount val="225"/>
                <c:pt idx="1">
                  <c:v>44565</c:v>
                </c:pt>
                <c:pt idx="2">
                  <c:v>44572</c:v>
                </c:pt>
                <c:pt idx="3">
                  <c:v>44579</c:v>
                </c:pt>
                <c:pt idx="4">
                  <c:v>44586</c:v>
                </c:pt>
                <c:pt idx="5">
                  <c:v>44593</c:v>
                </c:pt>
                <c:pt idx="6">
                  <c:v>44600</c:v>
                </c:pt>
                <c:pt idx="7">
                  <c:v>44607</c:v>
                </c:pt>
                <c:pt idx="8">
                  <c:v>44614</c:v>
                </c:pt>
                <c:pt idx="9">
                  <c:v>44621</c:v>
                </c:pt>
                <c:pt idx="10">
                  <c:v>44628</c:v>
                </c:pt>
                <c:pt idx="11">
                  <c:v>44635</c:v>
                </c:pt>
                <c:pt idx="12">
                  <c:v>44642</c:v>
                </c:pt>
                <c:pt idx="13">
                  <c:v>44649</c:v>
                </c:pt>
                <c:pt idx="14">
                  <c:v>44656</c:v>
                </c:pt>
                <c:pt idx="15">
                  <c:v>44663</c:v>
                </c:pt>
                <c:pt idx="16">
                  <c:v>44670</c:v>
                </c:pt>
                <c:pt idx="17">
                  <c:v>44677</c:v>
                </c:pt>
                <c:pt idx="18">
                  <c:v>44684</c:v>
                </c:pt>
                <c:pt idx="19">
                  <c:v>44691</c:v>
                </c:pt>
                <c:pt idx="20">
                  <c:v>44698</c:v>
                </c:pt>
                <c:pt idx="21">
                  <c:v>44705</c:v>
                </c:pt>
                <c:pt idx="22">
                  <c:v>44712</c:v>
                </c:pt>
                <c:pt idx="23">
                  <c:v>44719</c:v>
                </c:pt>
                <c:pt idx="24">
                  <c:v>44726</c:v>
                </c:pt>
                <c:pt idx="25">
                  <c:v>44733</c:v>
                </c:pt>
                <c:pt idx="26">
                  <c:v>44740</c:v>
                </c:pt>
                <c:pt idx="27">
                  <c:v>44747</c:v>
                </c:pt>
                <c:pt idx="28">
                  <c:v>44754</c:v>
                </c:pt>
                <c:pt idx="29">
                  <c:v>44761</c:v>
                </c:pt>
                <c:pt idx="30">
                  <c:v>44768</c:v>
                </c:pt>
                <c:pt idx="31">
                  <c:v>44775</c:v>
                </c:pt>
                <c:pt idx="32">
                  <c:v>44782</c:v>
                </c:pt>
                <c:pt idx="33">
                  <c:v>44789</c:v>
                </c:pt>
                <c:pt idx="34">
                  <c:v>44796</c:v>
                </c:pt>
                <c:pt idx="35">
                  <c:v>44803</c:v>
                </c:pt>
                <c:pt idx="36">
                  <c:v>44810</c:v>
                </c:pt>
                <c:pt idx="37">
                  <c:v>44817</c:v>
                </c:pt>
                <c:pt idx="38">
                  <c:v>44824</c:v>
                </c:pt>
                <c:pt idx="39">
                  <c:v>44831</c:v>
                </c:pt>
                <c:pt idx="40">
                  <c:v>44838</c:v>
                </c:pt>
                <c:pt idx="41">
                  <c:v>44845</c:v>
                </c:pt>
                <c:pt idx="42">
                  <c:v>44852</c:v>
                </c:pt>
                <c:pt idx="43">
                  <c:v>44859</c:v>
                </c:pt>
                <c:pt idx="44">
                  <c:v>44866</c:v>
                </c:pt>
                <c:pt idx="45">
                  <c:v>44873</c:v>
                </c:pt>
                <c:pt idx="46">
                  <c:v>44880</c:v>
                </c:pt>
                <c:pt idx="47">
                  <c:v>44887</c:v>
                </c:pt>
                <c:pt idx="48">
                  <c:v>44894</c:v>
                </c:pt>
                <c:pt idx="49">
                  <c:v>44901</c:v>
                </c:pt>
                <c:pt idx="50">
                  <c:v>44908</c:v>
                </c:pt>
                <c:pt idx="51">
                  <c:v>44915</c:v>
                </c:pt>
                <c:pt idx="52">
                  <c:v>44922</c:v>
                </c:pt>
                <c:pt idx="53">
                  <c:v>44929</c:v>
                </c:pt>
                <c:pt idx="54">
                  <c:v>44936</c:v>
                </c:pt>
                <c:pt idx="55">
                  <c:v>44943</c:v>
                </c:pt>
                <c:pt idx="56">
                  <c:v>44950</c:v>
                </c:pt>
                <c:pt idx="57">
                  <c:v>44957</c:v>
                </c:pt>
                <c:pt idx="58">
                  <c:v>44964</c:v>
                </c:pt>
                <c:pt idx="59">
                  <c:v>44971</c:v>
                </c:pt>
                <c:pt idx="60">
                  <c:v>44978</c:v>
                </c:pt>
                <c:pt idx="61">
                  <c:v>44985</c:v>
                </c:pt>
                <c:pt idx="62">
                  <c:v>44992</c:v>
                </c:pt>
                <c:pt idx="63">
                  <c:v>44999</c:v>
                </c:pt>
                <c:pt idx="64">
                  <c:v>45006</c:v>
                </c:pt>
                <c:pt idx="65">
                  <c:v>45013</c:v>
                </c:pt>
                <c:pt idx="66">
                  <c:v>45020</c:v>
                </c:pt>
                <c:pt idx="67">
                  <c:v>45027</c:v>
                </c:pt>
                <c:pt idx="68">
                  <c:v>45034</c:v>
                </c:pt>
                <c:pt idx="69">
                  <c:v>45041</c:v>
                </c:pt>
                <c:pt idx="70">
                  <c:v>45048</c:v>
                </c:pt>
                <c:pt idx="71">
                  <c:v>45055</c:v>
                </c:pt>
                <c:pt idx="72">
                  <c:v>45062</c:v>
                </c:pt>
                <c:pt idx="73">
                  <c:v>45069</c:v>
                </c:pt>
                <c:pt idx="74">
                  <c:v>45076</c:v>
                </c:pt>
                <c:pt idx="75">
                  <c:v>45083</c:v>
                </c:pt>
                <c:pt idx="76">
                  <c:v>45090</c:v>
                </c:pt>
                <c:pt idx="77">
                  <c:v>45097</c:v>
                </c:pt>
                <c:pt idx="78">
                  <c:v>45104</c:v>
                </c:pt>
                <c:pt idx="79">
                  <c:v>45111</c:v>
                </c:pt>
                <c:pt idx="80">
                  <c:v>45118</c:v>
                </c:pt>
                <c:pt idx="81">
                  <c:v>45125</c:v>
                </c:pt>
                <c:pt idx="82">
                  <c:v>45132</c:v>
                </c:pt>
                <c:pt idx="83">
                  <c:v>45146</c:v>
                </c:pt>
                <c:pt idx="84">
                  <c:v>45153</c:v>
                </c:pt>
                <c:pt idx="85">
                  <c:v>45160</c:v>
                </c:pt>
                <c:pt idx="86">
                  <c:v>45167</c:v>
                </c:pt>
                <c:pt idx="87">
                  <c:v>45174</c:v>
                </c:pt>
                <c:pt idx="88">
                  <c:v>45181</c:v>
                </c:pt>
                <c:pt idx="89">
                  <c:v>45188</c:v>
                </c:pt>
                <c:pt idx="90">
                  <c:v>45195</c:v>
                </c:pt>
                <c:pt idx="91">
                  <c:v>45202</c:v>
                </c:pt>
                <c:pt idx="92">
                  <c:v>45209</c:v>
                </c:pt>
                <c:pt idx="93">
                  <c:v>45216</c:v>
                </c:pt>
                <c:pt idx="94">
                  <c:v>45223</c:v>
                </c:pt>
                <c:pt idx="95">
                  <c:v>45230</c:v>
                </c:pt>
                <c:pt idx="96">
                  <c:v>45237</c:v>
                </c:pt>
                <c:pt idx="97">
                  <c:v>45244</c:v>
                </c:pt>
                <c:pt idx="98">
                  <c:v>45251</c:v>
                </c:pt>
                <c:pt idx="99">
                  <c:v>45258</c:v>
                </c:pt>
                <c:pt idx="100">
                  <c:v>45265</c:v>
                </c:pt>
                <c:pt idx="101">
                  <c:v>45272</c:v>
                </c:pt>
                <c:pt idx="102">
                  <c:v>45279</c:v>
                </c:pt>
                <c:pt idx="103">
                  <c:v>45286</c:v>
                </c:pt>
                <c:pt idx="104">
                  <c:v>45300</c:v>
                </c:pt>
                <c:pt idx="105">
                  <c:v>45307</c:v>
                </c:pt>
                <c:pt idx="106">
                  <c:v>45314</c:v>
                </c:pt>
                <c:pt idx="107">
                  <c:v>45321</c:v>
                </c:pt>
                <c:pt idx="108">
                  <c:v>45328</c:v>
                </c:pt>
                <c:pt idx="109">
                  <c:v>45335</c:v>
                </c:pt>
                <c:pt idx="110">
                  <c:v>45342</c:v>
                </c:pt>
                <c:pt idx="111">
                  <c:v>45349</c:v>
                </c:pt>
                <c:pt idx="112">
                  <c:v>45356</c:v>
                </c:pt>
                <c:pt idx="113">
                  <c:v>45363</c:v>
                </c:pt>
                <c:pt idx="114">
                  <c:v>45370</c:v>
                </c:pt>
                <c:pt idx="115">
                  <c:v>45377</c:v>
                </c:pt>
                <c:pt idx="116">
                  <c:v>45384</c:v>
                </c:pt>
                <c:pt idx="117">
                  <c:v>45391</c:v>
                </c:pt>
                <c:pt idx="118">
                  <c:v>45398</c:v>
                </c:pt>
                <c:pt idx="119">
                  <c:v>45405</c:v>
                </c:pt>
                <c:pt idx="120">
                  <c:v>45412</c:v>
                </c:pt>
                <c:pt idx="121">
                  <c:v>45419</c:v>
                </c:pt>
                <c:pt idx="122">
                  <c:v>45426</c:v>
                </c:pt>
                <c:pt idx="123">
                  <c:v>45433</c:v>
                </c:pt>
                <c:pt idx="124">
                  <c:v>45440</c:v>
                </c:pt>
                <c:pt idx="125">
                  <c:v>45447</c:v>
                </c:pt>
                <c:pt idx="126">
                  <c:v>45454</c:v>
                </c:pt>
                <c:pt idx="127">
                  <c:v>45461</c:v>
                </c:pt>
                <c:pt idx="128">
                  <c:v>45468</c:v>
                </c:pt>
                <c:pt idx="129">
                  <c:v>45475</c:v>
                </c:pt>
                <c:pt idx="130">
                  <c:v>45482</c:v>
                </c:pt>
                <c:pt idx="131">
                  <c:v>45489</c:v>
                </c:pt>
                <c:pt idx="132">
                  <c:v>45496</c:v>
                </c:pt>
                <c:pt idx="133">
                  <c:v>45503</c:v>
                </c:pt>
                <c:pt idx="134">
                  <c:v>45510</c:v>
                </c:pt>
                <c:pt idx="135">
                  <c:v>45517</c:v>
                </c:pt>
                <c:pt idx="136">
                  <c:v>45524</c:v>
                </c:pt>
                <c:pt idx="137">
                  <c:v>45531</c:v>
                </c:pt>
                <c:pt idx="138">
                  <c:v>45538</c:v>
                </c:pt>
                <c:pt idx="139">
                  <c:v>45545</c:v>
                </c:pt>
                <c:pt idx="140">
                  <c:v>45552</c:v>
                </c:pt>
                <c:pt idx="141">
                  <c:v>45559</c:v>
                </c:pt>
                <c:pt idx="142">
                  <c:v>45566</c:v>
                </c:pt>
                <c:pt idx="143">
                  <c:v>45573</c:v>
                </c:pt>
                <c:pt idx="144">
                  <c:v>45580</c:v>
                </c:pt>
                <c:pt idx="145">
                  <c:v>45587</c:v>
                </c:pt>
                <c:pt idx="146">
                  <c:v>45594</c:v>
                </c:pt>
                <c:pt idx="147">
                  <c:v>45601</c:v>
                </c:pt>
                <c:pt idx="148">
                  <c:v>45608</c:v>
                </c:pt>
                <c:pt idx="149">
                  <c:v>45615</c:v>
                </c:pt>
                <c:pt idx="150">
                  <c:v>45622</c:v>
                </c:pt>
                <c:pt idx="151">
                  <c:v>45629</c:v>
                </c:pt>
                <c:pt idx="152">
                  <c:v>45636</c:v>
                </c:pt>
                <c:pt idx="153">
                  <c:v>45643</c:v>
                </c:pt>
                <c:pt idx="154">
                  <c:v>45650</c:v>
                </c:pt>
                <c:pt idx="155" formatCode="[$-409]dd/mmm/yy;@">
                  <c:v>45664</c:v>
                </c:pt>
                <c:pt idx="156" formatCode="[$-409]dd/mmm/yy;@">
                  <c:v>45671</c:v>
                </c:pt>
                <c:pt idx="157" formatCode="[$-409]dd/mmm/yy;@">
                  <c:v>45678</c:v>
                </c:pt>
                <c:pt idx="158" formatCode="[$-409]dd/mmm/yy;@">
                  <c:v>45685</c:v>
                </c:pt>
                <c:pt idx="159" formatCode="[$-409]dd/mmm/yy;@">
                  <c:v>45692</c:v>
                </c:pt>
                <c:pt idx="160" formatCode="[$-409]dd/mmm/yy;@">
                  <c:v>45699</c:v>
                </c:pt>
                <c:pt idx="161" formatCode="[$-409]dd/mmm/yy;@">
                  <c:v>45706</c:v>
                </c:pt>
                <c:pt idx="162" formatCode="[$-409]dd/mmm/yy;@">
                  <c:v>45713</c:v>
                </c:pt>
                <c:pt idx="163" formatCode="[$-409]dd/mmm/yy;@">
                  <c:v>45720</c:v>
                </c:pt>
                <c:pt idx="164" formatCode="[$-409]dd/mmm/yy;@">
                  <c:v>45727</c:v>
                </c:pt>
                <c:pt idx="165" formatCode="[$-409]dd/mmm/yy;@">
                  <c:v>45734</c:v>
                </c:pt>
                <c:pt idx="166" formatCode="[$-409]dd/mmm/yy;@">
                  <c:v>45741</c:v>
                </c:pt>
                <c:pt idx="167" formatCode="[$-409]dd/mmm/yy;@">
                  <c:v>45748</c:v>
                </c:pt>
                <c:pt idx="168" formatCode="[$-409]dd/mmm/yy;@">
                  <c:v>45755</c:v>
                </c:pt>
                <c:pt idx="169" formatCode="[$-409]dd/mmm/yy;@">
                  <c:v>45769</c:v>
                </c:pt>
                <c:pt idx="170" formatCode="[$-409]dd/mmm/yy;@">
                  <c:v>45776</c:v>
                </c:pt>
                <c:pt idx="171" formatCode="[$-409]dd/mmm/yy;@">
                  <c:v>45783</c:v>
                </c:pt>
                <c:pt idx="172" formatCode="[$-409]dd/mmm/yy;@">
                  <c:v>45790</c:v>
                </c:pt>
                <c:pt idx="173" formatCode="[$-409]dd/mmm/yy;@">
                  <c:v>45797</c:v>
                </c:pt>
                <c:pt idx="174" formatCode="[$-409]dd/mmm/yy;@">
                  <c:v>45804</c:v>
                </c:pt>
                <c:pt idx="175" formatCode="[$-409]dd/mmm/yy;@">
                  <c:v>45818</c:v>
                </c:pt>
                <c:pt idx="176" formatCode="[$-409]dd/mmm/yy;@">
                  <c:v>45825</c:v>
                </c:pt>
                <c:pt idx="177" formatCode="[$-409]dd/mmm/yy;@">
                  <c:v>45832</c:v>
                </c:pt>
                <c:pt idx="178" formatCode="[$-409]dd/mmm/yy;@">
                  <c:v>45839</c:v>
                </c:pt>
                <c:pt idx="179" formatCode="[$-409]dd/mmm/yy;@">
                  <c:v>45846</c:v>
                </c:pt>
                <c:pt idx="180" formatCode="[$-409]dd/mmm/yy;@">
                  <c:v>45853</c:v>
                </c:pt>
                <c:pt idx="181" formatCode="[$-409]dd/mmm/yy;@">
                  <c:v>45860</c:v>
                </c:pt>
                <c:pt idx="182" formatCode="[$-409]dd/mmm/yy;@">
                  <c:v>45867</c:v>
                </c:pt>
                <c:pt idx="183" formatCode="[$-409]dd/mmm/yy;@">
                  <c:v>45874</c:v>
                </c:pt>
                <c:pt idx="184" formatCode="[$-409]dd/mmm/yy;@">
                  <c:v>45888</c:v>
                </c:pt>
                <c:pt idx="185" formatCode="[$-409]dd/mmm/yy;@">
                  <c:v>45895</c:v>
                </c:pt>
                <c:pt idx="186" formatCode="[$-409]dd/mmm/yy;@">
                  <c:v>45902</c:v>
                </c:pt>
                <c:pt idx="187" formatCode="[$-409]dd/mmm/yy;@">
                  <c:v>45909</c:v>
                </c:pt>
                <c:pt idx="188" formatCode="[$-409]dd/mmm/yy;@">
                  <c:v>45916</c:v>
                </c:pt>
                <c:pt idx="189" formatCode="[$-409]dd/mmm/yy;@">
                  <c:v>45923</c:v>
                </c:pt>
                <c:pt idx="190" formatCode="[$-409]dd/mmm/yy;@">
                  <c:v>45930</c:v>
                </c:pt>
                <c:pt idx="191" formatCode="[$-409]dd/mmm/yy;@">
                  <c:v>45937</c:v>
                </c:pt>
                <c:pt idx="192" formatCode="[$-409]dd/mmm/yy;@">
                  <c:v>45944</c:v>
                </c:pt>
                <c:pt idx="193" formatCode="[$-409]dd/mmm/yy;@">
                  <c:v>45951</c:v>
                </c:pt>
                <c:pt idx="194" formatCode="[$-409]dd/mmm/yy;@">
                  <c:v>45958</c:v>
                </c:pt>
                <c:pt idx="195" formatCode="[$-409]dd/mmm/yy;@">
                  <c:v>45965</c:v>
                </c:pt>
                <c:pt idx="196" formatCode="[$-409]dd/mmm/yy;@">
                  <c:v>45972</c:v>
                </c:pt>
                <c:pt idx="197" formatCode="[$-409]dd/mmm/yy;@">
                  <c:v>45979</c:v>
                </c:pt>
                <c:pt idx="198" formatCode="[$-409]dd/mmm/yy;@">
                  <c:v>45986</c:v>
                </c:pt>
                <c:pt idx="199" formatCode="[$-409]dd/mmm/yy;@">
                  <c:v>45993</c:v>
                </c:pt>
                <c:pt idx="200" formatCode="[$-409]dd/mmm/yy;@">
                  <c:v>46000</c:v>
                </c:pt>
                <c:pt idx="201" formatCode="[$-409]dd/mmm/yy;@">
                  <c:v>46007</c:v>
                </c:pt>
                <c:pt idx="202" formatCode="[$-409]dd/mmm/yy;@">
                  <c:v>46014</c:v>
                </c:pt>
                <c:pt idx="203" formatCode="[$-409]dd/mmm/yy;@">
                  <c:v>46028</c:v>
                </c:pt>
                <c:pt idx="204" formatCode="[$-409]dd/mmm/yy;@">
                  <c:v>46035</c:v>
                </c:pt>
                <c:pt idx="205" formatCode="[$-409]dd/mmm/yy;@">
                  <c:v>46042</c:v>
                </c:pt>
                <c:pt idx="206" formatCode="[$-409]dd/mmm/yy;@">
                  <c:v>46049</c:v>
                </c:pt>
                <c:pt idx="207" formatCode="[$-409]dd/mmm/yy;@">
                  <c:v>46056</c:v>
                </c:pt>
                <c:pt idx="208" formatCode="[$-409]dd/mmm/yy;@">
                  <c:v>46063</c:v>
                </c:pt>
                <c:pt idx="209" formatCode="[$-409]dd/mmm/yy;@">
                  <c:v>46070</c:v>
                </c:pt>
                <c:pt idx="210" formatCode="[$-409]dd/mmm/yy;@">
                  <c:v>46077</c:v>
                </c:pt>
                <c:pt idx="211" formatCode="[$-409]dd/mmm/yy;@">
                  <c:v>46084</c:v>
                </c:pt>
                <c:pt idx="212" formatCode="[$-409]dd/mmm/yy;@">
                  <c:v>46091</c:v>
                </c:pt>
                <c:pt idx="213" formatCode="[$-409]dd/mmm/yy;@">
                  <c:v>46098</c:v>
                </c:pt>
                <c:pt idx="214" formatCode="[$-409]dd/mmm/yy;@">
                  <c:v>46105</c:v>
                </c:pt>
                <c:pt idx="215" formatCode="[$-409]dd/mmm/yy;@">
                  <c:v>46112</c:v>
                </c:pt>
                <c:pt idx="216" formatCode="[$-409]dd/mmm/yy;@">
                  <c:v>46119</c:v>
                </c:pt>
                <c:pt idx="217" formatCode="[$-409]dd/mmm/yy;@">
                  <c:v>46133</c:v>
                </c:pt>
                <c:pt idx="218" formatCode="[$-409]dd/mmm/yy;@">
                  <c:v>46140</c:v>
                </c:pt>
                <c:pt idx="219" formatCode="[$-409]dd/mmm/yy;@">
                  <c:v>46147</c:v>
                </c:pt>
                <c:pt idx="220" formatCode="[$-409]dd/mmm/yy;@">
                  <c:v>46154</c:v>
                </c:pt>
                <c:pt idx="221" formatCode="[$-409]dd/mmm/yy;@">
                  <c:v>46161</c:v>
                </c:pt>
                <c:pt idx="222" formatCode="[$-409]dd/mmm/yy;@">
                  <c:v>46168</c:v>
                </c:pt>
                <c:pt idx="223" formatCode="[$-409]dd/mmm/yy;@">
                  <c:v>46175</c:v>
                </c:pt>
                <c:pt idx="224" formatCode="[$-409]dd/mmm/yy;@">
                  <c:v>46181</c:v>
                </c:pt>
              </c:numCache>
            </c:numRef>
          </c:cat>
          <c:val>
            <c:numRef>
              <c:f>'Tapioca Starch Price_1'!$E$3:$E$486</c:f>
              <c:numCache>
                <c:formatCode>General</c:formatCode>
                <c:ptCount val="225"/>
                <c:pt idx="1">
                  <c:v>520</c:v>
                </c:pt>
                <c:pt idx="14">
                  <c:v>530</c:v>
                </c:pt>
                <c:pt idx="27">
                  <c:v>540</c:v>
                </c:pt>
                <c:pt idx="40">
                  <c:v>550</c:v>
                </c:pt>
                <c:pt idx="53">
                  <c:v>560</c:v>
                </c:pt>
                <c:pt idx="66">
                  <c:v>570</c:v>
                </c:pt>
                <c:pt idx="79">
                  <c:v>560</c:v>
                </c:pt>
                <c:pt idx="91">
                  <c:v>560</c:v>
                </c:pt>
                <c:pt idx="104">
                  <c:v>480</c:v>
                </c:pt>
                <c:pt idx="116">
                  <c:v>460</c:v>
                </c:pt>
                <c:pt idx="129">
                  <c:v>440</c:v>
                </c:pt>
                <c:pt idx="142">
                  <c:v>450</c:v>
                </c:pt>
                <c:pt idx="202">
                  <c:v>380</c:v>
                </c:pt>
                <c:pt idx="215">
                  <c:v>515</c:v>
                </c:pt>
                <c:pt idx="216">
                  <c:v>520</c:v>
                </c:pt>
                <c:pt idx="217">
                  <c:v>520</c:v>
                </c:pt>
                <c:pt idx="218">
                  <c:v>520</c:v>
                </c:pt>
                <c:pt idx="219">
                  <c:v>520</c:v>
                </c:pt>
                <c:pt idx="220">
                  <c:v>520</c:v>
                </c:pt>
                <c:pt idx="221">
                  <c:v>540</c:v>
                </c:pt>
                <c:pt idx="222">
                  <c:v>550</c:v>
                </c:pt>
                <c:pt idx="223">
                  <c:v>550</c:v>
                </c:pt>
                <c:pt idx="224">
                  <c:v>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26-401C-B4B7-29D9CFB888DD}"/>
            </c:ext>
          </c:extLst>
        </c:ser>
        <c:ser>
          <c:idx val="3"/>
          <c:order val="2"/>
          <c:tx>
            <c:strRef>
              <c:f>'Tapioca Starch Price_1'!$F$2</c:f>
              <c:strCache>
                <c:ptCount val="1"/>
                <c:pt idx="0">
                  <c:v>FOB Hochiminh-Highest price</c:v>
                </c:pt>
              </c:strCache>
            </c:strRef>
          </c:tx>
          <c:spPr>
            <a:ln w="381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8100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Pt>
            <c:idx val="128"/>
            <c:marker>
              <c:symbol val="circle"/>
              <c:size val="5"/>
              <c:spPr>
                <a:solidFill>
                  <a:schemeClr val="accent2"/>
                </a:solidFill>
                <a:ln w="38100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83B-48A5-BA18-8BA35645C446}"/>
              </c:ext>
            </c:extLst>
          </c:dPt>
          <c:dPt>
            <c:idx val="220"/>
            <c:marker>
              <c:symbol val="circle"/>
              <c:size val="5"/>
              <c:spPr>
                <a:solidFill>
                  <a:srgbClr val="C00000"/>
                </a:solidFill>
                <a:ln w="38100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EF7-481D-B18C-61976D1A380C}"/>
              </c:ext>
            </c:extLst>
          </c:dPt>
          <c:cat>
            <c:numRef>
              <c:f>'Tapioca Starch Price_1'!$C$3:$C$486</c:f>
              <c:numCache>
                <c:formatCode>d\-mmm\-yy</c:formatCode>
                <c:ptCount val="225"/>
                <c:pt idx="1">
                  <c:v>44565</c:v>
                </c:pt>
                <c:pt idx="2">
                  <c:v>44572</c:v>
                </c:pt>
                <c:pt idx="3">
                  <c:v>44579</c:v>
                </c:pt>
                <c:pt idx="4">
                  <c:v>44586</c:v>
                </c:pt>
                <c:pt idx="5">
                  <c:v>44593</c:v>
                </c:pt>
                <c:pt idx="6">
                  <c:v>44600</c:v>
                </c:pt>
                <c:pt idx="7">
                  <c:v>44607</c:v>
                </c:pt>
                <c:pt idx="8">
                  <c:v>44614</c:v>
                </c:pt>
                <c:pt idx="9">
                  <c:v>44621</c:v>
                </c:pt>
                <c:pt idx="10">
                  <c:v>44628</c:v>
                </c:pt>
                <c:pt idx="11">
                  <c:v>44635</c:v>
                </c:pt>
                <c:pt idx="12">
                  <c:v>44642</c:v>
                </c:pt>
                <c:pt idx="13">
                  <c:v>44649</c:v>
                </c:pt>
                <c:pt idx="14">
                  <c:v>44656</c:v>
                </c:pt>
                <c:pt idx="15">
                  <c:v>44663</c:v>
                </c:pt>
                <c:pt idx="16">
                  <c:v>44670</c:v>
                </c:pt>
                <c:pt idx="17">
                  <c:v>44677</c:v>
                </c:pt>
                <c:pt idx="18">
                  <c:v>44684</c:v>
                </c:pt>
                <c:pt idx="19">
                  <c:v>44691</c:v>
                </c:pt>
                <c:pt idx="20">
                  <c:v>44698</c:v>
                </c:pt>
                <c:pt idx="21">
                  <c:v>44705</c:v>
                </c:pt>
                <c:pt idx="22">
                  <c:v>44712</c:v>
                </c:pt>
                <c:pt idx="23">
                  <c:v>44719</c:v>
                </c:pt>
                <c:pt idx="24">
                  <c:v>44726</c:v>
                </c:pt>
                <c:pt idx="25">
                  <c:v>44733</c:v>
                </c:pt>
                <c:pt idx="26">
                  <c:v>44740</c:v>
                </c:pt>
                <c:pt idx="27">
                  <c:v>44747</c:v>
                </c:pt>
                <c:pt idx="28">
                  <c:v>44754</c:v>
                </c:pt>
                <c:pt idx="29">
                  <c:v>44761</c:v>
                </c:pt>
                <c:pt idx="30">
                  <c:v>44768</c:v>
                </c:pt>
                <c:pt idx="31">
                  <c:v>44775</c:v>
                </c:pt>
                <c:pt idx="32">
                  <c:v>44782</c:v>
                </c:pt>
                <c:pt idx="33">
                  <c:v>44789</c:v>
                </c:pt>
                <c:pt idx="34">
                  <c:v>44796</c:v>
                </c:pt>
                <c:pt idx="35">
                  <c:v>44803</c:v>
                </c:pt>
                <c:pt idx="36">
                  <c:v>44810</c:v>
                </c:pt>
                <c:pt idx="37">
                  <c:v>44817</c:v>
                </c:pt>
                <c:pt idx="38">
                  <c:v>44824</c:v>
                </c:pt>
                <c:pt idx="39">
                  <c:v>44831</c:v>
                </c:pt>
                <c:pt idx="40">
                  <c:v>44838</c:v>
                </c:pt>
                <c:pt idx="41">
                  <c:v>44845</c:v>
                </c:pt>
                <c:pt idx="42">
                  <c:v>44852</c:v>
                </c:pt>
                <c:pt idx="43">
                  <c:v>44859</c:v>
                </c:pt>
                <c:pt idx="44">
                  <c:v>44866</c:v>
                </c:pt>
                <c:pt idx="45">
                  <c:v>44873</c:v>
                </c:pt>
                <c:pt idx="46">
                  <c:v>44880</c:v>
                </c:pt>
                <c:pt idx="47">
                  <c:v>44887</c:v>
                </c:pt>
                <c:pt idx="48">
                  <c:v>44894</c:v>
                </c:pt>
                <c:pt idx="49">
                  <c:v>44901</c:v>
                </c:pt>
                <c:pt idx="50">
                  <c:v>44908</c:v>
                </c:pt>
                <c:pt idx="51">
                  <c:v>44915</c:v>
                </c:pt>
                <c:pt idx="52">
                  <c:v>44922</c:v>
                </c:pt>
                <c:pt idx="53">
                  <c:v>44929</c:v>
                </c:pt>
                <c:pt idx="54">
                  <c:v>44936</c:v>
                </c:pt>
                <c:pt idx="55">
                  <c:v>44943</c:v>
                </c:pt>
                <c:pt idx="56">
                  <c:v>44950</c:v>
                </c:pt>
                <c:pt idx="57">
                  <c:v>44957</c:v>
                </c:pt>
                <c:pt idx="58">
                  <c:v>44964</c:v>
                </c:pt>
                <c:pt idx="59">
                  <c:v>44971</c:v>
                </c:pt>
                <c:pt idx="60">
                  <c:v>44978</c:v>
                </c:pt>
                <c:pt idx="61">
                  <c:v>44985</c:v>
                </c:pt>
                <c:pt idx="62">
                  <c:v>44992</c:v>
                </c:pt>
                <c:pt idx="63">
                  <c:v>44999</c:v>
                </c:pt>
                <c:pt idx="64">
                  <c:v>45006</c:v>
                </c:pt>
                <c:pt idx="65">
                  <c:v>45013</c:v>
                </c:pt>
                <c:pt idx="66">
                  <c:v>45020</c:v>
                </c:pt>
                <c:pt idx="67">
                  <c:v>45027</c:v>
                </c:pt>
                <c:pt idx="68">
                  <c:v>45034</c:v>
                </c:pt>
                <c:pt idx="69">
                  <c:v>45041</c:v>
                </c:pt>
                <c:pt idx="70">
                  <c:v>45048</c:v>
                </c:pt>
                <c:pt idx="71">
                  <c:v>45055</c:v>
                </c:pt>
                <c:pt idx="72">
                  <c:v>45062</c:v>
                </c:pt>
                <c:pt idx="73">
                  <c:v>45069</c:v>
                </c:pt>
                <c:pt idx="74">
                  <c:v>45076</c:v>
                </c:pt>
                <c:pt idx="75">
                  <c:v>45083</c:v>
                </c:pt>
                <c:pt idx="76">
                  <c:v>45090</c:v>
                </c:pt>
                <c:pt idx="77">
                  <c:v>45097</c:v>
                </c:pt>
                <c:pt idx="78">
                  <c:v>45104</c:v>
                </c:pt>
                <c:pt idx="79">
                  <c:v>45111</c:v>
                </c:pt>
                <c:pt idx="80">
                  <c:v>45118</c:v>
                </c:pt>
                <c:pt idx="81">
                  <c:v>45125</c:v>
                </c:pt>
                <c:pt idx="82">
                  <c:v>45132</c:v>
                </c:pt>
                <c:pt idx="83">
                  <c:v>45146</c:v>
                </c:pt>
                <c:pt idx="84">
                  <c:v>45153</c:v>
                </c:pt>
                <c:pt idx="85">
                  <c:v>45160</c:v>
                </c:pt>
                <c:pt idx="86">
                  <c:v>45167</c:v>
                </c:pt>
                <c:pt idx="87">
                  <c:v>45174</c:v>
                </c:pt>
                <c:pt idx="88">
                  <c:v>45181</c:v>
                </c:pt>
                <c:pt idx="89">
                  <c:v>45188</c:v>
                </c:pt>
                <c:pt idx="90">
                  <c:v>45195</c:v>
                </c:pt>
                <c:pt idx="91">
                  <c:v>45202</c:v>
                </c:pt>
                <c:pt idx="92">
                  <c:v>45209</c:v>
                </c:pt>
                <c:pt idx="93">
                  <c:v>45216</c:v>
                </c:pt>
                <c:pt idx="94">
                  <c:v>45223</c:v>
                </c:pt>
                <c:pt idx="95">
                  <c:v>45230</c:v>
                </c:pt>
                <c:pt idx="96">
                  <c:v>45237</c:v>
                </c:pt>
                <c:pt idx="97">
                  <c:v>45244</c:v>
                </c:pt>
                <c:pt idx="98">
                  <c:v>45251</c:v>
                </c:pt>
                <c:pt idx="99">
                  <c:v>45258</c:v>
                </c:pt>
                <c:pt idx="100">
                  <c:v>45265</c:v>
                </c:pt>
                <c:pt idx="101">
                  <c:v>45272</c:v>
                </c:pt>
                <c:pt idx="102">
                  <c:v>45279</c:v>
                </c:pt>
                <c:pt idx="103">
                  <c:v>45286</c:v>
                </c:pt>
                <c:pt idx="104">
                  <c:v>45300</c:v>
                </c:pt>
                <c:pt idx="105">
                  <c:v>45307</c:v>
                </c:pt>
                <c:pt idx="106">
                  <c:v>45314</c:v>
                </c:pt>
                <c:pt idx="107">
                  <c:v>45321</c:v>
                </c:pt>
                <c:pt idx="108">
                  <c:v>45328</c:v>
                </c:pt>
                <c:pt idx="109">
                  <c:v>45335</c:v>
                </c:pt>
                <c:pt idx="110">
                  <c:v>45342</c:v>
                </c:pt>
                <c:pt idx="111">
                  <c:v>45349</c:v>
                </c:pt>
                <c:pt idx="112">
                  <c:v>45356</c:v>
                </c:pt>
                <c:pt idx="113">
                  <c:v>45363</c:v>
                </c:pt>
                <c:pt idx="114">
                  <c:v>45370</c:v>
                </c:pt>
                <c:pt idx="115">
                  <c:v>45377</c:v>
                </c:pt>
                <c:pt idx="116">
                  <c:v>45384</c:v>
                </c:pt>
                <c:pt idx="117">
                  <c:v>45391</c:v>
                </c:pt>
                <c:pt idx="118">
                  <c:v>45398</c:v>
                </c:pt>
                <c:pt idx="119">
                  <c:v>45405</c:v>
                </c:pt>
                <c:pt idx="120">
                  <c:v>45412</c:v>
                </c:pt>
                <c:pt idx="121">
                  <c:v>45419</c:v>
                </c:pt>
                <c:pt idx="122">
                  <c:v>45426</c:v>
                </c:pt>
                <c:pt idx="123">
                  <c:v>45433</c:v>
                </c:pt>
                <c:pt idx="124">
                  <c:v>45440</c:v>
                </c:pt>
                <c:pt idx="125">
                  <c:v>45447</c:v>
                </c:pt>
                <c:pt idx="126">
                  <c:v>45454</c:v>
                </c:pt>
                <c:pt idx="127">
                  <c:v>45461</c:v>
                </c:pt>
                <c:pt idx="128">
                  <c:v>45468</c:v>
                </c:pt>
                <c:pt idx="129">
                  <c:v>45475</c:v>
                </c:pt>
                <c:pt idx="130">
                  <c:v>45482</c:v>
                </c:pt>
                <c:pt idx="131">
                  <c:v>45489</c:v>
                </c:pt>
                <c:pt idx="132">
                  <c:v>45496</c:v>
                </c:pt>
                <c:pt idx="133">
                  <c:v>45503</c:v>
                </c:pt>
                <c:pt idx="134">
                  <c:v>45510</c:v>
                </c:pt>
                <c:pt idx="135">
                  <c:v>45517</c:v>
                </c:pt>
                <c:pt idx="136">
                  <c:v>45524</c:v>
                </c:pt>
                <c:pt idx="137">
                  <c:v>45531</c:v>
                </c:pt>
                <c:pt idx="138">
                  <c:v>45538</c:v>
                </c:pt>
                <c:pt idx="139">
                  <c:v>45545</c:v>
                </c:pt>
                <c:pt idx="140">
                  <c:v>45552</c:v>
                </c:pt>
                <c:pt idx="141">
                  <c:v>45559</c:v>
                </c:pt>
                <c:pt idx="142">
                  <c:v>45566</c:v>
                </c:pt>
                <c:pt idx="143">
                  <c:v>45573</c:v>
                </c:pt>
                <c:pt idx="144">
                  <c:v>45580</c:v>
                </c:pt>
                <c:pt idx="145">
                  <c:v>45587</c:v>
                </c:pt>
                <c:pt idx="146">
                  <c:v>45594</c:v>
                </c:pt>
                <c:pt idx="147">
                  <c:v>45601</c:v>
                </c:pt>
                <c:pt idx="148">
                  <c:v>45608</c:v>
                </c:pt>
                <c:pt idx="149">
                  <c:v>45615</c:v>
                </c:pt>
                <c:pt idx="150">
                  <c:v>45622</c:v>
                </c:pt>
                <c:pt idx="151">
                  <c:v>45629</c:v>
                </c:pt>
                <c:pt idx="152">
                  <c:v>45636</c:v>
                </c:pt>
                <c:pt idx="153">
                  <c:v>45643</c:v>
                </c:pt>
                <c:pt idx="154">
                  <c:v>45650</c:v>
                </c:pt>
                <c:pt idx="155" formatCode="[$-409]dd/mmm/yy;@">
                  <c:v>45664</c:v>
                </c:pt>
                <c:pt idx="156" formatCode="[$-409]dd/mmm/yy;@">
                  <c:v>45671</c:v>
                </c:pt>
                <c:pt idx="157" formatCode="[$-409]dd/mmm/yy;@">
                  <c:v>45678</c:v>
                </c:pt>
                <c:pt idx="158" formatCode="[$-409]dd/mmm/yy;@">
                  <c:v>45685</c:v>
                </c:pt>
                <c:pt idx="159" formatCode="[$-409]dd/mmm/yy;@">
                  <c:v>45692</c:v>
                </c:pt>
                <c:pt idx="160" formatCode="[$-409]dd/mmm/yy;@">
                  <c:v>45699</c:v>
                </c:pt>
                <c:pt idx="161" formatCode="[$-409]dd/mmm/yy;@">
                  <c:v>45706</c:v>
                </c:pt>
                <c:pt idx="162" formatCode="[$-409]dd/mmm/yy;@">
                  <c:v>45713</c:v>
                </c:pt>
                <c:pt idx="163" formatCode="[$-409]dd/mmm/yy;@">
                  <c:v>45720</c:v>
                </c:pt>
                <c:pt idx="164" formatCode="[$-409]dd/mmm/yy;@">
                  <c:v>45727</c:v>
                </c:pt>
                <c:pt idx="165" formatCode="[$-409]dd/mmm/yy;@">
                  <c:v>45734</c:v>
                </c:pt>
                <c:pt idx="166" formatCode="[$-409]dd/mmm/yy;@">
                  <c:v>45741</c:v>
                </c:pt>
                <c:pt idx="167" formatCode="[$-409]dd/mmm/yy;@">
                  <c:v>45748</c:v>
                </c:pt>
                <c:pt idx="168" formatCode="[$-409]dd/mmm/yy;@">
                  <c:v>45755</c:v>
                </c:pt>
                <c:pt idx="169" formatCode="[$-409]dd/mmm/yy;@">
                  <c:v>45769</c:v>
                </c:pt>
                <c:pt idx="170" formatCode="[$-409]dd/mmm/yy;@">
                  <c:v>45776</c:v>
                </c:pt>
                <c:pt idx="171" formatCode="[$-409]dd/mmm/yy;@">
                  <c:v>45783</c:v>
                </c:pt>
                <c:pt idx="172" formatCode="[$-409]dd/mmm/yy;@">
                  <c:v>45790</c:v>
                </c:pt>
                <c:pt idx="173" formatCode="[$-409]dd/mmm/yy;@">
                  <c:v>45797</c:v>
                </c:pt>
                <c:pt idx="174" formatCode="[$-409]dd/mmm/yy;@">
                  <c:v>45804</c:v>
                </c:pt>
                <c:pt idx="175" formatCode="[$-409]dd/mmm/yy;@">
                  <c:v>45818</c:v>
                </c:pt>
                <c:pt idx="176" formatCode="[$-409]dd/mmm/yy;@">
                  <c:v>45825</c:v>
                </c:pt>
                <c:pt idx="177" formatCode="[$-409]dd/mmm/yy;@">
                  <c:v>45832</c:v>
                </c:pt>
                <c:pt idx="178" formatCode="[$-409]dd/mmm/yy;@">
                  <c:v>45839</c:v>
                </c:pt>
                <c:pt idx="179" formatCode="[$-409]dd/mmm/yy;@">
                  <c:v>45846</c:v>
                </c:pt>
                <c:pt idx="180" formatCode="[$-409]dd/mmm/yy;@">
                  <c:v>45853</c:v>
                </c:pt>
                <c:pt idx="181" formatCode="[$-409]dd/mmm/yy;@">
                  <c:v>45860</c:v>
                </c:pt>
                <c:pt idx="182" formatCode="[$-409]dd/mmm/yy;@">
                  <c:v>45867</c:v>
                </c:pt>
                <c:pt idx="183" formatCode="[$-409]dd/mmm/yy;@">
                  <c:v>45874</c:v>
                </c:pt>
                <c:pt idx="184" formatCode="[$-409]dd/mmm/yy;@">
                  <c:v>45888</c:v>
                </c:pt>
                <c:pt idx="185" formatCode="[$-409]dd/mmm/yy;@">
                  <c:v>45895</c:v>
                </c:pt>
                <c:pt idx="186" formatCode="[$-409]dd/mmm/yy;@">
                  <c:v>45902</c:v>
                </c:pt>
                <c:pt idx="187" formatCode="[$-409]dd/mmm/yy;@">
                  <c:v>45909</c:v>
                </c:pt>
                <c:pt idx="188" formatCode="[$-409]dd/mmm/yy;@">
                  <c:v>45916</c:v>
                </c:pt>
                <c:pt idx="189" formatCode="[$-409]dd/mmm/yy;@">
                  <c:v>45923</c:v>
                </c:pt>
                <c:pt idx="190" formatCode="[$-409]dd/mmm/yy;@">
                  <c:v>45930</c:v>
                </c:pt>
                <c:pt idx="191" formatCode="[$-409]dd/mmm/yy;@">
                  <c:v>45937</c:v>
                </c:pt>
                <c:pt idx="192" formatCode="[$-409]dd/mmm/yy;@">
                  <c:v>45944</c:v>
                </c:pt>
                <c:pt idx="193" formatCode="[$-409]dd/mmm/yy;@">
                  <c:v>45951</c:v>
                </c:pt>
                <c:pt idx="194" formatCode="[$-409]dd/mmm/yy;@">
                  <c:v>45958</c:v>
                </c:pt>
                <c:pt idx="195" formatCode="[$-409]dd/mmm/yy;@">
                  <c:v>45965</c:v>
                </c:pt>
                <c:pt idx="196" formatCode="[$-409]dd/mmm/yy;@">
                  <c:v>45972</c:v>
                </c:pt>
                <c:pt idx="197" formatCode="[$-409]dd/mmm/yy;@">
                  <c:v>45979</c:v>
                </c:pt>
                <c:pt idx="198" formatCode="[$-409]dd/mmm/yy;@">
                  <c:v>45986</c:v>
                </c:pt>
                <c:pt idx="199" formatCode="[$-409]dd/mmm/yy;@">
                  <c:v>45993</c:v>
                </c:pt>
                <c:pt idx="200" formatCode="[$-409]dd/mmm/yy;@">
                  <c:v>46000</c:v>
                </c:pt>
                <c:pt idx="201" formatCode="[$-409]dd/mmm/yy;@">
                  <c:v>46007</c:v>
                </c:pt>
                <c:pt idx="202" formatCode="[$-409]dd/mmm/yy;@">
                  <c:v>46014</c:v>
                </c:pt>
                <c:pt idx="203" formatCode="[$-409]dd/mmm/yy;@">
                  <c:v>46028</c:v>
                </c:pt>
                <c:pt idx="204" formatCode="[$-409]dd/mmm/yy;@">
                  <c:v>46035</c:v>
                </c:pt>
                <c:pt idx="205" formatCode="[$-409]dd/mmm/yy;@">
                  <c:v>46042</c:v>
                </c:pt>
                <c:pt idx="206" formatCode="[$-409]dd/mmm/yy;@">
                  <c:v>46049</c:v>
                </c:pt>
                <c:pt idx="207" formatCode="[$-409]dd/mmm/yy;@">
                  <c:v>46056</c:v>
                </c:pt>
                <c:pt idx="208" formatCode="[$-409]dd/mmm/yy;@">
                  <c:v>46063</c:v>
                </c:pt>
                <c:pt idx="209" formatCode="[$-409]dd/mmm/yy;@">
                  <c:v>46070</c:v>
                </c:pt>
                <c:pt idx="210" formatCode="[$-409]dd/mmm/yy;@">
                  <c:v>46077</c:v>
                </c:pt>
                <c:pt idx="211" formatCode="[$-409]dd/mmm/yy;@">
                  <c:v>46084</c:v>
                </c:pt>
                <c:pt idx="212" formatCode="[$-409]dd/mmm/yy;@">
                  <c:v>46091</c:v>
                </c:pt>
                <c:pt idx="213" formatCode="[$-409]dd/mmm/yy;@">
                  <c:v>46098</c:v>
                </c:pt>
                <c:pt idx="214" formatCode="[$-409]dd/mmm/yy;@">
                  <c:v>46105</c:v>
                </c:pt>
                <c:pt idx="215" formatCode="[$-409]dd/mmm/yy;@">
                  <c:v>46112</c:v>
                </c:pt>
                <c:pt idx="216" formatCode="[$-409]dd/mmm/yy;@">
                  <c:v>46119</c:v>
                </c:pt>
                <c:pt idx="217" formatCode="[$-409]dd/mmm/yy;@">
                  <c:v>46133</c:v>
                </c:pt>
                <c:pt idx="218" formatCode="[$-409]dd/mmm/yy;@">
                  <c:v>46140</c:v>
                </c:pt>
                <c:pt idx="219" formatCode="[$-409]dd/mmm/yy;@">
                  <c:v>46147</c:v>
                </c:pt>
                <c:pt idx="220" formatCode="[$-409]dd/mmm/yy;@">
                  <c:v>46154</c:v>
                </c:pt>
                <c:pt idx="221" formatCode="[$-409]dd/mmm/yy;@">
                  <c:v>46161</c:v>
                </c:pt>
                <c:pt idx="222" formatCode="[$-409]dd/mmm/yy;@">
                  <c:v>46168</c:v>
                </c:pt>
                <c:pt idx="223" formatCode="[$-409]dd/mmm/yy;@">
                  <c:v>46175</c:v>
                </c:pt>
                <c:pt idx="224" formatCode="[$-409]dd/mmm/yy;@">
                  <c:v>46181</c:v>
                </c:pt>
              </c:numCache>
            </c:numRef>
          </c:cat>
          <c:val>
            <c:numRef>
              <c:f>'Tapioca Starch Price_1'!$F$3:$F$486</c:f>
              <c:numCache>
                <c:formatCode>General</c:formatCode>
                <c:ptCount val="225"/>
                <c:pt idx="1">
                  <c:v>540</c:v>
                </c:pt>
                <c:pt idx="14">
                  <c:v>560</c:v>
                </c:pt>
                <c:pt idx="27">
                  <c:v>580</c:v>
                </c:pt>
                <c:pt idx="40">
                  <c:v>590</c:v>
                </c:pt>
                <c:pt idx="53">
                  <c:v>580</c:v>
                </c:pt>
                <c:pt idx="66">
                  <c:v>590</c:v>
                </c:pt>
                <c:pt idx="79">
                  <c:v>590</c:v>
                </c:pt>
                <c:pt idx="91">
                  <c:v>590</c:v>
                </c:pt>
                <c:pt idx="104">
                  <c:v>520</c:v>
                </c:pt>
                <c:pt idx="116">
                  <c:v>500</c:v>
                </c:pt>
                <c:pt idx="129">
                  <c:v>480</c:v>
                </c:pt>
                <c:pt idx="142">
                  <c:v>520</c:v>
                </c:pt>
                <c:pt idx="202">
                  <c:v>400</c:v>
                </c:pt>
                <c:pt idx="215">
                  <c:v>533</c:v>
                </c:pt>
                <c:pt idx="216">
                  <c:v>540</c:v>
                </c:pt>
                <c:pt idx="217">
                  <c:v>540</c:v>
                </c:pt>
                <c:pt idx="218">
                  <c:v>540</c:v>
                </c:pt>
                <c:pt idx="219">
                  <c:v>540</c:v>
                </c:pt>
                <c:pt idx="220">
                  <c:v>540</c:v>
                </c:pt>
                <c:pt idx="221">
                  <c:v>560</c:v>
                </c:pt>
                <c:pt idx="222">
                  <c:v>570</c:v>
                </c:pt>
                <c:pt idx="223">
                  <c:v>580</c:v>
                </c:pt>
                <c:pt idx="224">
                  <c:v>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26-401C-B4B7-29D9CFB88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748719"/>
        <c:axId val="772743439"/>
      </c:lineChart>
      <c:dateAx>
        <c:axId val="77274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772743439"/>
        <c:crosses val="autoZero"/>
        <c:auto val="0"/>
        <c:lblOffset val="100"/>
        <c:baseTimeUnit val="days"/>
      </c:dateAx>
      <c:valAx>
        <c:axId val="772743439"/>
        <c:scaling>
          <c:orientation val="minMax"/>
          <c:max val="700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77274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166025168947571"/>
          <c:y val="0.92961386844934468"/>
          <c:w val="0.59346298533150554"/>
          <c:h val="6.01777096025480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'Tapioca Production_1'!$C$3:$C$4</c:f>
              <c:strCache>
                <c:ptCount val="2"/>
                <c:pt idx="0">
                  <c:v>Yield</c:v>
                </c:pt>
                <c:pt idx="1">
                  <c:v>(Ton/Rai)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numFmt formatCode="#,##0.00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'Tapioca Production_1'!$B$5:$B$25</c:f>
              <c:strCache>
                <c:ptCount val="21"/>
                <c:pt idx="0">
                  <c:v>2005/2006</c:v>
                </c:pt>
                <c:pt idx="1">
                  <c:v>2006/2007</c:v>
                </c:pt>
                <c:pt idx="2">
                  <c:v>2007/2008</c:v>
                </c:pt>
                <c:pt idx="3">
                  <c:v>2008/2009</c:v>
                </c:pt>
                <c:pt idx="4">
                  <c:v>2009/2010</c:v>
                </c:pt>
                <c:pt idx="5">
                  <c:v>2010/2011</c:v>
                </c:pt>
                <c:pt idx="6">
                  <c:v>2011/2012</c:v>
                </c:pt>
                <c:pt idx="7">
                  <c:v>2012/2013</c:v>
                </c:pt>
                <c:pt idx="8">
                  <c:v>2013/2014</c:v>
                </c:pt>
                <c:pt idx="9">
                  <c:v>2014/2015</c:v>
                </c:pt>
                <c:pt idx="10">
                  <c:v>2015/2016</c:v>
                </c:pt>
                <c:pt idx="11">
                  <c:v>2016/2017</c:v>
                </c:pt>
                <c:pt idx="12">
                  <c:v>2017/2018</c:v>
                </c:pt>
                <c:pt idx="13">
                  <c:v>2018/2019</c:v>
                </c:pt>
                <c:pt idx="14">
                  <c:v>2019/2020</c:v>
                </c:pt>
                <c:pt idx="15">
                  <c:v>2020/2021</c:v>
                </c:pt>
                <c:pt idx="16">
                  <c:v>2021/2022</c:v>
                </c:pt>
                <c:pt idx="17">
                  <c:v>2022/2023</c:v>
                </c:pt>
                <c:pt idx="18">
                  <c:v>2023/2024</c:v>
                </c:pt>
                <c:pt idx="19">
                  <c:v>2024/2025</c:v>
                </c:pt>
                <c:pt idx="20">
                  <c:v>2025/2026</c:v>
                </c:pt>
              </c:strCache>
            </c:strRef>
          </c:cat>
          <c:val>
            <c:numRef>
              <c:f>'Tapioca Production_1'!$C$5:$C$25</c:f>
              <c:numCache>
                <c:formatCode>General</c:formatCode>
                <c:ptCount val="21"/>
                <c:pt idx="0">
                  <c:v>3.375</c:v>
                </c:pt>
                <c:pt idx="1">
                  <c:v>3.6680000000000001</c:v>
                </c:pt>
                <c:pt idx="2">
                  <c:v>3.4009999999999998</c:v>
                </c:pt>
                <c:pt idx="3">
                  <c:v>3.6280000000000001</c:v>
                </c:pt>
                <c:pt idx="4">
                  <c:v>3.0129999999999999</c:v>
                </c:pt>
                <c:pt idx="5">
                  <c:v>3.0880000000000001</c:v>
                </c:pt>
                <c:pt idx="6">
                  <c:v>3.3620000000000001</c:v>
                </c:pt>
                <c:pt idx="7">
                  <c:v>3.4740000000000002</c:v>
                </c:pt>
                <c:pt idx="8">
                  <c:v>3.492</c:v>
                </c:pt>
                <c:pt idx="9">
                  <c:v>3.8639999999999999</c:v>
                </c:pt>
                <c:pt idx="10">
                  <c:v>3.4260000000000002</c:v>
                </c:pt>
                <c:pt idx="11">
                  <c:v>3.472</c:v>
                </c:pt>
                <c:pt idx="12">
                  <c:v>3.4740000000000002</c:v>
                </c:pt>
                <c:pt idx="13">
                  <c:v>3.371</c:v>
                </c:pt>
                <c:pt idx="14">
                  <c:v>2.9079999999999999</c:v>
                </c:pt>
                <c:pt idx="15">
                  <c:v>3.327</c:v>
                </c:pt>
                <c:pt idx="16">
                  <c:v>3.3319999999999999</c:v>
                </c:pt>
                <c:pt idx="17">
                  <c:v>2.956</c:v>
                </c:pt>
                <c:pt idx="18">
                  <c:v>2.7160000000000002</c:v>
                </c:pt>
                <c:pt idx="19">
                  <c:v>2.9580000000000002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7-4029-80E9-BE5DC96E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519952"/>
        <c:axId val="620520312"/>
      </c:barChart>
      <c:catAx>
        <c:axId val="62051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520312"/>
        <c:crosses val="autoZero"/>
        <c:auto val="1"/>
        <c:lblAlgn val="ctr"/>
        <c:lblOffset val="100"/>
        <c:noMultiLvlLbl val="0"/>
      </c:catAx>
      <c:valAx>
        <c:axId val="62052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51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Gill Sans MT" panose="020B0502020104020203" pitchFamily="34" charset="0"/>
              </a:rPr>
              <a:t>Thailand</a:t>
            </a:r>
            <a:r>
              <a:rPr lang="en-US" sz="2400" b="1" baseline="0">
                <a:solidFill>
                  <a:sysClr val="windowText" lastClr="000000"/>
                </a:solidFill>
                <a:latin typeface="Gill Sans MT" panose="020B0502020104020203" pitchFamily="34" charset="0"/>
              </a:rPr>
              <a:t> Tapioca Production</a:t>
            </a:r>
          </a:p>
        </c:rich>
      </c:tx>
      <c:overlay val="0"/>
      <c:spPr>
        <a:solidFill>
          <a:srgbClr val="00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'Tapioca Production_1'!$E$3:$E$4</c:f>
              <c:strCache>
                <c:ptCount val="2"/>
                <c:pt idx="0">
                  <c:v>Plant Area</c:v>
                </c:pt>
                <c:pt idx="1">
                  <c:v>(Rai)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'Tapioca Production_1'!$D$5:$D$25</c:f>
              <c:strCache>
                <c:ptCount val="21"/>
                <c:pt idx="0">
                  <c:v>2005/2006</c:v>
                </c:pt>
                <c:pt idx="1">
                  <c:v>2006/2007</c:v>
                </c:pt>
                <c:pt idx="2">
                  <c:v>2007/2008</c:v>
                </c:pt>
                <c:pt idx="3">
                  <c:v>2008/2009</c:v>
                </c:pt>
                <c:pt idx="4">
                  <c:v>2009/2010</c:v>
                </c:pt>
                <c:pt idx="5">
                  <c:v>2010/2011</c:v>
                </c:pt>
                <c:pt idx="6">
                  <c:v>2011/2012</c:v>
                </c:pt>
                <c:pt idx="7">
                  <c:v>2012/2013</c:v>
                </c:pt>
                <c:pt idx="8">
                  <c:v>2013/2014</c:v>
                </c:pt>
                <c:pt idx="9">
                  <c:v>2014/2015</c:v>
                </c:pt>
                <c:pt idx="10">
                  <c:v>2015/2016</c:v>
                </c:pt>
                <c:pt idx="11">
                  <c:v>2016/2017</c:v>
                </c:pt>
                <c:pt idx="12">
                  <c:v>2017/2018</c:v>
                </c:pt>
                <c:pt idx="13">
                  <c:v>2018/2019</c:v>
                </c:pt>
                <c:pt idx="14">
                  <c:v>2019/2020</c:v>
                </c:pt>
                <c:pt idx="15">
                  <c:v>2020/2021</c:v>
                </c:pt>
                <c:pt idx="16">
                  <c:v>2021/2022</c:v>
                </c:pt>
                <c:pt idx="17">
                  <c:v>2022/2023</c:v>
                </c:pt>
                <c:pt idx="18">
                  <c:v>2023/2024</c:v>
                </c:pt>
                <c:pt idx="19">
                  <c:v>2024/2025</c:v>
                </c:pt>
                <c:pt idx="20">
                  <c:v>2025/2026</c:v>
                </c:pt>
              </c:strCache>
            </c:strRef>
          </c:cat>
          <c:val>
            <c:numRef>
              <c:f>'Tapioca Production_1'!$E$5:$E$24</c:f>
              <c:numCache>
                <c:formatCode>#,##0</c:formatCode>
                <c:ptCount val="20"/>
                <c:pt idx="0">
                  <c:v>6692537</c:v>
                </c:pt>
                <c:pt idx="1">
                  <c:v>7201243</c:v>
                </c:pt>
                <c:pt idx="2">
                  <c:v>7397098</c:v>
                </c:pt>
                <c:pt idx="3">
                  <c:v>8292146</c:v>
                </c:pt>
                <c:pt idx="4">
                  <c:v>7302839</c:v>
                </c:pt>
                <c:pt idx="5">
                  <c:v>7096173</c:v>
                </c:pt>
                <c:pt idx="6">
                  <c:v>7911323</c:v>
                </c:pt>
                <c:pt idx="7">
                  <c:v>8138953</c:v>
                </c:pt>
                <c:pt idx="8">
                  <c:v>8656942</c:v>
                </c:pt>
                <c:pt idx="9">
                  <c:v>8697948</c:v>
                </c:pt>
                <c:pt idx="10">
                  <c:v>8919803</c:v>
                </c:pt>
                <c:pt idx="11">
                  <c:v>8910021</c:v>
                </c:pt>
                <c:pt idx="12">
                  <c:v>8025131</c:v>
                </c:pt>
                <c:pt idx="13">
                  <c:v>8560391</c:v>
                </c:pt>
                <c:pt idx="14">
                  <c:v>8701451</c:v>
                </c:pt>
                <c:pt idx="15">
                  <c:v>9507007</c:v>
                </c:pt>
                <c:pt idx="16">
                  <c:v>10060895</c:v>
                </c:pt>
                <c:pt idx="17">
                  <c:v>9023585</c:v>
                </c:pt>
                <c:pt idx="18">
                  <c:v>8033480</c:v>
                </c:pt>
                <c:pt idx="19">
                  <c:v>8445471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D-4FC3-92C8-A58BDCD17624}"/>
            </c:ext>
          </c:extLst>
        </c:ser>
        <c:ser>
          <c:idx val="1"/>
          <c:order val="1"/>
          <c:tx>
            <c:strRef>
              <c:f>'Tapioca Production_1'!$F$3:$F$4</c:f>
              <c:strCache>
                <c:ptCount val="2"/>
                <c:pt idx="0">
                  <c:v>Production</c:v>
                </c:pt>
                <c:pt idx="1">
                  <c:v>(Ton)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'Tapioca Production_1'!$D$5:$D$25</c:f>
              <c:strCache>
                <c:ptCount val="21"/>
                <c:pt idx="0">
                  <c:v>2005/2006</c:v>
                </c:pt>
                <c:pt idx="1">
                  <c:v>2006/2007</c:v>
                </c:pt>
                <c:pt idx="2">
                  <c:v>2007/2008</c:v>
                </c:pt>
                <c:pt idx="3">
                  <c:v>2008/2009</c:v>
                </c:pt>
                <c:pt idx="4">
                  <c:v>2009/2010</c:v>
                </c:pt>
                <c:pt idx="5">
                  <c:v>2010/2011</c:v>
                </c:pt>
                <c:pt idx="6">
                  <c:v>2011/2012</c:v>
                </c:pt>
                <c:pt idx="7">
                  <c:v>2012/2013</c:v>
                </c:pt>
                <c:pt idx="8">
                  <c:v>2013/2014</c:v>
                </c:pt>
                <c:pt idx="9">
                  <c:v>2014/2015</c:v>
                </c:pt>
                <c:pt idx="10">
                  <c:v>2015/2016</c:v>
                </c:pt>
                <c:pt idx="11">
                  <c:v>2016/2017</c:v>
                </c:pt>
                <c:pt idx="12">
                  <c:v>2017/2018</c:v>
                </c:pt>
                <c:pt idx="13">
                  <c:v>2018/2019</c:v>
                </c:pt>
                <c:pt idx="14">
                  <c:v>2019/2020</c:v>
                </c:pt>
                <c:pt idx="15">
                  <c:v>2020/2021</c:v>
                </c:pt>
                <c:pt idx="16">
                  <c:v>2021/2022</c:v>
                </c:pt>
                <c:pt idx="17">
                  <c:v>2022/2023</c:v>
                </c:pt>
                <c:pt idx="18">
                  <c:v>2023/2024</c:v>
                </c:pt>
                <c:pt idx="19">
                  <c:v>2024/2025</c:v>
                </c:pt>
                <c:pt idx="20">
                  <c:v>2025/2026</c:v>
                </c:pt>
              </c:strCache>
            </c:strRef>
          </c:cat>
          <c:val>
            <c:numRef>
              <c:f>'Tapioca Production_1'!$F$5:$F$25</c:f>
              <c:numCache>
                <c:formatCode>#,##0</c:formatCode>
                <c:ptCount val="21"/>
                <c:pt idx="0">
                  <c:v>22584402</c:v>
                </c:pt>
                <c:pt idx="1">
                  <c:v>26411233</c:v>
                </c:pt>
                <c:pt idx="2">
                  <c:v>25155797</c:v>
                </c:pt>
                <c:pt idx="3">
                  <c:v>30088024</c:v>
                </c:pt>
                <c:pt idx="4">
                  <c:v>22005740</c:v>
                </c:pt>
                <c:pt idx="5">
                  <c:v>21912416</c:v>
                </c:pt>
                <c:pt idx="6">
                  <c:v>26601090</c:v>
                </c:pt>
                <c:pt idx="7">
                  <c:v>28275565</c:v>
                </c:pt>
                <c:pt idx="8">
                  <c:v>30227542</c:v>
                </c:pt>
                <c:pt idx="9">
                  <c:v>33610487</c:v>
                </c:pt>
                <c:pt idx="10">
                  <c:v>30557857</c:v>
                </c:pt>
                <c:pt idx="11">
                  <c:v>30935529</c:v>
                </c:pt>
                <c:pt idx="12">
                  <c:v>27875464</c:v>
                </c:pt>
                <c:pt idx="13">
                  <c:v>28859005</c:v>
                </c:pt>
                <c:pt idx="14">
                  <c:v>25303981</c:v>
                </c:pt>
                <c:pt idx="15">
                  <c:v>31632109</c:v>
                </c:pt>
                <c:pt idx="16">
                  <c:v>33522353</c:v>
                </c:pt>
                <c:pt idx="17">
                  <c:v>26675755</c:v>
                </c:pt>
                <c:pt idx="18">
                  <c:v>21820671</c:v>
                </c:pt>
                <c:pt idx="19">
                  <c:v>24983311</c:v>
                </c:pt>
                <c:pt idx="20">
                  <c:v>18000000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D-4FC3-92C8-A58BDCD17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8112576"/>
        <c:axId val="488106096"/>
      </c:barChart>
      <c:catAx>
        <c:axId val="48811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106096"/>
        <c:crosses val="autoZero"/>
        <c:auto val="1"/>
        <c:lblAlgn val="ctr"/>
        <c:lblOffset val="100"/>
        <c:noMultiLvlLbl val="0"/>
      </c:catAx>
      <c:valAx>
        <c:axId val="48810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11257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9.3937551499228521E-3"/>
                <c:y val="0.34997910592951215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sz="2400" b="1"/>
              <a:t>The average price of Tapioca chips</a:t>
            </a:r>
          </a:p>
        </c:rich>
      </c:tx>
      <c:overlay val="0"/>
      <c:spPr>
        <a:solidFill>
          <a:srgbClr val="00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055660763923493E-2"/>
          <c:y val="0.11215790593743349"/>
          <c:w val="0.86107281526518065"/>
          <c:h val="0.70008970840983586"/>
        </c:manualLayout>
      </c:layout>
      <c:lineChart>
        <c:grouping val="standard"/>
        <c:varyColors val="0"/>
        <c:ser>
          <c:idx val="1"/>
          <c:order val="0"/>
          <c:tx>
            <c:strRef>
              <c:f>'Tapioca Chip Price_1'!$C$2</c:f>
              <c:strCache>
                <c:ptCount val="1"/>
                <c:pt idx="0">
                  <c:v>TH @Srichang Port (USD/MT)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'Tapioca Chip Price_1'!$A$3:$A$92</c:f>
              <c:numCache>
                <c:formatCode>mmm\-yy</c:formatCode>
                <c:ptCount val="9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 formatCode="B1d\-mmm\-yy">
                  <c:v>45748</c:v>
                </c:pt>
                <c:pt idx="28" formatCode="B1d\-mmm\-yy">
                  <c:v>45755</c:v>
                </c:pt>
                <c:pt idx="29" formatCode="B1d\-mmm\-yy">
                  <c:v>45764</c:v>
                </c:pt>
                <c:pt idx="30" formatCode="B1d\-mmm\-yy">
                  <c:v>45769</c:v>
                </c:pt>
                <c:pt idx="31" formatCode="B1d\-mmm\-yy">
                  <c:v>45771</c:v>
                </c:pt>
                <c:pt idx="32" formatCode="B1d\-mmm\-yy">
                  <c:v>45776</c:v>
                </c:pt>
                <c:pt idx="33" formatCode="B1d\-mmm\-yy">
                  <c:v>45785</c:v>
                </c:pt>
                <c:pt idx="34" formatCode="B1d\-mmm\-yy">
                  <c:v>45792</c:v>
                </c:pt>
                <c:pt idx="35" formatCode="B1d\-mmm\-yy">
                  <c:v>45797</c:v>
                </c:pt>
                <c:pt idx="36" formatCode="B1d\-mmm\-yy">
                  <c:v>45804</c:v>
                </c:pt>
                <c:pt idx="37" formatCode="B1d\-mmm\-yy">
                  <c:v>45813</c:v>
                </c:pt>
                <c:pt idx="38" formatCode="B1d\-mmm\-yy">
                  <c:v>45818</c:v>
                </c:pt>
                <c:pt idx="39" formatCode="B1d\-mmm\-yy">
                  <c:v>45825</c:v>
                </c:pt>
                <c:pt idx="40" formatCode="B1d\-mmm\-yy">
                  <c:v>45832</c:v>
                </c:pt>
                <c:pt idx="41" formatCode="B1d\-mmm\-yy">
                  <c:v>45839</c:v>
                </c:pt>
                <c:pt idx="42" formatCode="B1d\-mmm\-yy">
                  <c:v>45846</c:v>
                </c:pt>
                <c:pt idx="43" formatCode="B1d\-mmm\-yy">
                  <c:v>45853</c:v>
                </c:pt>
                <c:pt idx="44" formatCode="B1d\-mmm\-yy">
                  <c:v>45860</c:v>
                </c:pt>
                <c:pt idx="45" formatCode="B1d\-mmm\-yy">
                  <c:v>45869</c:v>
                </c:pt>
                <c:pt idx="46" formatCode="B1d\-mmm\-yy">
                  <c:v>45874</c:v>
                </c:pt>
                <c:pt idx="47" formatCode="B1d\-mmm\-yy">
                  <c:v>45883</c:v>
                </c:pt>
                <c:pt idx="48" formatCode="B1d\-mmm\-yy">
                  <c:v>45888</c:v>
                </c:pt>
                <c:pt idx="49" formatCode="B1d\-mmm\-yy">
                  <c:v>45895</c:v>
                </c:pt>
                <c:pt idx="50" formatCode="B1d\-mmm\-yy">
                  <c:v>45902</c:v>
                </c:pt>
                <c:pt idx="51" formatCode="B1d\-mmm\-yy">
                  <c:v>45909</c:v>
                </c:pt>
                <c:pt idx="52" formatCode="B1d\-mmm\-yy">
                  <c:v>45916</c:v>
                </c:pt>
                <c:pt idx="53" formatCode="B1d\-mmm\-yy">
                  <c:v>45923</c:v>
                </c:pt>
                <c:pt idx="54" formatCode="B1d\-mmm\-yy">
                  <c:v>45930</c:v>
                </c:pt>
                <c:pt idx="55" formatCode="B1d\-mmm\-yy">
                  <c:v>45937</c:v>
                </c:pt>
                <c:pt idx="56" formatCode="B1d\-mmm\-yy">
                  <c:v>45944</c:v>
                </c:pt>
                <c:pt idx="57" formatCode="B1d\-mmm\-yy">
                  <c:v>45951</c:v>
                </c:pt>
                <c:pt idx="58" formatCode="B1d\-mmm\-yy">
                  <c:v>45958</c:v>
                </c:pt>
                <c:pt idx="59" formatCode="B1d\-mmm\-yy">
                  <c:v>45965</c:v>
                </c:pt>
                <c:pt idx="60" formatCode="B1d\-mmm\-yy">
                  <c:v>45972</c:v>
                </c:pt>
                <c:pt idx="61" formatCode="B1d\-mmm\-yy">
                  <c:v>45979</c:v>
                </c:pt>
                <c:pt idx="62" formatCode="B1d\-mmm\-yy">
                  <c:v>45986</c:v>
                </c:pt>
                <c:pt idx="63" formatCode="B1d\-mmm\-yy">
                  <c:v>45993</c:v>
                </c:pt>
                <c:pt idx="64" formatCode="B1d\-mmm\-yy">
                  <c:v>46000</c:v>
                </c:pt>
                <c:pt idx="65" formatCode="B1d\-mmm\-yy">
                  <c:v>46007</c:v>
                </c:pt>
                <c:pt idx="66" formatCode="B1d\-mmm\-yy">
                  <c:v>46014</c:v>
                </c:pt>
                <c:pt idx="67" formatCode="B1d\-mmm\-yy">
                  <c:v>46028</c:v>
                </c:pt>
                <c:pt idx="68" formatCode="B1d\-mmm\-yy">
                  <c:v>46035</c:v>
                </c:pt>
                <c:pt idx="69" formatCode="B1d\-mmm\-yy">
                  <c:v>46042</c:v>
                </c:pt>
                <c:pt idx="70" formatCode="B1d\-mmm\-yy">
                  <c:v>46049</c:v>
                </c:pt>
                <c:pt idx="71" formatCode="B1d\-mmm\-yy">
                  <c:v>46056</c:v>
                </c:pt>
                <c:pt idx="72" formatCode="B1d\-mmm\-yy">
                  <c:v>46063</c:v>
                </c:pt>
                <c:pt idx="73" formatCode="B1d\-mmm\-yy">
                  <c:v>46070</c:v>
                </c:pt>
                <c:pt idx="74" formatCode="B1d\-mmm\-yy">
                  <c:v>46077</c:v>
                </c:pt>
                <c:pt idx="75" formatCode="B1d\-mmm\-yy">
                  <c:v>46086</c:v>
                </c:pt>
                <c:pt idx="76" formatCode="B1d\-mmm\-yy">
                  <c:v>46091</c:v>
                </c:pt>
                <c:pt idx="77" formatCode="B1d\-mmm\-yy">
                  <c:v>46098</c:v>
                </c:pt>
                <c:pt idx="78" formatCode="B1d\-mmm\-yy">
                  <c:v>46105</c:v>
                </c:pt>
                <c:pt idx="79" formatCode="B1d\-mmm\-yy">
                  <c:v>46112</c:v>
                </c:pt>
                <c:pt idx="80" formatCode="B1d\-mmm\-yy">
                  <c:v>46119</c:v>
                </c:pt>
                <c:pt idx="81" formatCode="[$-409]dd\-mmm\-yy;@">
                  <c:v>46121</c:v>
                </c:pt>
                <c:pt idx="82" formatCode="[$-409]dd\-mmm\-yy;@">
                  <c:v>46133</c:v>
                </c:pt>
                <c:pt idx="83" formatCode="[$-409]dd\-mmm\-yy;@">
                  <c:v>46140</c:v>
                </c:pt>
                <c:pt idx="84" formatCode="[$-409]dd\-mmm\-yy;@">
                  <c:v>46149</c:v>
                </c:pt>
                <c:pt idx="85" formatCode="[$-409]dd\-mmm\-yy;@">
                  <c:v>46154</c:v>
                </c:pt>
                <c:pt idx="86" formatCode="[$-409]dd\-mmm\-yy;@">
                  <c:v>46161</c:v>
                </c:pt>
                <c:pt idx="87" formatCode="[$-409]dd\-mmm\-yy;@">
                  <c:v>46168</c:v>
                </c:pt>
                <c:pt idx="88" formatCode="[$-409]dd\-mmm\-yy;@">
                  <c:v>46178</c:v>
                </c:pt>
                <c:pt idx="89" formatCode="[$-409]dd\-mmm\-yy;@">
                  <c:v>46182</c:v>
                </c:pt>
              </c:numCache>
            </c:numRef>
          </c:cat>
          <c:val>
            <c:numRef>
              <c:f>'Tapioca Chip Price_1'!$C$3:$C$92</c:f>
              <c:numCache>
                <c:formatCode>0.00</c:formatCode>
                <c:ptCount val="90"/>
                <c:pt idx="0">
                  <c:v>269</c:v>
                </c:pt>
                <c:pt idx="1">
                  <c:v>275</c:v>
                </c:pt>
                <c:pt idx="2">
                  <c:v>273</c:v>
                </c:pt>
                <c:pt idx="3">
                  <c:v>270</c:v>
                </c:pt>
                <c:pt idx="4">
                  <c:v>266</c:v>
                </c:pt>
                <c:pt idx="5">
                  <c:v>263</c:v>
                </c:pt>
                <c:pt idx="6">
                  <c:v>265</c:v>
                </c:pt>
                <c:pt idx="7">
                  <c:v>273</c:v>
                </c:pt>
                <c:pt idx="8">
                  <c:v>280</c:v>
                </c:pt>
                <c:pt idx="9">
                  <c:v>283</c:v>
                </c:pt>
                <c:pt idx="10">
                  <c:v>278</c:v>
                </c:pt>
                <c:pt idx="11">
                  <c:v>269</c:v>
                </c:pt>
                <c:pt idx="12">
                  <c:v>253</c:v>
                </c:pt>
                <c:pt idx="13">
                  <c:v>253</c:v>
                </c:pt>
                <c:pt idx="14">
                  <c:v>250</c:v>
                </c:pt>
                <c:pt idx="15">
                  <c:v>236</c:v>
                </c:pt>
                <c:pt idx="16">
                  <c:v>230</c:v>
                </c:pt>
                <c:pt idx="17">
                  <c:v>236</c:v>
                </c:pt>
                <c:pt idx="18">
                  <c:v>245</c:v>
                </c:pt>
                <c:pt idx="19">
                  <c:v>245</c:v>
                </c:pt>
                <c:pt idx="20">
                  <c:v>245</c:v>
                </c:pt>
                <c:pt idx="21">
                  <c:v>238</c:v>
                </c:pt>
                <c:pt idx="22">
                  <c:v>208</c:v>
                </c:pt>
                <c:pt idx="23">
                  <c:v>190</c:v>
                </c:pt>
                <c:pt idx="27">
                  <c:v>185</c:v>
                </c:pt>
                <c:pt idx="28">
                  <c:v>185</c:v>
                </c:pt>
                <c:pt idx="29">
                  <c:v>185</c:v>
                </c:pt>
                <c:pt idx="30">
                  <c:v>185</c:v>
                </c:pt>
                <c:pt idx="31">
                  <c:v>185</c:v>
                </c:pt>
                <c:pt idx="32">
                  <c:v>185</c:v>
                </c:pt>
                <c:pt idx="33">
                  <c:v>185</c:v>
                </c:pt>
                <c:pt idx="34">
                  <c:v>192.5</c:v>
                </c:pt>
                <c:pt idx="35">
                  <c:v>192.5</c:v>
                </c:pt>
                <c:pt idx="36">
                  <c:v>197.5</c:v>
                </c:pt>
                <c:pt idx="37">
                  <c:v>197.5</c:v>
                </c:pt>
                <c:pt idx="38">
                  <c:v>205</c:v>
                </c:pt>
                <c:pt idx="39">
                  <c:v>215</c:v>
                </c:pt>
                <c:pt idx="40">
                  <c:v>215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217.5</c:v>
                </c:pt>
                <c:pt idx="50">
                  <c:v>217.5</c:v>
                </c:pt>
                <c:pt idx="51">
                  <c:v>217.5</c:v>
                </c:pt>
                <c:pt idx="52">
                  <c:v>217.5</c:v>
                </c:pt>
                <c:pt idx="53">
                  <c:v>212.5</c:v>
                </c:pt>
                <c:pt idx="54">
                  <c:v>212.5</c:v>
                </c:pt>
                <c:pt idx="55">
                  <c:v>212.5</c:v>
                </c:pt>
                <c:pt idx="56">
                  <c:v>212.5</c:v>
                </c:pt>
                <c:pt idx="57">
                  <c:v>212.5</c:v>
                </c:pt>
                <c:pt idx="58">
                  <c:v>212.5</c:v>
                </c:pt>
                <c:pt idx="59">
                  <c:v>212.5</c:v>
                </c:pt>
                <c:pt idx="60">
                  <c:v>212.5</c:v>
                </c:pt>
                <c:pt idx="61">
                  <c:v>212.5</c:v>
                </c:pt>
                <c:pt idx="62">
                  <c:v>212.5</c:v>
                </c:pt>
                <c:pt idx="63">
                  <c:v>212.5</c:v>
                </c:pt>
                <c:pt idx="64">
                  <c:v>212.5</c:v>
                </c:pt>
                <c:pt idx="65">
                  <c:v>212.5</c:v>
                </c:pt>
                <c:pt idx="66">
                  <c:v>212.5</c:v>
                </c:pt>
                <c:pt idx="67">
                  <c:v>217.5</c:v>
                </c:pt>
                <c:pt idx="68">
                  <c:v>217.5</c:v>
                </c:pt>
                <c:pt idx="69">
                  <c:v>217.5</c:v>
                </c:pt>
                <c:pt idx="70">
                  <c:v>217.5</c:v>
                </c:pt>
                <c:pt idx="71">
                  <c:v>217.5</c:v>
                </c:pt>
                <c:pt idx="72">
                  <c:v>222.5</c:v>
                </c:pt>
                <c:pt idx="73">
                  <c:v>227.5</c:v>
                </c:pt>
                <c:pt idx="74">
                  <c:v>227.5</c:v>
                </c:pt>
                <c:pt idx="75">
                  <c:v>235</c:v>
                </c:pt>
                <c:pt idx="76">
                  <c:v>245</c:v>
                </c:pt>
                <c:pt idx="77">
                  <c:v>245</c:v>
                </c:pt>
                <c:pt idx="78">
                  <c:v>255</c:v>
                </c:pt>
                <c:pt idx="79">
                  <c:v>255</c:v>
                </c:pt>
                <c:pt idx="80">
                  <c:v>255</c:v>
                </c:pt>
                <c:pt idx="81">
                  <c:v>260</c:v>
                </c:pt>
                <c:pt idx="82">
                  <c:v>260</c:v>
                </c:pt>
                <c:pt idx="83">
                  <c:v>260</c:v>
                </c:pt>
                <c:pt idx="84">
                  <c:v>260</c:v>
                </c:pt>
                <c:pt idx="85">
                  <c:v>260</c:v>
                </c:pt>
                <c:pt idx="86">
                  <c:v>260</c:v>
                </c:pt>
                <c:pt idx="87">
                  <c:v>260</c:v>
                </c:pt>
                <c:pt idx="88">
                  <c:v>260</c:v>
                </c:pt>
                <c:pt idx="89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4-440F-A231-2D65B055ED74}"/>
            </c:ext>
          </c:extLst>
        </c:ser>
        <c:ser>
          <c:idx val="2"/>
          <c:order val="1"/>
          <c:tx>
            <c:strRef>
              <c:f>'Tapioca Chip Price_1'!$D$2</c:f>
              <c:strCache>
                <c:ptCount val="1"/>
                <c:pt idx="0">
                  <c:v>VN to China (USD/MT)</c:v>
                </c:pt>
              </c:strCache>
            </c:strRef>
          </c:tx>
          <c:spPr>
            <a:ln w="3810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dPt>
            <c:idx val="83"/>
            <c:marker>
              <c:symbol val="none"/>
            </c:marker>
            <c:bubble3D val="0"/>
            <c:spPr>
              <a:ln w="38100" cap="rnd">
                <a:solidFill>
                  <a:srgbClr val="FF00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EE6C-4138-9680-C069FA4C7F03}"/>
              </c:ext>
            </c:extLst>
          </c:dPt>
          <c:cat>
            <c:numRef>
              <c:f>'Tapioca Chip Price_1'!$A$3:$A$92</c:f>
              <c:numCache>
                <c:formatCode>mmm\-yy</c:formatCode>
                <c:ptCount val="9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 formatCode="B1d\-mmm\-yy">
                  <c:v>45748</c:v>
                </c:pt>
                <c:pt idx="28" formatCode="B1d\-mmm\-yy">
                  <c:v>45755</c:v>
                </c:pt>
                <c:pt idx="29" formatCode="B1d\-mmm\-yy">
                  <c:v>45764</c:v>
                </c:pt>
                <c:pt idx="30" formatCode="B1d\-mmm\-yy">
                  <c:v>45769</c:v>
                </c:pt>
                <c:pt idx="31" formatCode="B1d\-mmm\-yy">
                  <c:v>45771</c:v>
                </c:pt>
                <c:pt idx="32" formatCode="B1d\-mmm\-yy">
                  <c:v>45776</c:v>
                </c:pt>
                <c:pt idx="33" formatCode="B1d\-mmm\-yy">
                  <c:v>45785</c:v>
                </c:pt>
                <c:pt idx="34" formatCode="B1d\-mmm\-yy">
                  <c:v>45792</c:v>
                </c:pt>
                <c:pt idx="35" formatCode="B1d\-mmm\-yy">
                  <c:v>45797</c:v>
                </c:pt>
                <c:pt idx="36" formatCode="B1d\-mmm\-yy">
                  <c:v>45804</c:v>
                </c:pt>
                <c:pt idx="37" formatCode="B1d\-mmm\-yy">
                  <c:v>45813</c:v>
                </c:pt>
                <c:pt idx="38" formatCode="B1d\-mmm\-yy">
                  <c:v>45818</c:v>
                </c:pt>
                <c:pt idx="39" formatCode="B1d\-mmm\-yy">
                  <c:v>45825</c:v>
                </c:pt>
                <c:pt idx="40" formatCode="B1d\-mmm\-yy">
                  <c:v>45832</c:v>
                </c:pt>
                <c:pt idx="41" formatCode="B1d\-mmm\-yy">
                  <c:v>45839</c:v>
                </c:pt>
                <c:pt idx="42" formatCode="B1d\-mmm\-yy">
                  <c:v>45846</c:v>
                </c:pt>
                <c:pt idx="43" formatCode="B1d\-mmm\-yy">
                  <c:v>45853</c:v>
                </c:pt>
                <c:pt idx="44" formatCode="B1d\-mmm\-yy">
                  <c:v>45860</c:v>
                </c:pt>
                <c:pt idx="45" formatCode="B1d\-mmm\-yy">
                  <c:v>45869</c:v>
                </c:pt>
                <c:pt idx="46" formatCode="B1d\-mmm\-yy">
                  <c:v>45874</c:v>
                </c:pt>
                <c:pt idx="47" formatCode="B1d\-mmm\-yy">
                  <c:v>45883</c:v>
                </c:pt>
                <c:pt idx="48" formatCode="B1d\-mmm\-yy">
                  <c:v>45888</c:v>
                </c:pt>
                <c:pt idx="49" formatCode="B1d\-mmm\-yy">
                  <c:v>45895</c:v>
                </c:pt>
                <c:pt idx="50" formatCode="B1d\-mmm\-yy">
                  <c:v>45902</c:v>
                </c:pt>
                <c:pt idx="51" formatCode="B1d\-mmm\-yy">
                  <c:v>45909</c:v>
                </c:pt>
                <c:pt idx="52" formatCode="B1d\-mmm\-yy">
                  <c:v>45916</c:v>
                </c:pt>
                <c:pt idx="53" formatCode="B1d\-mmm\-yy">
                  <c:v>45923</c:v>
                </c:pt>
                <c:pt idx="54" formatCode="B1d\-mmm\-yy">
                  <c:v>45930</c:v>
                </c:pt>
                <c:pt idx="55" formatCode="B1d\-mmm\-yy">
                  <c:v>45937</c:v>
                </c:pt>
                <c:pt idx="56" formatCode="B1d\-mmm\-yy">
                  <c:v>45944</c:v>
                </c:pt>
                <c:pt idx="57" formatCode="B1d\-mmm\-yy">
                  <c:v>45951</c:v>
                </c:pt>
                <c:pt idx="58" formatCode="B1d\-mmm\-yy">
                  <c:v>45958</c:v>
                </c:pt>
                <c:pt idx="59" formatCode="B1d\-mmm\-yy">
                  <c:v>45965</c:v>
                </c:pt>
                <c:pt idx="60" formatCode="B1d\-mmm\-yy">
                  <c:v>45972</c:v>
                </c:pt>
                <c:pt idx="61" formatCode="B1d\-mmm\-yy">
                  <c:v>45979</c:v>
                </c:pt>
                <c:pt idx="62" formatCode="B1d\-mmm\-yy">
                  <c:v>45986</c:v>
                </c:pt>
                <c:pt idx="63" formatCode="B1d\-mmm\-yy">
                  <c:v>45993</c:v>
                </c:pt>
                <c:pt idx="64" formatCode="B1d\-mmm\-yy">
                  <c:v>46000</c:v>
                </c:pt>
                <c:pt idx="65" formatCode="B1d\-mmm\-yy">
                  <c:v>46007</c:v>
                </c:pt>
                <c:pt idx="66" formatCode="B1d\-mmm\-yy">
                  <c:v>46014</c:v>
                </c:pt>
                <c:pt idx="67" formatCode="B1d\-mmm\-yy">
                  <c:v>46028</c:v>
                </c:pt>
                <c:pt idx="68" formatCode="B1d\-mmm\-yy">
                  <c:v>46035</c:v>
                </c:pt>
                <c:pt idx="69" formatCode="B1d\-mmm\-yy">
                  <c:v>46042</c:v>
                </c:pt>
                <c:pt idx="70" formatCode="B1d\-mmm\-yy">
                  <c:v>46049</c:v>
                </c:pt>
                <c:pt idx="71" formatCode="B1d\-mmm\-yy">
                  <c:v>46056</c:v>
                </c:pt>
                <c:pt idx="72" formatCode="B1d\-mmm\-yy">
                  <c:v>46063</c:v>
                </c:pt>
                <c:pt idx="73" formatCode="B1d\-mmm\-yy">
                  <c:v>46070</c:v>
                </c:pt>
                <c:pt idx="74" formatCode="B1d\-mmm\-yy">
                  <c:v>46077</c:v>
                </c:pt>
                <c:pt idx="75" formatCode="B1d\-mmm\-yy">
                  <c:v>46086</c:v>
                </c:pt>
                <c:pt idx="76" formatCode="B1d\-mmm\-yy">
                  <c:v>46091</c:v>
                </c:pt>
                <c:pt idx="77" formatCode="B1d\-mmm\-yy">
                  <c:v>46098</c:v>
                </c:pt>
                <c:pt idx="78" formatCode="B1d\-mmm\-yy">
                  <c:v>46105</c:v>
                </c:pt>
                <c:pt idx="79" formatCode="B1d\-mmm\-yy">
                  <c:v>46112</c:v>
                </c:pt>
                <c:pt idx="80" formatCode="B1d\-mmm\-yy">
                  <c:v>46119</c:v>
                </c:pt>
                <c:pt idx="81" formatCode="[$-409]dd\-mmm\-yy;@">
                  <c:v>46121</c:v>
                </c:pt>
                <c:pt idx="82" formatCode="[$-409]dd\-mmm\-yy;@">
                  <c:v>46133</c:v>
                </c:pt>
                <c:pt idx="83" formatCode="[$-409]dd\-mmm\-yy;@">
                  <c:v>46140</c:v>
                </c:pt>
                <c:pt idx="84" formatCode="[$-409]dd\-mmm\-yy;@">
                  <c:v>46149</c:v>
                </c:pt>
                <c:pt idx="85" formatCode="[$-409]dd\-mmm\-yy;@">
                  <c:v>46154</c:v>
                </c:pt>
                <c:pt idx="86" formatCode="[$-409]dd\-mmm\-yy;@">
                  <c:v>46161</c:v>
                </c:pt>
                <c:pt idx="87" formatCode="[$-409]dd\-mmm\-yy;@">
                  <c:v>46168</c:v>
                </c:pt>
                <c:pt idx="88" formatCode="[$-409]dd\-mmm\-yy;@">
                  <c:v>46178</c:v>
                </c:pt>
                <c:pt idx="89" formatCode="[$-409]dd\-mmm\-yy;@">
                  <c:v>46182</c:v>
                </c:pt>
              </c:numCache>
            </c:numRef>
          </c:cat>
          <c:val>
            <c:numRef>
              <c:f>'Tapioca Chip Price_1'!$D$3:$D$92</c:f>
              <c:numCache>
                <c:formatCode>0.00</c:formatCode>
                <c:ptCount val="90"/>
                <c:pt idx="66">
                  <c:v>235</c:v>
                </c:pt>
                <c:pt idx="67">
                  <c:v>240</c:v>
                </c:pt>
                <c:pt idx="68">
                  <c:v>240</c:v>
                </c:pt>
                <c:pt idx="69">
                  <c:v>240</c:v>
                </c:pt>
                <c:pt idx="70">
                  <c:v>240</c:v>
                </c:pt>
                <c:pt idx="71">
                  <c:v>240</c:v>
                </c:pt>
                <c:pt idx="72">
                  <c:v>240</c:v>
                </c:pt>
                <c:pt idx="73">
                  <c:v>240</c:v>
                </c:pt>
                <c:pt idx="74">
                  <c:v>240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255</c:v>
                </c:pt>
                <c:pt idx="80">
                  <c:v>260</c:v>
                </c:pt>
                <c:pt idx="81">
                  <c:v>260</c:v>
                </c:pt>
                <c:pt idx="82">
                  <c:v>260</c:v>
                </c:pt>
                <c:pt idx="83">
                  <c:v>265</c:v>
                </c:pt>
                <c:pt idx="84">
                  <c:v>265</c:v>
                </c:pt>
                <c:pt idx="85">
                  <c:v>265</c:v>
                </c:pt>
                <c:pt idx="86">
                  <c:v>265</c:v>
                </c:pt>
                <c:pt idx="87">
                  <c:v>265</c:v>
                </c:pt>
                <c:pt idx="88">
                  <c:v>265</c:v>
                </c:pt>
                <c:pt idx="89">
                  <c:v>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04-440F-A231-2D65B055ED74}"/>
            </c:ext>
          </c:extLst>
        </c:ser>
        <c:ser>
          <c:idx val="3"/>
          <c:order val="2"/>
          <c:tx>
            <c:strRef>
              <c:f>'Tapioca Chip Price_1'!$E$2</c:f>
              <c:strCache>
                <c:ptCount val="1"/>
                <c:pt idx="0">
                  <c:v>VN to Korea (USD/MT)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81"/>
            <c:marker>
              <c:symbol val="none"/>
            </c:marker>
            <c:bubble3D val="0"/>
            <c:spPr>
              <a:ln w="381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6C-4138-9680-C069FA4C7F03}"/>
              </c:ext>
            </c:extLst>
          </c:dPt>
          <c:cat>
            <c:numRef>
              <c:f>'Tapioca Chip Price_1'!$A$3:$A$92</c:f>
              <c:numCache>
                <c:formatCode>mmm\-yy</c:formatCode>
                <c:ptCount val="9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 formatCode="B1d\-mmm\-yy">
                  <c:v>45748</c:v>
                </c:pt>
                <c:pt idx="28" formatCode="B1d\-mmm\-yy">
                  <c:v>45755</c:v>
                </c:pt>
                <c:pt idx="29" formatCode="B1d\-mmm\-yy">
                  <c:v>45764</c:v>
                </c:pt>
                <c:pt idx="30" formatCode="B1d\-mmm\-yy">
                  <c:v>45769</c:v>
                </c:pt>
                <c:pt idx="31" formatCode="B1d\-mmm\-yy">
                  <c:v>45771</c:v>
                </c:pt>
                <c:pt idx="32" formatCode="B1d\-mmm\-yy">
                  <c:v>45776</c:v>
                </c:pt>
                <c:pt idx="33" formatCode="B1d\-mmm\-yy">
                  <c:v>45785</c:v>
                </c:pt>
                <c:pt idx="34" formatCode="B1d\-mmm\-yy">
                  <c:v>45792</c:v>
                </c:pt>
                <c:pt idx="35" formatCode="B1d\-mmm\-yy">
                  <c:v>45797</c:v>
                </c:pt>
                <c:pt idx="36" formatCode="B1d\-mmm\-yy">
                  <c:v>45804</c:v>
                </c:pt>
                <c:pt idx="37" formatCode="B1d\-mmm\-yy">
                  <c:v>45813</c:v>
                </c:pt>
                <c:pt idx="38" formatCode="B1d\-mmm\-yy">
                  <c:v>45818</c:v>
                </c:pt>
                <c:pt idx="39" formatCode="B1d\-mmm\-yy">
                  <c:v>45825</c:v>
                </c:pt>
                <c:pt idx="40" formatCode="B1d\-mmm\-yy">
                  <c:v>45832</c:v>
                </c:pt>
                <c:pt idx="41" formatCode="B1d\-mmm\-yy">
                  <c:v>45839</c:v>
                </c:pt>
                <c:pt idx="42" formatCode="B1d\-mmm\-yy">
                  <c:v>45846</c:v>
                </c:pt>
                <c:pt idx="43" formatCode="B1d\-mmm\-yy">
                  <c:v>45853</c:v>
                </c:pt>
                <c:pt idx="44" formatCode="B1d\-mmm\-yy">
                  <c:v>45860</c:v>
                </c:pt>
                <c:pt idx="45" formatCode="B1d\-mmm\-yy">
                  <c:v>45869</c:v>
                </c:pt>
                <c:pt idx="46" formatCode="B1d\-mmm\-yy">
                  <c:v>45874</c:v>
                </c:pt>
                <c:pt idx="47" formatCode="B1d\-mmm\-yy">
                  <c:v>45883</c:v>
                </c:pt>
                <c:pt idx="48" formatCode="B1d\-mmm\-yy">
                  <c:v>45888</c:v>
                </c:pt>
                <c:pt idx="49" formatCode="B1d\-mmm\-yy">
                  <c:v>45895</c:v>
                </c:pt>
                <c:pt idx="50" formatCode="B1d\-mmm\-yy">
                  <c:v>45902</c:v>
                </c:pt>
                <c:pt idx="51" formatCode="B1d\-mmm\-yy">
                  <c:v>45909</c:v>
                </c:pt>
                <c:pt idx="52" formatCode="B1d\-mmm\-yy">
                  <c:v>45916</c:v>
                </c:pt>
                <c:pt idx="53" formatCode="B1d\-mmm\-yy">
                  <c:v>45923</c:v>
                </c:pt>
                <c:pt idx="54" formatCode="B1d\-mmm\-yy">
                  <c:v>45930</c:v>
                </c:pt>
                <c:pt idx="55" formatCode="B1d\-mmm\-yy">
                  <c:v>45937</c:v>
                </c:pt>
                <c:pt idx="56" formatCode="B1d\-mmm\-yy">
                  <c:v>45944</c:v>
                </c:pt>
                <c:pt idx="57" formatCode="B1d\-mmm\-yy">
                  <c:v>45951</c:v>
                </c:pt>
                <c:pt idx="58" formatCode="B1d\-mmm\-yy">
                  <c:v>45958</c:v>
                </c:pt>
                <c:pt idx="59" formatCode="B1d\-mmm\-yy">
                  <c:v>45965</c:v>
                </c:pt>
                <c:pt idx="60" formatCode="B1d\-mmm\-yy">
                  <c:v>45972</c:v>
                </c:pt>
                <c:pt idx="61" formatCode="B1d\-mmm\-yy">
                  <c:v>45979</c:v>
                </c:pt>
                <c:pt idx="62" formatCode="B1d\-mmm\-yy">
                  <c:v>45986</c:v>
                </c:pt>
                <c:pt idx="63" formatCode="B1d\-mmm\-yy">
                  <c:v>45993</c:v>
                </c:pt>
                <c:pt idx="64" formatCode="B1d\-mmm\-yy">
                  <c:v>46000</c:v>
                </c:pt>
                <c:pt idx="65" formatCode="B1d\-mmm\-yy">
                  <c:v>46007</c:v>
                </c:pt>
                <c:pt idx="66" formatCode="B1d\-mmm\-yy">
                  <c:v>46014</c:v>
                </c:pt>
                <c:pt idx="67" formatCode="B1d\-mmm\-yy">
                  <c:v>46028</c:v>
                </c:pt>
                <c:pt idx="68" formatCode="B1d\-mmm\-yy">
                  <c:v>46035</c:v>
                </c:pt>
                <c:pt idx="69" formatCode="B1d\-mmm\-yy">
                  <c:v>46042</c:v>
                </c:pt>
                <c:pt idx="70" formatCode="B1d\-mmm\-yy">
                  <c:v>46049</c:v>
                </c:pt>
                <c:pt idx="71" formatCode="B1d\-mmm\-yy">
                  <c:v>46056</c:v>
                </c:pt>
                <c:pt idx="72" formatCode="B1d\-mmm\-yy">
                  <c:v>46063</c:v>
                </c:pt>
                <c:pt idx="73" formatCode="B1d\-mmm\-yy">
                  <c:v>46070</c:v>
                </c:pt>
                <c:pt idx="74" formatCode="B1d\-mmm\-yy">
                  <c:v>46077</c:v>
                </c:pt>
                <c:pt idx="75" formatCode="B1d\-mmm\-yy">
                  <c:v>46086</c:v>
                </c:pt>
                <c:pt idx="76" formatCode="B1d\-mmm\-yy">
                  <c:v>46091</c:v>
                </c:pt>
                <c:pt idx="77" formatCode="B1d\-mmm\-yy">
                  <c:v>46098</c:v>
                </c:pt>
                <c:pt idx="78" formatCode="B1d\-mmm\-yy">
                  <c:v>46105</c:v>
                </c:pt>
                <c:pt idx="79" formatCode="B1d\-mmm\-yy">
                  <c:v>46112</c:v>
                </c:pt>
                <c:pt idx="80" formatCode="B1d\-mmm\-yy">
                  <c:v>46119</c:v>
                </c:pt>
                <c:pt idx="81" formatCode="[$-409]dd\-mmm\-yy;@">
                  <c:v>46121</c:v>
                </c:pt>
                <c:pt idx="82" formatCode="[$-409]dd\-mmm\-yy;@">
                  <c:v>46133</c:v>
                </c:pt>
                <c:pt idx="83" formatCode="[$-409]dd\-mmm\-yy;@">
                  <c:v>46140</c:v>
                </c:pt>
                <c:pt idx="84" formatCode="[$-409]dd\-mmm\-yy;@">
                  <c:v>46149</c:v>
                </c:pt>
                <c:pt idx="85" formatCode="[$-409]dd\-mmm\-yy;@">
                  <c:v>46154</c:v>
                </c:pt>
                <c:pt idx="86" formatCode="[$-409]dd\-mmm\-yy;@">
                  <c:v>46161</c:v>
                </c:pt>
                <c:pt idx="87" formatCode="[$-409]dd\-mmm\-yy;@">
                  <c:v>46168</c:v>
                </c:pt>
                <c:pt idx="88" formatCode="[$-409]dd\-mmm\-yy;@">
                  <c:v>46178</c:v>
                </c:pt>
                <c:pt idx="89" formatCode="[$-409]dd\-mmm\-yy;@">
                  <c:v>46182</c:v>
                </c:pt>
              </c:numCache>
            </c:numRef>
          </c:cat>
          <c:val>
            <c:numRef>
              <c:f>'Tapioca Chip Price_1'!$E$3:$E$92</c:f>
              <c:numCache>
                <c:formatCode>0.00</c:formatCode>
                <c:ptCount val="90"/>
                <c:pt idx="66">
                  <c:v>290</c:v>
                </c:pt>
                <c:pt idx="67">
                  <c:v>295</c:v>
                </c:pt>
                <c:pt idx="68">
                  <c:v>295</c:v>
                </c:pt>
                <c:pt idx="69">
                  <c:v>295</c:v>
                </c:pt>
                <c:pt idx="70">
                  <c:v>295</c:v>
                </c:pt>
                <c:pt idx="71">
                  <c:v>295</c:v>
                </c:pt>
                <c:pt idx="72">
                  <c:v>295</c:v>
                </c:pt>
                <c:pt idx="73">
                  <c:v>295</c:v>
                </c:pt>
                <c:pt idx="74">
                  <c:v>295</c:v>
                </c:pt>
                <c:pt idx="75">
                  <c:v>305</c:v>
                </c:pt>
                <c:pt idx="76">
                  <c:v>305</c:v>
                </c:pt>
                <c:pt idx="77">
                  <c:v>305</c:v>
                </c:pt>
                <c:pt idx="78">
                  <c:v>305</c:v>
                </c:pt>
                <c:pt idx="79">
                  <c:v>310</c:v>
                </c:pt>
                <c:pt idx="80">
                  <c:v>315</c:v>
                </c:pt>
                <c:pt idx="81">
                  <c:v>315</c:v>
                </c:pt>
                <c:pt idx="82">
                  <c:v>315</c:v>
                </c:pt>
                <c:pt idx="83">
                  <c:v>320</c:v>
                </c:pt>
                <c:pt idx="84">
                  <c:v>320</c:v>
                </c:pt>
                <c:pt idx="85">
                  <c:v>320</c:v>
                </c:pt>
                <c:pt idx="86">
                  <c:v>320</c:v>
                </c:pt>
                <c:pt idx="87">
                  <c:v>320</c:v>
                </c:pt>
                <c:pt idx="88">
                  <c:v>320</c:v>
                </c:pt>
                <c:pt idx="89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04-440F-A231-2D65B055E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371967"/>
        <c:axId val="691367647"/>
      </c:lineChart>
      <c:dateAx>
        <c:axId val="691371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691367647"/>
        <c:crosses val="autoZero"/>
        <c:auto val="1"/>
        <c:lblOffset val="100"/>
        <c:baseTimeUnit val="days"/>
      </c:dateAx>
      <c:valAx>
        <c:axId val="691367647"/>
        <c:scaling>
          <c:orientation val="minMax"/>
          <c:min val="1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 sz="2400" b="1"/>
                  <a:t>THB/kg</a:t>
                </a:r>
              </a:p>
            </c:rich>
          </c:tx>
          <c:layout>
            <c:manualLayout>
              <c:xMode val="edge"/>
              <c:yMode val="edge"/>
              <c:x val="1.7989787358164203E-2"/>
              <c:y val="0.42316993270578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691371967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108445696620013"/>
          <c:y val="0.91180303572496102"/>
          <c:w val="0.4836950880055611"/>
          <c:h val="5.1670817705044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sz="2400" b="1"/>
              <a:t> average price Thai</a:t>
            </a:r>
            <a:r>
              <a:rPr lang="en-US" sz="2400" b="1" baseline="0"/>
              <a:t> Market (THB/Kg)</a:t>
            </a:r>
            <a:endParaRPr lang="en-US" sz="2400" b="1"/>
          </a:p>
        </c:rich>
      </c:tx>
      <c:overlay val="0"/>
      <c:spPr>
        <a:solidFill>
          <a:srgbClr val="00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88440826577462E-2"/>
          <c:y val="0.10701282713848548"/>
          <c:w val="0.87094005821079157"/>
          <c:h val="0.70523482345213639"/>
        </c:manualLayout>
      </c:layout>
      <c:lineChart>
        <c:grouping val="standard"/>
        <c:varyColors val="0"/>
        <c:ser>
          <c:idx val="0"/>
          <c:order val="0"/>
          <c:tx>
            <c:strRef>
              <c:f>'Tapioca Chip Price_1'!$B$2</c:f>
              <c:strCache>
                <c:ptCount val="1"/>
                <c:pt idx="0">
                  <c:v>(THB/kg)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'Tapioca Chip Price_1'!$A$3:$A$92</c:f>
              <c:numCache>
                <c:formatCode>mmm\-yy</c:formatCode>
                <c:ptCount val="9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 formatCode="B1d\-mmm\-yy">
                  <c:v>45748</c:v>
                </c:pt>
                <c:pt idx="28" formatCode="B1d\-mmm\-yy">
                  <c:v>45755</c:v>
                </c:pt>
                <c:pt idx="29" formatCode="B1d\-mmm\-yy">
                  <c:v>45764</c:v>
                </c:pt>
                <c:pt idx="30" formatCode="B1d\-mmm\-yy">
                  <c:v>45769</c:v>
                </c:pt>
                <c:pt idx="31" formatCode="B1d\-mmm\-yy">
                  <c:v>45771</c:v>
                </c:pt>
                <c:pt idx="32" formatCode="B1d\-mmm\-yy">
                  <c:v>45776</c:v>
                </c:pt>
                <c:pt idx="33" formatCode="B1d\-mmm\-yy">
                  <c:v>45785</c:v>
                </c:pt>
                <c:pt idx="34" formatCode="B1d\-mmm\-yy">
                  <c:v>45792</c:v>
                </c:pt>
                <c:pt idx="35" formatCode="B1d\-mmm\-yy">
                  <c:v>45797</c:v>
                </c:pt>
                <c:pt idx="36" formatCode="B1d\-mmm\-yy">
                  <c:v>45804</c:v>
                </c:pt>
                <c:pt idx="37" formatCode="B1d\-mmm\-yy">
                  <c:v>45813</c:v>
                </c:pt>
                <c:pt idx="38" formatCode="B1d\-mmm\-yy">
                  <c:v>45818</c:v>
                </c:pt>
                <c:pt idx="39" formatCode="B1d\-mmm\-yy">
                  <c:v>45825</c:v>
                </c:pt>
                <c:pt idx="40" formatCode="B1d\-mmm\-yy">
                  <c:v>45832</c:v>
                </c:pt>
                <c:pt idx="41" formatCode="B1d\-mmm\-yy">
                  <c:v>45839</c:v>
                </c:pt>
                <c:pt idx="42" formatCode="B1d\-mmm\-yy">
                  <c:v>45846</c:v>
                </c:pt>
                <c:pt idx="43" formatCode="B1d\-mmm\-yy">
                  <c:v>45853</c:v>
                </c:pt>
                <c:pt idx="44" formatCode="B1d\-mmm\-yy">
                  <c:v>45860</c:v>
                </c:pt>
                <c:pt idx="45" formatCode="B1d\-mmm\-yy">
                  <c:v>45869</c:v>
                </c:pt>
                <c:pt idx="46" formatCode="B1d\-mmm\-yy">
                  <c:v>45874</c:v>
                </c:pt>
                <c:pt idx="47" formatCode="B1d\-mmm\-yy">
                  <c:v>45883</c:v>
                </c:pt>
                <c:pt idx="48" formatCode="B1d\-mmm\-yy">
                  <c:v>45888</c:v>
                </c:pt>
                <c:pt idx="49" formatCode="B1d\-mmm\-yy">
                  <c:v>45895</c:v>
                </c:pt>
                <c:pt idx="50" formatCode="B1d\-mmm\-yy">
                  <c:v>45902</c:v>
                </c:pt>
                <c:pt idx="51" formatCode="B1d\-mmm\-yy">
                  <c:v>45909</c:v>
                </c:pt>
                <c:pt idx="52" formatCode="B1d\-mmm\-yy">
                  <c:v>45916</c:v>
                </c:pt>
                <c:pt idx="53" formatCode="B1d\-mmm\-yy">
                  <c:v>45923</c:v>
                </c:pt>
                <c:pt idx="54" formatCode="B1d\-mmm\-yy">
                  <c:v>45930</c:v>
                </c:pt>
                <c:pt idx="55" formatCode="B1d\-mmm\-yy">
                  <c:v>45937</c:v>
                </c:pt>
                <c:pt idx="56" formatCode="B1d\-mmm\-yy">
                  <c:v>45944</c:v>
                </c:pt>
                <c:pt idx="57" formatCode="B1d\-mmm\-yy">
                  <c:v>45951</c:v>
                </c:pt>
                <c:pt idx="58" formatCode="B1d\-mmm\-yy">
                  <c:v>45958</c:v>
                </c:pt>
                <c:pt idx="59" formatCode="B1d\-mmm\-yy">
                  <c:v>45965</c:v>
                </c:pt>
                <c:pt idx="60" formatCode="B1d\-mmm\-yy">
                  <c:v>45972</c:v>
                </c:pt>
                <c:pt idx="61" formatCode="B1d\-mmm\-yy">
                  <c:v>45979</c:v>
                </c:pt>
                <c:pt idx="62" formatCode="B1d\-mmm\-yy">
                  <c:v>45986</c:v>
                </c:pt>
                <c:pt idx="63" formatCode="B1d\-mmm\-yy">
                  <c:v>45993</c:v>
                </c:pt>
                <c:pt idx="64" formatCode="B1d\-mmm\-yy">
                  <c:v>46000</c:v>
                </c:pt>
                <c:pt idx="65" formatCode="B1d\-mmm\-yy">
                  <c:v>46007</c:v>
                </c:pt>
                <c:pt idx="66" formatCode="B1d\-mmm\-yy">
                  <c:v>46014</c:v>
                </c:pt>
                <c:pt idx="67" formatCode="B1d\-mmm\-yy">
                  <c:v>46028</c:v>
                </c:pt>
                <c:pt idx="68" formatCode="B1d\-mmm\-yy">
                  <c:v>46035</c:v>
                </c:pt>
                <c:pt idx="69" formatCode="B1d\-mmm\-yy">
                  <c:v>46042</c:v>
                </c:pt>
                <c:pt idx="70" formatCode="B1d\-mmm\-yy">
                  <c:v>46049</c:v>
                </c:pt>
                <c:pt idx="71" formatCode="B1d\-mmm\-yy">
                  <c:v>46056</c:v>
                </c:pt>
                <c:pt idx="72" formatCode="B1d\-mmm\-yy">
                  <c:v>46063</c:v>
                </c:pt>
                <c:pt idx="73" formatCode="B1d\-mmm\-yy">
                  <c:v>46070</c:v>
                </c:pt>
                <c:pt idx="74" formatCode="B1d\-mmm\-yy">
                  <c:v>46077</c:v>
                </c:pt>
                <c:pt idx="75" formatCode="B1d\-mmm\-yy">
                  <c:v>46086</c:v>
                </c:pt>
                <c:pt idx="76" formatCode="B1d\-mmm\-yy">
                  <c:v>46091</c:v>
                </c:pt>
                <c:pt idx="77" formatCode="B1d\-mmm\-yy">
                  <c:v>46098</c:v>
                </c:pt>
                <c:pt idx="78" formatCode="B1d\-mmm\-yy">
                  <c:v>46105</c:v>
                </c:pt>
                <c:pt idx="79" formatCode="B1d\-mmm\-yy">
                  <c:v>46112</c:v>
                </c:pt>
                <c:pt idx="80" formatCode="B1d\-mmm\-yy">
                  <c:v>46119</c:v>
                </c:pt>
                <c:pt idx="81" formatCode="[$-409]dd\-mmm\-yy;@">
                  <c:v>46121</c:v>
                </c:pt>
                <c:pt idx="82" formatCode="[$-409]dd\-mmm\-yy;@">
                  <c:v>46133</c:v>
                </c:pt>
                <c:pt idx="83" formatCode="[$-409]dd\-mmm\-yy;@">
                  <c:v>46140</c:v>
                </c:pt>
                <c:pt idx="84" formatCode="[$-409]dd\-mmm\-yy;@">
                  <c:v>46149</c:v>
                </c:pt>
                <c:pt idx="85" formatCode="[$-409]dd\-mmm\-yy;@">
                  <c:v>46154</c:v>
                </c:pt>
                <c:pt idx="86" formatCode="[$-409]dd\-mmm\-yy;@">
                  <c:v>46161</c:v>
                </c:pt>
                <c:pt idx="87" formatCode="[$-409]dd\-mmm\-yy;@">
                  <c:v>46168</c:v>
                </c:pt>
                <c:pt idx="88" formatCode="[$-409]dd\-mmm\-yy;@">
                  <c:v>46178</c:v>
                </c:pt>
                <c:pt idx="89" formatCode="[$-409]dd\-mmm\-yy;@">
                  <c:v>46182</c:v>
                </c:pt>
              </c:numCache>
            </c:numRef>
          </c:cat>
          <c:val>
            <c:numRef>
              <c:f>'Tapioca Chip Price_1'!$B$3:$B$92</c:f>
              <c:numCache>
                <c:formatCode>0.00</c:formatCode>
                <c:ptCount val="90"/>
                <c:pt idx="0">
                  <c:v>8.75</c:v>
                </c:pt>
                <c:pt idx="1">
                  <c:v>9</c:v>
                </c:pt>
                <c:pt idx="2">
                  <c:v>9.18</c:v>
                </c:pt>
                <c:pt idx="3">
                  <c:v>9.3800000000000008</c:v>
                </c:pt>
                <c:pt idx="4">
                  <c:v>9.5500000000000007</c:v>
                </c:pt>
                <c:pt idx="5">
                  <c:v>9.4499999999999993</c:v>
                </c:pt>
                <c:pt idx="6">
                  <c:v>9.35</c:v>
                </c:pt>
                <c:pt idx="7">
                  <c:v>9.6</c:v>
                </c:pt>
                <c:pt idx="8">
                  <c:v>9.75</c:v>
                </c:pt>
                <c:pt idx="9">
                  <c:v>9.68</c:v>
                </c:pt>
                <c:pt idx="10">
                  <c:v>9.8000000000000007</c:v>
                </c:pt>
                <c:pt idx="11">
                  <c:v>9.6999999999999993</c:v>
                </c:pt>
                <c:pt idx="12">
                  <c:v>9.4</c:v>
                </c:pt>
                <c:pt idx="13">
                  <c:v>9.35</c:v>
                </c:pt>
                <c:pt idx="14">
                  <c:v>9.3000000000000007</c:v>
                </c:pt>
                <c:pt idx="15">
                  <c:v>9.3000000000000007</c:v>
                </c:pt>
                <c:pt idx="16">
                  <c:v>9.0500000000000007</c:v>
                </c:pt>
                <c:pt idx="17">
                  <c:v>9.0500000000000007</c:v>
                </c:pt>
                <c:pt idx="18">
                  <c:v>9.0500000000000007</c:v>
                </c:pt>
                <c:pt idx="19">
                  <c:v>9.0500000000000007</c:v>
                </c:pt>
                <c:pt idx="20">
                  <c:v>8.85</c:v>
                </c:pt>
                <c:pt idx="21">
                  <c:v>8.8000000000000007</c:v>
                </c:pt>
                <c:pt idx="22">
                  <c:v>8</c:v>
                </c:pt>
                <c:pt idx="23">
                  <c:v>6.5</c:v>
                </c:pt>
                <c:pt idx="27">
                  <c:v>5.45</c:v>
                </c:pt>
                <c:pt idx="28">
                  <c:v>5.48</c:v>
                </c:pt>
                <c:pt idx="29">
                  <c:v>5.48</c:v>
                </c:pt>
                <c:pt idx="30">
                  <c:v>5.53</c:v>
                </c:pt>
                <c:pt idx="31">
                  <c:v>5.53</c:v>
                </c:pt>
                <c:pt idx="32">
                  <c:v>5.53</c:v>
                </c:pt>
                <c:pt idx="33">
                  <c:v>5.58</c:v>
                </c:pt>
                <c:pt idx="34">
                  <c:v>5.63</c:v>
                </c:pt>
                <c:pt idx="35">
                  <c:v>5.63</c:v>
                </c:pt>
                <c:pt idx="36">
                  <c:v>5.63</c:v>
                </c:pt>
                <c:pt idx="37">
                  <c:v>5.88</c:v>
                </c:pt>
                <c:pt idx="38">
                  <c:v>5.88</c:v>
                </c:pt>
                <c:pt idx="39">
                  <c:v>6.1</c:v>
                </c:pt>
                <c:pt idx="40">
                  <c:v>6.1</c:v>
                </c:pt>
                <c:pt idx="41">
                  <c:v>6.25</c:v>
                </c:pt>
                <c:pt idx="42">
                  <c:v>6.25</c:v>
                </c:pt>
                <c:pt idx="43">
                  <c:v>6.25</c:v>
                </c:pt>
                <c:pt idx="44">
                  <c:v>6.25</c:v>
                </c:pt>
                <c:pt idx="45">
                  <c:v>6.25</c:v>
                </c:pt>
                <c:pt idx="46">
                  <c:v>6.25</c:v>
                </c:pt>
                <c:pt idx="47">
                  <c:v>6.23</c:v>
                </c:pt>
                <c:pt idx="48">
                  <c:v>6.2</c:v>
                </c:pt>
                <c:pt idx="49">
                  <c:v>6.15</c:v>
                </c:pt>
                <c:pt idx="50">
                  <c:v>6.15</c:v>
                </c:pt>
                <c:pt idx="51">
                  <c:v>6.15</c:v>
                </c:pt>
                <c:pt idx="52">
                  <c:v>6.15</c:v>
                </c:pt>
                <c:pt idx="53">
                  <c:v>6.05</c:v>
                </c:pt>
                <c:pt idx="54">
                  <c:v>6.05</c:v>
                </c:pt>
                <c:pt idx="55">
                  <c:v>6.05</c:v>
                </c:pt>
                <c:pt idx="56">
                  <c:v>6.05</c:v>
                </c:pt>
                <c:pt idx="57">
                  <c:v>6.05</c:v>
                </c:pt>
                <c:pt idx="58">
                  <c:v>6.05</c:v>
                </c:pt>
                <c:pt idx="59">
                  <c:v>6.05</c:v>
                </c:pt>
                <c:pt idx="60">
                  <c:v>6.05</c:v>
                </c:pt>
                <c:pt idx="61">
                  <c:v>6.05</c:v>
                </c:pt>
                <c:pt idx="62">
                  <c:v>6.05</c:v>
                </c:pt>
                <c:pt idx="63">
                  <c:v>6.05</c:v>
                </c:pt>
                <c:pt idx="64">
                  <c:v>6.13</c:v>
                </c:pt>
                <c:pt idx="65">
                  <c:v>6.13</c:v>
                </c:pt>
                <c:pt idx="66">
                  <c:v>6.28</c:v>
                </c:pt>
                <c:pt idx="67">
                  <c:v>6.28</c:v>
                </c:pt>
                <c:pt idx="68">
                  <c:v>6.18</c:v>
                </c:pt>
                <c:pt idx="69">
                  <c:v>6.18</c:v>
                </c:pt>
                <c:pt idx="70">
                  <c:v>6.18</c:v>
                </c:pt>
                <c:pt idx="71">
                  <c:v>6.18</c:v>
                </c:pt>
                <c:pt idx="72">
                  <c:v>6.45</c:v>
                </c:pt>
                <c:pt idx="73">
                  <c:v>6.5</c:v>
                </c:pt>
                <c:pt idx="74">
                  <c:v>6.5</c:v>
                </c:pt>
                <c:pt idx="75">
                  <c:v>6.6</c:v>
                </c:pt>
                <c:pt idx="76">
                  <c:v>6.68</c:v>
                </c:pt>
                <c:pt idx="77">
                  <c:v>6.9</c:v>
                </c:pt>
                <c:pt idx="78">
                  <c:v>7.2249999999999996</c:v>
                </c:pt>
                <c:pt idx="79">
                  <c:v>7.65</c:v>
                </c:pt>
                <c:pt idx="80">
                  <c:v>7.7750000000000004</c:v>
                </c:pt>
                <c:pt idx="81">
                  <c:v>7.7750000000000004</c:v>
                </c:pt>
                <c:pt idx="82">
                  <c:v>7.875</c:v>
                </c:pt>
                <c:pt idx="83">
                  <c:v>7.8</c:v>
                </c:pt>
                <c:pt idx="84">
                  <c:v>7.8</c:v>
                </c:pt>
                <c:pt idx="85">
                  <c:v>7.8</c:v>
                </c:pt>
                <c:pt idx="86">
                  <c:v>7.75</c:v>
                </c:pt>
                <c:pt idx="87">
                  <c:v>7.75</c:v>
                </c:pt>
                <c:pt idx="88">
                  <c:v>7.75</c:v>
                </c:pt>
                <c:pt idx="89">
                  <c:v>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6-487A-9D1F-1394164BA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371967"/>
        <c:axId val="691367647"/>
      </c:lineChart>
      <c:dateAx>
        <c:axId val="691371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691367647"/>
        <c:crosses val="autoZero"/>
        <c:auto val="1"/>
        <c:lblOffset val="100"/>
        <c:baseTimeUnit val="days"/>
      </c:dateAx>
      <c:valAx>
        <c:axId val="691367647"/>
        <c:scaling>
          <c:orientation val="minMax"/>
          <c:max val="12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 sz="2400" b="1"/>
                  <a:t>THB/kg</a:t>
                </a:r>
              </a:p>
            </c:rich>
          </c:tx>
          <c:layout>
            <c:manualLayout>
              <c:xMode val="edge"/>
              <c:yMode val="edge"/>
              <c:x val="1.7989787358164203E-2"/>
              <c:y val="0.42316993270578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691371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356004618131841"/>
          <c:y val="0.9256660331251696"/>
          <c:w val="0.26674995037385035"/>
          <c:h val="4.2585313177323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sz="2400" b="1">
                <a:latin typeface="Gill Sans MT" panose="020B0502020104020203" pitchFamily="34" charset="0"/>
              </a:rPr>
              <a:t>Ethanol , THB/Liter</a:t>
            </a:r>
          </a:p>
        </c:rich>
      </c:tx>
      <c:layout>
        <c:manualLayout>
          <c:xMode val="edge"/>
          <c:yMode val="edge"/>
          <c:x val="0.41725033848194071"/>
          <c:y val="6.3633515130080837E-2"/>
        </c:manualLayout>
      </c:layout>
      <c:overlay val="0"/>
      <c:spPr>
        <a:solidFill>
          <a:srgbClr val="00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975023786022683E-2"/>
          <c:y val="0.12293482398669632"/>
          <c:w val="0.95893493339819946"/>
          <c:h val="0.72489404473295804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'Ethanol Price_1'!$B$4:$B$93</c:f>
              <c:numCache>
                <c:formatCode>[$-409]mmm\-yy;@</c:formatCode>
                <c:ptCount val="9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  <c:pt idx="87">
                  <c:v>46113</c:v>
                </c:pt>
                <c:pt idx="88">
                  <c:v>46143</c:v>
                </c:pt>
                <c:pt idx="89">
                  <c:v>46174</c:v>
                </c:pt>
              </c:numCache>
            </c:numRef>
          </c:cat>
          <c:val>
            <c:numRef>
              <c:f>'Ethanol Price_1'!$C$4:$C$93</c:f>
              <c:numCache>
                <c:formatCode>[$฿-41E]#,##0.00</c:formatCode>
                <c:ptCount val="90"/>
                <c:pt idx="0">
                  <c:v>24.57</c:v>
                </c:pt>
                <c:pt idx="1">
                  <c:v>24.45</c:v>
                </c:pt>
                <c:pt idx="2">
                  <c:v>24.44</c:v>
                </c:pt>
                <c:pt idx="3">
                  <c:v>23.59</c:v>
                </c:pt>
                <c:pt idx="4">
                  <c:v>23.59</c:v>
                </c:pt>
                <c:pt idx="5">
                  <c:v>23.59</c:v>
                </c:pt>
                <c:pt idx="6">
                  <c:v>23.4</c:v>
                </c:pt>
                <c:pt idx="7">
                  <c:v>23.4</c:v>
                </c:pt>
                <c:pt idx="8">
                  <c:v>23.4</c:v>
                </c:pt>
                <c:pt idx="9">
                  <c:v>23.31</c:v>
                </c:pt>
                <c:pt idx="10">
                  <c:v>23.31</c:v>
                </c:pt>
                <c:pt idx="11">
                  <c:v>23.31</c:v>
                </c:pt>
                <c:pt idx="12">
                  <c:v>22.33</c:v>
                </c:pt>
                <c:pt idx="13">
                  <c:v>22.33</c:v>
                </c:pt>
                <c:pt idx="14">
                  <c:v>22.33</c:v>
                </c:pt>
                <c:pt idx="15">
                  <c:v>21.96</c:v>
                </c:pt>
                <c:pt idx="16">
                  <c:v>21.96</c:v>
                </c:pt>
                <c:pt idx="17">
                  <c:v>21.96</c:v>
                </c:pt>
                <c:pt idx="18">
                  <c:v>21.96</c:v>
                </c:pt>
                <c:pt idx="19">
                  <c:v>21.96</c:v>
                </c:pt>
                <c:pt idx="20">
                  <c:v>21.96</c:v>
                </c:pt>
                <c:pt idx="21">
                  <c:v>22.04</c:v>
                </c:pt>
                <c:pt idx="22">
                  <c:v>22.04</c:v>
                </c:pt>
                <c:pt idx="23">
                  <c:v>22.04</c:v>
                </c:pt>
                <c:pt idx="24">
                  <c:v>22.072500000000002</c:v>
                </c:pt>
                <c:pt idx="25">
                  <c:v>22.61</c:v>
                </c:pt>
                <c:pt idx="26">
                  <c:v>22.61</c:v>
                </c:pt>
                <c:pt idx="27">
                  <c:v>22.61</c:v>
                </c:pt>
                <c:pt idx="28">
                  <c:v>23.28</c:v>
                </c:pt>
                <c:pt idx="29">
                  <c:v>23.28</c:v>
                </c:pt>
                <c:pt idx="30">
                  <c:v>23.28</c:v>
                </c:pt>
                <c:pt idx="31">
                  <c:v>23.16</c:v>
                </c:pt>
                <c:pt idx="32">
                  <c:v>23.16</c:v>
                </c:pt>
                <c:pt idx="33">
                  <c:v>23.16</c:v>
                </c:pt>
                <c:pt idx="34">
                  <c:v>23.8</c:v>
                </c:pt>
                <c:pt idx="35">
                  <c:v>23.8</c:v>
                </c:pt>
                <c:pt idx="36">
                  <c:v>24.83</c:v>
                </c:pt>
                <c:pt idx="37">
                  <c:v>24.83</c:v>
                </c:pt>
                <c:pt idx="38">
                  <c:v>24.83</c:v>
                </c:pt>
                <c:pt idx="39">
                  <c:v>25.84</c:v>
                </c:pt>
                <c:pt idx="40">
                  <c:v>25.84</c:v>
                </c:pt>
                <c:pt idx="41">
                  <c:v>25.84</c:v>
                </c:pt>
                <c:pt idx="42">
                  <c:v>25.68</c:v>
                </c:pt>
                <c:pt idx="43">
                  <c:v>25.68</c:v>
                </c:pt>
                <c:pt idx="44">
                  <c:v>25.69</c:v>
                </c:pt>
                <c:pt idx="45">
                  <c:v>25.15</c:v>
                </c:pt>
                <c:pt idx="46">
                  <c:v>25.15</c:v>
                </c:pt>
                <c:pt idx="47">
                  <c:v>25.14</c:v>
                </c:pt>
                <c:pt idx="48">
                  <c:v>29.19</c:v>
                </c:pt>
                <c:pt idx="49">
                  <c:v>29.16</c:v>
                </c:pt>
                <c:pt idx="50">
                  <c:v>29.2</c:v>
                </c:pt>
                <c:pt idx="51">
                  <c:v>29.01</c:v>
                </c:pt>
                <c:pt idx="52">
                  <c:v>29.01</c:v>
                </c:pt>
                <c:pt idx="53">
                  <c:v>29.01</c:v>
                </c:pt>
                <c:pt idx="54">
                  <c:v>29.1</c:v>
                </c:pt>
                <c:pt idx="55">
                  <c:v>29.1</c:v>
                </c:pt>
                <c:pt idx="56">
                  <c:v>29.1</c:v>
                </c:pt>
                <c:pt idx="57">
                  <c:v>29.88</c:v>
                </c:pt>
                <c:pt idx="58">
                  <c:v>30.44</c:v>
                </c:pt>
                <c:pt idx="59">
                  <c:v>30.29</c:v>
                </c:pt>
                <c:pt idx="60">
                  <c:v>31.1</c:v>
                </c:pt>
                <c:pt idx="61">
                  <c:v>31.32</c:v>
                </c:pt>
                <c:pt idx="62">
                  <c:v>31.09</c:v>
                </c:pt>
                <c:pt idx="63">
                  <c:v>31.18</c:v>
                </c:pt>
                <c:pt idx="64">
                  <c:v>30.65</c:v>
                </c:pt>
                <c:pt idx="65">
                  <c:v>30.4</c:v>
                </c:pt>
                <c:pt idx="66">
                  <c:v>30.52</c:v>
                </c:pt>
                <c:pt idx="75">
                  <c:v>19.38</c:v>
                </c:pt>
                <c:pt idx="76">
                  <c:v>19.37</c:v>
                </c:pt>
                <c:pt idx="77">
                  <c:v>19.39</c:v>
                </c:pt>
                <c:pt idx="78">
                  <c:v>18.34</c:v>
                </c:pt>
                <c:pt idx="79">
                  <c:v>18.329999999999998</c:v>
                </c:pt>
                <c:pt idx="80">
                  <c:v>18.329999999999998</c:v>
                </c:pt>
                <c:pt idx="81">
                  <c:v>19.809999999999999</c:v>
                </c:pt>
                <c:pt idx="82">
                  <c:v>19.8</c:v>
                </c:pt>
                <c:pt idx="83">
                  <c:v>19.8</c:v>
                </c:pt>
                <c:pt idx="84">
                  <c:v>20.83</c:v>
                </c:pt>
                <c:pt idx="85">
                  <c:v>20.82</c:v>
                </c:pt>
                <c:pt idx="86">
                  <c:v>20.82</c:v>
                </c:pt>
                <c:pt idx="87">
                  <c:v>21.41</c:v>
                </c:pt>
                <c:pt idx="88">
                  <c:v>21.98</c:v>
                </c:pt>
                <c:pt idx="89">
                  <c:v>21.98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1-4C05-8651-68359AD5E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513360"/>
        <c:axId val="1173514320"/>
      </c:lineChart>
      <c:dateAx>
        <c:axId val="117351336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173514320"/>
        <c:crosses val="autoZero"/>
        <c:auto val="1"/>
        <c:lblOffset val="100"/>
        <c:baseTimeUnit val="months"/>
      </c:dateAx>
      <c:valAx>
        <c:axId val="1173514320"/>
        <c:scaling>
          <c:orientation val="minMax"/>
          <c:max val="35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฿-41E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17351336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sz="1800" b="1"/>
              <a:t>Dry Pulp Monthly price in Nakhon</a:t>
            </a:r>
            <a:r>
              <a:rPr lang="en-US" sz="1800" b="1" baseline="0"/>
              <a:t> Ratchasima, THB/kg</a:t>
            </a:r>
            <a:endParaRPr lang="en-US" sz="1800" b="1"/>
          </a:p>
        </c:rich>
      </c:tx>
      <c:overlay val="0"/>
      <c:spPr>
        <a:solidFill>
          <a:srgbClr val="66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60704527811099E-2"/>
          <c:y val="0.12533179713870687"/>
          <c:w val="0.91760549265528746"/>
          <c:h val="0.72905686590751029"/>
        </c:manualLayout>
      </c:layout>
      <c:lineChart>
        <c:grouping val="standard"/>
        <c:varyColors val="0"/>
        <c:ser>
          <c:idx val="2"/>
          <c:order val="0"/>
          <c:tx>
            <c:strRef>
              <c:f>'Dry Pulp Monthly price_1'!$B$2</c:f>
              <c:strCache>
                <c:ptCount val="1"/>
                <c:pt idx="0">
                  <c:v>Market dry pulp price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accentCallout2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'Dry Pulp Monthly price_1'!$A$3:$A$31</c:f>
              <c:strCache>
                <c:ptCount val="29"/>
                <c:pt idx="0">
                  <c:v>Jan'24</c:v>
                </c:pt>
                <c:pt idx="1">
                  <c:v>Feb'24</c:v>
                </c:pt>
                <c:pt idx="2">
                  <c:v>Mar'24</c:v>
                </c:pt>
                <c:pt idx="3">
                  <c:v>Apr'24</c:v>
                </c:pt>
                <c:pt idx="4">
                  <c:v>May'24</c:v>
                </c:pt>
                <c:pt idx="5">
                  <c:v>Jun'24</c:v>
                </c:pt>
                <c:pt idx="6">
                  <c:v>Jul'24</c:v>
                </c:pt>
                <c:pt idx="7">
                  <c:v>Aug'24</c:v>
                </c:pt>
                <c:pt idx="8">
                  <c:v>Sep'24</c:v>
                </c:pt>
                <c:pt idx="9">
                  <c:v>Oct'24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Aug'25</c:v>
                </c:pt>
                <c:pt idx="20">
                  <c:v>Sep'25</c:v>
                </c:pt>
                <c:pt idx="21">
                  <c:v>Oct'25</c:v>
                </c:pt>
                <c:pt idx="22">
                  <c:v>Nov'25</c:v>
                </c:pt>
                <c:pt idx="23">
                  <c:v>Dec'25</c:v>
                </c:pt>
                <c:pt idx="24">
                  <c:v>Jan'26</c:v>
                </c:pt>
                <c:pt idx="25">
                  <c:v>Feb'26</c:v>
                </c:pt>
                <c:pt idx="26">
                  <c:v>Mar'26</c:v>
                </c:pt>
                <c:pt idx="27">
                  <c:v>Apr'26</c:v>
                </c:pt>
                <c:pt idx="28">
                  <c:v>May'26</c:v>
                </c:pt>
              </c:strCache>
            </c:strRef>
          </c:cat>
          <c:val>
            <c:numRef>
              <c:f>'Dry Pulp Monthly price_1'!$B$3:$B$31</c:f>
              <c:numCache>
                <c:formatCode>#,##0.00_);\(#,##0.00\)</c:formatCode>
                <c:ptCount val="29"/>
                <c:pt idx="0">
                  <c:v>4.6000000000000005</c:v>
                </c:pt>
                <c:pt idx="1">
                  <c:v>4.2041666666666666</c:v>
                </c:pt>
                <c:pt idx="2">
                  <c:v>3.7980769230769229</c:v>
                </c:pt>
                <c:pt idx="3">
                  <c:v>3.2399999999999998</c:v>
                </c:pt>
                <c:pt idx="4">
                  <c:v>3.2</c:v>
                </c:pt>
                <c:pt idx="5">
                  <c:v>3.2</c:v>
                </c:pt>
                <c:pt idx="6">
                  <c:v>3.2</c:v>
                </c:pt>
                <c:pt idx="7">
                  <c:v>3.2</c:v>
                </c:pt>
                <c:pt idx="8">
                  <c:v>3.0153846153846149</c:v>
                </c:pt>
                <c:pt idx="9">
                  <c:v>2.6653846153846157</c:v>
                </c:pt>
                <c:pt idx="10">
                  <c:v>2.4230769230769225</c:v>
                </c:pt>
                <c:pt idx="11">
                  <c:v>2.3125</c:v>
                </c:pt>
                <c:pt idx="12">
                  <c:v>2.3423076923076915</c:v>
                </c:pt>
                <c:pt idx="13">
                  <c:v>2.4818181818181819</c:v>
                </c:pt>
                <c:pt idx="14">
                  <c:v>2.4846153846153842</c:v>
                </c:pt>
                <c:pt idx="15">
                  <c:v>2.4</c:v>
                </c:pt>
                <c:pt idx="16">
                  <c:v>2.3999999999999995</c:v>
                </c:pt>
                <c:pt idx="17">
                  <c:v>2.4230769230769229</c:v>
                </c:pt>
                <c:pt idx="18">
                  <c:v>2.4499999999999997</c:v>
                </c:pt>
                <c:pt idx="19">
                  <c:v>2.6192307692307684</c:v>
                </c:pt>
                <c:pt idx="20">
                  <c:v>2.7461538461538457</c:v>
                </c:pt>
                <c:pt idx="21">
                  <c:v>2.8500000000000005</c:v>
                </c:pt>
                <c:pt idx="22">
                  <c:v>3.0416666666666674</c:v>
                </c:pt>
                <c:pt idx="23">
                  <c:v>3.3681818181818177</c:v>
                </c:pt>
                <c:pt idx="24">
                  <c:v>3.6500000000000004</c:v>
                </c:pt>
                <c:pt idx="25">
                  <c:v>3.9</c:v>
                </c:pt>
                <c:pt idx="26">
                  <c:v>4.3923076923076927</c:v>
                </c:pt>
                <c:pt idx="27">
                  <c:v>4.9222222222222225</c:v>
                </c:pt>
                <c:pt idx="28" formatCode="0.00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7F-453F-AE11-C98391A9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824704"/>
        <c:axId val="1819826144"/>
      </c:lineChart>
      <c:catAx>
        <c:axId val="181982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819826144"/>
        <c:crosses val="autoZero"/>
        <c:auto val="1"/>
        <c:lblAlgn val="ctr"/>
        <c:lblOffset val="100"/>
        <c:noMultiLvlLbl val="0"/>
      </c:catAx>
      <c:valAx>
        <c:axId val="181982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 sz="1600" b="1"/>
                  <a:t>THB/Kg</a:t>
                </a:r>
              </a:p>
            </c:rich>
          </c:tx>
          <c:layout>
            <c:manualLayout>
              <c:xMode val="edge"/>
              <c:yMode val="edge"/>
              <c:x val="1.6276997499359968E-2"/>
              <c:y val="6.60090356137128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819824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Dry</a:t>
            </a:r>
            <a:r>
              <a:rPr lang="en-US" b="1" baseline="0"/>
              <a:t> Pulp Daily Prices in Nakhon Ratchasima, THB/kg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'Dry Pulp Daily price_1'!$D$1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'Dry Pulp Daily price_1'!$A$2:$A$648</c:f>
              <c:strCache>
                <c:ptCount val="647"/>
                <c:pt idx="0">
                  <c:v>1/11/2021</c:v>
                </c:pt>
                <c:pt idx="1">
                  <c:v>3/11/2021</c:v>
                </c:pt>
                <c:pt idx="2">
                  <c:v>5/11/2021</c:v>
                </c:pt>
                <c:pt idx="3">
                  <c:v>8/11/2021</c:v>
                </c:pt>
                <c:pt idx="4">
                  <c:v>10/11/2021</c:v>
                </c:pt>
                <c:pt idx="5">
                  <c:v>12/11/2021</c:v>
                </c:pt>
                <c:pt idx="6">
                  <c:v>15/11/2021</c:v>
                </c:pt>
                <c:pt idx="7">
                  <c:v>17/11/2021</c:v>
                </c:pt>
                <c:pt idx="8">
                  <c:v>19/11/2021</c:v>
                </c:pt>
                <c:pt idx="9">
                  <c:v>22/11/2021</c:v>
                </c:pt>
                <c:pt idx="10">
                  <c:v>24/11/2021</c:v>
                </c:pt>
                <c:pt idx="11">
                  <c:v>26/11/2021</c:v>
                </c:pt>
                <c:pt idx="12">
                  <c:v>29/11/2021</c:v>
                </c:pt>
                <c:pt idx="13">
                  <c:v>1/12/2021</c:v>
                </c:pt>
                <c:pt idx="14">
                  <c:v>3/12/2021</c:v>
                </c:pt>
                <c:pt idx="15">
                  <c:v>6/12/2021</c:v>
                </c:pt>
                <c:pt idx="16">
                  <c:v>8/12/2021</c:v>
                </c:pt>
                <c:pt idx="17">
                  <c:v>10/12/2021</c:v>
                </c:pt>
                <c:pt idx="18">
                  <c:v>13/12/2021</c:v>
                </c:pt>
                <c:pt idx="19">
                  <c:v>15/12/2021</c:v>
                </c:pt>
                <c:pt idx="20">
                  <c:v>17/12/2021</c:v>
                </c:pt>
                <c:pt idx="21">
                  <c:v>20/12/2021</c:v>
                </c:pt>
                <c:pt idx="22">
                  <c:v>22/12/2021</c:v>
                </c:pt>
                <c:pt idx="23">
                  <c:v>24/12/2021</c:v>
                </c:pt>
                <c:pt idx="24">
                  <c:v>27/12/2021</c:v>
                </c:pt>
                <c:pt idx="25">
                  <c:v>29/12/2021</c:v>
                </c:pt>
                <c:pt idx="26">
                  <c:v>5/12022</c:v>
                </c:pt>
                <c:pt idx="27">
                  <c:v>7/1/2022</c:v>
                </c:pt>
                <c:pt idx="28">
                  <c:v>10/1/2022</c:v>
                </c:pt>
                <c:pt idx="29">
                  <c:v>12/1/2022</c:v>
                </c:pt>
                <c:pt idx="30">
                  <c:v>14/1/2022</c:v>
                </c:pt>
                <c:pt idx="31">
                  <c:v>17/1/2022</c:v>
                </c:pt>
                <c:pt idx="32">
                  <c:v>19/1/2022</c:v>
                </c:pt>
                <c:pt idx="33">
                  <c:v>21/1/2022</c:v>
                </c:pt>
                <c:pt idx="34">
                  <c:v>24/1/2022</c:v>
                </c:pt>
                <c:pt idx="35">
                  <c:v>26/1/2022</c:v>
                </c:pt>
                <c:pt idx="36">
                  <c:v>28/1/2022</c:v>
                </c:pt>
                <c:pt idx="37">
                  <c:v>31/1/2022</c:v>
                </c:pt>
                <c:pt idx="38">
                  <c:v>2/2/2022</c:v>
                </c:pt>
                <c:pt idx="39">
                  <c:v>4/2/2022</c:v>
                </c:pt>
                <c:pt idx="40">
                  <c:v>7/2/2022</c:v>
                </c:pt>
                <c:pt idx="41">
                  <c:v>9/2/2022</c:v>
                </c:pt>
                <c:pt idx="42">
                  <c:v>11/2/2022</c:v>
                </c:pt>
                <c:pt idx="43">
                  <c:v>14/2/2022</c:v>
                </c:pt>
                <c:pt idx="44">
                  <c:v>18/2/2022</c:v>
                </c:pt>
                <c:pt idx="45">
                  <c:v>21/2/2022</c:v>
                </c:pt>
                <c:pt idx="46">
                  <c:v>23/2/2022</c:v>
                </c:pt>
                <c:pt idx="47">
                  <c:v>25/2/2022</c:v>
                </c:pt>
                <c:pt idx="48">
                  <c:v>28/2/2022</c:v>
                </c:pt>
                <c:pt idx="49">
                  <c:v>2/3/2022</c:v>
                </c:pt>
                <c:pt idx="50">
                  <c:v>4/3/2022</c:v>
                </c:pt>
                <c:pt idx="51">
                  <c:v>7/3/2022</c:v>
                </c:pt>
                <c:pt idx="52">
                  <c:v>9/3/2022</c:v>
                </c:pt>
                <c:pt idx="53">
                  <c:v>11/3/2022</c:v>
                </c:pt>
                <c:pt idx="54">
                  <c:v>14/3/2022</c:v>
                </c:pt>
                <c:pt idx="55">
                  <c:v>16/3/2022</c:v>
                </c:pt>
                <c:pt idx="56">
                  <c:v>18/3/2022</c:v>
                </c:pt>
                <c:pt idx="57">
                  <c:v>21/3/2022</c:v>
                </c:pt>
                <c:pt idx="58">
                  <c:v>23/3/2022</c:v>
                </c:pt>
                <c:pt idx="59">
                  <c:v>25/3/2022</c:v>
                </c:pt>
                <c:pt idx="60">
                  <c:v>28/3/2022</c:v>
                </c:pt>
                <c:pt idx="61">
                  <c:v>30/3/2022</c:v>
                </c:pt>
                <c:pt idx="62">
                  <c:v>1/4/2022</c:v>
                </c:pt>
                <c:pt idx="63">
                  <c:v>4/4/2022</c:v>
                </c:pt>
                <c:pt idx="64">
                  <c:v>8/4/2022</c:v>
                </c:pt>
                <c:pt idx="65">
                  <c:v>11/4/2022</c:v>
                </c:pt>
                <c:pt idx="66">
                  <c:v>18/4/2022</c:v>
                </c:pt>
                <c:pt idx="67">
                  <c:v>20/4/2022</c:v>
                </c:pt>
                <c:pt idx="68">
                  <c:v>22/4/2022</c:v>
                </c:pt>
                <c:pt idx="69">
                  <c:v>25/4/2022</c:v>
                </c:pt>
                <c:pt idx="70">
                  <c:v>27/4/2022</c:v>
                </c:pt>
                <c:pt idx="71">
                  <c:v>29/4/2022</c:v>
                </c:pt>
                <c:pt idx="72">
                  <c:v>3/5/2022</c:v>
                </c:pt>
                <c:pt idx="73">
                  <c:v>5/5/2022</c:v>
                </c:pt>
                <c:pt idx="74">
                  <c:v>6/5/2022</c:v>
                </c:pt>
                <c:pt idx="75">
                  <c:v>9/5/2022</c:v>
                </c:pt>
                <c:pt idx="76">
                  <c:v>11/5/2022</c:v>
                </c:pt>
                <c:pt idx="77">
                  <c:v>13/5/2022</c:v>
                </c:pt>
                <c:pt idx="78">
                  <c:v>18/5/2022</c:v>
                </c:pt>
                <c:pt idx="79">
                  <c:v>20/5/2022</c:v>
                </c:pt>
                <c:pt idx="80">
                  <c:v>23/5/2022</c:v>
                </c:pt>
                <c:pt idx="81">
                  <c:v>25/5/2022</c:v>
                </c:pt>
                <c:pt idx="82">
                  <c:v>27/5/2022</c:v>
                </c:pt>
                <c:pt idx="83">
                  <c:v>30/5/2022</c:v>
                </c:pt>
                <c:pt idx="84">
                  <c:v>1/6/2022</c:v>
                </c:pt>
                <c:pt idx="85">
                  <c:v>6/6/2022</c:v>
                </c:pt>
                <c:pt idx="86">
                  <c:v>8/6/2022</c:v>
                </c:pt>
                <c:pt idx="87">
                  <c:v>10/6/2022</c:v>
                </c:pt>
                <c:pt idx="88">
                  <c:v>13/6/2022</c:v>
                </c:pt>
                <c:pt idx="89">
                  <c:v>15/6/2022</c:v>
                </c:pt>
                <c:pt idx="90">
                  <c:v>17/6/2022</c:v>
                </c:pt>
                <c:pt idx="91">
                  <c:v>20/6/2022</c:v>
                </c:pt>
                <c:pt idx="92">
                  <c:v>22/6/2022</c:v>
                </c:pt>
                <c:pt idx="93">
                  <c:v>24/6/2022</c:v>
                </c:pt>
                <c:pt idx="94">
                  <c:v>27/6/2022</c:v>
                </c:pt>
                <c:pt idx="95">
                  <c:v>29/6/2022</c:v>
                </c:pt>
                <c:pt idx="96">
                  <c:v>1/7/2022</c:v>
                </c:pt>
                <c:pt idx="97">
                  <c:v>4/7/2022</c:v>
                </c:pt>
                <c:pt idx="98">
                  <c:v>6/7/2022</c:v>
                </c:pt>
                <c:pt idx="99">
                  <c:v>8/7/2022</c:v>
                </c:pt>
                <c:pt idx="100">
                  <c:v>11/7/2022</c:v>
                </c:pt>
                <c:pt idx="101">
                  <c:v>15/7/2022</c:v>
                </c:pt>
                <c:pt idx="102">
                  <c:v>18/7/2022</c:v>
                </c:pt>
                <c:pt idx="103">
                  <c:v>20/7/2022</c:v>
                </c:pt>
                <c:pt idx="104">
                  <c:v>22/7/2022</c:v>
                </c:pt>
                <c:pt idx="105">
                  <c:v>25/7/2022</c:v>
                </c:pt>
                <c:pt idx="106">
                  <c:v>27/7/2022</c:v>
                </c:pt>
                <c:pt idx="107">
                  <c:v>29/7/2022</c:v>
                </c:pt>
                <c:pt idx="108">
                  <c:v>1/8/2022</c:v>
                </c:pt>
                <c:pt idx="109">
                  <c:v>3/8/2022</c:v>
                </c:pt>
                <c:pt idx="110">
                  <c:v>5/8/2022</c:v>
                </c:pt>
                <c:pt idx="111">
                  <c:v>8/8/2022</c:v>
                </c:pt>
                <c:pt idx="112">
                  <c:v>10/8/2022</c:v>
                </c:pt>
                <c:pt idx="113">
                  <c:v>15/8/2022</c:v>
                </c:pt>
                <c:pt idx="114">
                  <c:v>17/8/2022</c:v>
                </c:pt>
                <c:pt idx="115">
                  <c:v>19/8/2022</c:v>
                </c:pt>
                <c:pt idx="116">
                  <c:v>22/8/2022</c:v>
                </c:pt>
                <c:pt idx="117">
                  <c:v>24/8/2022</c:v>
                </c:pt>
                <c:pt idx="118">
                  <c:v>26/8/2022</c:v>
                </c:pt>
                <c:pt idx="119">
                  <c:v>29/8/2022</c:v>
                </c:pt>
                <c:pt idx="120">
                  <c:v>2/9/2022</c:v>
                </c:pt>
                <c:pt idx="121">
                  <c:v>5/9/2022</c:v>
                </c:pt>
                <c:pt idx="122">
                  <c:v>7/9/2022</c:v>
                </c:pt>
                <c:pt idx="123">
                  <c:v>9/9/2022</c:v>
                </c:pt>
                <c:pt idx="124">
                  <c:v>12/9/2022</c:v>
                </c:pt>
                <c:pt idx="125">
                  <c:v>16/9/2022</c:v>
                </c:pt>
                <c:pt idx="126">
                  <c:v>19/9/2022</c:v>
                </c:pt>
                <c:pt idx="127">
                  <c:v>21/9/2022</c:v>
                </c:pt>
                <c:pt idx="128">
                  <c:v>23/9/2022</c:v>
                </c:pt>
                <c:pt idx="129">
                  <c:v>26/9/2022</c:v>
                </c:pt>
                <c:pt idx="130">
                  <c:v>28/9/2022</c:v>
                </c:pt>
                <c:pt idx="131">
                  <c:v>30/9/2022</c:v>
                </c:pt>
                <c:pt idx="132">
                  <c:v>3/10/2022</c:v>
                </c:pt>
                <c:pt idx="133">
                  <c:v>7/10/2022</c:v>
                </c:pt>
                <c:pt idx="134">
                  <c:v>10/10/2022</c:v>
                </c:pt>
                <c:pt idx="135">
                  <c:v>14/10/2022</c:v>
                </c:pt>
                <c:pt idx="136">
                  <c:v>17/10/2022</c:v>
                </c:pt>
                <c:pt idx="137">
                  <c:v>19/10/2022</c:v>
                </c:pt>
                <c:pt idx="138">
                  <c:v>21/10/2022</c:v>
                </c:pt>
                <c:pt idx="139">
                  <c:v>26/10/2022</c:v>
                </c:pt>
                <c:pt idx="140">
                  <c:v>31/10/2022</c:v>
                </c:pt>
                <c:pt idx="141">
                  <c:v>2/11/2022</c:v>
                </c:pt>
                <c:pt idx="142">
                  <c:v>4/11/2022</c:v>
                </c:pt>
                <c:pt idx="143">
                  <c:v>7/11/2022</c:v>
                </c:pt>
                <c:pt idx="144">
                  <c:v>9/11/2022</c:v>
                </c:pt>
                <c:pt idx="145">
                  <c:v>11/11/2022</c:v>
                </c:pt>
                <c:pt idx="146">
                  <c:v>14/11/2022</c:v>
                </c:pt>
                <c:pt idx="147">
                  <c:v>16/11/2022</c:v>
                </c:pt>
                <c:pt idx="148">
                  <c:v>18/11/2022</c:v>
                </c:pt>
                <c:pt idx="149">
                  <c:v>21/11/2022</c:v>
                </c:pt>
                <c:pt idx="150">
                  <c:v>23/11/2022</c:v>
                </c:pt>
                <c:pt idx="151">
                  <c:v>25/11/2022</c:v>
                </c:pt>
                <c:pt idx="152">
                  <c:v>30/11/2022</c:v>
                </c:pt>
                <c:pt idx="153">
                  <c:v>2/12/2022</c:v>
                </c:pt>
                <c:pt idx="154">
                  <c:v>7/12/2022</c:v>
                </c:pt>
                <c:pt idx="155">
                  <c:v>9/12/2022</c:v>
                </c:pt>
                <c:pt idx="156">
                  <c:v>12/12/2022</c:v>
                </c:pt>
                <c:pt idx="157">
                  <c:v>14/12/2022</c:v>
                </c:pt>
                <c:pt idx="158">
                  <c:v>16/12/2022</c:v>
                </c:pt>
                <c:pt idx="159">
                  <c:v>19/12/2022</c:v>
                </c:pt>
                <c:pt idx="160">
                  <c:v>21/12/2022</c:v>
                </c:pt>
                <c:pt idx="161">
                  <c:v>23/12/2022</c:v>
                </c:pt>
                <c:pt idx="162">
                  <c:v>26/12/2022</c:v>
                </c:pt>
                <c:pt idx="163">
                  <c:v>28/12/2022</c:v>
                </c:pt>
                <c:pt idx="164">
                  <c:v>4/1/2023</c:v>
                </c:pt>
                <c:pt idx="165">
                  <c:v>6/1/2023</c:v>
                </c:pt>
                <c:pt idx="166">
                  <c:v>9/1/2023</c:v>
                </c:pt>
                <c:pt idx="167">
                  <c:v>11/1/2023</c:v>
                </c:pt>
                <c:pt idx="168">
                  <c:v>13/1/2023</c:v>
                </c:pt>
                <c:pt idx="169">
                  <c:v>16/1/2023</c:v>
                </c:pt>
                <c:pt idx="170">
                  <c:v>18/1/2023</c:v>
                </c:pt>
                <c:pt idx="171">
                  <c:v>20/1/2023</c:v>
                </c:pt>
                <c:pt idx="172">
                  <c:v>23/1/2023</c:v>
                </c:pt>
                <c:pt idx="173">
                  <c:v>25/1/2023</c:v>
                </c:pt>
                <c:pt idx="174">
                  <c:v>27/1/2023</c:v>
                </c:pt>
                <c:pt idx="175">
                  <c:v>30/1/2023</c:v>
                </c:pt>
                <c:pt idx="176">
                  <c:v>1/2/2023</c:v>
                </c:pt>
                <c:pt idx="177">
                  <c:v>3/2/2023</c:v>
                </c:pt>
                <c:pt idx="178">
                  <c:v>6/2/2023</c:v>
                </c:pt>
                <c:pt idx="179">
                  <c:v>8/2/2023</c:v>
                </c:pt>
                <c:pt idx="180">
                  <c:v>10/2/2023</c:v>
                </c:pt>
                <c:pt idx="181">
                  <c:v>13/2/2023</c:v>
                </c:pt>
                <c:pt idx="182">
                  <c:v>15/2/2023</c:v>
                </c:pt>
                <c:pt idx="183">
                  <c:v>17/2/2023</c:v>
                </c:pt>
                <c:pt idx="184">
                  <c:v>20/2/2023</c:v>
                </c:pt>
                <c:pt idx="185">
                  <c:v>22/2/2023</c:v>
                </c:pt>
                <c:pt idx="186">
                  <c:v>27/2/2023</c:v>
                </c:pt>
                <c:pt idx="187">
                  <c:v>1/3/2023</c:v>
                </c:pt>
                <c:pt idx="188">
                  <c:v>3/3/2023</c:v>
                </c:pt>
                <c:pt idx="189">
                  <c:v>7/3/2023</c:v>
                </c:pt>
                <c:pt idx="190">
                  <c:v>8/3/2023</c:v>
                </c:pt>
                <c:pt idx="191">
                  <c:v>10/3/2023</c:v>
                </c:pt>
                <c:pt idx="192">
                  <c:v>11/3/2023</c:v>
                </c:pt>
                <c:pt idx="193">
                  <c:v>15/3/2023</c:v>
                </c:pt>
                <c:pt idx="194">
                  <c:v>17/3/2023</c:v>
                </c:pt>
                <c:pt idx="195">
                  <c:v>20/3/2023</c:v>
                </c:pt>
                <c:pt idx="196">
                  <c:v>22/3/2023</c:v>
                </c:pt>
                <c:pt idx="197">
                  <c:v>27/3/2023</c:v>
                </c:pt>
                <c:pt idx="198">
                  <c:v>29/3/2023</c:v>
                </c:pt>
                <c:pt idx="199">
                  <c:v>3/4/2023</c:v>
                </c:pt>
                <c:pt idx="200">
                  <c:v>5/4/2023</c:v>
                </c:pt>
                <c:pt idx="201">
                  <c:v>7/4/2023</c:v>
                </c:pt>
                <c:pt idx="202">
                  <c:v>19/4/2023</c:v>
                </c:pt>
                <c:pt idx="203">
                  <c:v>21/4/2023</c:v>
                </c:pt>
                <c:pt idx="204">
                  <c:v>24/4/2023</c:v>
                </c:pt>
                <c:pt idx="205">
                  <c:v>26/4/2023</c:v>
                </c:pt>
                <c:pt idx="206">
                  <c:v>3/5/2023</c:v>
                </c:pt>
                <c:pt idx="207">
                  <c:v>5/5/2023</c:v>
                </c:pt>
                <c:pt idx="208">
                  <c:v>8/5/2023</c:v>
                </c:pt>
                <c:pt idx="209">
                  <c:v>10/5/2023</c:v>
                </c:pt>
                <c:pt idx="210">
                  <c:v>12/5/2023</c:v>
                </c:pt>
                <c:pt idx="211">
                  <c:v>15/5/2023</c:v>
                </c:pt>
                <c:pt idx="212">
                  <c:v>17/5/2023</c:v>
                </c:pt>
                <c:pt idx="213">
                  <c:v>19/5/2023</c:v>
                </c:pt>
                <c:pt idx="214">
                  <c:v>22/5/2023</c:v>
                </c:pt>
                <c:pt idx="215">
                  <c:v>26/5/2023</c:v>
                </c:pt>
                <c:pt idx="216">
                  <c:v>29/5/2023</c:v>
                </c:pt>
                <c:pt idx="217">
                  <c:v>31/5/2023</c:v>
                </c:pt>
                <c:pt idx="218">
                  <c:v>2/6/2023</c:v>
                </c:pt>
                <c:pt idx="219">
                  <c:v>7/6/2023</c:v>
                </c:pt>
                <c:pt idx="220">
                  <c:v>9/6/2023</c:v>
                </c:pt>
                <c:pt idx="221">
                  <c:v>12/6/2023</c:v>
                </c:pt>
                <c:pt idx="222">
                  <c:v>14/6/2023</c:v>
                </c:pt>
                <c:pt idx="223">
                  <c:v>16/6/2023</c:v>
                </c:pt>
                <c:pt idx="224">
                  <c:v>21/6/2023</c:v>
                </c:pt>
                <c:pt idx="225">
                  <c:v>23/6/2023</c:v>
                </c:pt>
                <c:pt idx="226">
                  <c:v>26/6/2023</c:v>
                </c:pt>
                <c:pt idx="227">
                  <c:v>28/6/2023</c:v>
                </c:pt>
                <c:pt idx="228">
                  <c:v>30/6/2023</c:v>
                </c:pt>
                <c:pt idx="229">
                  <c:v>5/7/2023</c:v>
                </c:pt>
                <c:pt idx="230">
                  <c:v>7/7/2023</c:v>
                </c:pt>
                <c:pt idx="231">
                  <c:v>10/7/2023</c:v>
                </c:pt>
                <c:pt idx="232">
                  <c:v>12/7/2023</c:v>
                </c:pt>
                <c:pt idx="233">
                  <c:v>17/7/2023</c:v>
                </c:pt>
                <c:pt idx="234">
                  <c:v>19/7/2023</c:v>
                </c:pt>
                <c:pt idx="235">
                  <c:v>21/7/2023</c:v>
                </c:pt>
                <c:pt idx="236">
                  <c:v>24/7/2023</c:v>
                </c:pt>
                <c:pt idx="237">
                  <c:v>26/7/2023</c:v>
                </c:pt>
                <c:pt idx="238">
                  <c:v>2/8/2023</c:v>
                </c:pt>
                <c:pt idx="239">
                  <c:v>4/8/2023</c:v>
                </c:pt>
                <c:pt idx="240">
                  <c:v>7/8/2023</c:v>
                </c:pt>
                <c:pt idx="241">
                  <c:v>9/8/2023</c:v>
                </c:pt>
                <c:pt idx="242">
                  <c:v>11/8/2023</c:v>
                </c:pt>
                <c:pt idx="243">
                  <c:v>16/8/2023</c:v>
                </c:pt>
                <c:pt idx="244">
                  <c:v>18/8/2023</c:v>
                </c:pt>
                <c:pt idx="245">
                  <c:v>21/8/2023</c:v>
                </c:pt>
                <c:pt idx="246">
                  <c:v>23/8/2023</c:v>
                </c:pt>
                <c:pt idx="247">
                  <c:v>25/8/2023</c:v>
                </c:pt>
                <c:pt idx="248">
                  <c:v>28/8/2023</c:v>
                </c:pt>
                <c:pt idx="249">
                  <c:v>30/8/2023</c:v>
                </c:pt>
                <c:pt idx="250">
                  <c:v>1/9/2023</c:v>
                </c:pt>
                <c:pt idx="251">
                  <c:v>4/9/2023</c:v>
                </c:pt>
                <c:pt idx="252">
                  <c:v>6/9/2023</c:v>
                </c:pt>
                <c:pt idx="253">
                  <c:v>8/9/2023</c:v>
                </c:pt>
                <c:pt idx="254">
                  <c:v>11/9/2023</c:v>
                </c:pt>
                <c:pt idx="255">
                  <c:v>18/9/2023</c:v>
                </c:pt>
                <c:pt idx="256">
                  <c:v>20/9/2023</c:v>
                </c:pt>
                <c:pt idx="257">
                  <c:v>22/9/2023</c:v>
                </c:pt>
                <c:pt idx="258">
                  <c:v>25/9/2023</c:v>
                </c:pt>
                <c:pt idx="259">
                  <c:v>27/9/2023</c:v>
                </c:pt>
                <c:pt idx="260">
                  <c:v>29/9/2023</c:v>
                </c:pt>
                <c:pt idx="261">
                  <c:v>2/10/2023</c:v>
                </c:pt>
                <c:pt idx="262">
                  <c:v>4/10/2023</c:v>
                </c:pt>
                <c:pt idx="263">
                  <c:v>11/10/2023</c:v>
                </c:pt>
                <c:pt idx="264">
                  <c:v>16/10/2023</c:v>
                </c:pt>
                <c:pt idx="265">
                  <c:v>18/10/2023</c:v>
                </c:pt>
                <c:pt idx="266">
                  <c:v>20/10/2023</c:v>
                </c:pt>
                <c:pt idx="267">
                  <c:v>25/10/2023</c:v>
                </c:pt>
                <c:pt idx="268">
                  <c:v>30/10/2023</c:v>
                </c:pt>
                <c:pt idx="269">
                  <c:v>1/11/2023</c:v>
                </c:pt>
                <c:pt idx="270">
                  <c:v>3/11/2023</c:v>
                </c:pt>
                <c:pt idx="271">
                  <c:v>6/11/2023</c:v>
                </c:pt>
                <c:pt idx="272">
                  <c:v>8/11/2023</c:v>
                </c:pt>
                <c:pt idx="273">
                  <c:v>10/11/2023</c:v>
                </c:pt>
                <c:pt idx="274">
                  <c:v>13/11/2023</c:v>
                </c:pt>
                <c:pt idx="275">
                  <c:v>15/11/2023</c:v>
                </c:pt>
                <c:pt idx="276">
                  <c:v>17/11/2023</c:v>
                </c:pt>
                <c:pt idx="277">
                  <c:v>20/11/2023</c:v>
                </c:pt>
                <c:pt idx="278">
                  <c:v>22/11/2023</c:v>
                </c:pt>
                <c:pt idx="279">
                  <c:v>24/11/2023</c:v>
                </c:pt>
                <c:pt idx="280">
                  <c:v>27/11/2023</c:v>
                </c:pt>
                <c:pt idx="281">
                  <c:v>1/12/2023</c:v>
                </c:pt>
                <c:pt idx="282">
                  <c:v>4/12/2023</c:v>
                </c:pt>
                <c:pt idx="283">
                  <c:v>6/12/2023</c:v>
                </c:pt>
                <c:pt idx="284">
                  <c:v>8/12/2023</c:v>
                </c:pt>
                <c:pt idx="285">
                  <c:v>13/12/2023</c:v>
                </c:pt>
                <c:pt idx="286">
                  <c:v>15/12/2023</c:v>
                </c:pt>
                <c:pt idx="287">
                  <c:v>18/12/2023</c:v>
                </c:pt>
                <c:pt idx="288">
                  <c:v>20/12/2023</c:v>
                </c:pt>
                <c:pt idx="289">
                  <c:v>22/12/2023</c:v>
                </c:pt>
                <c:pt idx="290">
                  <c:v>25/12/2023</c:v>
                </c:pt>
                <c:pt idx="291">
                  <c:v>3/1/2024</c:v>
                </c:pt>
                <c:pt idx="292">
                  <c:v>5/1/2024</c:v>
                </c:pt>
                <c:pt idx="293">
                  <c:v>8/1/2024</c:v>
                </c:pt>
                <c:pt idx="294">
                  <c:v>10/1/2024</c:v>
                </c:pt>
                <c:pt idx="295">
                  <c:v>15/1/2024</c:v>
                </c:pt>
                <c:pt idx="296">
                  <c:v>17/1/2024</c:v>
                </c:pt>
                <c:pt idx="297">
                  <c:v>19/1/2024</c:v>
                </c:pt>
                <c:pt idx="298">
                  <c:v>22/1/2024</c:v>
                </c:pt>
                <c:pt idx="299">
                  <c:v>24/1/2024</c:v>
                </c:pt>
                <c:pt idx="300">
                  <c:v>26/1/2024</c:v>
                </c:pt>
                <c:pt idx="301">
                  <c:v>29/1/2024</c:v>
                </c:pt>
                <c:pt idx="302">
                  <c:v>31/1/2024</c:v>
                </c:pt>
                <c:pt idx="303">
                  <c:v>2/2/2024</c:v>
                </c:pt>
                <c:pt idx="304">
                  <c:v>5/2/2024</c:v>
                </c:pt>
                <c:pt idx="305">
                  <c:v>7/2/2024</c:v>
                </c:pt>
                <c:pt idx="306">
                  <c:v>9/2/2024</c:v>
                </c:pt>
                <c:pt idx="307">
                  <c:v>12/2/2024</c:v>
                </c:pt>
                <c:pt idx="308">
                  <c:v>14/2/2024</c:v>
                </c:pt>
                <c:pt idx="309">
                  <c:v>16/2/2024</c:v>
                </c:pt>
                <c:pt idx="310">
                  <c:v>19/2/2024</c:v>
                </c:pt>
                <c:pt idx="311">
                  <c:v>21/2/2024</c:v>
                </c:pt>
                <c:pt idx="312">
                  <c:v>23/2/2024</c:v>
                </c:pt>
                <c:pt idx="313">
                  <c:v>26/2/2024</c:v>
                </c:pt>
                <c:pt idx="314">
                  <c:v>28/2/2024</c:v>
                </c:pt>
                <c:pt idx="315">
                  <c:v>1/3/2024</c:v>
                </c:pt>
                <c:pt idx="316">
                  <c:v>4/3/2024</c:v>
                </c:pt>
                <c:pt idx="317">
                  <c:v>6/3/2024</c:v>
                </c:pt>
                <c:pt idx="318">
                  <c:v>8/3/2024</c:v>
                </c:pt>
                <c:pt idx="319">
                  <c:v>11/3/2024</c:v>
                </c:pt>
                <c:pt idx="320">
                  <c:v>13/3/2024</c:v>
                </c:pt>
                <c:pt idx="321">
                  <c:v>15/3/2024</c:v>
                </c:pt>
                <c:pt idx="322">
                  <c:v>18/3/2024</c:v>
                </c:pt>
                <c:pt idx="323">
                  <c:v>20/3/2024</c:v>
                </c:pt>
                <c:pt idx="324">
                  <c:v>22/3/2024</c:v>
                </c:pt>
                <c:pt idx="325">
                  <c:v>25/3/2024</c:v>
                </c:pt>
                <c:pt idx="326">
                  <c:v>27/3/2024</c:v>
                </c:pt>
                <c:pt idx="327">
                  <c:v>29/3/2024</c:v>
                </c:pt>
                <c:pt idx="328">
                  <c:v>1/4/2024</c:v>
                </c:pt>
                <c:pt idx="329">
                  <c:v>3/4/2024</c:v>
                </c:pt>
                <c:pt idx="330">
                  <c:v>5/4/2024</c:v>
                </c:pt>
                <c:pt idx="331">
                  <c:v>8/4/2024</c:v>
                </c:pt>
                <c:pt idx="332">
                  <c:v>17/4/2024</c:v>
                </c:pt>
                <c:pt idx="333">
                  <c:v>19/4/2024</c:v>
                </c:pt>
                <c:pt idx="334">
                  <c:v>22/4/2024</c:v>
                </c:pt>
                <c:pt idx="335">
                  <c:v>24/4/2024</c:v>
                </c:pt>
                <c:pt idx="336">
                  <c:v>26/4/2024</c:v>
                </c:pt>
                <c:pt idx="337">
                  <c:v>29/4/2024</c:v>
                </c:pt>
                <c:pt idx="338">
                  <c:v>3/5/2024</c:v>
                </c:pt>
                <c:pt idx="339">
                  <c:v>6/5/2024</c:v>
                </c:pt>
                <c:pt idx="340">
                  <c:v>8/5/2024</c:v>
                </c:pt>
                <c:pt idx="341">
                  <c:v>10/5/2024</c:v>
                </c:pt>
                <c:pt idx="342">
                  <c:v>13/5/2024</c:v>
                </c:pt>
                <c:pt idx="343">
                  <c:v>15/5/2024</c:v>
                </c:pt>
                <c:pt idx="344">
                  <c:v>17/5/2024</c:v>
                </c:pt>
                <c:pt idx="345">
                  <c:v>20/5/2024</c:v>
                </c:pt>
                <c:pt idx="346">
                  <c:v>24/5/2024</c:v>
                </c:pt>
                <c:pt idx="347">
                  <c:v>27/5/2024</c:v>
                </c:pt>
                <c:pt idx="348">
                  <c:v>29/5/2024</c:v>
                </c:pt>
                <c:pt idx="349">
                  <c:v>31/5/2024</c:v>
                </c:pt>
                <c:pt idx="350">
                  <c:v>3/6/2024</c:v>
                </c:pt>
                <c:pt idx="351">
                  <c:v>5/6/2024</c:v>
                </c:pt>
                <c:pt idx="352">
                  <c:v>7/6/2024</c:v>
                </c:pt>
                <c:pt idx="353">
                  <c:v>10/6/2024</c:v>
                </c:pt>
                <c:pt idx="354">
                  <c:v>12/6/2024</c:v>
                </c:pt>
                <c:pt idx="355">
                  <c:v>14/6/2024</c:v>
                </c:pt>
                <c:pt idx="356">
                  <c:v>17/6/2024</c:v>
                </c:pt>
                <c:pt idx="357">
                  <c:v>19/6/2024</c:v>
                </c:pt>
                <c:pt idx="358">
                  <c:v>21/6/2024</c:v>
                </c:pt>
                <c:pt idx="359">
                  <c:v>24/6/2024</c:v>
                </c:pt>
                <c:pt idx="360">
                  <c:v>26/6/2024</c:v>
                </c:pt>
                <c:pt idx="361">
                  <c:v>28/6/2024</c:v>
                </c:pt>
                <c:pt idx="362">
                  <c:v>1/7/2024</c:v>
                </c:pt>
                <c:pt idx="363">
                  <c:v>3/7/2024</c:v>
                </c:pt>
                <c:pt idx="364">
                  <c:v>5/7/2024</c:v>
                </c:pt>
                <c:pt idx="365">
                  <c:v>8/7/2024</c:v>
                </c:pt>
                <c:pt idx="366">
                  <c:v>10/7/2024</c:v>
                </c:pt>
                <c:pt idx="367">
                  <c:v>12/7/2024</c:v>
                </c:pt>
                <c:pt idx="368">
                  <c:v>15/7/2024</c:v>
                </c:pt>
                <c:pt idx="369">
                  <c:v>17/7/2024</c:v>
                </c:pt>
                <c:pt idx="370">
                  <c:v>19/7/2024</c:v>
                </c:pt>
                <c:pt idx="371">
                  <c:v>22/7/2024</c:v>
                </c:pt>
                <c:pt idx="372">
                  <c:v>24/7/2024</c:v>
                </c:pt>
                <c:pt idx="373">
                  <c:v>26/7/2024</c:v>
                </c:pt>
                <c:pt idx="374">
                  <c:v>30/7/2024</c:v>
                </c:pt>
                <c:pt idx="375">
                  <c:v>31/7/2024</c:v>
                </c:pt>
                <c:pt idx="376">
                  <c:v>2/8/2024</c:v>
                </c:pt>
                <c:pt idx="377">
                  <c:v>5/8/2024</c:v>
                </c:pt>
                <c:pt idx="378">
                  <c:v>7/8/2024</c:v>
                </c:pt>
                <c:pt idx="379">
                  <c:v>9/8/2024</c:v>
                </c:pt>
                <c:pt idx="380">
                  <c:v>14/8/2024</c:v>
                </c:pt>
                <c:pt idx="381">
                  <c:v>16/8/2024</c:v>
                </c:pt>
                <c:pt idx="382">
                  <c:v>19/8/2024</c:v>
                </c:pt>
                <c:pt idx="383">
                  <c:v>21/8/2024</c:v>
                </c:pt>
                <c:pt idx="384">
                  <c:v>23/8/2024</c:v>
                </c:pt>
                <c:pt idx="385">
                  <c:v>26/8/2024</c:v>
                </c:pt>
                <c:pt idx="386">
                  <c:v>28/8/2024</c:v>
                </c:pt>
                <c:pt idx="387">
                  <c:v>30/8/2024</c:v>
                </c:pt>
                <c:pt idx="388">
                  <c:v>2/9/2024</c:v>
                </c:pt>
                <c:pt idx="389">
                  <c:v>4/9/2024</c:v>
                </c:pt>
                <c:pt idx="390">
                  <c:v>6/9/2024</c:v>
                </c:pt>
                <c:pt idx="391">
                  <c:v>9/9/2024</c:v>
                </c:pt>
                <c:pt idx="392">
                  <c:v>11/9/2024</c:v>
                </c:pt>
                <c:pt idx="393">
                  <c:v>13/9/2024</c:v>
                </c:pt>
                <c:pt idx="394">
                  <c:v>16/9/2024</c:v>
                </c:pt>
                <c:pt idx="395">
                  <c:v>18/9/2024</c:v>
                </c:pt>
                <c:pt idx="396">
                  <c:v>20/9/2024</c:v>
                </c:pt>
                <c:pt idx="397">
                  <c:v>23/9/2024</c:v>
                </c:pt>
                <c:pt idx="398">
                  <c:v>25/9/2024</c:v>
                </c:pt>
                <c:pt idx="399">
                  <c:v>27/9/2024</c:v>
                </c:pt>
                <c:pt idx="400">
                  <c:v>30/9/2024</c:v>
                </c:pt>
                <c:pt idx="401">
                  <c:v>2/10/2024</c:v>
                </c:pt>
                <c:pt idx="402">
                  <c:v>4/10/2024</c:v>
                </c:pt>
                <c:pt idx="403">
                  <c:v>7/10/2024</c:v>
                </c:pt>
                <c:pt idx="404">
                  <c:v>9/10/2024</c:v>
                </c:pt>
                <c:pt idx="405">
                  <c:v>11/10/2024</c:v>
                </c:pt>
                <c:pt idx="406">
                  <c:v>15/10/2024</c:v>
                </c:pt>
                <c:pt idx="407">
                  <c:v>16/10/2024</c:v>
                </c:pt>
                <c:pt idx="408">
                  <c:v>18/10/2024</c:v>
                </c:pt>
                <c:pt idx="409">
                  <c:v>21/10/2024</c:v>
                </c:pt>
                <c:pt idx="410">
                  <c:v>23/10/2024</c:v>
                </c:pt>
                <c:pt idx="411">
                  <c:v>25/10/2024</c:v>
                </c:pt>
                <c:pt idx="412">
                  <c:v>28/10/2024</c:v>
                </c:pt>
                <c:pt idx="413">
                  <c:v>30/10/2024</c:v>
                </c:pt>
                <c:pt idx="414">
                  <c:v>1/11/2024</c:v>
                </c:pt>
                <c:pt idx="415">
                  <c:v>4/11/2024</c:v>
                </c:pt>
                <c:pt idx="416">
                  <c:v>6/11/2024</c:v>
                </c:pt>
                <c:pt idx="417">
                  <c:v>8/11/2024</c:v>
                </c:pt>
                <c:pt idx="418">
                  <c:v>11/11/2024</c:v>
                </c:pt>
                <c:pt idx="419">
                  <c:v>13/11/2024</c:v>
                </c:pt>
                <c:pt idx="420">
                  <c:v>15/11/2024</c:v>
                </c:pt>
                <c:pt idx="421">
                  <c:v>18/11/2024</c:v>
                </c:pt>
                <c:pt idx="422">
                  <c:v>20/11/2024</c:v>
                </c:pt>
                <c:pt idx="423">
                  <c:v>22/11/2024</c:v>
                </c:pt>
                <c:pt idx="424">
                  <c:v>25/11/2024</c:v>
                </c:pt>
                <c:pt idx="425">
                  <c:v>27/11/2024</c:v>
                </c:pt>
                <c:pt idx="426">
                  <c:v>29/11/2024</c:v>
                </c:pt>
                <c:pt idx="427">
                  <c:v>2/12/2024</c:v>
                </c:pt>
                <c:pt idx="428">
                  <c:v>4/12/2024</c:v>
                </c:pt>
                <c:pt idx="429">
                  <c:v>6/12/2024</c:v>
                </c:pt>
                <c:pt idx="430">
                  <c:v>9/12/2024</c:v>
                </c:pt>
                <c:pt idx="431">
                  <c:v>11/12/2024</c:v>
                </c:pt>
                <c:pt idx="432">
                  <c:v>13/12/2024</c:v>
                </c:pt>
                <c:pt idx="433">
                  <c:v>16/12/2024</c:v>
                </c:pt>
                <c:pt idx="434">
                  <c:v>18/12/2024</c:v>
                </c:pt>
                <c:pt idx="435">
                  <c:v>20/12/2024</c:v>
                </c:pt>
                <c:pt idx="436">
                  <c:v>23/12/2024</c:v>
                </c:pt>
                <c:pt idx="437">
                  <c:v>25/12/2024</c:v>
                </c:pt>
                <c:pt idx="438">
                  <c:v>27/12/2024</c:v>
                </c:pt>
                <c:pt idx="439">
                  <c:v>3/1/2025</c:v>
                </c:pt>
                <c:pt idx="440">
                  <c:v>6/1/2025</c:v>
                </c:pt>
                <c:pt idx="441">
                  <c:v>8/1/2025</c:v>
                </c:pt>
                <c:pt idx="442">
                  <c:v>10/1/2025</c:v>
                </c:pt>
                <c:pt idx="443">
                  <c:v>13/1/2025</c:v>
                </c:pt>
                <c:pt idx="444">
                  <c:v>15/1/2025</c:v>
                </c:pt>
                <c:pt idx="445">
                  <c:v>17/1/2025</c:v>
                </c:pt>
                <c:pt idx="446">
                  <c:v>20/1/2025</c:v>
                </c:pt>
                <c:pt idx="447">
                  <c:v>22/1/2025</c:v>
                </c:pt>
                <c:pt idx="448">
                  <c:v>24/1/2025</c:v>
                </c:pt>
                <c:pt idx="449">
                  <c:v>27/1/2025</c:v>
                </c:pt>
                <c:pt idx="450">
                  <c:v>29/1/2025</c:v>
                </c:pt>
                <c:pt idx="451">
                  <c:v>31/1/2025</c:v>
                </c:pt>
                <c:pt idx="452">
                  <c:v>3/2/2025</c:v>
                </c:pt>
                <c:pt idx="453">
                  <c:v>5/2/2025</c:v>
                </c:pt>
                <c:pt idx="454">
                  <c:v>7/2/2025</c:v>
                </c:pt>
                <c:pt idx="455">
                  <c:v>10/2/2025</c:v>
                </c:pt>
                <c:pt idx="456">
                  <c:v>13/2/2025</c:v>
                </c:pt>
                <c:pt idx="457">
                  <c:v>14/2/2025</c:v>
                </c:pt>
                <c:pt idx="458">
                  <c:v>17/2/2025</c:v>
                </c:pt>
                <c:pt idx="459">
                  <c:v>19/2/2025</c:v>
                </c:pt>
                <c:pt idx="460">
                  <c:v>21/2/2025</c:v>
                </c:pt>
                <c:pt idx="461">
                  <c:v>26/2/2025</c:v>
                </c:pt>
                <c:pt idx="462">
                  <c:v>28/2/2025</c:v>
                </c:pt>
                <c:pt idx="463">
                  <c:v>3/3/2025</c:v>
                </c:pt>
                <c:pt idx="464">
                  <c:v>5/3/2025</c:v>
                </c:pt>
                <c:pt idx="465">
                  <c:v>7/3/2025</c:v>
                </c:pt>
                <c:pt idx="466">
                  <c:v>10/3/2025</c:v>
                </c:pt>
                <c:pt idx="467">
                  <c:v>12/3/2025</c:v>
                </c:pt>
                <c:pt idx="468">
                  <c:v>14/3/2025</c:v>
                </c:pt>
                <c:pt idx="469">
                  <c:v>17/3/2025</c:v>
                </c:pt>
                <c:pt idx="470">
                  <c:v>19/3/2025</c:v>
                </c:pt>
                <c:pt idx="471">
                  <c:v>21/3/2025</c:v>
                </c:pt>
                <c:pt idx="472">
                  <c:v>24/3/2025</c:v>
                </c:pt>
                <c:pt idx="473">
                  <c:v>26/3/2025</c:v>
                </c:pt>
                <c:pt idx="474">
                  <c:v>28/3/2025</c:v>
                </c:pt>
                <c:pt idx="475">
                  <c:v>31/3/2025</c:v>
                </c:pt>
                <c:pt idx="476">
                  <c:v>2/4/2025</c:v>
                </c:pt>
                <c:pt idx="477">
                  <c:v>4/4/2025</c:v>
                </c:pt>
                <c:pt idx="478">
                  <c:v>8/4/2025</c:v>
                </c:pt>
                <c:pt idx="479">
                  <c:v>9/4/2025</c:v>
                </c:pt>
                <c:pt idx="480">
                  <c:v>18/4/2025</c:v>
                </c:pt>
                <c:pt idx="481">
                  <c:v>21/4/2025</c:v>
                </c:pt>
                <c:pt idx="482">
                  <c:v>23/4/2025</c:v>
                </c:pt>
                <c:pt idx="483">
                  <c:v>25/4/2025</c:v>
                </c:pt>
                <c:pt idx="484">
                  <c:v>28/4/2025</c:v>
                </c:pt>
                <c:pt idx="485">
                  <c:v>2/5/2025</c:v>
                </c:pt>
                <c:pt idx="486">
                  <c:v>7/5/2025</c:v>
                </c:pt>
                <c:pt idx="487">
                  <c:v>9/5/2025</c:v>
                </c:pt>
                <c:pt idx="488">
                  <c:v>12/5/2025</c:v>
                </c:pt>
                <c:pt idx="489">
                  <c:v>14/5/2025</c:v>
                </c:pt>
                <c:pt idx="490">
                  <c:v>16/5/2025</c:v>
                </c:pt>
                <c:pt idx="491">
                  <c:v>19/5/2025</c:v>
                </c:pt>
                <c:pt idx="492">
                  <c:v>21/5/2025</c:v>
                </c:pt>
                <c:pt idx="493">
                  <c:v>23/5/2025</c:v>
                </c:pt>
                <c:pt idx="494">
                  <c:v>26/5/2025</c:v>
                </c:pt>
                <c:pt idx="495">
                  <c:v>28/5/2025</c:v>
                </c:pt>
                <c:pt idx="496">
                  <c:v>30/5/2025</c:v>
                </c:pt>
                <c:pt idx="497">
                  <c:v>2/6/2025</c:v>
                </c:pt>
                <c:pt idx="498">
                  <c:v>4/6/2025</c:v>
                </c:pt>
                <c:pt idx="499">
                  <c:v>6/6/2025</c:v>
                </c:pt>
                <c:pt idx="500">
                  <c:v>9/6/2025</c:v>
                </c:pt>
                <c:pt idx="501">
                  <c:v>11/6/2025</c:v>
                </c:pt>
                <c:pt idx="502">
                  <c:v>13/6/2025</c:v>
                </c:pt>
                <c:pt idx="503">
                  <c:v>16/6/2025</c:v>
                </c:pt>
                <c:pt idx="504">
                  <c:v>18/6/2025</c:v>
                </c:pt>
                <c:pt idx="505">
                  <c:v>20/6/2025</c:v>
                </c:pt>
                <c:pt idx="506">
                  <c:v>23/6/2025</c:v>
                </c:pt>
                <c:pt idx="507">
                  <c:v>25/6/2025</c:v>
                </c:pt>
                <c:pt idx="508">
                  <c:v>27/6/2025</c:v>
                </c:pt>
                <c:pt idx="509">
                  <c:v>30/6/2025</c:v>
                </c:pt>
                <c:pt idx="510">
                  <c:v>2/7/2025</c:v>
                </c:pt>
                <c:pt idx="511">
                  <c:v>4/7/2025</c:v>
                </c:pt>
                <c:pt idx="512">
                  <c:v>9/7/2025</c:v>
                </c:pt>
                <c:pt idx="513">
                  <c:v>11/7/2025</c:v>
                </c:pt>
                <c:pt idx="514">
                  <c:v>14/7/2025</c:v>
                </c:pt>
                <c:pt idx="515">
                  <c:v>16/7/2025</c:v>
                </c:pt>
                <c:pt idx="516">
                  <c:v>18/7/2025</c:v>
                </c:pt>
                <c:pt idx="517">
                  <c:v>21/7/2025</c:v>
                </c:pt>
                <c:pt idx="518">
                  <c:v>23/7/2025</c:v>
                </c:pt>
                <c:pt idx="519">
                  <c:v>25/7/2025</c:v>
                </c:pt>
                <c:pt idx="520">
                  <c:v>29/7/2025</c:v>
                </c:pt>
                <c:pt idx="521">
                  <c:v>30/7/2025</c:v>
                </c:pt>
                <c:pt idx="522">
                  <c:v>1/8/2025</c:v>
                </c:pt>
                <c:pt idx="523">
                  <c:v>4/8/2025</c:v>
                </c:pt>
                <c:pt idx="524">
                  <c:v>6/8/2025</c:v>
                </c:pt>
                <c:pt idx="525">
                  <c:v>8/8/2025</c:v>
                </c:pt>
                <c:pt idx="526">
                  <c:v>11/8/2025</c:v>
                </c:pt>
                <c:pt idx="527">
                  <c:v>13/8/2025</c:v>
                </c:pt>
                <c:pt idx="528">
                  <c:v>15/8/2025</c:v>
                </c:pt>
                <c:pt idx="529">
                  <c:v>18/8/2025</c:v>
                </c:pt>
                <c:pt idx="530">
                  <c:v>20/8/2025</c:v>
                </c:pt>
                <c:pt idx="531">
                  <c:v>22/8/2025</c:v>
                </c:pt>
                <c:pt idx="532">
                  <c:v>25/8/2025</c:v>
                </c:pt>
                <c:pt idx="533">
                  <c:v>27/8/2025</c:v>
                </c:pt>
                <c:pt idx="534">
                  <c:v>29/8/2025</c:v>
                </c:pt>
                <c:pt idx="535">
                  <c:v>1/9/2025</c:v>
                </c:pt>
                <c:pt idx="536">
                  <c:v>3/9/2025</c:v>
                </c:pt>
                <c:pt idx="537">
                  <c:v>5/9/2025</c:v>
                </c:pt>
                <c:pt idx="538">
                  <c:v>8/9/2025</c:v>
                </c:pt>
                <c:pt idx="539">
                  <c:v>10/9/2025</c:v>
                </c:pt>
                <c:pt idx="540">
                  <c:v>12/9/2025</c:v>
                </c:pt>
                <c:pt idx="541">
                  <c:v>15/9/2025</c:v>
                </c:pt>
                <c:pt idx="542">
                  <c:v>17/9/2025</c:v>
                </c:pt>
                <c:pt idx="543">
                  <c:v>19/9/2025</c:v>
                </c:pt>
                <c:pt idx="544">
                  <c:v>22/9/2025</c:v>
                </c:pt>
                <c:pt idx="545">
                  <c:v>24/9/2025</c:v>
                </c:pt>
                <c:pt idx="546">
                  <c:v>26/9/2025</c:v>
                </c:pt>
                <c:pt idx="547">
                  <c:v>29/9/2025</c:v>
                </c:pt>
                <c:pt idx="548">
                  <c:v>1/10/2025</c:v>
                </c:pt>
                <c:pt idx="549">
                  <c:v>3/10/2025</c:v>
                </c:pt>
                <c:pt idx="550">
                  <c:v>6/10/2025</c:v>
                </c:pt>
                <c:pt idx="551">
                  <c:v>8/10/2025</c:v>
                </c:pt>
                <c:pt idx="552">
                  <c:v>10/10/2025</c:v>
                </c:pt>
                <c:pt idx="553">
                  <c:v>13/10/2025</c:v>
                </c:pt>
                <c:pt idx="554">
                  <c:v>15/10/2025</c:v>
                </c:pt>
                <c:pt idx="555">
                  <c:v>17/10/2025</c:v>
                </c:pt>
                <c:pt idx="556">
                  <c:v>20/10/2025</c:v>
                </c:pt>
                <c:pt idx="557">
                  <c:v>22/10/2025</c:v>
                </c:pt>
                <c:pt idx="558">
                  <c:v>24/10/2025</c:v>
                </c:pt>
                <c:pt idx="559">
                  <c:v>27/10/2025</c:v>
                </c:pt>
                <c:pt idx="560">
                  <c:v>29/10/2025</c:v>
                </c:pt>
                <c:pt idx="561">
                  <c:v>31/10/2025</c:v>
                </c:pt>
                <c:pt idx="562">
                  <c:v>3/11/2025</c:v>
                </c:pt>
                <c:pt idx="563">
                  <c:v>5/11/2025</c:v>
                </c:pt>
                <c:pt idx="564">
                  <c:v>7/11/2025</c:v>
                </c:pt>
                <c:pt idx="565">
                  <c:v>10/11/2025</c:v>
                </c:pt>
                <c:pt idx="566">
                  <c:v>12/11/2025</c:v>
                </c:pt>
                <c:pt idx="567">
                  <c:v>14/11/2025</c:v>
                </c:pt>
                <c:pt idx="568">
                  <c:v>17/11/2025</c:v>
                </c:pt>
                <c:pt idx="569">
                  <c:v>19/11/2025</c:v>
                </c:pt>
                <c:pt idx="570">
                  <c:v>21/11/2025</c:v>
                </c:pt>
                <c:pt idx="571">
                  <c:v>24/11/2025</c:v>
                </c:pt>
                <c:pt idx="572">
                  <c:v>26/11/2025</c:v>
                </c:pt>
                <c:pt idx="573">
                  <c:v>28/11/2025</c:v>
                </c:pt>
                <c:pt idx="574">
                  <c:v>31/12/2025</c:v>
                </c:pt>
                <c:pt idx="575">
                  <c:v>3/12/2025</c:v>
                </c:pt>
                <c:pt idx="576">
                  <c:v>8/12/2025</c:v>
                </c:pt>
                <c:pt idx="577">
                  <c:v>10/12/2025</c:v>
                </c:pt>
                <c:pt idx="578">
                  <c:v>12/12/2025</c:v>
                </c:pt>
                <c:pt idx="579">
                  <c:v>15/12/2025</c:v>
                </c:pt>
                <c:pt idx="580">
                  <c:v>17/12/2025</c:v>
                </c:pt>
                <c:pt idx="581">
                  <c:v>19/12/2025</c:v>
                </c:pt>
                <c:pt idx="582">
                  <c:v>22/12/2025</c:v>
                </c:pt>
                <c:pt idx="583">
                  <c:v>24/12/2025</c:v>
                </c:pt>
                <c:pt idx="584">
                  <c:v>26/12/2025</c:v>
                </c:pt>
                <c:pt idx="585">
                  <c:v>5/1/2026</c:v>
                </c:pt>
                <c:pt idx="586">
                  <c:v>7/1/2026</c:v>
                </c:pt>
                <c:pt idx="587">
                  <c:v>9/1/2026</c:v>
                </c:pt>
                <c:pt idx="588">
                  <c:v>12/1/2026</c:v>
                </c:pt>
                <c:pt idx="589">
                  <c:v>14/1/2026</c:v>
                </c:pt>
                <c:pt idx="590">
                  <c:v>16/1/2026</c:v>
                </c:pt>
                <c:pt idx="591">
                  <c:v>19/1/2026</c:v>
                </c:pt>
                <c:pt idx="592">
                  <c:v>21/1/2026</c:v>
                </c:pt>
                <c:pt idx="593">
                  <c:v>23/1/2026</c:v>
                </c:pt>
                <c:pt idx="594">
                  <c:v>26/1/2026</c:v>
                </c:pt>
                <c:pt idx="595">
                  <c:v>28/1/2026</c:v>
                </c:pt>
                <c:pt idx="596">
                  <c:v>30/1/2026</c:v>
                </c:pt>
                <c:pt idx="597">
                  <c:v>2/2/2026</c:v>
                </c:pt>
                <c:pt idx="598">
                  <c:v>4/2/2026</c:v>
                </c:pt>
                <c:pt idx="599">
                  <c:v>6/2/2026</c:v>
                </c:pt>
                <c:pt idx="600">
                  <c:v>9/2/2026</c:v>
                </c:pt>
                <c:pt idx="601">
                  <c:v>11/2/2026</c:v>
                </c:pt>
                <c:pt idx="602">
                  <c:v>13/2/2026</c:v>
                </c:pt>
                <c:pt idx="603">
                  <c:v>16/2/2026</c:v>
                </c:pt>
                <c:pt idx="604">
                  <c:v>18/2/2026</c:v>
                </c:pt>
                <c:pt idx="605">
                  <c:v>20/2/2026</c:v>
                </c:pt>
                <c:pt idx="606">
                  <c:v>23/2/2026</c:v>
                </c:pt>
                <c:pt idx="607">
                  <c:v>25/2/2026</c:v>
                </c:pt>
                <c:pt idx="608">
                  <c:v>27/2/2026</c:v>
                </c:pt>
                <c:pt idx="609">
                  <c:v>2/3/2026</c:v>
                </c:pt>
                <c:pt idx="610">
                  <c:v>4/3/2026</c:v>
                </c:pt>
                <c:pt idx="611">
                  <c:v>6/3/2026</c:v>
                </c:pt>
                <c:pt idx="612">
                  <c:v>9/3/2026</c:v>
                </c:pt>
                <c:pt idx="613">
                  <c:v>11/3/2026</c:v>
                </c:pt>
                <c:pt idx="614">
                  <c:v>13/3/2026</c:v>
                </c:pt>
                <c:pt idx="615">
                  <c:v>16/3/2026</c:v>
                </c:pt>
                <c:pt idx="616">
                  <c:v>18/3/2026</c:v>
                </c:pt>
                <c:pt idx="617">
                  <c:v>20/3/2026</c:v>
                </c:pt>
                <c:pt idx="618">
                  <c:v>23/3/2026</c:v>
                </c:pt>
                <c:pt idx="619">
                  <c:v>25/3/2026</c:v>
                </c:pt>
                <c:pt idx="620">
                  <c:v>27/3/2026</c:v>
                </c:pt>
                <c:pt idx="621">
                  <c:v>30/3/2026</c:v>
                </c:pt>
                <c:pt idx="622">
                  <c:v>1/4/2026</c:v>
                </c:pt>
                <c:pt idx="623">
                  <c:v>7/4/2026</c:v>
                </c:pt>
                <c:pt idx="624">
                  <c:v>8/4/2026</c:v>
                </c:pt>
                <c:pt idx="625">
                  <c:v>10/4/2026</c:v>
                </c:pt>
                <c:pt idx="626">
                  <c:v>20/4/2026</c:v>
                </c:pt>
                <c:pt idx="627">
                  <c:v>22/4/2026</c:v>
                </c:pt>
                <c:pt idx="628">
                  <c:v>24/4/2026</c:v>
                </c:pt>
                <c:pt idx="629">
                  <c:v>27/4/2026</c:v>
                </c:pt>
                <c:pt idx="630">
                  <c:v>29/4/2026</c:v>
                </c:pt>
                <c:pt idx="631">
                  <c:v>5/5/2026</c:v>
                </c:pt>
                <c:pt idx="632">
                  <c:v>6/5/2026</c:v>
                </c:pt>
                <c:pt idx="633">
                  <c:v>8/5/2026</c:v>
                </c:pt>
                <c:pt idx="634">
                  <c:v>11/5/2026</c:v>
                </c:pt>
                <c:pt idx="635">
                  <c:v>13/5/2026</c:v>
                </c:pt>
                <c:pt idx="636">
                  <c:v>15/5/2026</c:v>
                </c:pt>
                <c:pt idx="637">
                  <c:v>18/5/2026</c:v>
                </c:pt>
                <c:pt idx="638">
                  <c:v>20/5/2026</c:v>
                </c:pt>
                <c:pt idx="639">
                  <c:v>22/5/2026</c:v>
                </c:pt>
                <c:pt idx="640">
                  <c:v>25/5/2026</c:v>
                </c:pt>
                <c:pt idx="641">
                  <c:v>27/5/2026</c:v>
                </c:pt>
                <c:pt idx="642">
                  <c:v>29/5/2026</c:v>
                </c:pt>
                <c:pt idx="643">
                  <c:v>1/6/2026</c:v>
                </c:pt>
                <c:pt idx="644">
                  <c:v>4/6/2026</c:v>
                </c:pt>
                <c:pt idx="645">
                  <c:v>5/6/2026</c:v>
                </c:pt>
                <c:pt idx="646">
                  <c:v>8/6/2026</c:v>
                </c:pt>
              </c:strCache>
            </c:strRef>
          </c:cat>
          <c:val>
            <c:numRef>
              <c:f>'Dry Pulp Daily price_1'!$D$2:$D$648</c:f>
              <c:numCache>
                <c:formatCode>0.00</c:formatCode>
                <c:ptCount val="647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4.55</c:v>
                </c:pt>
                <c:pt idx="7">
                  <c:v>4.55</c:v>
                </c:pt>
                <c:pt idx="8">
                  <c:v>4.55</c:v>
                </c:pt>
                <c:pt idx="9">
                  <c:v>4.55</c:v>
                </c:pt>
                <c:pt idx="10">
                  <c:v>4.55</c:v>
                </c:pt>
                <c:pt idx="11">
                  <c:v>4.55</c:v>
                </c:pt>
                <c:pt idx="12">
                  <c:v>4.55</c:v>
                </c:pt>
                <c:pt idx="13">
                  <c:v>4.5999999999999996</c:v>
                </c:pt>
                <c:pt idx="14">
                  <c:v>4.5999999999999996</c:v>
                </c:pt>
                <c:pt idx="15">
                  <c:v>4.55</c:v>
                </c:pt>
                <c:pt idx="16">
                  <c:v>4.55</c:v>
                </c:pt>
                <c:pt idx="17">
                  <c:v>4.55</c:v>
                </c:pt>
                <c:pt idx="18">
                  <c:v>4.55</c:v>
                </c:pt>
                <c:pt idx="19">
                  <c:v>4.55</c:v>
                </c:pt>
                <c:pt idx="20">
                  <c:v>4.55</c:v>
                </c:pt>
                <c:pt idx="21">
                  <c:v>4.55</c:v>
                </c:pt>
                <c:pt idx="22">
                  <c:v>4.55</c:v>
                </c:pt>
                <c:pt idx="23">
                  <c:v>4.55</c:v>
                </c:pt>
                <c:pt idx="24">
                  <c:v>4.55</c:v>
                </c:pt>
                <c:pt idx="25">
                  <c:v>4.5999999999999996</c:v>
                </c:pt>
                <c:pt idx="26">
                  <c:v>4.55</c:v>
                </c:pt>
                <c:pt idx="27">
                  <c:v>4.55</c:v>
                </c:pt>
                <c:pt idx="28">
                  <c:v>4.55</c:v>
                </c:pt>
                <c:pt idx="29">
                  <c:v>4.55</c:v>
                </c:pt>
                <c:pt idx="30">
                  <c:v>4.55</c:v>
                </c:pt>
                <c:pt idx="31">
                  <c:v>4.55</c:v>
                </c:pt>
                <c:pt idx="32">
                  <c:v>4.55</c:v>
                </c:pt>
                <c:pt idx="33">
                  <c:v>4.55</c:v>
                </c:pt>
                <c:pt idx="34">
                  <c:v>4.5999999999999996</c:v>
                </c:pt>
                <c:pt idx="35">
                  <c:v>4.6999999999999993</c:v>
                </c:pt>
                <c:pt idx="36">
                  <c:v>4.6999999999999993</c:v>
                </c:pt>
                <c:pt idx="37">
                  <c:v>4.55</c:v>
                </c:pt>
                <c:pt idx="38">
                  <c:v>4.55</c:v>
                </c:pt>
                <c:pt idx="39">
                  <c:v>4.55</c:v>
                </c:pt>
                <c:pt idx="40">
                  <c:v>4.55</c:v>
                </c:pt>
                <c:pt idx="41">
                  <c:v>4.5999999999999996</c:v>
                </c:pt>
                <c:pt idx="42">
                  <c:v>4.5999999999999996</c:v>
                </c:pt>
                <c:pt idx="43">
                  <c:v>4.6500000000000004</c:v>
                </c:pt>
                <c:pt idx="44">
                  <c:v>4.6500000000000004</c:v>
                </c:pt>
                <c:pt idx="45">
                  <c:v>4.6500000000000004</c:v>
                </c:pt>
                <c:pt idx="46">
                  <c:v>4.6500000000000004</c:v>
                </c:pt>
                <c:pt idx="47">
                  <c:v>4.6500000000000004</c:v>
                </c:pt>
                <c:pt idx="48">
                  <c:v>4.6500000000000004</c:v>
                </c:pt>
                <c:pt idx="49">
                  <c:v>4.6500000000000004</c:v>
                </c:pt>
                <c:pt idx="50">
                  <c:v>4.6500000000000004</c:v>
                </c:pt>
                <c:pt idx="51">
                  <c:v>4.6999999999999993</c:v>
                </c:pt>
                <c:pt idx="52">
                  <c:v>4.6999999999999993</c:v>
                </c:pt>
                <c:pt idx="53">
                  <c:v>4.6999999999999993</c:v>
                </c:pt>
                <c:pt idx="54">
                  <c:v>4.6999999999999993</c:v>
                </c:pt>
                <c:pt idx="55">
                  <c:v>4.6999999999999993</c:v>
                </c:pt>
                <c:pt idx="56">
                  <c:v>4.6999999999999993</c:v>
                </c:pt>
                <c:pt idx="57">
                  <c:v>4.6999999999999993</c:v>
                </c:pt>
                <c:pt idx="58">
                  <c:v>4.6999999999999993</c:v>
                </c:pt>
                <c:pt idx="59">
                  <c:v>4.6999999999999993</c:v>
                </c:pt>
                <c:pt idx="60">
                  <c:v>4.6999999999999993</c:v>
                </c:pt>
                <c:pt idx="61">
                  <c:v>4.6999999999999993</c:v>
                </c:pt>
                <c:pt idx="62">
                  <c:v>4.6999999999999993</c:v>
                </c:pt>
                <c:pt idx="63">
                  <c:v>4.8499999999999996</c:v>
                </c:pt>
                <c:pt idx="64">
                  <c:v>4.8499999999999996</c:v>
                </c:pt>
                <c:pt idx="65">
                  <c:v>4.9000000000000004</c:v>
                </c:pt>
                <c:pt idx="66">
                  <c:v>4.95</c:v>
                </c:pt>
                <c:pt idx="67">
                  <c:v>4.95</c:v>
                </c:pt>
                <c:pt idx="68">
                  <c:v>4.95</c:v>
                </c:pt>
                <c:pt idx="69">
                  <c:v>4.95</c:v>
                </c:pt>
                <c:pt idx="70">
                  <c:v>5</c:v>
                </c:pt>
                <c:pt idx="71">
                  <c:v>5.05</c:v>
                </c:pt>
                <c:pt idx="72">
                  <c:v>5.15</c:v>
                </c:pt>
                <c:pt idx="73">
                  <c:v>5.15</c:v>
                </c:pt>
                <c:pt idx="74">
                  <c:v>5.15</c:v>
                </c:pt>
                <c:pt idx="75">
                  <c:v>5.25</c:v>
                </c:pt>
                <c:pt idx="76">
                  <c:v>5.25</c:v>
                </c:pt>
                <c:pt idx="77">
                  <c:v>5.25</c:v>
                </c:pt>
                <c:pt idx="78">
                  <c:v>5.25</c:v>
                </c:pt>
                <c:pt idx="79">
                  <c:v>5.25</c:v>
                </c:pt>
                <c:pt idx="80">
                  <c:v>5.25</c:v>
                </c:pt>
                <c:pt idx="81">
                  <c:v>5.25</c:v>
                </c:pt>
                <c:pt idx="82">
                  <c:v>5.25</c:v>
                </c:pt>
                <c:pt idx="83">
                  <c:v>5.25</c:v>
                </c:pt>
                <c:pt idx="84">
                  <c:v>5.25</c:v>
                </c:pt>
                <c:pt idx="85">
                  <c:v>5.35</c:v>
                </c:pt>
                <c:pt idx="86">
                  <c:v>5.35</c:v>
                </c:pt>
                <c:pt idx="87">
                  <c:v>5.35</c:v>
                </c:pt>
                <c:pt idx="88">
                  <c:v>5.45</c:v>
                </c:pt>
                <c:pt idx="89">
                  <c:v>5.45</c:v>
                </c:pt>
                <c:pt idx="90">
                  <c:v>5.45</c:v>
                </c:pt>
                <c:pt idx="91">
                  <c:v>5.55</c:v>
                </c:pt>
                <c:pt idx="92">
                  <c:v>5.55</c:v>
                </c:pt>
                <c:pt idx="93">
                  <c:v>5.55</c:v>
                </c:pt>
                <c:pt idx="94">
                  <c:v>5.55</c:v>
                </c:pt>
                <c:pt idx="95">
                  <c:v>5.55</c:v>
                </c:pt>
                <c:pt idx="96">
                  <c:v>5.55</c:v>
                </c:pt>
                <c:pt idx="97">
                  <c:v>5.55</c:v>
                </c:pt>
                <c:pt idx="98">
                  <c:v>5.55</c:v>
                </c:pt>
                <c:pt idx="99">
                  <c:v>5.55</c:v>
                </c:pt>
                <c:pt idx="100">
                  <c:v>5.55</c:v>
                </c:pt>
                <c:pt idx="101">
                  <c:v>5.55</c:v>
                </c:pt>
                <c:pt idx="102">
                  <c:v>5.55</c:v>
                </c:pt>
                <c:pt idx="103">
                  <c:v>5.55</c:v>
                </c:pt>
                <c:pt idx="104">
                  <c:v>5.55</c:v>
                </c:pt>
                <c:pt idx="105">
                  <c:v>5.55</c:v>
                </c:pt>
                <c:pt idx="106">
                  <c:v>5.55</c:v>
                </c:pt>
                <c:pt idx="107">
                  <c:v>5.55</c:v>
                </c:pt>
                <c:pt idx="108">
                  <c:v>5.55</c:v>
                </c:pt>
                <c:pt idx="109">
                  <c:v>5.55</c:v>
                </c:pt>
                <c:pt idx="110">
                  <c:v>5.55</c:v>
                </c:pt>
                <c:pt idx="111">
                  <c:v>5.5</c:v>
                </c:pt>
                <c:pt idx="112">
                  <c:v>5.5</c:v>
                </c:pt>
                <c:pt idx="113">
                  <c:v>5.5</c:v>
                </c:pt>
                <c:pt idx="114">
                  <c:v>5.5</c:v>
                </c:pt>
                <c:pt idx="115">
                  <c:v>5.5</c:v>
                </c:pt>
                <c:pt idx="116">
                  <c:v>5.5</c:v>
                </c:pt>
                <c:pt idx="117">
                  <c:v>5.5</c:v>
                </c:pt>
                <c:pt idx="118">
                  <c:v>5.5</c:v>
                </c:pt>
                <c:pt idx="119">
                  <c:v>5.5</c:v>
                </c:pt>
                <c:pt idx="120">
                  <c:v>5.5</c:v>
                </c:pt>
                <c:pt idx="121">
                  <c:v>5.5</c:v>
                </c:pt>
                <c:pt idx="122">
                  <c:v>5.5</c:v>
                </c:pt>
                <c:pt idx="123">
                  <c:v>5.5</c:v>
                </c:pt>
                <c:pt idx="124">
                  <c:v>5.5</c:v>
                </c:pt>
                <c:pt idx="125">
                  <c:v>5.5</c:v>
                </c:pt>
                <c:pt idx="126">
                  <c:v>5.5</c:v>
                </c:pt>
                <c:pt idx="127">
                  <c:v>5.5</c:v>
                </c:pt>
                <c:pt idx="128">
                  <c:v>5.5</c:v>
                </c:pt>
                <c:pt idx="129">
                  <c:v>5.5</c:v>
                </c:pt>
                <c:pt idx="130">
                  <c:v>5.5</c:v>
                </c:pt>
                <c:pt idx="131">
                  <c:v>5.5</c:v>
                </c:pt>
                <c:pt idx="132">
                  <c:v>5.5</c:v>
                </c:pt>
                <c:pt idx="133">
                  <c:v>5.5</c:v>
                </c:pt>
                <c:pt idx="134">
                  <c:v>5.5</c:v>
                </c:pt>
                <c:pt idx="135">
                  <c:v>5.5</c:v>
                </c:pt>
                <c:pt idx="136">
                  <c:v>5.5</c:v>
                </c:pt>
                <c:pt idx="137">
                  <c:v>5.5</c:v>
                </c:pt>
                <c:pt idx="138">
                  <c:v>5.5</c:v>
                </c:pt>
                <c:pt idx="139">
                  <c:v>5.45</c:v>
                </c:pt>
                <c:pt idx="140">
                  <c:v>5.45</c:v>
                </c:pt>
                <c:pt idx="141">
                  <c:v>5.45</c:v>
                </c:pt>
                <c:pt idx="142">
                  <c:v>5.45</c:v>
                </c:pt>
                <c:pt idx="143">
                  <c:v>5.45</c:v>
                </c:pt>
                <c:pt idx="144">
                  <c:v>5.45</c:v>
                </c:pt>
                <c:pt idx="145">
                  <c:v>5.45</c:v>
                </c:pt>
                <c:pt idx="146">
                  <c:v>5.45</c:v>
                </c:pt>
                <c:pt idx="147">
                  <c:v>5.45</c:v>
                </c:pt>
                <c:pt idx="148">
                  <c:v>5.45</c:v>
                </c:pt>
                <c:pt idx="149">
                  <c:v>5.45</c:v>
                </c:pt>
                <c:pt idx="150">
                  <c:v>5.45</c:v>
                </c:pt>
                <c:pt idx="151">
                  <c:v>5.45</c:v>
                </c:pt>
                <c:pt idx="152">
                  <c:v>5.45</c:v>
                </c:pt>
                <c:pt idx="153">
                  <c:v>5.45</c:v>
                </c:pt>
                <c:pt idx="154">
                  <c:v>5.45</c:v>
                </c:pt>
                <c:pt idx="155">
                  <c:v>5.45</c:v>
                </c:pt>
                <c:pt idx="156">
                  <c:v>5.45</c:v>
                </c:pt>
                <c:pt idx="157">
                  <c:v>5.45</c:v>
                </c:pt>
                <c:pt idx="158">
                  <c:v>5.45</c:v>
                </c:pt>
                <c:pt idx="159">
                  <c:v>5.45</c:v>
                </c:pt>
                <c:pt idx="160">
                  <c:v>5.45</c:v>
                </c:pt>
                <c:pt idx="161">
                  <c:v>5.45</c:v>
                </c:pt>
                <c:pt idx="162">
                  <c:v>5.45</c:v>
                </c:pt>
                <c:pt idx="163">
                  <c:v>5.45</c:v>
                </c:pt>
                <c:pt idx="164">
                  <c:v>5.45</c:v>
                </c:pt>
                <c:pt idx="165">
                  <c:v>5.45</c:v>
                </c:pt>
                <c:pt idx="166">
                  <c:v>5.45</c:v>
                </c:pt>
                <c:pt idx="167">
                  <c:v>5.45</c:v>
                </c:pt>
                <c:pt idx="168">
                  <c:v>5.45</c:v>
                </c:pt>
                <c:pt idx="169">
                  <c:v>5.55</c:v>
                </c:pt>
                <c:pt idx="170">
                  <c:v>5.55</c:v>
                </c:pt>
                <c:pt idx="171">
                  <c:v>5.55</c:v>
                </c:pt>
                <c:pt idx="172">
                  <c:v>5.55</c:v>
                </c:pt>
                <c:pt idx="173">
                  <c:v>5.55</c:v>
                </c:pt>
                <c:pt idx="174">
                  <c:v>5.55</c:v>
                </c:pt>
                <c:pt idx="175">
                  <c:v>5.55</c:v>
                </c:pt>
                <c:pt idx="176">
                  <c:v>5.6999999999999993</c:v>
                </c:pt>
                <c:pt idx="177">
                  <c:v>5.6999999999999993</c:v>
                </c:pt>
                <c:pt idx="178">
                  <c:v>5.6999999999999993</c:v>
                </c:pt>
                <c:pt idx="179">
                  <c:v>5.6999999999999993</c:v>
                </c:pt>
                <c:pt idx="180">
                  <c:v>5.6999999999999993</c:v>
                </c:pt>
                <c:pt idx="181">
                  <c:v>5.6999999999999993</c:v>
                </c:pt>
                <c:pt idx="182">
                  <c:v>5.6999999999999993</c:v>
                </c:pt>
                <c:pt idx="183">
                  <c:v>5.6999999999999993</c:v>
                </c:pt>
                <c:pt idx="184">
                  <c:v>5.85</c:v>
                </c:pt>
                <c:pt idx="185">
                  <c:v>5.85</c:v>
                </c:pt>
                <c:pt idx="186">
                  <c:v>5.85</c:v>
                </c:pt>
                <c:pt idx="187">
                  <c:v>5.85</c:v>
                </c:pt>
                <c:pt idx="188">
                  <c:v>5.85</c:v>
                </c:pt>
                <c:pt idx="189">
                  <c:v>5.85</c:v>
                </c:pt>
                <c:pt idx="190">
                  <c:v>5.85</c:v>
                </c:pt>
                <c:pt idx="191">
                  <c:v>5.85</c:v>
                </c:pt>
                <c:pt idx="192">
                  <c:v>5.85</c:v>
                </c:pt>
                <c:pt idx="193">
                  <c:v>5.95</c:v>
                </c:pt>
                <c:pt idx="194">
                  <c:v>5.95</c:v>
                </c:pt>
                <c:pt idx="195">
                  <c:v>5.95</c:v>
                </c:pt>
                <c:pt idx="196">
                  <c:v>5.95</c:v>
                </c:pt>
                <c:pt idx="197">
                  <c:v>5.95</c:v>
                </c:pt>
                <c:pt idx="198">
                  <c:v>5.95</c:v>
                </c:pt>
                <c:pt idx="199">
                  <c:v>5.95</c:v>
                </c:pt>
                <c:pt idx="200">
                  <c:v>5.95</c:v>
                </c:pt>
                <c:pt idx="201">
                  <c:v>5.95</c:v>
                </c:pt>
                <c:pt idx="202">
                  <c:v>5.95</c:v>
                </c:pt>
                <c:pt idx="203">
                  <c:v>5.95</c:v>
                </c:pt>
                <c:pt idx="204">
                  <c:v>5.95</c:v>
                </c:pt>
                <c:pt idx="205">
                  <c:v>5.95</c:v>
                </c:pt>
                <c:pt idx="206">
                  <c:v>5.95</c:v>
                </c:pt>
                <c:pt idx="207">
                  <c:v>5.95</c:v>
                </c:pt>
                <c:pt idx="208">
                  <c:v>5.95</c:v>
                </c:pt>
                <c:pt idx="209">
                  <c:v>5.95</c:v>
                </c:pt>
                <c:pt idx="210">
                  <c:v>5.95</c:v>
                </c:pt>
                <c:pt idx="211">
                  <c:v>5.95</c:v>
                </c:pt>
                <c:pt idx="212">
                  <c:v>5.95</c:v>
                </c:pt>
                <c:pt idx="213">
                  <c:v>5.95</c:v>
                </c:pt>
                <c:pt idx="214">
                  <c:v>5.95</c:v>
                </c:pt>
                <c:pt idx="215">
                  <c:v>5.95</c:v>
                </c:pt>
                <c:pt idx="216">
                  <c:v>5.95</c:v>
                </c:pt>
                <c:pt idx="217">
                  <c:v>5.95</c:v>
                </c:pt>
                <c:pt idx="218">
                  <c:v>5.95</c:v>
                </c:pt>
                <c:pt idx="219">
                  <c:v>5.95</c:v>
                </c:pt>
                <c:pt idx="220">
                  <c:v>5.95</c:v>
                </c:pt>
                <c:pt idx="221">
                  <c:v>5.95</c:v>
                </c:pt>
                <c:pt idx="222">
                  <c:v>5.95</c:v>
                </c:pt>
                <c:pt idx="223">
                  <c:v>5.95</c:v>
                </c:pt>
                <c:pt idx="224">
                  <c:v>5.95</c:v>
                </c:pt>
                <c:pt idx="225">
                  <c:v>5.95</c:v>
                </c:pt>
                <c:pt idx="226">
                  <c:v>5.95</c:v>
                </c:pt>
                <c:pt idx="227">
                  <c:v>5.95</c:v>
                </c:pt>
                <c:pt idx="228">
                  <c:v>5.95</c:v>
                </c:pt>
                <c:pt idx="229">
                  <c:v>5.95</c:v>
                </c:pt>
                <c:pt idx="230">
                  <c:v>5.95</c:v>
                </c:pt>
                <c:pt idx="231">
                  <c:v>5.95</c:v>
                </c:pt>
                <c:pt idx="232">
                  <c:v>5.9</c:v>
                </c:pt>
                <c:pt idx="233">
                  <c:v>5.9</c:v>
                </c:pt>
                <c:pt idx="234">
                  <c:v>5.85</c:v>
                </c:pt>
                <c:pt idx="235">
                  <c:v>5.85</c:v>
                </c:pt>
                <c:pt idx="236">
                  <c:v>5.85</c:v>
                </c:pt>
                <c:pt idx="237">
                  <c:v>5.85</c:v>
                </c:pt>
                <c:pt idx="238">
                  <c:v>5.85</c:v>
                </c:pt>
                <c:pt idx="239">
                  <c:v>5.85</c:v>
                </c:pt>
                <c:pt idx="240">
                  <c:v>5.8</c:v>
                </c:pt>
                <c:pt idx="241">
                  <c:v>5.85</c:v>
                </c:pt>
                <c:pt idx="242">
                  <c:v>5.8</c:v>
                </c:pt>
                <c:pt idx="243">
                  <c:v>5.8</c:v>
                </c:pt>
                <c:pt idx="244">
                  <c:v>5.8</c:v>
                </c:pt>
                <c:pt idx="245">
                  <c:v>5.8</c:v>
                </c:pt>
                <c:pt idx="246">
                  <c:v>5.8</c:v>
                </c:pt>
                <c:pt idx="247">
                  <c:v>5.8</c:v>
                </c:pt>
                <c:pt idx="248">
                  <c:v>5.8</c:v>
                </c:pt>
                <c:pt idx="249">
                  <c:v>5.8</c:v>
                </c:pt>
                <c:pt idx="250">
                  <c:v>5.8</c:v>
                </c:pt>
                <c:pt idx="251">
                  <c:v>5.8</c:v>
                </c:pt>
                <c:pt idx="252">
                  <c:v>5.8</c:v>
                </c:pt>
                <c:pt idx="253">
                  <c:v>5.7</c:v>
                </c:pt>
                <c:pt idx="254">
                  <c:v>5.7</c:v>
                </c:pt>
                <c:pt idx="255">
                  <c:v>5.7</c:v>
                </c:pt>
                <c:pt idx="256">
                  <c:v>5.7</c:v>
                </c:pt>
                <c:pt idx="257">
                  <c:v>5.7</c:v>
                </c:pt>
                <c:pt idx="258">
                  <c:v>5.7</c:v>
                </c:pt>
                <c:pt idx="259">
                  <c:v>5.7</c:v>
                </c:pt>
                <c:pt idx="260">
                  <c:v>5.7</c:v>
                </c:pt>
                <c:pt idx="261">
                  <c:v>5.7</c:v>
                </c:pt>
                <c:pt idx="262">
                  <c:v>5.7</c:v>
                </c:pt>
                <c:pt idx="263">
                  <c:v>5.6</c:v>
                </c:pt>
                <c:pt idx="264">
                  <c:v>5.6</c:v>
                </c:pt>
                <c:pt idx="265">
                  <c:v>5.6</c:v>
                </c:pt>
                <c:pt idx="266">
                  <c:v>5.6</c:v>
                </c:pt>
                <c:pt idx="267">
                  <c:v>5.6</c:v>
                </c:pt>
                <c:pt idx="268">
                  <c:v>5.4499999999999993</c:v>
                </c:pt>
                <c:pt idx="269">
                  <c:v>5.4499999999999993</c:v>
                </c:pt>
                <c:pt idx="270">
                  <c:v>5.4499999999999993</c:v>
                </c:pt>
                <c:pt idx="271">
                  <c:v>5.0999999999999996</c:v>
                </c:pt>
                <c:pt idx="272">
                  <c:v>5.0999999999999996</c:v>
                </c:pt>
                <c:pt idx="273">
                  <c:v>5.0999999999999996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4.95</c:v>
                </c:pt>
                <c:pt idx="283">
                  <c:v>4.95</c:v>
                </c:pt>
                <c:pt idx="284">
                  <c:v>4.95</c:v>
                </c:pt>
                <c:pt idx="285">
                  <c:v>4.9000000000000004</c:v>
                </c:pt>
                <c:pt idx="286">
                  <c:v>4.9000000000000004</c:v>
                </c:pt>
                <c:pt idx="287">
                  <c:v>4.9000000000000004</c:v>
                </c:pt>
                <c:pt idx="288">
                  <c:v>4.9000000000000004</c:v>
                </c:pt>
                <c:pt idx="289">
                  <c:v>4.9000000000000004</c:v>
                </c:pt>
                <c:pt idx="290">
                  <c:v>4.75</c:v>
                </c:pt>
                <c:pt idx="291">
                  <c:v>4.7</c:v>
                </c:pt>
                <c:pt idx="292">
                  <c:v>4.7</c:v>
                </c:pt>
                <c:pt idx="293">
                  <c:v>4.7</c:v>
                </c:pt>
                <c:pt idx="294">
                  <c:v>4.7</c:v>
                </c:pt>
                <c:pt idx="295">
                  <c:v>4.5999999999999996</c:v>
                </c:pt>
                <c:pt idx="296">
                  <c:v>4.5999999999999996</c:v>
                </c:pt>
                <c:pt idx="297">
                  <c:v>4.5999999999999996</c:v>
                </c:pt>
                <c:pt idx="298">
                  <c:v>4.5999999999999996</c:v>
                </c:pt>
                <c:pt idx="299">
                  <c:v>4.5999999999999996</c:v>
                </c:pt>
                <c:pt idx="300">
                  <c:v>4.5999999999999996</c:v>
                </c:pt>
                <c:pt idx="301">
                  <c:v>4.4000000000000004</c:v>
                </c:pt>
                <c:pt idx="302">
                  <c:v>4.4000000000000004</c:v>
                </c:pt>
                <c:pt idx="303">
                  <c:v>4.3</c:v>
                </c:pt>
                <c:pt idx="304">
                  <c:v>4.2</c:v>
                </c:pt>
                <c:pt idx="305">
                  <c:v>4.2</c:v>
                </c:pt>
                <c:pt idx="306">
                  <c:v>4.2</c:v>
                </c:pt>
                <c:pt idx="307">
                  <c:v>4.2</c:v>
                </c:pt>
                <c:pt idx="308">
                  <c:v>4.2</c:v>
                </c:pt>
                <c:pt idx="309">
                  <c:v>4.2</c:v>
                </c:pt>
                <c:pt idx="310">
                  <c:v>4.2</c:v>
                </c:pt>
                <c:pt idx="311">
                  <c:v>4.2</c:v>
                </c:pt>
                <c:pt idx="312">
                  <c:v>4.2</c:v>
                </c:pt>
                <c:pt idx="313">
                  <c:v>4.2</c:v>
                </c:pt>
                <c:pt idx="314">
                  <c:v>4.1500000000000004</c:v>
                </c:pt>
                <c:pt idx="315">
                  <c:v>4.1500000000000004</c:v>
                </c:pt>
                <c:pt idx="316">
                  <c:v>4.125</c:v>
                </c:pt>
                <c:pt idx="317">
                  <c:v>4.125</c:v>
                </c:pt>
                <c:pt idx="318">
                  <c:v>4.0749999999999993</c:v>
                </c:pt>
                <c:pt idx="319">
                  <c:v>4</c:v>
                </c:pt>
                <c:pt idx="320">
                  <c:v>4</c:v>
                </c:pt>
                <c:pt idx="321">
                  <c:v>3.7</c:v>
                </c:pt>
                <c:pt idx="322">
                  <c:v>3.6</c:v>
                </c:pt>
                <c:pt idx="323">
                  <c:v>3.6</c:v>
                </c:pt>
                <c:pt idx="324">
                  <c:v>3.6</c:v>
                </c:pt>
                <c:pt idx="325">
                  <c:v>3.6</c:v>
                </c:pt>
                <c:pt idx="326">
                  <c:v>3.4</c:v>
                </c:pt>
                <c:pt idx="327">
                  <c:v>3.4</c:v>
                </c:pt>
                <c:pt idx="328">
                  <c:v>3.4</c:v>
                </c:pt>
                <c:pt idx="329">
                  <c:v>3.4</c:v>
                </c:pt>
                <c:pt idx="330">
                  <c:v>3.2</c:v>
                </c:pt>
                <c:pt idx="331">
                  <c:v>3.2</c:v>
                </c:pt>
                <c:pt idx="332">
                  <c:v>3.2</c:v>
                </c:pt>
                <c:pt idx="333">
                  <c:v>3.2</c:v>
                </c:pt>
                <c:pt idx="334">
                  <c:v>3.2</c:v>
                </c:pt>
                <c:pt idx="335">
                  <c:v>3.2</c:v>
                </c:pt>
                <c:pt idx="336">
                  <c:v>3.2</c:v>
                </c:pt>
                <c:pt idx="337">
                  <c:v>3.2</c:v>
                </c:pt>
                <c:pt idx="338">
                  <c:v>3.2</c:v>
                </c:pt>
                <c:pt idx="339">
                  <c:v>3.2</c:v>
                </c:pt>
                <c:pt idx="340">
                  <c:v>3.2</c:v>
                </c:pt>
                <c:pt idx="341">
                  <c:v>3.2</c:v>
                </c:pt>
                <c:pt idx="342">
                  <c:v>3.2</c:v>
                </c:pt>
                <c:pt idx="343">
                  <c:v>3.2</c:v>
                </c:pt>
                <c:pt idx="344">
                  <c:v>3.2</c:v>
                </c:pt>
                <c:pt idx="345">
                  <c:v>3.2</c:v>
                </c:pt>
                <c:pt idx="346">
                  <c:v>3.2</c:v>
                </c:pt>
                <c:pt idx="347">
                  <c:v>3.2</c:v>
                </c:pt>
                <c:pt idx="348">
                  <c:v>3.2</c:v>
                </c:pt>
                <c:pt idx="349">
                  <c:v>3.2</c:v>
                </c:pt>
                <c:pt idx="350">
                  <c:v>3.2</c:v>
                </c:pt>
                <c:pt idx="351">
                  <c:v>3.2</c:v>
                </c:pt>
                <c:pt idx="352">
                  <c:v>3.2</c:v>
                </c:pt>
                <c:pt idx="353">
                  <c:v>3.2</c:v>
                </c:pt>
                <c:pt idx="354">
                  <c:v>3.2</c:v>
                </c:pt>
                <c:pt idx="355">
                  <c:v>3.2</c:v>
                </c:pt>
                <c:pt idx="356">
                  <c:v>3.2</c:v>
                </c:pt>
                <c:pt idx="357">
                  <c:v>3.2</c:v>
                </c:pt>
                <c:pt idx="358">
                  <c:v>3.2</c:v>
                </c:pt>
                <c:pt idx="359">
                  <c:v>3.2</c:v>
                </c:pt>
                <c:pt idx="360">
                  <c:v>3.2</c:v>
                </c:pt>
                <c:pt idx="361">
                  <c:v>3.2</c:v>
                </c:pt>
                <c:pt idx="362">
                  <c:v>3.2</c:v>
                </c:pt>
                <c:pt idx="363">
                  <c:v>3.2</c:v>
                </c:pt>
                <c:pt idx="364">
                  <c:v>3.2</c:v>
                </c:pt>
                <c:pt idx="365">
                  <c:v>3.2</c:v>
                </c:pt>
                <c:pt idx="366">
                  <c:v>3.2</c:v>
                </c:pt>
                <c:pt idx="367">
                  <c:v>3.2</c:v>
                </c:pt>
                <c:pt idx="368">
                  <c:v>3.2</c:v>
                </c:pt>
                <c:pt idx="369">
                  <c:v>3.2</c:v>
                </c:pt>
                <c:pt idx="370">
                  <c:v>3.2</c:v>
                </c:pt>
                <c:pt idx="371">
                  <c:v>3.2</c:v>
                </c:pt>
                <c:pt idx="372">
                  <c:v>3.2</c:v>
                </c:pt>
                <c:pt idx="373">
                  <c:v>3.2</c:v>
                </c:pt>
                <c:pt idx="374">
                  <c:v>3.2</c:v>
                </c:pt>
                <c:pt idx="375">
                  <c:v>3.2</c:v>
                </c:pt>
                <c:pt idx="376">
                  <c:v>3.2</c:v>
                </c:pt>
                <c:pt idx="377">
                  <c:v>3.2</c:v>
                </c:pt>
                <c:pt idx="378">
                  <c:v>3.2</c:v>
                </c:pt>
                <c:pt idx="379">
                  <c:v>3.2</c:v>
                </c:pt>
                <c:pt idx="380">
                  <c:v>3.2</c:v>
                </c:pt>
                <c:pt idx="381">
                  <c:v>3.2</c:v>
                </c:pt>
                <c:pt idx="382">
                  <c:v>3.2</c:v>
                </c:pt>
                <c:pt idx="383">
                  <c:v>3.2</c:v>
                </c:pt>
                <c:pt idx="384">
                  <c:v>3.2</c:v>
                </c:pt>
                <c:pt idx="385">
                  <c:v>3.2</c:v>
                </c:pt>
                <c:pt idx="386">
                  <c:v>3.2</c:v>
                </c:pt>
                <c:pt idx="387">
                  <c:v>3.2</c:v>
                </c:pt>
                <c:pt idx="388">
                  <c:v>3.2</c:v>
                </c:pt>
                <c:pt idx="389">
                  <c:v>3.2</c:v>
                </c:pt>
                <c:pt idx="390">
                  <c:v>3.2</c:v>
                </c:pt>
                <c:pt idx="391">
                  <c:v>3.1500000000000004</c:v>
                </c:pt>
                <c:pt idx="392">
                  <c:v>3.1500000000000004</c:v>
                </c:pt>
                <c:pt idx="393">
                  <c:v>2.95</c:v>
                </c:pt>
                <c:pt idx="394">
                  <c:v>2.95</c:v>
                </c:pt>
                <c:pt idx="395">
                  <c:v>2.95</c:v>
                </c:pt>
                <c:pt idx="396">
                  <c:v>2.9</c:v>
                </c:pt>
                <c:pt idx="397">
                  <c:v>2.9</c:v>
                </c:pt>
                <c:pt idx="398">
                  <c:v>2.9</c:v>
                </c:pt>
                <c:pt idx="399">
                  <c:v>2.9</c:v>
                </c:pt>
                <c:pt idx="400">
                  <c:v>2.8499999999999996</c:v>
                </c:pt>
                <c:pt idx="401">
                  <c:v>2.8499999999999996</c:v>
                </c:pt>
                <c:pt idx="402">
                  <c:v>2.8</c:v>
                </c:pt>
                <c:pt idx="403">
                  <c:v>2.8</c:v>
                </c:pt>
                <c:pt idx="404">
                  <c:v>2.8</c:v>
                </c:pt>
                <c:pt idx="405">
                  <c:v>2.75</c:v>
                </c:pt>
                <c:pt idx="406">
                  <c:v>2.75</c:v>
                </c:pt>
                <c:pt idx="407">
                  <c:v>2.7</c:v>
                </c:pt>
                <c:pt idx="408">
                  <c:v>2.6</c:v>
                </c:pt>
                <c:pt idx="409">
                  <c:v>2.5499999999999998</c:v>
                </c:pt>
                <c:pt idx="410">
                  <c:v>2.5499999999999998</c:v>
                </c:pt>
                <c:pt idx="411">
                  <c:v>2.5</c:v>
                </c:pt>
                <c:pt idx="412">
                  <c:v>2.5</c:v>
                </c:pt>
                <c:pt idx="413">
                  <c:v>2.5</c:v>
                </c:pt>
                <c:pt idx="414">
                  <c:v>2.5</c:v>
                </c:pt>
                <c:pt idx="415">
                  <c:v>2.5</c:v>
                </c:pt>
                <c:pt idx="416">
                  <c:v>2.4500000000000002</c:v>
                </c:pt>
                <c:pt idx="417">
                  <c:v>2.4500000000000002</c:v>
                </c:pt>
                <c:pt idx="418">
                  <c:v>2.4</c:v>
                </c:pt>
                <c:pt idx="419">
                  <c:v>2.4</c:v>
                </c:pt>
                <c:pt idx="420">
                  <c:v>2.4</c:v>
                </c:pt>
                <c:pt idx="421">
                  <c:v>2.4</c:v>
                </c:pt>
                <c:pt idx="422">
                  <c:v>2.4</c:v>
                </c:pt>
                <c:pt idx="423">
                  <c:v>2.4</c:v>
                </c:pt>
                <c:pt idx="424">
                  <c:v>2.4</c:v>
                </c:pt>
                <c:pt idx="425">
                  <c:v>2.4</c:v>
                </c:pt>
                <c:pt idx="426">
                  <c:v>2.4</c:v>
                </c:pt>
                <c:pt idx="427">
                  <c:v>2.4</c:v>
                </c:pt>
                <c:pt idx="428">
                  <c:v>2.4</c:v>
                </c:pt>
                <c:pt idx="429">
                  <c:v>2.4</c:v>
                </c:pt>
                <c:pt idx="430">
                  <c:v>2.3499999999999996</c:v>
                </c:pt>
                <c:pt idx="431">
                  <c:v>2.3499999999999996</c:v>
                </c:pt>
                <c:pt idx="432">
                  <c:v>2.2999999999999998</c:v>
                </c:pt>
                <c:pt idx="433">
                  <c:v>2.2999999999999998</c:v>
                </c:pt>
                <c:pt idx="434">
                  <c:v>2.25</c:v>
                </c:pt>
                <c:pt idx="435">
                  <c:v>2.25</c:v>
                </c:pt>
                <c:pt idx="436">
                  <c:v>2.25</c:v>
                </c:pt>
                <c:pt idx="437">
                  <c:v>2.25</c:v>
                </c:pt>
                <c:pt idx="438">
                  <c:v>2.25</c:v>
                </c:pt>
                <c:pt idx="439">
                  <c:v>2.25</c:v>
                </c:pt>
                <c:pt idx="440">
                  <c:v>2.2999999999999998</c:v>
                </c:pt>
                <c:pt idx="441">
                  <c:v>2.2999999999999998</c:v>
                </c:pt>
                <c:pt idx="442">
                  <c:v>2.2999999999999998</c:v>
                </c:pt>
                <c:pt idx="443">
                  <c:v>2.2999999999999998</c:v>
                </c:pt>
                <c:pt idx="444">
                  <c:v>2.2999999999999998</c:v>
                </c:pt>
                <c:pt idx="445">
                  <c:v>2.2999999999999998</c:v>
                </c:pt>
                <c:pt idx="446">
                  <c:v>2.4</c:v>
                </c:pt>
                <c:pt idx="447">
                  <c:v>2.4</c:v>
                </c:pt>
                <c:pt idx="448">
                  <c:v>2.4</c:v>
                </c:pt>
                <c:pt idx="449">
                  <c:v>2.4</c:v>
                </c:pt>
                <c:pt idx="450">
                  <c:v>2.4</c:v>
                </c:pt>
                <c:pt idx="451">
                  <c:v>2.4</c:v>
                </c:pt>
                <c:pt idx="452">
                  <c:v>2.4</c:v>
                </c:pt>
                <c:pt idx="453">
                  <c:v>2.4500000000000002</c:v>
                </c:pt>
                <c:pt idx="454">
                  <c:v>2.4500000000000002</c:v>
                </c:pt>
                <c:pt idx="455">
                  <c:v>2.5</c:v>
                </c:pt>
                <c:pt idx="456">
                  <c:v>2.5</c:v>
                </c:pt>
                <c:pt idx="457">
                  <c:v>2.5</c:v>
                </c:pt>
                <c:pt idx="458">
                  <c:v>2.5</c:v>
                </c:pt>
                <c:pt idx="459">
                  <c:v>2.5</c:v>
                </c:pt>
                <c:pt idx="460">
                  <c:v>2.5</c:v>
                </c:pt>
                <c:pt idx="461">
                  <c:v>2.5</c:v>
                </c:pt>
                <c:pt idx="462">
                  <c:v>2.5</c:v>
                </c:pt>
                <c:pt idx="463">
                  <c:v>2.5</c:v>
                </c:pt>
                <c:pt idx="464">
                  <c:v>2.5</c:v>
                </c:pt>
                <c:pt idx="465">
                  <c:v>2.5</c:v>
                </c:pt>
                <c:pt idx="466">
                  <c:v>2.5</c:v>
                </c:pt>
                <c:pt idx="467">
                  <c:v>2.5</c:v>
                </c:pt>
                <c:pt idx="468">
                  <c:v>2.5</c:v>
                </c:pt>
                <c:pt idx="469">
                  <c:v>2.5</c:v>
                </c:pt>
                <c:pt idx="470">
                  <c:v>2.5</c:v>
                </c:pt>
                <c:pt idx="471">
                  <c:v>2.5</c:v>
                </c:pt>
                <c:pt idx="472">
                  <c:v>2.5</c:v>
                </c:pt>
                <c:pt idx="473">
                  <c:v>2.4500000000000002</c:v>
                </c:pt>
                <c:pt idx="474">
                  <c:v>2.4500000000000002</c:v>
                </c:pt>
                <c:pt idx="475">
                  <c:v>2.4</c:v>
                </c:pt>
                <c:pt idx="476">
                  <c:v>2.4</c:v>
                </c:pt>
                <c:pt idx="477">
                  <c:v>2.4</c:v>
                </c:pt>
                <c:pt idx="478">
                  <c:v>2.4</c:v>
                </c:pt>
                <c:pt idx="479">
                  <c:v>2.4</c:v>
                </c:pt>
                <c:pt idx="480">
                  <c:v>2.4</c:v>
                </c:pt>
                <c:pt idx="481">
                  <c:v>2.4</c:v>
                </c:pt>
                <c:pt idx="482">
                  <c:v>2.4</c:v>
                </c:pt>
                <c:pt idx="483">
                  <c:v>2.4</c:v>
                </c:pt>
                <c:pt idx="484">
                  <c:v>2.4</c:v>
                </c:pt>
                <c:pt idx="485">
                  <c:v>2.4</c:v>
                </c:pt>
                <c:pt idx="486">
                  <c:v>2.4</c:v>
                </c:pt>
                <c:pt idx="487">
                  <c:v>2.4</c:v>
                </c:pt>
                <c:pt idx="488">
                  <c:v>2.4</c:v>
                </c:pt>
                <c:pt idx="489">
                  <c:v>2.4</c:v>
                </c:pt>
                <c:pt idx="490">
                  <c:v>2.4</c:v>
                </c:pt>
                <c:pt idx="491">
                  <c:v>2.4</c:v>
                </c:pt>
                <c:pt idx="492">
                  <c:v>2.4</c:v>
                </c:pt>
                <c:pt idx="493">
                  <c:v>2.4</c:v>
                </c:pt>
                <c:pt idx="494">
                  <c:v>2.4</c:v>
                </c:pt>
                <c:pt idx="495">
                  <c:v>2.4</c:v>
                </c:pt>
                <c:pt idx="496">
                  <c:v>2.4</c:v>
                </c:pt>
                <c:pt idx="497">
                  <c:v>2.4</c:v>
                </c:pt>
                <c:pt idx="498">
                  <c:v>2.4</c:v>
                </c:pt>
                <c:pt idx="499">
                  <c:v>2.4</c:v>
                </c:pt>
                <c:pt idx="500">
                  <c:v>2.4</c:v>
                </c:pt>
                <c:pt idx="501">
                  <c:v>2.4</c:v>
                </c:pt>
                <c:pt idx="502">
                  <c:v>2.4</c:v>
                </c:pt>
                <c:pt idx="503">
                  <c:v>2.4</c:v>
                </c:pt>
                <c:pt idx="504">
                  <c:v>2.4500000000000002</c:v>
                </c:pt>
                <c:pt idx="505">
                  <c:v>2.4500000000000002</c:v>
                </c:pt>
                <c:pt idx="506">
                  <c:v>2.4500000000000002</c:v>
                </c:pt>
                <c:pt idx="507">
                  <c:v>2.4500000000000002</c:v>
                </c:pt>
                <c:pt idx="508">
                  <c:v>2.4500000000000002</c:v>
                </c:pt>
                <c:pt idx="509">
                  <c:v>2.4500000000000002</c:v>
                </c:pt>
                <c:pt idx="510">
                  <c:v>2.4500000000000002</c:v>
                </c:pt>
                <c:pt idx="511">
                  <c:v>2.4500000000000002</c:v>
                </c:pt>
                <c:pt idx="512">
                  <c:v>2.4500000000000002</c:v>
                </c:pt>
                <c:pt idx="513">
                  <c:v>2.4500000000000002</c:v>
                </c:pt>
                <c:pt idx="514">
                  <c:v>2.4500000000000002</c:v>
                </c:pt>
                <c:pt idx="515">
                  <c:v>2.4500000000000002</c:v>
                </c:pt>
                <c:pt idx="516">
                  <c:v>2.4500000000000002</c:v>
                </c:pt>
                <c:pt idx="517">
                  <c:v>2.4500000000000002</c:v>
                </c:pt>
                <c:pt idx="518">
                  <c:v>2.4500000000000002</c:v>
                </c:pt>
                <c:pt idx="519">
                  <c:v>2.4500000000000002</c:v>
                </c:pt>
                <c:pt idx="520">
                  <c:v>2.4500000000000002</c:v>
                </c:pt>
                <c:pt idx="521">
                  <c:v>2.4500000000000002</c:v>
                </c:pt>
                <c:pt idx="522">
                  <c:v>2.5499999999999998</c:v>
                </c:pt>
                <c:pt idx="523">
                  <c:v>2.5499999999999998</c:v>
                </c:pt>
                <c:pt idx="524">
                  <c:v>2.5499999999999998</c:v>
                </c:pt>
                <c:pt idx="525">
                  <c:v>2.6</c:v>
                </c:pt>
                <c:pt idx="526">
                  <c:v>2.6</c:v>
                </c:pt>
                <c:pt idx="527">
                  <c:v>2.6500000000000004</c:v>
                </c:pt>
                <c:pt idx="528">
                  <c:v>2.6500000000000004</c:v>
                </c:pt>
                <c:pt idx="529">
                  <c:v>2.6500000000000004</c:v>
                </c:pt>
                <c:pt idx="530">
                  <c:v>2.6500000000000004</c:v>
                </c:pt>
                <c:pt idx="531">
                  <c:v>2.6500000000000004</c:v>
                </c:pt>
                <c:pt idx="532">
                  <c:v>2.6500000000000004</c:v>
                </c:pt>
                <c:pt idx="533">
                  <c:v>2.6500000000000004</c:v>
                </c:pt>
                <c:pt idx="534">
                  <c:v>2.6500000000000004</c:v>
                </c:pt>
                <c:pt idx="535">
                  <c:v>2.6500000000000004</c:v>
                </c:pt>
                <c:pt idx="536">
                  <c:v>2.6500000000000004</c:v>
                </c:pt>
                <c:pt idx="537">
                  <c:v>2.7</c:v>
                </c:pt>
                <c:pt idx="538">
                  <c:v>2.7</c:v>
                </c:pt>
                <c:pt idx="539">
                  <c:v>2.75</c:v>
                </c:pt>
                <c:pt idx="540">
                  <c:v>2.75</c:v>
                </c:pt>
                <c:pt idx="541">
                  <c:v>2.75</c:v>
                </c:pt>
                <c:pt idx="542">
                  <c:v>2.75</c:v>
                </c:pt>
                <c:pt idx="543">
                  <c:v>2.8</c:v>
                </c:pt>
                <c:pt idx="544">
                  <c:v>2.8</c:v>
                </c:pt>
                <c:pt idx="545">
                  <c:v>2.8</c:v>
                </c:pt>
                <c:pt idx="546">
                  <c:v>2.8</c:v>
                </c:pt>
                <c:pt idx="547">
                  <c:v>2.8</c:v>
                </c:pt>
                <c:pt idx="548">
                  <c:v>2.8</c:v>
                </c:pt>
                <c:pt idx="549">
                  <c:v>2.8</c:v>
                </c:pt>
                <c:pt idx="550">
                  <c:v>2.8</c:v>
                </c:pt>
                <c:pt idx="551">
                  <c:v>2.8</c:v>
                </c:pt>
                <c:pt idx="552">
                  <c:v>2.8</c:v>
                </c:pt>
                <c:pt idx="553">
                  <c:v>2.8</c:v>
                </c:pt>
                <c:pt idx="554">
                  <c:v>2.8</c:v>
                </c:pt>
                <c:pt idx="555">
                  <c:v>2.8</c:v>
                </c:pt>
                <c:pt idx="556">
                  <c:v>2.9</c:v>
                </c:pt>
                <c:pt idx="557">
                  <c:v>2.9</c:v>
                </c:pt>
                <c:pt idx="558">
                  <c:v>2.9</c:v>
                </c:pt>
                <c:pt idx="559">
                  <c:v>2.9</c:v>
                </c:pt>
                <c:pt idx="560">
                  <c:v>2.95</c:v>
                </c:pt>
                <c:pt idx="561">
                  <c:v>2.95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3.1</c:v>
                </c:pt>
                <c:pt idx="571">
                  <c:v>3.1</c:v>
                </c:pt>
                <c:pt idx="572">
                  <c:v>3.1</c:v>
                </c:pt>
                <c:pt idx="573">
                  <c:v>3.2</c:v>
                </c:pt>
                <c:pt idx="574">
                  <c:v>3.2</c:v>
                </c:pt>
                <c:pt idx="575">
                  <c:v>3.2</c:v>
                </c:pt>
                <c:pt idx="576">
                  <c:v>3.3</c:v>
                </c:pt>
                <c:pt idx="577">
                  <c:v>3.3</c:v>
                </c:pt>
                <c:pt idx="578">
                  <c:v>3.4</c:v>
                </c:pt>
                <c:pt idx="579">
                  <c:v>3.4</c:v>
                </c:pt>
                <c:pt idx="580">
                  <c:v>3.4</c:v>
                </c:pt>
                <c:pt idx="581">
                  <c:v>3.4</c:v>
                </c:pt>
                <c:pt idx="582">
                  <c:v>3.45</c:v>
                </c:pt>
                <c:pt idx="583">
                  <c:v>3.5</c:v>
                </c:pt>
                <c:pt idx="584">
                  <c:v>3.5</c:v>
                </c:pt>
                <c:pt idx="585">
                  <c:v>3.6</c:v>
                </c:pt>
                <c:pt idx="586">
                  <c:v>3.6</c:v>
                </c:pt>
                <c:pt idx="587">
                  <c:v>3.6</c:v>
                </c:pt>
                <c:pt idx="588">
                  <c:v>3.6</c:v>
                </c:pt>
                <c:pt idx="589">
                  <c:v>3.6</c:v>
                </c:pt>
                <c:pt idx="590">
                  <c:v>3.6</c:v>
                </c:pt>
                <c:pt idx="591">
                  <c:v>3.6</c:v>
                </c:pt>
                <c:pt idx="592">
                  <c:v>3.7</c:v>
                </c:pt>
                <c:pt idx="593">
                  <c:v>3.7</c:v>
                </c:pt>
                <c:pt idx="594">
                  <c:v>3.7</c:v>
                </c:pt>
                <c:pt idx="595">
                  <c:v>3.7</c:v>
                </c:pt>
                <c:pt idx="596">
                  <c:v>3.8</c:v>
                </c:pt>
                <c:pt idx="597">
                  <c:v>3.8</c:v>
                </c:pt>
                <c:pt idx="598">
                  <c:v>3.8</c:v>
                </c:pt>
                <c:pt idx="599">
                  <c:v>3.8</c:v>
                </c:pt>
                <c:pt idx="600">
                  <c:v>3.8</c:v>
                </c:pt>
                <c:pt idx="601">
                  <c:v>3.8</c:v>
                </c:pt>
                <c:pt idx="602">
                  <c:v>3.9</c:v>
                </c:pt>
                <c:pt idx="603">
                  <c:v>3.9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4.0999999999999996</c:v>
                </c:pt>
                <c:pt idx="610">
                  <c:v>4.2</c:v>
                </c:pt>
                <c:pt idx="611">
                  <c:v>4.3</c:v>
                </c:pt>
                <c:pt idx="612">
                  <c:v>4.3</c:v>
                </c:pt>
                <c:pt idx="613">
                  <c:v>4.4000000000000004</c:v>
                </c:pt>
                <c:pt idx="614">
                  <c:v>4.4000000000000004</c:v>
                </c:pt>
                <c:pt idx="615">
                  <c:v>4.4000000000000004</c:v>
                </c:pt>
                <c:pt idx="616">
                  <c:v>4.5</c:v>
                </c:pt>
                <c:pt idx="617">
                  <c:v>4.5</c:v>
                </c:pt>
                <c:pt idx="618">
                  <c:v>4.5</c:v>
                </c:pt>
                <c:pt idx="619">
                  <c:v>4.5</c:v>
                </c:pt>
                <c:pt idx="620">
                  <c:v>4.5</c:v>
                </c:pt>
                <c:pt idx="621">
                  <c:v>4.5</c:v>
                </c:pt>
                <c:pt idx="622">
                  <c:v>4.5999999999999996</c:v>
                </c:pt>
                <c:pt idx="623">
                  <c:v>4.8</c:v>
                </c:pt>
                <c:pt idx="624">
                  <c:v>4.8</c:v>
                </c:pt>
                <c:pt idx="625">
                  <c:v>4.8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5.0999999999999996</c:v>
                </c:pt>
                <c:pt idx="630">
                  <c:v>5.2</c:v>
                </c:pt>
                <c:pt idx="631">
                  <c:v>5.4</c:v>
                </c:pt>
                <c:pt idx="632">
                  <c:v>5.4</c:v>
                </c:pt>
                <c:pt idx="633">
                  <c:v>5.4</c:v>
                </c:pt>
                <c:pt idx="634">
                  <c:v>5.5</c:v>
                </c:pt>
                <c:pt idx="635">
                  <c:v>5.5</c:v>
                </c:pt>
                <c:pt idx="636">
                  <c:v>5.5</c:v>
                </c:pt>
                <c:pt idx="637">
                  <c:v>5.5</c:v>
                </c:pt>
                <c:pt idx="638">
                  <c:v>5.5</c:v>
                </c:pt>
                <c:pt idx="639">
                  <c:v>5.5</c:v>
                </c:pt>
                <c:pt idx="640">
                  <c:v>5.6</c:v>
                </c:pt>
                <c:pt idx="641">
                  <c:v>5.6</c:v>
                </c:pt>
                <c:pt idx="642">
                  <c:v>5.6</c:v>
                </c:pt>
                <c:pt idx="643">
                  <c:v>5.8</c:v>
                </c:pt>
                <c:pt idx="644">
                  <c:v>5.8</c:v>
                </c:pt>
                <c:pt idx="645">
                  <c:v>5.8</c:v>
                </c:pt>
                <c:pt idx="646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1-4F21-B3A8-3546D8A0C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192272"/>
        <c:axId val="697195152"/>
      </c:lineChart>
      <c:catAx>
        <c:axId val="69719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697195152"/>
        <c:crosses val="autoZero"/>
        <c:auto val="1"/>
        <c:lblAlgn val="ctr"/>
        <c:lblOffset val="100"/>
        <c:noMultiLvlLbl val="0"/>
      </c:catAx>
      <c:valAx>
        <c:axId val="697195152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69719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Starch content in root at SK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ST+Price+PPDS+Farmer_Origi.'!$C$5</c:f>
              <c:strCache>
                <c:ptCount val="1"/>
                <c:pt idx="0">
                  <c:v>2026 El Niño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7E-4852-A0D4-48D0782D2BC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37E-4852-A0D4-48D0782D2BC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37E-4852-A0D4-48D0782D2B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ST+Price+PPDS+Farmer_Origi.'!$B$6:$B$18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ST+Price+PPDS+Farmer_Origi.'!$C$6:$C$18</c:f>
              <c:numCache>
                <c:formatCode>0.00</c:formatCode>
                <c:ptCount val="13"/>
                <c:pt idx="0">
                  <c:v>27.073367879280141</c:v>
                </c:pt>
                <c:pt idx="1">
                  <c:v>27.256310679611651</c:v>
                </c:pt>
                <c:pt idx="2">
                  <c:v>25.742203742203742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7E-4852-A0D4-48D0782D2BCF}"/>
            </c:ext>
          </c:extLst>
        </c:ser>
        <c:ser>
          <c:idx val="1"/>
          <c:order val="1"/>
          <c:tx>
            <c:strRef>
              <c:f>'SK ST+Price+PPDS+Farmer_Origi.'!$D$5</c:f>
              <c:strCache>
                <c:ptCount val="1"/>
                <c:pt idx="0">
                  <c:v>2025 La Niña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ST+Price+PPDS+Farmer_Origi.'!$D$6:$D$18</c:f>
              <c:numCache>
                <c:formatCode>0.00</c:formatCode>
                <c:ptCount val="13"/>
                <c:pt idx="0">
                  <c:v>27.465482392752893</c:v>
                </c:pt>
                <c:pt idx="1">
                  <c:v>27.142097027379258</c:v>
                </c:pt>
                <c:pt idx="2">
                  <c:v>25.506313789700531</c:v>
                </c:pt>
                <c:pt idx="3">
                  <c:v>22.363459493286548</c:v>
                </c:pt>
                <c:pt idx="4">
                  <c:v>19.449638274974316</c:v>
                </c:pt>
                <c:pt idx="5">
                  <c:v>20.598080779447635</c:v>
                </c:pt>
                <c:pt idx="6">
                  <c:v>23.384067466140422</c:v>
                </c:pt>
                <c:pt idx="7">
                  <c:v>24.238562293033219</c:v>
                </c:pt>
                <c:pt idx="8">
                  <c:v>24.537915452164334</c:v>
                </c:pt>
                <c:pt idx="9">
                  <c:v>24.001490786461797</c:v>
                </c:pt>
                <c:pt idx="10">
                  <c:v>24.842138573842956</c:v>
                </c:pt>
                <c:pt idx="11">
                  <c:v>25.807675352800054</c:v>
                </c:pt>
                <c:pt idx="12">
                  <c:v>23.891103924843048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7E-4852-A0D4-48D0782D2BCF}"/>
            </c:ext>
          </c:extLst>
        </c:ser>
        <c:ser>
          <c:idx val="2"/>
          <c:order val="2"/>
          <c:tx>
            <c:strRef>
              <c:f>'SK ST+Price+PPDS+Farmer_Origi.'!$E$5</c:f>
              <c:strCache>
                <c:ptCount val="1"/>
                <c:pt idx="0">
                  <c:v>2024 El Niño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ST+Price+PPDS+Farmer_Origi.'!$E$6:$E$18</c:f>
              <c:numCache>
                <c:formatCode>0.00</c:formatCode>
                <c:ptCount val="13"/>
                <c:pt idx="0">
                  <c:v>26.552126276134651</c:v>
                </c:pt>
                <c:pt idx="1">
                  <c:v>27.098025650778496</c:v>
                </c:pt>
                <c:pt idx="2">
                  <c:v>25.15357185376995</c:v>
                </c:pt>
                <c:pt idx="3">
                  <c:v>21.636709085960227</c:v>
                </c:pt>
                <c:pt idx="4">
                  <c:v>18.241590967803003</c:v>
                </c:pt>
                <c:pt idx="5">
                  <c:v>16.633930718177822</c:v>
                </c:pt>
                <c:pt idx="6">
                  <c:v>18.040337332814751</c:v>
                </c:pt>
                <c:pt idx="7">
                  <c:v>21.335160325335114</c:v>
                </c:pt>
                <c:pt idx="8">
                  <c:v>23.015574781182988</c:v>
                </c:pt>
                <c:pt idx="9">
                  <c:v>23.447746926504482</c:v>
                </c:pt>
                <c:pt idx="10">
                  <c:v>24.281086302418618</c:v>
                </c:pt>
                <c:pt idx="11">
                  <c:v>25.663568068153626</c:v>
                </c:pt>
                <c:pt idx="12">
                  <c:v>22.277681931878387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7E-4852-A0D4-48D0782D2BCF}"/>
            </c:ext>
          </c:extLst>
        </c:ser>
        <c:ser>
          <c:idx val="3"/>
          <c:order val="3"/>
          <c:tx>
            <c:strRef>
              <c:f>'SK ST+Price+PPDS+Farmer_Origi.'!$F$5</c:f>
              <c:strCache>
                <c:ptCount val="1"/>
                <c:pt idx="0">
                  <c:v>2023 El Niño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ST+Price+PPDS+Farmer_Origi.'!$F$6:$F$18</c:f>
              <c:numCache>
                <c:formatCode>0.00</c:formatCode>
                <c:ptCount val="13"/>
                <c:pt idx="0">
                  <c:v>28.283012310622997</c:v>
                </c:pt>
                <c:pt idx="1">
                  <c:v>28.246148563420277</c:v>
                </c:pt>
                <c:pt idx="2">
                  <c:v>27.272569943814169</c:v>
                </c:pt>
                <c:pt idx="3">
                  <c:v>24.33130890634741</c:v>
                </c:pt>
                <c:pt idx="4">
                  <c:v>20.530842212100723</c:v>
                </c:pt>
                <c:pt idx="5">
                  <c:v>20.079999999999998</c:v>
                </c:pt>
                <c:pt idx="6">
                  <c:v>22.568159106166682</c:v>
                </c:pt>
                <c:pt idx="7">
                  <c:v>24.498753013808248</c:v>
                </c:pt>
                <c:pt idx="8">
                  <c:v>24.04</c:v>
                </c:pt>
                <c:pt idx="9">
                  <c:v>23.844146627666298</c:v>
                </c:pt>
                <c:pt idx="10">
                  <c:v>24.370364339663499</c:v>
                </c:pt>
                <c:pt idx="11">
                  <c:v>25.544211422650097</c:v>
                </c:pt>
                <c:pt idx="12">
                  <c:v>24.550107312634236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7E-4852-A0D4-48D0782D2BCF}"/>
            </c:ext>
          </c:extLst>
        </c:ser>
        <c:ser>
          <c:idx val="4"/>
          <c:order val="4"/>
          <c:tx>
            <c:strRef>
              <c:f>'SK ST+Price+PPDS+Farmer_Origi.'!$G$5</c:f>
              <c:strCache>
                <c:ptCount val="1"/>
                <c:pt idx="0">
                  <c:v>2022 La Niña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ST+Price+PPDS+Farmer_Origi.'!$G$6:$G$18</c:f>
              <c:numCache>
                <c:formatCode>0.00</c:formatCode>
                <c:ptCount val="13"/>
                <c:pt idx="0">
                  <c:v>28.07581886405573</c:v>
                </c:pt>
                <c:pt idx="1">
                  <c:v>27.665691785683421</c:v>
                </c:pt>
                <c:pt idx="2">
                  <c:v>26.223926571025906</c:v>
                </c:pt>
                <c:pt idx="3">
                  <c:v>24.772808307879082</c:v>
                </c:pt>
                <c:pt idx="4">
                  <c:v>23.098355596610347</c:v>
                </c:pt>
                <c:pt idx="5">
                  <c:v>23.058919233842275</c:v>
                </c:pt>
                <c:pt idx="6">
                  <c:v>24.122681711889975</c:v>
                </c:pt>
                <c:pt idx="7">
                  <c:v>24.589269157853401</c:v>
                </c:pt>
                <c:pt idx="8">
                  <c:v>25.249352697120582</c:v>
                </c:pt>
                <c:pt idx="9">
                  <c:v>25.79135669270396</c:v>
                </c:pt>
                <c:pt idx="10">
                  <c:v>27.209793589297703</c:v>
                </c:pt>
                <c:pt idx="11">
                  <c:v>27.303536842524149</c:v>
                </c:pt>
                <c:pt idx="12">
                  <c:v>25.463697195494738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7E-4852-A0D4-48D0782D2BCF}"/>
            </c:ext>
          </c:extLst>
        </c:ser>
        <c:ser>
          <c:idx val="5"/>
          <c:order val="5"/>
          <c:tx>
            <c:strRef>
              <c:f>'SK ST+Price+PPDS+Farmer_Origi.'!$H$5</c:f>
              <c:strCache>
                <c:ptCount val="1"/>
                <c:pt idx="0">
                  <c:v>2021 La Niña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ST+Price+PPDS+Farmer_Origi.'!$H$6:$H$18</c:f>
              <c:numCache>
                <c:formatCode>0.00</c:formatCode>
                <c:ptCount val="13"/>
                <c:pt idx="0">
                  <c:v>28.283416261063437</c:v>
                </c:pt>
                <c:pt idx="1">
                  <c:v>28.343564307031343</c:v>
                </c:pt>
                <c:pt idx="2">
                  <c:v>26.636336171301199</c:v>
                </c:pt>
                <c:pt idx="3">
                  <c:v>24.116969291172737</c:v>
                </c:pt>
                <c:pt idx="4">
                  <c:v>22.594207746733225</c:v>
                </c:pt>
                <c:pt idx="5">
                  <c:v>22.643665168852856</c:v>
                </c:pt>
                <c:pt idx="6">
                  <c:v>23.921738372036494</c:v>
                </c:pt>
                <c:pt idx="7">
                  <c:v>24.394910046027025</c:v>
                </c:pt>
                <c:pt idx="8">
                  <c:v>24.676516269029996</c:v>
                </c:pt>
                <c:pt idx="9">
                  <c:v>24.768643319288909</c:v>
                </c:pt>
                <c:pt idx="10">
                  <c:v>25.410464826787948</c:v>
                </c:pt>
                <c:pt idx="11">
                  <c:v>27.09196326350996</c:v>
                </c:pt>
                <c:pt idx="12">
                  <c:v>25.035660957051327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7E-4852-A0D4-48D0782D2BCF}"/>
            </c:ext>
          </c:extLst>
        </c:ser>
        <c:ser>
          <c:idx val="8"/>
          <c:order val="6"/>
          <c:tx>
            <c:strRef>
              <c:f>'SK ST+Price+PPDS+Farmer_Origi.'!$K$5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ST+Price+PPDS+Farmer_Origi.'!$K$6:$K$18</c:f>
              <c:numCache>
                <c:formatCode>0.00</c:formatCode>
                <c:ptCount val="13"/>
                <c:pt idx="0">
                  <c:v>28.75</c:v>
                </c:pt>
                <c:pt idx="1">
                  <c:v>28.75</c:v>
                </c:pt>
                <c:pt idx="2">
                  <c:v>26.75</c:v>
                </c:pt>
                <c:pt idx="3">
                  <c:v>24.85</c:v>
                </c:pt>
                <c:pt idx="4">
                  <c:v>23.39</c:v>
                </c:pt>
                <c:pt idx="5">
                  <c:v>23.75</c:v>
                </c:pt>
                <c:pt idx="6">
                  <c:v>24.95</c:v>
                </c:pt>
                <c:pt idx="7">
                  <c:v>25.87</c:v>
                </c:pt>
                <c:pt idx="8">
                  <c:v>26.47</c:v>
                </c:pt>
                <c:pt idx="9">
                  <c:v>26.07</c:v>
                </c:pt>
                <c:pt idx="10">
                  <c:v>26.428000064485534</c:v>
                </c:pt>
                <c:pt idx="11">
                  <c:v>27.402525662842265</c:v>
                </c:pt>
                <c:pt idx="12">
                  <c:v>26.167983111457318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37E-4852-A0D4-48D0782D2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1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2578282724901655E-2"/>
          <c:y val="0.863665525504964"/>
          <c:w val="0.89614885017017043"/>
          <c:h val="0.13552755905511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PPDS at SK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ST+Price+PPDS+Farmer_Origi.'!$C$39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5F-4D00-A48C-4C4F2368FC4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95F-4D00-A48C-4C4F2368FC4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95F-4D00-A48C-4C4F2368FC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ST+Price+PPDS+Farmer_Origi.'!$B$40:$B$52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ST+Price+PPDS+Farmer_Origi.'!$C$40:$C$52</c:f>
              <c:numCache>
                <c:formatCode>0.00</c:formatCode>
                <c:ptCount val="13"/>
                <c:pt idx="0">
                  <c:v>10.41</c:v>
                </c:pt>
                <c:pt idx="1">
                  <c:v>10.45415687112631</c:v>
                </c:pt>
                <c:pt idx="2">
                  <c:v>11.303505088031015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5F-4D00-A48C-4C4F2368FC45}"/>
            </c:ext>
          </c:extLst>
        </c:ser>
        <c:ser>
          <c:idx val="1"/>
          <c:order val="1"/>
          <c:tx>
            <c:strRef>
              <c:f>'SK ST+Price+PPDS+Farmer_Origi.'!$D$39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ST+Price+PPDS+Farmer_Origi.'!$D$40:$D$52</c:f>
              <c:numCache>
                <c:formatCode>0.00</c:formatCode>
                <c:ptCount val="13"/>
                <c:pt idx="0">
                  <c:v>8.4491963971631066</c:v>
                </c:pt>
                <c:pt idx="1">
                  <c:v>8.4479659204339548</c:v>
                </c:pt>
                <c:pt idx="2">
                  <c:v>7.9785160583037307</c:v>
                </c:pt>
                <c:pt idx="3">
                  <c:v>8.354534022387865</c:v>
                </c:pt>
                <c:pt idx="4">
                  <c:v>9.309079282567593</c:v>
                </c:pt>
                <c:pt idx="5">
                  <c:v>9.2311977899095474</c:v>
                </c:pt>
                <c:pt idx="6">
                  <c:v>10.191197580245166</c:v>
                </c:pt>
                <c:pt idx="7">
                  <c:v>10.278404809940399</c:v>
                </c:pt>
                <c:pt idx="8">
                  <c:v>9.9182503814856879</c:v>
                </c:pt>
                <c:pt idx="9">
                  <c:v>9.9807477897832371</c:v>
                </c:pt>
                <c:pt idx="10">
                  <c:v>10.45511639557734</c:v>
                </c:pt>
                <c:pt idx="11">
                  <c:v>10.306672125667019</c:v>
                </c:pt>
                <c:pt idx="12">
                  <c:v>9.401176292565431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5F-4D00-A48C-4C4F2368FC45}"/>
            </c:ext>
          </c:extLst>
        </c:ser>
        <c:ser>
          <c:idx val="2"/>
          <c:order val="2"/>
          <c:tx>
            <c:strRef>
              <c:f>'SK ST+Price+PPDS+Farmer_Origi.'!$E$39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ST+Price+PPDS+Farmer_Origi.'!$E$40:$E$52</c:f>
              <c:numCache>
                <c:formatCode>0.00</c:formatCode>
                <c:ptCount val="13"/>
                <c:pt idx="0">
                  <c:v>14.616978763071268</c:v>
                </c:pt>
                <c:pt idx="1">
                  <c:v>14.067860950771987</c:v>
                </c:pt>
                <c:pt idx="2">
                  <c:v>14.012085456116891</c:v>
                </c:pt>
                <c:pt idx="3">
                  <c:v>14.483125068634845</c:v>
                </c:pt>
                <c:pt idx="4">
                  <c:v>15.530704206544261</c:v>
                </c:pt>
                <c:pt idx="5">
                  <c:v>14.310638113360191</c:v>
                </c:pt>
                <c:pt idx="6">
                  <c:v>13.9899375143619</c:v>
                </c:pt>
                <c:pt idx="7">
                  <c:v>12.778091366851388</c:v>
                </c:pt>
                <c:pt idx="8">
                  <c:v>12.360691769369268</c:v>
                </c:pt>
                <c:pt idx="9">
                  <c:v>10.973772497459471</c:v>
                </c:pt>
                <c:pt idx="10">
                  <c:v>10.339609390988302</c:v>
                </c:pt>
                <c:pt idx="11">
                  <c:v>9.0682873049083312</c:v>
                </c:pt>
                <c:pt idx="12">
                  <c:v>12.963960543714387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5F-4D00-A48C-4C4F2368FC45}"/>
            </c:ext>
          </c:extLst>
        </c:ser>
        <c:ser>
          <c:idx val="3"/>
          <c:order val="3"/>
          <c:tx>
            <c:strRef>
              <c:f>'SK ST+Price+PPDS+Farmer_Origi.'!$F$39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ST+Price+PPDS+Farmer_Origi.'!$F$40:$F$52</c:f>
              <c:numCache>
                <c:formatCode>0.00</c:formatCode>
                <c:ptCount val="13"/>
                <c:pt idx="0">
                  <c:v>11.917760084084573</c:v>
                </c:pt>
                <c:pt idx="1">
                  <c:v>12.499820270919114</c:v>
                </c:pt>
                <c:pt idx="2">
                  <c:v>14.03310107876011</c:v>
                </c:pt>
                <c:pt idx="3">
                  <c:v>16.112195013335974</c:v>
                </c:pt>
                <c:pt idx="4">
                  <c:v>17.495083541063362</c:v>
                </c:pt>
                <c:pt idx="5">
                  <c:v>15.825321062929683</c:v>
                </c:pt>
                <c:pt idx="6">
                  <c:v>15.173235380583153</c:v>
                </c:pt>
                <c:pt idx="7">
                  <c:v>14.7811766222218</c:v>
                </c:pt>
                <c:pt idx="8">
                  <c:v>14.952028645374401</c:v>
                </c:pt>
                <c:pt idx="9">
                  <c:v>14.859697363072943</c:v>
                </c:pt>
                <c:pt idx="10">
                  <c:v>15.791157748313914</c:v>
                </c:pt>
                <c:pt idx="11">
                  <c:v>14.981583543127616</c:v>
                </c:pt>
                <c:pt idx="12">
                  <c:v>14.719208518623065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5F-4D00-A48C-4C4F2368FC45}"/>
            </c:ext>
          </c:extLst>
        </c:ser>
        <c:ser>
          <c:idx val="4"/>
          <c:order val="4"/>
          <c:tx>
            <c:strRef>
              <c:f>'SK ST+Price+PPDS+Farmer_Origi.'!$G$39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ST+Price+PPDS+Farmer_Origi.'!$G$40:$G$52</c:f>
              <c:numCache>
                <c:formatCode>0.00</c:formatCode>
                <c:ptCount val="13"/>
                <c:pt idx="0">
                  <c:v>10.215183605584434</c:v>
                </c:pt>
                <c:pt idx="1">
                  <c:v>10.122064587771511</c:v>
                </c:pt>
                <c:pt idx="2">
                  <c:v>11.068278756377687</c:v>
                </c:pt>
                <c:pt idx="3">
                  <c:v>12.401400263811924</c:v>
                </c:pt>
                <c:pt idx="4">
                  <c:v>13.945755627218681</c:v>
                </c:pt>
                <c:pt idx="5">
                  <c:v>13.847640330515546</c:v>
                </c:pt>
                <c:pt idx="6">
                  <c:v>13.972968981214473</c:v>
                </c:pt>
                <c:pt idx="7">
                  <c:v>13.408997647775914</c:v>
                </c:pt>
                <c:pt idx="8">
                  <c:v>13.230810734544466</c:v>
                </c:pt>
                <c:pt idx="9">
                  <c:v>12.552659488924078</c:v>
                </c:pt>
                <c:pt idx="10">
                  <c:v>12.021670822345207</c:v>
                </c:pt>
                <c:pt idx="11">
                  <c:v>11.792553741326431</c:v>
                </c:pt>
                <c:pt idx="12">
                  <c:v>12.413638445380576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5F-4D00-A48C-4C4F2368FC45}"/>
            </c:ext>
          </c:extLst>
        </c:ser>
        <c:ser>
          <c:idx val="5"/>
          <c:order val="5"/>
          <c:tx>
            <c:strRef>
              <c:f>'SK ST+Price+PPDS+Farmer_Origi.'!$H$39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ST+Price+PPDS+Farmer_Origi.'!$H$40:$H$52</c:f>
              <c:numCache>
                <c:formatCode>0.00</c:formatCode>
                <c:ptCount val="13"/>
                <c:pt idx="0">
                  <c:v>8.5991199287342148</c:v>
                </c:pt>
                <c:pt idx="1">
                  <c:v>8.943067501753891</c:v>
                </c:pt>
                <c:pt idx="2">
                  <c:v>9.3737357041623994</c:v>
                </c:pt>
                <c:pt idx="3">
                  <c:v>10.710795844397969</c:v>
                </c:pt>
                <c:pt idx="4">
                  <c:v>10.797392131104827</c:v>
                </c:pt>
                <c:pt idx="5">
                  <c:v>10.73992937007122</c:v>
                </c:pt>
                <c:pt idx="6">
                  <c:v>10.822015762192262</c:v>
                </c:pt>
                <c:pt idx="7">
                  <c:v>10.744115003414205</c:v>
                </c:pt>
                <c:pt idx="8">
                  <c:v>10.957102644710755</c:v>
                </c:pt>
                <c:pt idx="9">
                  <c:v>10.861994503426919</c:v>
                </c:pt>
                <c:pt idx="10">
                  <c:v>11.260090420659687</c:v>
                </c:pt>
                <c:pt idx="11">
                  <c:v>10.46453826802338</c:v>
                </c:pt>
                <c:pt idx="12">
                  <c:v>10.368360191637207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5F-4D00-A48C-4C4F2368FC45}"/>
            </c:ext>
          </c:extLst>
        </c:ser>
        <c:ser>
          <c:idx val="8"/>
          <c:order val="6"/>
          <c:tx>
            <c:strRef>
              <c:f>'SK ST+Price+PPDS+Farmer_Origi.'!$K$39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ST+Price+PPDS+Farmer_Origi.'!$K$40:$K$52</c:f>
              <c:numCache>
                <c:formatCode>0.00</c:formatCode>
                <c:ptCount val="13"/>
                <c:pt idx="0">
                  <c:v>9.3393592676495558</c:v>
                </c:pt>
                <c:pt idx="1">
                  <c:v>9.716073020256232</c:v>
                </c:pt>
                <c:pt idx="2">
                  <c:v>11.519521840246675</c:v>
                </c:pt>
                <c:pt idx="3">
                  <c:v>13.714599489769268</c:v>
                </c:pt>
                <c:pt idx="4">
                  <c:v>13.73571747481766</c:v>
                </c:pt>
                <c:pt idx="5">
                  <c:v>12.886077555290449</c:v>
                </c:pt>
                <c:pt idx="6">
                  <c:v>12.275767379489638</c:v>
                </c:pt>
                <c:pt idx="7">
                  <c:v>11.948069118850208</c:v>
                </c:pt>
                <c:pt idx="8">
                  <c:v>12.116473802335436</c:v>
                </c:pt>
                <c:pt idx="9">
                  <c:v>12.039455851306597</c:v>
                </c:pt>
                <c:pt idx="10">
                  <c:v>11.548682819812491</c:v>
                </c:pt>
                <c:pt idx="11">
                  <c:v>10.657838228784145</c:v>
                </c:pt>
                <c:pt idx="12">
                  <c:v>11.683228038352365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5F-4D00-A48C-4C4F2368F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6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5945363481563164"/>
          <c:w val="1"/>
          <c:h val="0.13694367821856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average price</a:t>
            </a:r>
            <a:r>
              <a:rPr lang="en-US" b="1" baseline="0"/>
              <a:t> of roots</a:t>
            </a:r>
            <a:r>
              <a:rPr lang="en-US" b="1"/>
              <a:t> at SK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ST+Price+PPDS+Farmer_Origi.'!$C$22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0-4AE9-9C07-7FE4F0D43E6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8D0-4AE9-9C07-7FE4F0D43E6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8D0-4AE9-9C07-7FE4F0D43E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ST+Price+PPDS+Farmer_Origi.'!$B$23:$B$35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ST+Price+PPDS+Farmer_Origi.'!$C$23:$C$35</c:f>
              <c:numCache>
                <c:formatCode>0.00</c:formatCode>
                <c:ptCount val="13"/>
                <c:pt idx="0">
                  <c:v>2.8182196819088805</c:v>
                </c:pt>
                <c:pt idx="1">
                  <c:v>2.8494174757281554</c:v>
                </c:pt>
                <c:pt idx="2">
                  <c:v>2.90977130977131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D0-4AE9-9C07-7FE4F0D43E6E}"/>
            </c:ext>
          </c:extLst>
        </c:ser>
        <c:ser>
          <c:idx val="1"/>
          <c:order val="1"/>
          <c:tx>
            <c:strRef>
              <c:f>'SK ST+Price+PPDS+Farmer_Origi.'!$D$22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ST+Price+PPDS+Farmer_Origi.'!$D$23:$D$35</c:f>
              <c:numCache>
                <c:formatCode>0.00</c:formatCode>
                <c:ptCount val="13"/>
                <c:pt idx="0">
                  <c:v>2.3206125487919449</c:v>
                </c:pt>
                <c:pt idx="1">
                  <c:v>2.2929551069641172</c:v>
                </c:pt>
                <c:pt idx="2">
                  <c:v>2.0350253415925956</c:v>
                </c:pt>
                <c:pt idx="3">
                  <c:v>1.8683628319495535</c:v>
                </c:pt>
                <c:pt idx="4">
                  <c:v>1.8105822471899711</c:v>
                </c:pt>
                <c:pt idx="5">
                  <c:v>1.9014495776761533</c:v>
                </c:pt>
                <c:pt idx="6">
                  <c:v>2.3831165177722</c:v>
                </c:pt>
                <c:pt idx="7">
                  <c:v>2.4913375525875234</c:v>
                </c:pt>
                <c:pt idx="8">
                  <c:v>2.4337318929429248</c:v>
                </c:pt>
                <c:pt idx="9">
                  <c:v>2.395528261184813</c:v>
                </c:pt>
                <c:pt idx="10">
                  <c:v>2.5972745030458975</c:v>
                </c:pt>
                <c:pt idx="11">
                  <c:v>2.6599124818696804</c:v>
                </c:pt>
                <c:pt idx="12">
                  <c:v>2.2460447982145135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D0-4AE9-9C07-7FE4F0D43E6E}"/>
            </c:ext>
          </c:extLst>
        </c:ser>
        <c:ser>
          <c:idx val="2"/>
          <c:order val="2"/>
          <c:tx>
            <c:strRef>
              <c:f>'SK ST+Price+PPDS+Farmer_Origi.'!$E$22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ST+Price+PPDS+Farmer_Origi.'!$E$23:$E$35</c:f>
              <c:numCache>
                <c:formatCode>0.00</c:formatCode>
                <c:ptCount val="13"/>
                <c:pt idx="0">
                  <c:v>3.8811186589264675</c:v>
                </c:pt>
                <c:pt idx="1">
                  <c:v>3.8121125689560444</c:v>
                </c:pt>
                <c:pt idx="2">
                  <c:v>3.5245399834160107</c:v>
                </c:pt>
                <c:pt idx="3">
                  <c:v>3.1336716376562985</c:v>
                </c:pt>
                <c:pt idx="4">
                  <c:v>2.8330475357771787</c:v>
                </c:pt>
                <c:pt idx="5">
                  <c:v>2.3804216291054838</c:v>
                </c:pt>
                <c:pt idx="6">
                  <c:v>2.5238319202408857</c:v>
                </c:pt>
                <c:pt idx="7">
                  <c:v>2.7262262796355485</c:v>
                </c:pt>
                <c:pt idx="8">
                  <c:v>2.8448842576507145</c:v>
                </c:pt>
                <c:pt idx="9">
                  <c:v>2.573102403494647</c:v>
                </c:pt>
                <c:pt idx="10">
                  <c:v>2.5105694795588498</c:v>
                </c:pt>
                <c:pt idx="11">
                  <c:v>2.3272460851108834</c:v>
                </c:pt>
                <c:pt idx="12">
                  <c:v>2.8880698957029032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D0-4AE9-9C07-7FE4F0D43E6E}"/>
            </c:ext>
          </c:extLst>
        </c:ser>
        <c:ser>
          <c:idx val="3"/>
          <c:order val="3"/>
          <c:tx>
            <c:strRef>
              <c:f>'SK ST+Price+PPDS+Farmer_Origi.'!$F$22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ST+Price+PPDS+Farmer_Origi.'!$F$23:$F$35</c:f>
              <c:numCache>
                <c:formatCode>0.00</c:formatCode>
                <c:ptCount val="13"/>
                <c:pt idx="0">
                  <c:v>3.3707015517321537</c:v>
                </c:pt>
                <c:pt idx="1">
                  <c:v>3.5307178038843361</c:v>
                </c:pt>
                <c:pt idx="2">
                  <c:v>3.8271873069909916</c:v>
                </c:pt>
                <c:pt idx="3">
                  <c:v>3.9203079402878793</c:v>
                </c:pt>
                <c:pt idx="4">
                  <c:v>3.591887996690923</c:v>
                </c:pt>
                <c:pt idx="5">
                  <c:v>3.1777244694362805</c:v>
                </c:pt>
                <c:pt idx="6">
                  <c:v>3.4243199022431816</c:v>
                </c:pt>
                <c:pt idx="7">
                  <c:v>3.6212039532128832</c:v>
                </c:pt>
                <c:pt idx="8">
                  <c:v>3.5944676863480063</c:v>
                </c:pt>
                <c:pt idx="9">
                  <c:v>3.5431680276785751</c:v>
                </c:pt>
                <c:pt idx="10">
                  <c:v>3.8483626767151033</c:v>
                </c:pt>
                <c:pt idx="11">
                  <c:v>3.8269273747174717</c:v>
                </c:pt>
                <c:pt idx="12">
                  <c:v>3.6135814868923619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D0-4AE9-9C07-7FE4F0D43E6E}"/>
            </c:ext>
          </c:extLst>
        </c:ser>
        <c:ser>
          <c:idx val="4"/>
          <c:order val="4"/>
          <c:tx>
            <c:strRef>
              <c:f>'SK ST+Price+PPDS+Farmer_Origi.'!$G$22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ST+Price+PPDS+Farmer_Origi.'!$G$23:$G$35</c:f>
              <c:numCache>
                <c:formatCode>0.00</c:formatCode>
                <c:ptCount val="13"/>
                <c:pt idx="0">
                  <c:v>2.8679964457346028</c:v>
                </c:pt>
                <c:pt idx="1">
                  <c:v>2.8003391912006732</c:v>
                </c:pt>
                <c:pt idx="2">
                  <c:v>2.902537293748944</c:v>
                </c:pt>
                <c:pt idx="3">
                  <c:v>3.0721751148469387</c:v>
                </c:pt>
                <c:pt idx="4">
                  <c:v>3.2212402254092685</c:v>
                </c:pt>
                <c:pt idx="5">
                  <c:v>3.1931161996065489</c:v>
                </c:pt>
                <c:pt idx="6">
                  <c:v>3.3706548330394828</c:v>
                </c:pt>
                <c:pt idx="7">
                  <c:v>3.2971745229818499</c:v>
                </c:pt>
                <c:pt idx="8">
                  <c:v>3.3406940670536227</c:v>
                </c:pt>
                <c:pt idx="9">
                  <c:v>3.2375011832089591</c:v>
                </c:pt>
                <c:pt idx="10">
                  <c:v>3.2710718167449588</c:v>
                </c:pt>
                <c:pt idx="11">
                  <c:v>3.219784255437522</c:v>
                </c:pt>
                <c:pt idx="12">
                  <c:v>3.1609713046752304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D0-4AE9-9C07-7FE4F0D43E6E}"/>
            </c:ext>
          </c:extLst>
        </c:ser>
        <c:ser>
          <c:idx val="5"/>
          <c:order val="5"/>
          <c:tx>
            <c:strRef>
              <c:f>'SK ST+Price+PPDS+Farmer_Origi.'!$H$22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ST+Price+PPDS+Farmer_Origi.'!$H$23:$H$35</c:f>
              <c:numCache>
                <c:formatCode>0.00</c:formatCode>
                <c:ptCount val="13"/>
                <c:pt idx="0">
                  <c:v>2.4321248842319592</c:v>
                </c:pt>
                <c:pt idx="1">
                  <c:v>2.5347840883808357</c:v>
                </c:pt>
                <c:pt idx="2">
                  <c:v>2.4968197539699841</c:v>
                </c:pt>
                <c:pt idx="3">
                  <c:v>2.5831193446336638</c:v>
                </c:pt>
                <c:pt idx="4">
                  <c:v>2.4395852093312507</c:v>
                </c:pt>
                <c:pt idx="5">
                  <c:v>2.4319136459302149</c:v>
                </c:pt>
                <c:pt idx="6">
                  <c:v>2.5888142972121839</c:v>
                </c:pt>
                <c:pt idx="7">
                  <c:v>2.6210171903245887</c:v>
                </c:pt>
                <c:pt idx="8">
                  <c:v>2.7038312167363654</c:v>
                </c:pt>
                <c:pt idx="9">
                  <c:v>2.6903686759145802</c:v>
                </c:pt>
                <c:pt idx="10">
                  <c:v>2.8612413158062489</c:v>
                </c:pt>
                <c:pt idx="11">
                  <c:v>2.835048863268836</c:v>
                </c:pt>
                <c:pt idx="12">
                  <c:v>2.5957875043841683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D0-4AE9-9C07-7FE4F0D43E6E}"/>
            </c:ext>
          </c:extLst>
        </c:ser>
        <c:ser>
          <c:idx val="8"/>
          <c:order val="6"/>
          <c:tx>
            <c:strRef>
              <c:f>'SK ST+Price+PPDS+Farmer_Origi.'!$K$22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ST+Price+PPDS+Farmer_Origi.'!$K$23:$K$35</c:f>
              <c:numCache>
                <c:formatCode>0.00</c:formatCode>
                <c:ptCount val="13"/>
                <c:pt idx="0">
                  <c:v>2.6846274911436994</c:v>
                </c:pt>
                <c:pt idx="1">
                  <c:v>2.792982809713707</c:v>
                </c:pt>
                <c:pt idx="2">
                  <c:v>3.081658776247584</c:v>
                </c:pt>
                <c:pt idx="3">
                  <c:v>3.4087084649086647</c:v>
                </c:pt>
                <c:pt idx="4">
                  <c:v>3.2121688053692101</c:v>
                </c:pt>
                <c:pt idx="5">
                  <c:v>3.060774357664735</c:v>
                </c:pt>
                <c:pt idx="6">
                  <c:v>3.0627284873485308</c:v>
                </c:pt>
                <c:pt idx="7">
                  <c:v>3.0904942976528522</c:v>
                </c:pt>
                <c:pt idx="8">
                  <c:v>3.206734522415545</c:v>
                </c:pt>
                <c:pt idx="9">
                  <c:v>3.1382285010091424</c:v>
                </c:pt>
                <c:pt idx="10">
                  <c:v>3.0520859030672747</c:v>
                </c:pt>
                <c:pt idx="11">
                  <c:v>2.9205168557467891</c:v>
                </c:pt>
                <c:pt idx="12">
                  <c:v>3.0572651399490929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D0-4AE9-9C07-7FE4F0D43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5"/>
          <c:min val="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976947882317966"/>
          <c:y val="0.89882863675337776"/>
          <c:w val="0.71792812262419958"/>
          <c:h val="7.0513696371992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Farmer ratio of regular</a:t>
            </a:r>
            <a:r>
              <a:rPr lang="en-US" b="1" baseline="0"/>
              <a:t> root at SK plant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ST+Price+PPDS+Farmer_Origi.'!$C$56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ST+Price+PPDS+Farmer_Origi.'!$B$57:$B$69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ST+Price+PPDS+Farmer_Origi.'!$C$57:$C$69</c:f>
              <c:numCache>
                <c:formatCode>0.00</c:formatCode>
                <c:ptCount val="13"/>
                <c:pt idx="0">
                  <c:v>16.822053320540515</c:v>
                </c:pt>
                <c:pt idx="1">
                  <c:v>17.011249248983862</c:v>
                </c:pt>
                <c:pt idx="12">
                  <c:v>12.17048396901952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F-4A64-BC73-C30647E4BDAD}"/>
            </c:ext>
          </c:extLst>
        </c:ser>
        <c:ser>
          <c:idx val="1"/>
          <c:order val="1"/>
          <c:tx>
            <c:strRef>
              <c:f>'SK ST+Price+PPDS+Farmer_Origi.'!$D$56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ST+Price+PPDS+Farmer_Origi.'!$D$57:$D$69</c:f>
              <c:numCache>
                <c:formatCode>0.00</c:formatCode>
                <c:ptCount val="13"/>
                <c:pt idx="0">
                  <c:v>46.744450532343741</c:v>
                </c:pt>
                <c:pt idx="1">
                  <c:v>43.641985447283552</c:v>
                </c:pt>
                <c:pt idx="2">
                  <c:v>43.948484093564616</c:v>
                </c:pt>
                <c:pt idx="3">
                  <c:v>48.81318211387272</c:v>
                </c:pt>
                <c:pt idx="4">
                  <c:v>29.817966067850634</c:v>
                </c:pt>
                <c:pt idx="5">
                  <c:v>39.880989692521496</c:v>
                </c:pt>
                <c:pt idx="6">
                  <c:v>8.6936121739213466</c:v>
                </c:pt>
                <c:pt idx="7">
                  <c:v>2.9182525069921774</c:v>
                </c:pt>
                <c:pt idx="8">
                  <c:v>11.48807218952358</c:v>
                </c:pt>
                <c:pt idx="9">
                  <c:v>27.485729296990431</c:v>
                </c:pt>
                <c:pt idx="10">
                  <c:v>10.4747618210803</c:v>
                </c:pt>
                <c:pt idx="11">
                  <c:v>19.529222882059422</c:v>
                </c:pt>
                <c:pt idx="12">
                  <c:v>28.197527976339277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F-4A64-BC73-C30647E4BDAD}"/>
            </c:ext>
          </c:extLst>
        </c:ser>
        <c:ser>
          <c:idx val="2"/>
          <c:order val="2"/>
          <c:tx>
            <c:strRef>
              <c:f>'SK ST+Price+PPDS+Farmer_Origi.'!$E$56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ST+Price+PPDS+Farmer_Origi.'!$E$57:$E$69</c:f>
              <c:numCache>
                <c:formatCode>0.00</c:formatCode>
                <c:ptCount val="13"/>
                <c:pt idx="0">
                  <c:v>47.328134807182877</c:v>
                </c:pt>
                <c:pt idx="1">
                  <c:v>46.875753575521628</c:v>
                </c:pt>
                <c:pt idx="2">
                  <c:v>50.174102791638177</c:v>
                </c:pt>
                <c:pt idx="3">
                  <c:v>46.894102691751606</c:v>
                </c:pt>
                <c:pt idx="4">
                  <c:v>18.336851726592741</c:v>
                </c:pt>
                <c:pt idx="5">
                  <c:v>23.521755220908005</c:v>
                </c:pt>
                <c:pt idx="6">
                  <c:v>25.953046220860209</c:v>
                </c:pt>
                <c:pt idx="7">
                  <c:v>17.461098125268329</c:v>
                </c:pt>
                <c:pt idx="8">
                  <c:v>28.847277085405377</c:v>
                </c:pt>
                <c:pt idx="9">
                  <c:v>37.77469556196889</c:v>
                </c:pt>
                <c:pt idx="10">
                  <c:v>41.426021945680361</c:v>
                </c:pt>
                <c:pt idx="11">
                  <c:v>38.963148859239588</c:v>
                </c:pt>
                <c:pt idx="12">
                  <c:v>34.004901885611751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8F-4A64-BC73-C30647E4BDAD}"/>
            </c:ext>
          </c:extLst>
        </c:ser>
        <c:ser>
          <c:idx val="3"/>
          <c:order val="3"/>
          <c:tx>
            <c:strRef>
              <c:f>'SK ST+Price+PPDS+Farmer_Origi.'!$F$56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ST+Price+PPDS+Farmer_Origi.'!$F$57:$F$69</c:f>
              <c:numCache>
                <c:formatCode>0.00</c:formatCode>
                <c:ptCount val="13"/>
                <c:pt idx="0">
                  <c:v>49.313039342257255</c:v>
                </c:pt>
                <c:pt idx="1">
                  <c:v>45.158937895415548</c:v>
                </c:pt>
                <c:pt idx="2">
                  <c:v>32.55234056906064</c:v>
                </c:pt>
                <c:pt idx="3">
                  <c:v>23.768885255768513</c:v>
                </c:pt>
                <c:pt idx="4">
                  <c:v>14.853417773512295</c:v>
                </c:pt>
                <c:pt idx="5">
                  <c:v>45.634389923107605</c:v>
                </c:pt>
                <c:pt idx="6">
                  <c:v>29.851016756894406</c:v>
                </c:pt>
                <c:pt idx="7">
                  <c:v>15.503981318925067</c:v>
                </c:pt>
                <c:pt idx="8">
                  <c:v>36.689825796813921</c:v>
                </c:pt>
                <c:pt idx="9">
                  <c:v>41.868639775062711</c:v>
                </c:pt>
                <c:pt idx="10">
                  <c:v>39.620466226689736</c:v>
                </c:pt>
                <c:pt idx="11">
                  <c:v>44.826666946333418</c:v>
                </c:pt>
                <c:pt idx="12">
                  <c:v>35.145740049622447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8F-4A64-BC73-C30647E4BDAD}"/>
            </c:ext>
          </c:extLst>
        </c:ser>
        <c:ser>
          <c:idx val="4"/>
          <c:order val="4"/>
          <c:tx>
            <c:strRef>
              <c:f>'SK ST+Price+PPDS+Farmer_Origi.'!$G$56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ST+Price+PPDS+Farmer_Origi.'!$G$57:$G$69</c:f>
              <c:numCache>
                <c:formatCode>0.00</c:formatCode>
                <c:ptCount val="13"/>
                <c:pt idx="0">
                  <c:v>55.328108320968042</c:v>
                </c:pt>
                <c:pt idx="1">
                  <c:v>53.335284984809164</c:v>
                </c:pt>
                <c:pt idx="2">
                  <c:v>36.825521250773299</c:v>
                </c:pt>
                <c:pt idx="3">
                  <c:v>48.778403722722771</c:v>
                </c:pt>
                <c:pt idx="4">
                  <c:v>24.402907527217035</c:v>
                </c:pt>
                <c:pt idx="5">
                  <c:v>44.07268532604472</c:v>
                </c:pt>
                <c:pt idx="6">
                  <c:v>14.311192740190611</c:v>
                </c:pt>
                <c:pt idx="7">
                  <c:v>16.864037811366344</c:v>
                </c:pt>
                <c:pt idx="8">
                  <c:v>27.468099247581019</c:v>
                </c:pt>
                <c:pt idx="9">
                  <c:v>41.19554593810458</c:v>
                </c:pt>
                <c:pt idx="10">
                  <c:v>39.718051146947694</c:v>
                </c:pt>
                <c:pt idx="11">
                  <c:v>46.229807906067855</c:v>
                </c:pt>
                <c:pt idx="12">
                  <c:v>36.276746775164121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8F-4A64-BC73-C30647E4BDAD}"/>
            </c:ext>
          </c:extLst>
        </c:ser>
        <c:ser>
          <c:idx val="5"/>
          <c:order val="5"/>
          <c:tx>
            <c:strRef>
              <c:f>'SK ST+Price+PPDS+Farmer_Origi.'!$H$56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ST+Price+PPDS+Farmer_Origi.'!$H$57:$H$69</c:f>
              <c:numCache>
                <c:formatCode>0.00</c:formatCode>
                <c:ptCount val="13"/>
                <c:pt idx="0">
                  <c:v>53.856642370106812</c:v>
                </c:pt>
                <c:pt idx="1">
                  <c:v>40.956231539376269</c:v>
                </c:pt>
                <c:pt idx="2">
                  <c:v>48.238212899250669</c:v>
                </c:pt>
                <c:pt idx="3">
                  <c:v>35.155245233576146</c:v>
                </c:pt>
                <c:pt idx="4">
                  <c:v>27.418823198369651</c:v>
                </c:pt>
                <c:pt idx="5">
                  <c:v>33.174332331635874</c:v>
                </c:pt>
                <c:pt idx="6">
                  <c:v>12.299145991670583</c:v>
                </c:pt>
                <c:pt idx="7">
                  <c:v>13.325462216197289</c:v>
                </c:pt>
                <c:pt idx="8">
                  <c:v>20.798471412273518</c:v>
                </c:pt>
                <c:pt idx="9">
                  <c:v>39.138148626245815</c:v>
                </c:pt>
                <c:pt idx="10">
                  <c:v>43.949185576847306</c:v>
                </c:pt>
                <c:pt idx="11">
                  <c:v>48.982343764737458</c:v>
                </c:pt>
                <c:pt idx="12">
                  <c:v>33.911513872387211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8F-4A64-BC73-C30647E4BDAD}"/>
            </c:ext>
          </c:extLst>
        </c:ser>
        <c:ser>
          <c:idx val="7"/>
          <c:order val="6"/>
          <c:tx>
            <c:strRef>
              <c:f>'SK ST+Price+PPDS+Farmer_Origi.'!$K$56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ST+Price+PPDS+Farmer_Origi.'!$K$57:$K$69</c:f>
              <c:numCache>
                <c:formatCode>0.00</c:formatCode>
                <c:ptCount val="13"/>
                <c:pt idx="0">
                  <c:v>57.38295971478896</c:v>
                </c:pt>
                <c:pt idx="1">
                  <c:v>50.488072207367253</c:v>
                </c:pt>
                <c:pt idx="2">
                  <c:v>26.785754853102734</c:v>
                </c:pt>
                <c:pt idx="3">
                  <c:v>11.006388497597891</c:v>
                </c:pt>
                <c:pt idx="4">
                  <c:v>4.3930508792700556</c:v>
                </c:pt>
                <c:pt idx="5">
                  <c:v>25.576839275779019</c:v>
                </c:pt>
                <c:pt idx="6">
                  <c:v>16.992184654624268</c:v>
                </c:pt>
                <c:pt idx="7">
                  <c:v>9.8333697655795138</c:v>
                </c:pt>
                <c:pt idx="8">
                  <c:v>18.156092939442864</c:v>
                </c:pt>
                <c:pt idx="9">
                  <c:v>37.631226403311842</c:v>
                </c:pt>
                <c:pt idx="10">
                  <c:v>26.252631514300219</c:v>
                </c:pt>
                <c:pt idx="11">
                  <c:v>27.7223865774593</c:v>
                </c:pt>
                <c:pt idx="12">
                  <c:v>26.262126115265339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8F-4A64-BC73-C30647E4B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60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18898594583121"/>
          <c:y val="0.91125214850142766"/>
          <c:w val="0.58064529297264345"/>
          <c:h val="6.5556441901496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Farmer ratio of regular+waxy</a:t>
            </a:r>
            <a:r>
              <a:rPr lang="en-US" b="1" baseline="0"/>
              <a:t> root at SK plant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ST+Price+PPDS+Farmer_Origi.'!$C$73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ST+Price+PPDS+Farmer_Origi.'!$B$74:$B$86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ST+Price+PPDS+Farmer_Origi.'!$C$74:$C$86</c:f>
              <c:numCache>
                <c:formatCode>0.00</c:formatCode>
                <c:ptCount val="13"/>
                <c:pt idx="0">
                  <c:v>36.291536121496058</c:v>
                </c:pt>
                <c:pt idx="1">
                  <c:v>38.666833036945654</c:v>
                </c:pt>
                <c:pt idx="12">
                  <c:v>29.499934209397182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69-4A3D-AF68-F6C18C26E249}"/>
            </c:ext>
          </c:extLst>
        </c:ser>
        <c:ser>
          <c:idx val="1"/>
          <c:order val="1"/>
          <c:tx>
            <c:strRef>
              <c:f>'SK ST+Price+PPDS+Farmer_Origi.'!$D$73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ST+Price+PPDS+Farmer_Origi.'!$D$74:$D$86</c:f>
              <c:numCache>
                <c:formatCode>0.00</c:formatCode>
                <c:ptCount val="13"/>
                <c:pt idx="0">
                  <c:v>55.007547927256198</c:v>
                </c:pt>
                <c:pt idx="1">
                  <c:v>49.083117314765992</c:v>
                </c:pt>
                <c:pt idx="2">
                  <c:v>47.920889848984864</c:v>
                </c:pt>
                <c:pt idx="3">
                  <c:v>48.81318211387272</c:v>
                </c:pt>
                <c:pt idx="4">
                  <c:v>30.653490125433976</c:v>
                </c:pt>
                <c:pt idx="5">
                  <c:v>39.880989692521489</c:v>
                </c:pt>
                <c:pt idx="6">
                  <c:v>10.339389288132324</c:v>
                </c:pt>
                <c:pt idx="7">
                  <c:v>4.3878100633180779</c:v>
                </c:pt>
                <c:pt idx="8">
                  <c:v>13.880771231492094</c:v>
                </c:pt>
                <c:pt idx="9">
                  <c:v>32.434841329094276</c:v>
                </c:pt>
                <c:pt idx="10">
                  <c:v>28.998601520302813</c:v>
                </c:pt>
                <c:pt idx="11">
                  <c:v>29.587851635784055</c:v>
                </c:pt>
                <c:pt idx="12">
                  <c:v>32.358472575419327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69-4A3D-AF68-F6C18C26E249}"/>
            </c:ext>
          </c:extLst>
        </c:ser>
        <c:ser>
          <c:idx val="2"/>
          <c:order val="2"/>
          <c:tx>
            <c:strRef>
              <c:f>'SK ST+Price+PPDS+Farmer_Origi.'!$E$73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ST+Price+PPDS+Farmer_Origi.'!$E$74:$E$86</c:f>
              <c:numCache>
                <c:formatCode>0.00</c:formatCode>
                <c:ptCount val="13"/>
                <c:pt idx="0">
                  <c:v>51.70723742631094</c:v>
                </c:pt>
                <c:pt idx="1">
                  <c:v>52.815593094404754</c:v>
                </c:pt>
                <c:pt idx="2">
                  <c:v>54.448063390818277</c:v>
                </c:pt>
                <c:pt idx="3">
                  <c:v>49.567844505350543</c:v>
                </c:pt>
                <c:pt idx="4">
                  <c:v>18.336851726592744</c:v>
                </c:pt>
                <c:pt idx="5">
                  <c:v>24.106135391986591</c:v>
                </c:pt>
                <c:pt idx="6">
                  <c:v>26.445290413311458</c:v>
                </c:pt>
                <c:pt idx="7">
                  <c:v>17.461098125268329</c:v>
                </c:pt>
                <c:pt idx="8">
                  <c:v>29.651792947472906</c:v>
                </c:pt>
                <c:pt idx="9">
                  <c:v>38.92814099493205</c:v>
                </c:pt>
                <c:pt idx="10">
                  <c:v>47.349225933064119</c:v>
                </c:pt>
                <c:pt idx="11">
                  <c:v>45.047443386820049</c:v>
                </c:pt>
                <c:pt idx="12">
                  <c:v>37.006711627673134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69-4A3D-AF68-F6C18C26E249}"/>
            </c:ext>
          </c:extLst>
        </c:ser>
        <c:ser>
          <c:idx val="3"/>
          <c:order val="3"/>
          <c:tx>
            <c:strRef>
              <c:f>'SK ST+Price+PPDS+Farmer_Origi.'!$F$73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ST+Price+PPDS+Farmer_Origi.'!$F$74:$F$86</c:f>
              <c:numCache>
                <c:formatCode>0.00</c:formatCode>
                <c:ptCount val="13"/>
                <c:pt idx="0">
                  <c:v>55.040969345077315</c:v>
                </c:pt>
                <c:pt idx="1">
                  <c:v>53.944778809333393</c:v>
                </c:pt>
                <c:pt idx="2">
                  <c:v>37.930284037933959</c:v>
                </c:pt>
                <c:pt idx="3">
                  <c:v>27.13018105086157</c:v>
                </c:pt>
                <c:pt idx="4">
                  <c:v>15.835482603841964</c:v>
                </c:pt>
                <c:pt idx="5">
                  <c:v>46.57518394500422</c:v>
                </c:pt>
                <c:pt idx="6">
                  <c:v>29.851016756894399</c:v>
                </c:pt>
                <c:pt idx="7">
                  <c:v>15.503981318925067</c:v>
                </c:pt>
                <c:pt idx="8">
                  <c:v>38.128047219740083</c:v>
                </c:pt>
                <c:pt idx="9">
                  <c:v>42.590519728521507</c:v>
                </c:pt>
                <c:pt idx="10">
                  <c:v>42.129106487954068</c:v>
                </c:pt>
                <c:pt idx="11">
                  <c:v>46.376892126629166</c:v>
                </c:pt>
                <c:pt idx="12">
                  <c:v>38.177539575823481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69-4A3D-AF68-F6C18C26E249}"/>
            </c:ext>
          </c:extLst>
        </c:ser>
        <c:ser>
          <c:idx val="4"/>
          <c:order val="4"/>
          <c:tx>
            <c:strRef>
              <c:f>'SK ST+Price+PPDS+Farmer_Origi.'!$G$73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ST+Price+PPDS+Farmer_Origi.'!$G$74:$G$86</c:f>
              <c:numCache>
                <c:formatCode>0.00</c:formatCode>
                <c:ptCount val="13"/>
                <c:pt idx="0">
                  <c:v>61.660059840705728</c:v>
                </c:pt>
                <c:pt idx="1">
                  <c:v>58.44522937033949</c:v>
                </c:pt>
                <c:pt idx="2">
                  <c:v>46.038707383084699</c:v>
                </c:pt>
                <c:pt idx="3">
                  <c:v>51.754688203385349</c:v>
                </c:pt>
                <c:pt idx="4">
                  <c:v>26.012108811642776</c:v>
                </c:pt>
                <c:pt idx="5">
                  <c:v>45.969551242731313</c:v>
                </c:pt>
                <c:pt idx="6">
                  <c:v>15.357144912467819</c:v>
                </c:pt>
                <c:pt idx="7">
                  <c:v>18.118256334471464</c:v>
                </c:pt>
                <c:pt idx="8">
                  <c:v>29.015232016941599</c:v>
                </c:pt>
                <c:pt idx="9">
                  <c:v>44.353942402276672</c:v>
                </c:pt>
                <c:pt idx="10">
                  <c:v>43.135856912578006</c:v>
                </c:pt>
                <c:pt idx="11">
                  <c:v>53.451049772217829</c:v>
                </c:pt>
                <c:pt idx="12">
                  <c:v>40.402704524782898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69-4A3D-AF68-F6C18C26E249}"/>
            </c:ext>
          </c:extLst>
        </c:ser>
        <c:ser>
          <c:idx val="5"/>
          <c:order val="5"/>
          <c:tx>
            <c:strRef>
              <c:f>'SK ST+Price+PPDS+Farmer_Origi.'!$H$73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ST+Price+PPDS+Farmer_Origi.'!$H$74:$H$86</c:f>
              <c:numCache>
                <c:formatCode>0.00</c:formatCode>
                <c:ptCount val="13"/>
                <c:pt idx="0">
                  <c:v>60.452987726636401</c:v>
                </c:pt>
                <c:pt idx="1">
                  <c:v>49.022492722381678</c:v>
                </c:pt>
                <c:pt idx="2">
                  <c:v>51.469751215076101</c:v>
                </c:pt>
                <c:pt idx="3">
                  <c:v>35.155245233576146</c:v>
                </c:pt>
                <c:pt idx="4">
                  <c:v>28.562153042723438</c:v>
                </c:pt>
                <c:pt idx="5">
                  <c:v>33.174332331635874</c:v>
                </c:pt>
                <c:pt idx="6">
                  <c:v>13.825757696386432</c:v>
                </c:pt>
                <c:pt idx="7">
                  <c:v>14.95440318828576</c:v>
                </c:pt>
                <c:pt idx="8">
                  <c:v>21.535579521241772</c:v>
                </c:pt>
                <c:pt idx="9">
                  <c:v>39.793351733758222</c:v>
                </c:pt>
                <c:pt idx="10">
                  <c:v>47.313300727820717</c:v>
                </c:pt>
                <c:pt idx="11">
                  <c:v>54.033034206799968</c:v>
                </c:pt>
                <c:pt idx="12">
                  <c:v>36.952988019118258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69-4A3D-AF68-F6C18C26E249}"/>
            </c:ext>
          </c:extLst>
        </c:ser>
        <c:ser>
          <c:idx val="7"/>
          <c:order val="6"/>
          <c:tx>
            <c:strRef>
              <c:f>'SK ST+Price+PPDS+Farmer_Origi.'!$I$73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ST+Price+PPDS+Farmer_Origi.'!$I$74:$I$86</c:f>
              <c:numCache>
                <c:formatCode>0.00</c:formatCode>
                <c:ptCount val="13"/>
                <c:pt idx="0">
                  <c:v>55.860088486297613</c:v>
                </c:pt>
                <c:pt idx="1">
                  <c:v>53.047407087194529</c:v>
                </c:pt>
                <c:pt idx="2">
                  <c:v>45.715417182400955</c:v>
                </c:pt>
                <c:pt idx="3">
                  <c:v>38.391769102651836</c:v>
                </c:pt>
                <c:pt idx="4">
                  <c:v>12.597807366381788</c:v>
                </c:pt>
                <c:pt idx="5">
                  <c:v>18.039191939854025</c:v>
                </c:pt>
                <c:pt idx="6">
                  <c:v>21.421448655286625</c:v>
                </c:pt>
                <c:pt idx="7">
                  <c:v>17.351240503399229</c:v>
                </c:pt>
                <c:pt idx="8">
                  <c:v>26.903913855023156</c:v>
                </c:pt>
                <c:pt idx="9">
                  <c:v>38.307969111276655</c:v>
                </c:pt>
                <c:pt idx="10">
                  <c:v>48.08997837438104</c:v>
                </c:pt>
                <c:pt idx="11">
                  <c:v>50.138287215976462</c:v>
                </c:pt>
                <c:pt idx="12">
                  <c:v>34.832257169309777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69-4A3D-AF68-F6C18C26E249}"/>
            </c:ext>
          </c:extLst>
        </c:ser>
        <c:ser>
          <c:idx val="6"/>
          <c:order val="7"/>
          <c:tx>
            <c:strRef>
              <c:f>'SK ST+Price+PPDS+Farmer_Origi.'!$J$73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ST+Price+PPDS+Farmer_Origi.'!$B$74:$B$86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ST+Price+PPDS+Farmer_Origi.'!$J$74:$J$86</c:f>
              <c:numCache>
                <c:formatCode>0.00</c:formatCode>
                <c:ptCount val="13"/>
                <c:pt idx="0">
                  <c:v>50.553201066069953</c:v>
                </c:pt>
                <c:pt idx="1">
                  <c:v>41.239131041908031</c:v>
                </c:pt>
                <c:pt idx="2">
                  <c:v>32.530907635181507</c:v>
                </c:pt>
                <c:pt idx="3">
                  <c:v>31.669496216279359</c:v>
                </c:pt>
                <c:pt idx="4">
                  <c:v>11.838502853464073</c:v>
                </c:pt>
                <c:pt idx="5">
                  <c:v>9.69475614062247</c:v>
                </c:pt>
                <c:pt idx="6">
                  <c:v>8.5299666028838956</c:v>
                </c:pt>
                <c:pt idx="7">
                  <c:v>8.2175355220597748</c:v>
                </c:pt>
                <c:pt idx="8">
                  <c:v>21.629620261846991</c:v>
                </c:pt>
                <c:pt idx="9">
                  <c:v>41.070465932001625</c:v>
                </c:pt>
                <c:pt idx="10">
                  <c:v>34.538144676396598</c:v>
                </c:pt>
                <c:pt idx="11">
                  <c:v>48.232387497417825</c:v>
                </c:pt>
                <c:pt idx="12">
                  <c:v>27.481225119156022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69-4A3D-AF68-F6C18C26E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60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18898594583121"/>
          <c:y val="0.91125214850142766"/>
          <c:w val="0.66359462054016394"/>
          <c:h val="6.5556441901496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Starch content in root at KSN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'KSN ST+Price+PPDS+Farmer_Origi'!$C$5</c:f>
              <c:strCache>
                <c:ptCount val="1"/>
                <c:pt idx="0">
                  <c:v>2026 El Niño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C6-4B93-8D84-4C587E73C7E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FC6-4B93-8D84-4C587E73C7E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FC6-4B93-8D84-4C587E73C7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'KSN ST+Price+PPDS+Farmer_Origi'!$B$6:$B$18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ST+Price+PPDS+Farmer_Origi'!$C$6:$C$18</c:f>
              <c:numCache>
                <c:formatCode>0.00</c:formatCode>
                <c:ptCount val="13"/>
                <c:pt idx="0">
                  <c:v>27.464032340545579</c:v>
                </c:pt>
                <c:pt idx="1">
                  <c:v>27.333333333333336</c:v>
                </c:pt>
                <c:pt idx="2">
                  <c:v>26.184615384615384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C6-4B93-8D84-4C587E73C7E6}"/>
            </c:ext>
          </c:extLst>
        </c:ser>
        <c:ser>
          <c:idx val="1"/>
          <c:order val="1"/>
          <c:tx>
            <c:strRef>
              <c:f>'KSN ST+Price+PPDS+Farmer_Origi'!$D$5</c:f>
              <c:strCache>
                <c:ptCount val="1"/>
                <c:pt idx="0">
                  <c:v>2025 La Niña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ST+Price+PPDS+Farmer_Origi'!$D$6:$D$18</c:f>
              <c:numCache>
                <c:formatCode>0.00</c:formatCode>
                <c:ptCount val="13"/>
                <c:pt idx="0">
                  <c:v>27.998711016072541</c:v>
                </c:pt>
                <c:pt idx="1">
                  <c:v>28.33237187622586</c:v>
                </c:pt>
                <c:pt idx="2">
                  <c:v>26.571255159693557</c:v>
                </c:pt>
                <c:pt idx="3">
                  <c:v>23.546041186995431</c:v>
                </c:pt>
                <c:pt idx="4">
                  <c:v>20.654164169138902</c:v>
                </c:pt>
                <c:pt idx="5">
                  <c:v>20.603923331772496</c:v>
                </c:pt>
                <c:pt idx="6">
                  <c:v>22.594806461472999</c:v>
                </c:pt>
                <c:pt idx="7">
                  <c:v>24.402036544221627</c:v>
                </c:pt>
                <c:pt idx="8">
                  <c:v>24.325976082898794</c:v>
                </c:pt>
                <c:pt idx="9">
                  <c:v>24.318542972936349</c:v>
                </c:pt>
                <c:pt idx="10">
                  <c:v>25.291087447547046</c:v>
                </c:pt>
                <c:pt idx="11">
                  <c:v>26.884980208813854</c:v>
                </c:pt>
                <c:pt idx="12">
                  <c:v>24.261657131264741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C6-4B93-8D84-4C587E73C7E6}"/>
            </c:ext>
          </c:extLst>
        </c:ser>
        <c:ser>
          <c:idx val="2"/>
          <c:order val="2"/>
          <c:tx>
            <c:strRef>
              <c:f>'KSN ST+Price+PPDS+Farmer_Origi'!$E$5</c:f>
              <c:strCache>
                <c:ptCount val="1"/>
                <c:pt idx="0">
                  <c:v>2024 El Niño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3333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FC6-4B93-8D84-4C587E73C7E6}"/>
              </c:ext>
            </c:extLst>
          </c:dPt>
          <c:cat>
            <c:strRef>
              <c:f>'KSN ST+Price+PPDS+Farmer_Origi'!$B$6:$B$18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ST+Price+PPDS+Farmer_Origi'!$E$6:$E$18</c:f>
              <c:numCache>
                <c:formatCode>0.00</c:formatCode>
                <c:ptCount val="13"/>
                <c:pt idx="0">
                  <c:v>27.831058246613079</c:v>
                </c:pt>
                <c:pt idx="1">
                  <c:v>27.763913995241939</c:v>
                </c:pt>
                <c:pt idx="2">
                  <c:v>25.857647622065933</c:v>
                </c:pt>
                <c:pt idx="3">
                  <c:v>23.014333155782325</c:v>
                </c:pt>
                <c:pt idx="4">
                  <c:v>18.614028087101651</c:v>
                </c:pt>
                <c:pt idx="5">
                  <c:v>17.547046414177668</c:v>
                </c:pt>
                <c:pt idx="6">
                  <c:v>20.086248892666717</c:v>
                </c:pt>
                <c:pt idx="7">
                  <c:v>22.97160522752392</c:v>
                </c:pt>
                <c:pt idx="8">
                  <c:v>24.393694607480903</c:v>
                </c:pt>
                <c:pt idx="9">
                  <c:v>24.929827293808188</c:v>
                </c:pt>
                <c:pt idx="10">
                  <c:v>24.47498937387142</c:v>
                </c:pt>
                <c:pt idx="11">
                  <c:v>26.42703409995158</c:v>
                </c:pt>
                <c:pt idx="12">
                  <c:v>23.134131585290842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C6-4B93-8D84-4C587E73C7E6}"/>
            </c:ext>
          </c:extLst>
        </c:ser>
        <c:ser>
          <c:idx val="3"/>
          <c:order val="3"/>
          <c:tx>
            <c:strRef>
              <c:f>'KSN ST+Price+PPDS+Farmer_Origi'!$F$5</c:f>
              <c:strCache>
                <c:ptCount val="1"/>
                <c:pt idx="0">
                  <c:v>2023 El Niño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ST+Price+PPDS+Farmer_Origi'!$F$6:$F$18</c:f>
              <c:numCache>
                <c:formatCode>0.00</c:formatCode>
                <c:ptCount val="13"/>
                <c:pt idx="0">
                  <c:v>28.89016515316608</c:v>
                </c:pt>
                <c:pt idx="1">
                  <c:v>28.97</c:v>
                </c:pt>
                <c:pt idx="2">
                  <c:v>27.471618828637489</c:v>
                </c:pt>
                <c:pt idx="3">
                  <c:v>23.549196655671938</c:v>
                </c:pt>
                <c:pt idx="4">
                  <c:v>20.110915315242565</c:v>
                </c:pt>
                <c:pt idx="5">
                  <c:v>18.828484519298883</c:v>
                </c:pt>
                <c:pt idx="6">
                  <c:v>22.098549618970239</c:v>
                </c:pt>
                <c:pt idx="7">
                  <c:v>23.521527409244285</c:v>
                </c:pt>
                <c:pt idx="8">
                  <c:v>23.500475495597183</c:v>
                </c:pt>
                <c:pt idx="9">
                  <c:v>22.977082748636242</c:v>
                </c:pt>
                <c:pt idx="10">
                  <c:v>24.135440259541053</c:v>
                </c:pt>
                <c:pt idx="11">
                  <c:v>26.922451612177966</c:v>
                </c:pt>
                <c:pt idx="12">
                  <c:v>24.014660395643787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C6-4B93-8D84-4C587E73C7E6}"/>
            </c:ext>
          </c:extLst>
        </c:ser>
        <c:ser>
          <c:idx val="4"/>
          <c:order val="4"/>
          <c:tx>
            <c:strRef>
              <c:f>'KSN ST+Price+PPDS+Farmer_Origi'!$G$5</c:f>
              <c:strCache>
                <c:ptCount val="1"/>
                <c:pt idx="0">
                  <c:v>2022 La Niña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ST+Price+PPDS+Farmer_Origi'!$G$6:$G$18</c:f>
              <c:numCache>
                <c:formatCode>0.00</c:formatCode>
                <c:ptCount val="13"/>
                <c:pt idx="0">
                  <c:v>29.796849880723954</c:v>
                </c:pt>
                <c:pt idx="1">
                  <c:v>28.897074957617701</c:v>
                </c:pt>
                <c:pt idx="2">
                  <c:v>27.259584627147472</c:v>
                </c:pt>
                <c:pt idx="3">
                  <c:v>25.455601163039749</c:v>
                </c:pt>
                <c:pt idx="4">
                  <c:v>22.712972487164464</c:v>
                </c:pt>
                <c:pt idx="5">
                  <c:v>23.336883150422686</c:v>
                </c:pt>
                <c:pt idx="6">
                  <c:v>23.962162118205772</c:v>
                </c:pt>
                <c:pt idx="7">
                  <c:v>24.758563422212969</c:v>
                </c:pt>
                <c:pt idx="8">
                  <c:v>25.502383771570575</c:v>
                </c:pt>
                <c:pt idx="9">
                  <c:v>25.838381236649894</c:v>
                </c:pt>
                <c:pt idx="10">
                  <c:v>27.695088051542822</c:v>
                </c:pt>
                <c:pt idx="11">
                  <c:v>28.171766388124343</c:v>
                </c:pt>
                <c:pt idx="12">
                  <c:v>25.909621321029086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FC6-4B93-8D84-4C587E73C7E6}"/>
            </c:ext>
          </c:extLst>
        </c:ser>
        <c:ser>
          <c:idx val="5"/>
          <c:order val="5"/>
          <c:tx>
            <c:strRef>
              <c:f>'KSN ST+Price+PPDS+Farmer_Origi'!$H$5</c:f>
              <c:strCache>
                <c:ptCount val="1"/>
                <c:pt idx="0">
                  <c:v>2021 La Niña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ST+Price+PPDS+Farmer_Origi'!$H$6:$H$18</c:f>
              <c:numCache>
                <c:formatCode>0.00</c:formatCode>
                <c:ptCount val="13"/>
                <c:pt idx="0">
                  <c:v>29.951744056709416</c:v>
                </c:pt>
                <c:pt idx="1">
                  <c:v>29.888328967565631</c:v>
                </c:pt>
                <c:pt idx="2">
                  <c:v>27.52840111708716</c:v>
                </c:pt>
                <c:pt idx="3">
                  <c:v>24.752391595686984</c:v>
                </c:pt>
                <c:pt idx="4">
                  <c:v>21.841451672469521</c:v>
                </c:pt>
                <c:pt idx="5">
                  <c:v>21.901615156731353</c:v>
                </c:pt>
                <c:pt idx="6">
                  <c:v>24.132312756708572</c:v>
                </c:pt>
                <c:pt idx="7">
                  <c:v>25.20256917568706</c:v>
                </c:pt>
                <c:pt idx="8">
                  <c:v>24.637114628665135</c:v>
                </c:pt>
                <c:pt idx="9">
                  <c:v>25.089758933972423</c:v>
                </c:pt>
                <c:pt idx="10">
                  <c:v>26.639213695913799</c:v>
                </c:pt>
                <c:pt idx="11">
                  <c:v>28.718051204493893</c:v>
                </c:pt>
                <c:pt idx="12">
                  <c:v>25.50199486615945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C6-4B93-8D84-4C587E73C7E6}"/>
            </c:ext>
          </c:extLst>
        </c:ser>
        <c:ser>
          <c:idx val="8"/>
          <c:order val="6"/>
          <c:tx>
            <c:strRef>
              <c:f>'KSN ST+Price+PPDS+Farmer_Origi'!$K$5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ST+Price+PPDS+Farmer_Origi'!$K$6:$K$18</c:f>
              <c:numCache>
                <c:formatCode>0.00</c:formatCode>
                <c:ptCount val="13"/>
                <c:pt idx="0">
                  <c:v>29.360267353100873</c:v>
                </c:pt>
                <c:pt idx="1">
                  <c:v>29.13521500994252</c:v>
                </c:pt>
                <c:pt idx="2">
                  <c:v>27.293310237604175</c:v>
                </c:pt>
                <c:pt idx="3">
                  <c:v>25.58535896304344</c:v>
                </c:pt>
                <c:pt idx="4">
                  <c:v>24.154912305219767</c:v>
                </c:pt>
                <c:pt idx="5">
                  <c:v>24.529696795560628</c:v>
                </c:pt>
                <c:pt idx="6">
                  <c:v>24.902171464808308</c:v>
                </c:pt>
                <c:pt idx="7">
                  <c:v>25.398904731394282</c:v>
                </c:pt>
                <c:pt idx="8">
                  <c:v>26.363659969592636</c:v>
                </c:pt>
                <c:pt idx="9">
                  <c:v>26.606373846248236</c:v>
                </c:pt>
                <c:pt idx="10">
                  <c:v>27.142751619188743</c:v>
                </c:pt>
                <c:pt idx="11">
                  <c:v>27.941426658140184</c:v>
                </c:pt>
                <c:pt idx="12">
                  <c:v>26.408333333333335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FC6-4B93-8D84-4C587E73C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1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784371833313841E-2"/>
          <c:y val="0.85082372981523002"/>
          <c:w val="0.90474662684726781"/>
          <c:h val="0.13762180389702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PPDS at KSN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'KSN ST+Price+PPDS+Farmer_Origi'!$C$39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2E-4E96-9D34-7844C65B4AD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62E-4E96-9D34-7844C65B4AD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62E-4E96-9D34-7844C65B4A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'KSN ST+Price+PPDS+Farmer_Origi'!$B$40:$B$52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ST+Price+PPDS+Farmer_Origi'!$C$40:$C$52</c:f>
              <c:numCache>
                <c:formatCode>0.00</c:formatCode>
                <c:ptCount val="13"/>
                <c:pt idx="0">
                  <c:v>10.63608812853573</c:v>
                </c:pt>
                <c:pt idx="1">
                  <c:v>10.736585365853658</c:v>
                </c:pt>
                <c:pt idx="2">
                  <c:v>11.05464159811986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2E-4E96-9D34-7844C65B4ADF}"/>
            </c:ext>
          </c:extLst>
        </c:ser>
        <c:ser>
          <c:idx val="1"/>
          <c:order val="1"/>
          <c:tx>
            <c:strRef>
              <c:f>'KSN ST+Price+PPDS+Farmer_Origi'!$D$39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ST+Price+PPDS+Farmer_Origi'!$D$40:$D$52</c:f>
              <c:numCache>
                <c:formatCode>0.00</c:formatCode>
                <c:ptCount val="13"/>
                <c:pt idx="0">
                  <c:v>8.9837623090279735</c:v>
                </c:pt>
                <c:pt idx="1">
                  <c:v>8.7660382617888626</c:v>
                </c:pt>
                <c:pt idx="2">
                  <c:v>7.8539545699977165</c:v>
                </c:pt>
                <c:pt idx="3">
                  <c:v>8.1076634011667004</c:v>
                </c:pt>
                <c:pt idx="4">
                  <c:v>8.2725715431077074</c:v>
                </c:pt>
                <c:pt idx="5">
                  <c:v>8.5500333800499089</c:v>
                </c:pt>
                <c:pt idx="6">
                  <c:v>8.8182592632605257</c:v>
                </c:pt>
                <c:pt idx="7">
                  <c:v>8.6293209401226747</c:v>
                </c:pt>
                <c:pt idx="8">
                  <c:v>8.7649616781331243</c:v>
                </c:pt>
                <c:pt idx="9">
                  <c:v>9.3423812397525197</c:v>
                </c:pt>
                <c:pt idx="10">
                  <c:v>10.297842624619305</c:v>
                </c:pt>
                <c:pt idx="11">
                  <c:v>10.10304457516318</c:v>
                </c:pt>
                <c:pt idx="12">
                  <c:v>8.8865581599932248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2E-4E96-9D34-7844C65B4ADF}"/>
            </c:ext>
          </c:extLst>
        </c:ser>
        <c:ser>
          <c:idx val="2"/>
          <c:order val="2"/>
          <c:tx>
            <c:strRef>
              <c:f>'KSN ST+Price+PPDS+Farmer_Origi'!$E$39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ST+Price+PPDS+Farmer_Origi'!$E$40:$E$52</c:f>
              <c:numCache>
                <c:formatCode>0.00</c:formatCode>
                <c:ptCount val="13"/>
                <c:pt idx="0">
                  <c:v>14.315577715945851</c:v>
                </c:pt>
                <c:pt idx="1">
                  <c:v>14.054652726433678</c:v>
                </c:pt>
                <c:pt idx="2">
                  <c:v>14.340807074319734</c:v>
                </c:pt>
                <c:pt idx="3">
                  <c:v>13.676570094693858</c:v>
                </c:pt>
                <c:pt idx="4">
                  <c:v>13.902553334926415</c:v>
                </c:pt>
                <c:pt idx="5">
                  <c:v>12.193143515551073</c:v>
                </c:pt>
                <c:pt idx="6">
                  <c:v>11.35126150924131</c:v>
                </c:pt>
                <c:pt idx="7">
                  <c:v>9.8179439601777254</c:v>
                </c:pt>
                <c:pt idx="8">
                  <c:v>9.8804640527021697</c:v>
                </c:pt>
                <c:pt idx="9">
                  <c:v>9.5955960326578023</c:v>
                </c:pt>
                <c:pt idx="10">
                  <c:v>11.11467829065057</c:v>
                </c:pt>
                <c:pt idx="11">
                  <c:v>9.5229685710559586</c:v>
                </c:pt>
                <c:pt idx="12">
                  <c:v>11.868283826511556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2E-4E96-9D34-7844C65B4ADF}"/>
            </c:ext>
          </c:extLst>
        </c:ser>
        <c:ser>
          <c:idx val="3"/>
          <c:order val="3"/>
          <c:tx>
            <c:strRef>
              <c:f>'KSN ST+Price+PPDS+Farmer_Origi'!$F$39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ST+Price+PPDS+Farmer_Origi'!$F$40:$F$52</c:f>
              <c:numCache>
                <c:formatCode>0.00</c:formatCode>
                <c:ptCount val="13"/>
                <c:pt idx="0">
                  <c:v>11.182142291455765</c:v>
                </c:pt>
                <c:pt idx="1">
                  <c:v>11.452537141877659</c:v>
                </c:pt>
                <c:pt idx="2">
                  <c:v>13.518988225752771</c:v>
                </c:pt>
                <c:pt idx="3">
                  <c:v>15.937619228615391</c:v>
                </c:pt>
                <c:pt idx="4">
                  <c:v>15.843569834900254</c:v>
                </c:pt>
                <c:pt idx="5">
                  <c:v>14.704625868194748</c:v>
                </c:pt>
                <c:pt idx="6">
                  <c:v>13.536497309395202</c:v>
                </c:pt>
                <c:pt idx="7">
                  <c:v>12.330816619637048</c:v>
                </c:pt>
                <c:pt idx="8">
                  <c:v>13.061220794011433</c:v>
                </c:pt>
                <c:pt idx="9">
                  <c:v>14.167258709530357</c:v>
                </c:pt>
                <c:pt idx="10">
                  <c:v>15.837714978584721</c:v>
                </c:pt>
                <c:pt idx="11">
                  <c:v>14.545702977490512</c:v>
                </c:pt>
                <c:pt idx="12">
                  <c:v>13.774287996588807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2E-4E96-9D34-7844C65B4ADF}"/>
            </c:ext>
          </c:extLst>
        </c:ser>
        <c:ser>
          <c:idx val="4"/>
          <c:order val="4"/>
          <c:tx>
            <c:strRef>
              <c:f>'KSN ST+Price+PPDS+Farmer_Origi'!$G$39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ST+Price+PPDS+Farmer_Origi'!$G$40:$G$52</c:f>
              <c:numCache>
                <c:formatCode>0.00</c:formatCode>
                <c:ptCount val="13"/>
                <c:pt idx="0">
                  <c:v>9.4942432759129414</c:v>
                </c:pt>
                <c:pt idx="1">
                  <c:v>9.5114890689404614</c:v>
                </c:pt>
                <c:pt idx="2">
                  <c:v>9.9351515721261308</c:v>
                </c:pt>
                <c:pt idx="3">
                  <c:v>11.402517249193123</c:v>
                </c:pt>
                <c:pt idx="4">
                  <c:v>12.466413069656552</c:v>
                </c:pt>
                <c:pt idx="5">
                  <c:v>12.425975921550373</c:v>
                </c:pt>
                <c:pt idx="6">
                  <c:v>12.406366497832302</c:v>
                </c:pt>
                <c:pt idx="7">
                  <c:v>12.018927735289905</c:v>
                </c:pt>
                <c:pt idx="8">
                  <c:v>12.001070477947559</c:v>
                </c:pt>
                <c:pt idx="9">
                  <c:v>11.915046620948257</c:v>
                </c:pt>
                <c:pt idx="10">
                  <c:v>11.752675744055761</c:v>
                </c:pt>
                <c:pt idx="11">
                  <c:v>11.21944543667748</c:v>
                </c:pt>
                <c:pt idx="12">
                  <c:v>11.402028521003158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2E-4E96-9D34-7844C65B4ADF}"/>
            </c:ext>
          </c:extLst>
        </c:ser>
        <c:ser>
          <c:idx val="5"/>
          <c:order val="5"/>
          <c:tx>
            <c:strRef>
              <c:f>'KSN ST+Price+PPDS+Farmer_Origi'!$H$39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ST+Price+PPDS+Farmer_Origi'!$H$40:$H$52</c:f>
              <c:numCache>
                <c:formatCode>0.00</c:formatCode>
                <c:ptCount val="13"/>
                <c:pt idx="0">
                  <c:v>8.0026844737384746</c:v>
                </c:pt>
                <c:pt idx="1">
                  <c:v>7.979416750193943</c:v>
                </c:pt>
                <c:pt idx="2">
                  <c:v>8.4638551930054238</c:v>
                </c:pt>
                <c:pt idx="3">
                  <c:v>10.001361714867411</c:v>
                </c:pt>
                <c:pt idx="4">
                  <c:v>10.37625370530138</c:v>
                </c:pt>
                <c:pt idx="5">
                  <c:v>9.587019000773493</c:v>
                </c:pt>
                <c:pt idx="6">
                  <c:v>9.2098151439911433</c:v>
                </c:pt>
                <c:pt idx="7">
                  <c:v>8.9641980790514335</c:v>
                </c:pt>
                <c:pt idx="8">
                  <c:v>10.110020755082418</c:v>
                </c:pt>
                <c:pt idx="9">
                  <c:v>10.224873245953024</c:v>
                </c:pt>
                <c:pt idx="10">
                  <c:v>10.579164504074324</c:v>
                </c:pt>
                <c:pt idx="11">
                  <c:v>9.6382637026365199</c:v>
                </c:pt>
                <c:pt idx="12">
                  <c:v>9.472510752494582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2E-4E96-9D34-7844C65B4ADF}"/>
            </c:ext>
          </c:extLst>
        </c:ser>
        <c:ser>
          <c:idx val="8"/>
          <c:order val="6"/>
          <c:tx>
            <c:strRef>
              <c:f>'KSN ST+Price+PPDS+Farmer_Origi'!$K$39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ST+Price+PPDS+Farmer_Origi'!$K$40:$K$52</c:f>
              <c:numCache>
                <c:formatCode>0.00</c:formatCode>
                <c:ptCount val="13"/>
                <c:pt idx="0">
                  <c:v>9.18558728650593</c:v>
                </c:pt>
                <c:pt idx="1">
                  <c:v>9.5861258136082288</c:v>
                </c:pt>
                <c:pt idx="2">
                  <c:v>10.83814884809691</c:v>
                </c:pt>
                <c:pt idx="3">
                  <c:v>12.830074760216496</c:v>
                </c:pt>
                <c:pt idx="4">
                  <c:v>12.454125884472889</c:v>
                </c:pt>
                <c:pt idx="5">
                  <c:v>11.3458814491987</c:v>
                </c:pt>
                <c:pt idx="6">
                  <c:v>11.14887778225278</c:v>
                </c:pt>
                <c:pt idx="7">
                  <c:v>10.608351866755541</c:v>
                </c:pt>
                <c:pt idx="8">
                  <c:v>11.02968701506914</c:v>
                </c:pt>
                <c:pt idx="9">
                  <c:v>11.38930996130496</c:v>
                </c:pt>
                <c:pt idx="10">
                  <c:v>11.574605014075052</c:v>
                </c:pt>
                <c:pt idx="11">
                  <c:v>10.158693537643728</c:v>
                </c:pt>
                <c:pt idx="12">
                  <c:v>11.015279786940324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2E-4E96-9D34-7844C65B4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6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965293861358893"/>
          <c:y val="0.89503702092487059"/>
          <c:w val="0.71766995168021142"/>
          <c:h val="7.03870689973974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average price</a:t>
            </a:r>
            <a:r>
              <a:rPr lang="en-US" b="1" baseline="0"/>
              <a:t> of roots</a:t>
            </a:r>
            <a:r>
              <a:rPr lang="en-US" b="1"/>
              <a:t> at KSN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'KSN ST+Price+PPDS+Farmer_Origi'!$C$22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D2-4826-9E5E-8E5A55B4170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3D2-4826-9E5E-8E5A55B4170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3D2-4826-9E5E-8E5A55B417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'KSN ST+Price+PPDS+Farmer_Origi'!$B$23:$B$35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ST+Price+PPDS+Farmer_Origi'!$C$23:$C$35</c:f>
              <c:numCache>
                <c:formatCode>0.00</c:formatCode>
                <c:ptCount val="13"/>
                <c:pt idx="0">
                  <c:v>2.9210986833899821</c:v>
                </c:pt>
                <c:pt idx="1">
                  <c:v>2.9346666666666668</c:v>
                </c:pt>
                <c:pt idx="2">
                  <c:v>2.8946153846153848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D2-4826-9E5E-8E5A55B41705}"/>
            </c:ext>
          </c:extLst>
        </c:ser>
        <c:ser>
          <c:idx val="1"/>
          <c:order val="1"/>
          <c:tx>
            <c:strRef>
              <c:f>'KSN ST+Price+PPDS+Farmer_Origi'!$D$22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ST+Price+PPDS+Farmer_Origi'!$D$23:$D$35</c:f>
              <c:numCache>
                <c:formatCode>0.00</c:formatCode>
                <c:ptCount val="13"/>
                <c:pt idx="0">
                  <c:v>2.515337647275588</c:v>
                </c:pt>
                <c:pt idx="1">
                  <c:v>2.4836265591422659</c:v>
                </c:pt>
                <c:pt idx="2">
                  <c:v>2.0868943089205061</c:v>
                </c:pt>
                <c:pt idx="3">
                  <c:v>1.9090337637416657</c:v>
                </c:pt>
                <c:pt idx="4">
                  <c:v>1.7086305075229331</c:v>
                </c:pt>
                <c:pt idx="5">
                  <c:v>1.7616423224664399</c:v>
                </c:pt>
                <c:pt idx="6">
                  <c:v>1.9924686138046304</c:v>
                </c:pt>
                <c:pt idx="7">
                  <c:v>2.1057300493269047</c:v>
                </c:pt>
                <c:pt idx="8">
                  <c:v>2.1321624814979083</c:v>
                </c:pt>
                <c:pt idx="9">
                  <c:v>2.2719309964847603</c:v>
                </c:pt>
                <c:pt idx="10">
                  <c:v>2.6044363834032422</c:v>
                </c:pt>
                <c:pt idx="11">
                  <c:v>2.2719309964847603</c:v>
                </c:pt>
                <c:pt idx="12">
                  <c:v>2.1560262715479848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D2-4826-9E5E-8E5A55B41705}"/>
            </c:ext>
          </c:extLst>
        </c:ser>
        <c:ser>
          <c:idx val="2"/>
          <c:order val="2"/>
          <c:tx>
            <c:strRef>
              <c:f>'KSN ST+Price+PPDS+Farmer_Origi'!$E$22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ST+Price+PPDS+Farmer_Origi'!$E$23:$E$35</c:f>
              <c:numCache>
                <c:formatCode>0.00</c:formatCode>
                <c:ptCount val="13"/>
                <c:pt idx="0">
                  <c:v>3.9841767724640524</c:v>
                </c:pt>
                <c:pt idx="1">
                  <c:v>3.9021216952969726</c:v>
                </c:pt>
                <c:pt idx="2">
                  <c:v>3.7081953594378998</c:v>
                </c:pt>
                <c:pt idx="3">
                  <c:v>3.1475714058769384</c:v>
                </c:pt>
                <c:pt idx="4">
                  <c:v>2.5878251825874901</c:v>
                </c:pt>
                <c:pt idx="5">
                  <c:v>2.1395365520210414</c:v>
                </c:pt>
                <c:pt idx="6">
                  <c:v>2.2800426392036859</c:v>
                </c:pt>
                <c:pt idx="7">
                  <c:v>2.2553393279915555</c:v>
                </c:pt>
                <c:pt idx="8">
                  <c:v>2.4102102268180983</c:v>
                </c:pt>
                <c:pt idx="9">
                  <c:v>2.3921655187531004</c:v>
                </c:pt>
                <c:pt idx="10">
                  <c:v>2.7203163305767206</c:v>
                </c:pt>
                <c:pt idx="11">
                  <c:v>2.5166381516006298</c:v>
                </c:pt>
                <c:pt idx="12">
                  <c:v>2.7456243973409746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D2-4826-9E5E-8E5A55B41705}"/>
            </c:ext>
          </c:extLst>
        </c:ser>
        <c:ser>
          <c:idx val="3"/>
          <c:order val="3"/>
          <c:tx>
            <c:strRef>
              <c:f>'KSN ST+Price+PPDS+Farmer_Origi'!$F$22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ST+Price+PPDS+Farmer_Origi'!$F$23:$F$35</c:f>
              <c:numCache>
                <c:formatCode>0.00</c:formatCode>
                <c:ptCount val="13"/>
                <c:pt idx="0">
                  <c:v>3.2305393756636005</c:v>
                </c:pt>
                <c:pt idx="1">
                  <c:v>3.317800010001958</c:v>
                </c:pt>
                <c:pt idx="2">
                  <c:v>3.7138849148671835</c:v>
                </c:pt>
                <c:pt idx="3">
                  <c:v>3.7531812943788236</c:v>
                </c:pt>
                <c:pt idx="4">
                  <c:v>3.1862869124081064</c:v>
                </c:pt>
                <c:pt idx="5">
                  <c:v>2.7686582052138671</c:v>
                </c:pt>
                <c:pt idx="6">
                  <c:v>2.9913695745872699</c:v>
                </c:pt>
                <c:pt idx="7">
                  <c:v>2.9003964109715779</c:v>
                </c:pt>
                <c:pt idx="8">
                  <c:v>3.0694489921225006</c:v>
                </c:pt>
                <c:pt idx="9">
                  <c:v>3.2552227569021648</c:v>
                </c:pt>
                <c:pt idx="10">
                  <c:v>3.8225022371327002</c:v>
                </c:pt>
                <c:pt idx="11">
                  <c:v>3.916059845766013</c:v>
                </c:pt>
                <c:pt idx="12">
                  <c:v>3.3078484842987281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D2-4826-9E5E-8E5A55B41705}"/>
            </c:ext>
          </c:extLst>
        </c:ser>
        <c:ser>
          <c:idx val="4"/>
          <c:order val="4"/>
          <c:tx>
            <c:strRef>
              <c:f>'KSN ST+Price+PPDS+Farmer_Origi'!$G$22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ST+Price+PPDS+Farmer_Origi'!$G$23:$G$35</c:f>
              <c:numCache>
                <c:formatCode>0.00</c:formatCode>
                <c:ptCount val="13"/>
                <c:pt idx="0">
                  <c:v>2.8289854162345072</c:v>
                </c:pt>
                <c:pt idx="1">
                  <c:v>2.7485421258373388</c:v>
                </c:pt>
                <c:pt idx="2">
                  <c:v>2.7082810506390951</c:v>
                </c:pt>
                <c:pt idx="3">
                  <c:v>2.9025793135014126</c:v>
                </c:pt>
                <c:pt idx="4">
                  <c:v>2.8314929706473677</c:v>
                </c:pt>
                <c:pt idx="5">
                  <c:v>2.8998354811118694</c:v>
                </c:pt>
                <c:pt idx="6">
                  <c:v>2.972833653189344</c:v>
                </c:pt>
                <c:pt idx="7">
                  <c:v>2.9757138460116961</c:v>
                </c:pt>
                <c:pt idx="8">
                  <c:v>3.0605590499828454</c:v>
                </c:pt>
                <c:pt idx="9">
                  <c:v>3.0786551704451814</c:v>
                </c:pt>
                <c:pt idx="10">
                  <c:v>3.2549138957285586</c:v>
                </c:pt>
                <c:pt idx="11">
                  <c:v>3.1607159584638569</c:v>
                </c:pt>
                <c:pt idx="12">
                  <c:v>2.9542224127076517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3D2-4826-9E5E-8E5A55B41705}"/>
            </c:ext>
          </c:extLst>
        </c:ser>
        <c:ser>
          <c:idx val="5"/>
          <c:order val="5"/>
          <c:tx>
            <c:strRef>
              <c:f>'KSN ST+Price+PPDS+Farmer_Origi'!$H$22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ST+Price+PPDS+Farmer_Origi'!$H$23:$H$35</c:f>
              <c:numCache>
                <c:formatCode>0.00</c:formatCode>
                <c:ptCount val="13"/>
                <c:pt idx="0">
                  <c:v>2.396943571240171</c:v>
                </c:pt>
                <c:pt idx="1">
                  <c:v>2.3849143279910003</c:v>
                </c:pt>
                <c:pt idx="2">
                  <c:v>2.3299640074999446</c:v>
                </c:pt>
                <c:pt idx="3">
                  <c:v>2.4755762165650963</c:v>
                </c:pt>
                <c:pt idx="4">
                  <c:v>2.2663244384562291</c:v>
                </c:pt>
                <c:pt idx="5">
                  <c:v>2.0997120065521222</c:v>
                </c:pt>
                <c:pt idx="6">
                  <c:v>2.2225413948626525</c:v>
                </c:pt>
                <c:pt idx="7">
                  <c:v>2.2592082219185481</c:v>
                </c:pt>
                <c:pt idx="8">
                  <c:v>2.4908174024114915</c:v>
                </c:pt>
                <c:pt idx="9">
                  <c:v>2.565396048713855</c:v>
                </c:pt>
                <c:pt idx="10">
                  <c:v>2.8182062394826182</c:v>
                </c:pt>
                <c:pt idx="11">
                  <c:v>2.7679215053473047</c:v>
                </c:pt>
                <c:pt idx="12">
                  <c:v>2.41567920579757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3D2-4826-9E5E-8E5A55B41705}"/>
            </c:ext>
          </c:extLst>
        </c:ser>
        <c:ser>
          <c:idx val="8"/>
          <c:order val="6"/>
          <c:tx>
            <c:strRef>
              <c:f>'KSN ST+Price+PPDS+Farmer_Origi'!$K$22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ST+Price+PPDS+Farmer_Origi'!$K$23:$K$35</c:f>
              <c:numCache>
                <c:formatCode>0.00</c:formatCode>
                <c:ptCount val="13"/>
                <c:pt idx="0">
                  <c:v>2.6969129852705853</c:v>
                </c:pt>
                <c:pt idx="1">
                  <c:v>2.7929383669183592</c:v>
                </c:pt>
                <c:pt idx="2">
                  <c:v>2.958089589124413</c:v>
                </c:pt>
                <c:pt idx="3">
                  <c:v>3.2826206826282252</c:v>
                </c:pt>
                <c:pt idx="4">
                  <c:v>3.0082831857761021</c:v>
                </c:pt>
                <c:pt idx="5">
                  <c:v>2.7831103182722012</c:v>
                </c:pt>
                <c:pt idx="6">
                  <c:v>2.7763126617385052</c:v>
                </c:pt>
                <c:pt idx="7">
                  <c:v>2.694405184208327</c:v>
                </c:pt>
                <c:pt idx="8">
                  <c:v>2.9078291803631395</c:v>
                </c:pt>
                <c:pt idx="9">
                  <c:v>3.0302823868127877</c:v>
                </c:pt>
                <c:pt idx="10">
                  <c:v>3.1416662898725578</c:v>
                </c:pt>
                <c:pt idx="11">
                  <c:v>2.8384839042459489</c:v>
                </c:pt>
                <c:pt idx="12">
                  <c:v>2.9087504695290907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3D2-4826-9E5E-8E5A55B41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5"/>
          <c:min val="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965293861358893"/>
          <c:y val="0.90387679993039549"/>
          <c:w val="0.71766995168021142"/>
          <c:h val="7.0387092877998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Farmer ratio of regular</a:t>
            </a:r>
            <a:r>
              <a:rPr lang="en-US" b="1" baseline="0"/>
              <a:t> root at KSN plant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'KSN ST+Price+PPDS+Farmer_Origi'!$C$56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'KSN ST+Price+PPDS+Farmer_Origi'!$B$57:$B$69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ST+Price+PPDS+Farmer_Origi'!$C$57:$C$69</c:f>
              <c:numCache>
                <c:formatCode>_(* #,##0.00_);_(* \(#,##0.00\);_(* "-"??_);_(@_)</c:formatCode>
                <c:ptCount val="13"/>
                <c:pt idx="0">
                  <c:v>10.566145959215843</c:v>
                </c:pt>
                <c:pt idx="1">
                  <c:v>18.866583779661127</c:v>
                </c:pt>
                <c:pt idx="12">
                  <c:v>15.546580885290995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6D-4BD2-B264-A279E2B4D57A}"/>
            </c:ext>
          </c:extLst>
        </c:ser>
        <c:ser>
          <c:idx val="1"/>
          <c:order val="1"/>
          <c:tx>
            <c:strRef>
              <c:f>'KSN ST+Price+PPDS+Farmer_Origi'!$D$56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ST+Price+PPDS+Farmer_Origi'!$D$57:$D$69</c:f>
              <c:numCache>
                <c:formatCode>_(* #,##0.00_);_(* \(#,##0.00\);_(* "-"??_);_(@_)</c:formatCode>
                <c:ptCount val="13"/>
                <c:pt idx="0">
                  <c:v>26.020579400568955</c:v>
                </c:pt>
                <c:pt idx="1">
                  <c:v>55.853785076746611</c:v>
                </c:pt>
                <c:pt idx="2">
                  <c:v>77.309778834562024</c:v>
                </c:pt>
                <c:pt idx="3">
                  <c:v>50.708786159250621</c:v>
                </c:pt>
                <c:pt idx="4">
                  <c:v>41.506824889792632</c:v>
                </c:pt>
                <c:pt idx="5">
                  <c:v>38.361130194553667</c:v>
                </c:pt>
                <c:pt idx="6">
                  <c:v>60.948307658575416</c:v>
                </c:pt>
                <c:pt idx="7">
                  <c:v>75.130332149339154</c:v>
                </c:pt>
                <c:pt idx="8">
                  <c:v>76.18008447497057</c:v>
                </c:pt>
                <c:pt idx="9">
                  <c:v>28.099127741276568</c:v>
                </c:pt>
                <c:pt idx="10">
                  <c:v>5.13447284355642</c:v>
                </c:pt>
                <c:pt idx="11">
                  <c:v>13.807588058622159</c:v>
                </c:pt>
                <c:pt idx="12">
                  <c:v>46.119353817389815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6D-4BD2-B264-A279E2B4D57A}"/>
            </c:ext>
          </c:extLst>
        </c:ser>
        <c:ser>
          <c:idx val="2"/>
          <c:order val="2"/>
          <c:tx>
            <c:strRef>
              <c:f>'KSN ST+Price+PPDS+Farmer_Origi'!$E$56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ST+Price+PPDS+Farmer_Origi'!$E$57:$E$69</c:f>
              <c:numCache>
                <c:formatCode>_(* #,##0.00_);_(* \(#,##0.00\);_(* "-"??_);_(@_)</c:formatCode>
                <c:ptCount val="13"/>
                <c:pt idx="0">
                  <c:v>69.339878476986883</c:v>
                </c:pt>
                <c:pt idx="1">
                  <c:v>76.470507195462659</c:v>
                </c:pt>
                <c:pt idx="2">
                  <c:v>90.977269202500324</c:v>
                </c:pt>
                <c:pt idx="3">
                  <c:v>79.435154165673779</c:v>
                </c:pt>
                <c:pt idx="4">
                  <c:v>60.068662494423286</c:v>
                </c:pt>
                <c:pt idx="5">
                  <c:v>36.977906100705631</c:v>
                </c:pt>
                <c:pt idx="6">
                  <c:v>67.050972469292262</c:v>
                </c:pt>
                <c:pt idx="7">
                  <c:v>100</c:v>
                </c:pt>
                <c:pt idx="8">
                  <c:v>98.620511529174763</c:v>
                </c:pt>
                <c:pt idx="9">
                  <c:v>74.692543753388946</c:v>
                </c:pt>
                <c:pt idx="10">
                  <c:v>13.749953644405522</c:v>
                </c:pt>
                <c:pt idx="11">
                  <c:v>26.363887724199163</c:v>
                </c:pt>
                <c:pt idx="12">
                  <c:v>65.163790083828673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6D-4BD2-B264-A279E2B4D57A}"/>
            </c:ext>
          </c:extLst>
        </c:ser>
        <c:ser>
          <c:idx val="3"/>
          <c:order val="3"/>
          <c:tx>
            <c:strRef>
              <c:f>'KSN ST+Price+PPDS+Farmer_Origi'!$F$56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ST+Price+PPDS+Farmer_Origi'!$F$57:$F$69</c:f>
              <c:numCache>
                <c:formatCode>_(* #,##0.00_);_(* \(#,##0.00\);_(* "-"??_);_(@_)</c:formatCode>
                <c:ptCount val="13"/>
                <c:pt idx="0">
                  <c:v>68.13657383612545</c:v>
                </c:pt>
                <c:pt idx="1">
                  <c:v>77.618499892775617</c:v>
                </c:pt>
                <c:pt idx="2">
                  <c:v>42.815166863743279</c:v>
                </c:pt>
                <c:pt idx="3">
                  <c:v>28.970003034976173</c:v>
                </c:pt>
                <c:pt idx="4">
                  <c:v>55.569328561169549</c:v>
                </c:pt>
                <c:pt idx="5">
                  <c:v>59.221640889256676</c:v>
                </c:pt>
                <c:pt idx="6">
                  <c:v>82.238401532228721</c:v>
                </c:pt>
                <c:pt idx="7">
                  <c:v>87.810125492443163</c:v>
                </c:pt>
                <c:pt idx="8">
                  <c:v>81.413990282604829</c:v>
                </c:pt>
                <c:pt idx="9">
                  <c:v>46.372638351456324</c:v>
                </c:pt>
                <c:pt idx="10">
                  <c:v>20.976875669276534</c:v>
                </c:pt>
                <c:pt idx="11">
                  <c:v>48.532556917343733</c:v>
                </c:pt>
                <c:pt idx="12">
                  <c:v>58.821455918246613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6D-4BD2-B264-A279E2B4D57A}"/>
            </c:ext>
          </c:extLst>
        </c:ser>
        <c:ser>
          <c:idx val="4"/>
          <c:order val="4"/>
          <c:tx>
            <c:strRef>
              <c:f>'KSN ST+Price+PPDS+Farmer_Origi'!$G$56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ST+Price+PPDS+Farmer_Origi'!$G$57:$G$69</c:f>
              <c:numCache>
                <c:formatCode>_(* #,##0.00_);_(* \(#,##0.00\);_(* "-"??_);_(@_)</c:formatCode>
                <c:ptCount val="13"/>
                <c:pt idx="0">
                  <c:v>84.778691075040186</c:v>
                </c:pt>
                <c:pt idx="1">
                  <c:v>76.378630097930014</c:v>
                </c:pt>
                <c:pt idx="2">
                  <c:v>66.558500403898066</c:v>
                </c:pt>
                <c:pt idx="3">
                  <c:v>46.698451725341883</c:v>
                </c:pt>
                <c:pt idx="4">
                  <c:v>54.294376370316698</c:v>
                </c:pt>
                <c:pt idx="5">
                  <c:v>64.590382027370254</c:v>
                </c:pt>
                <c:pt idx="6">
                  <c:v>76.948120594235164</c:v>
                </c:pt>
                <c:pt idx="7">
                  <c:v>75.588569344055443</c:v>
                </c:pt>
                <c:pt idx="8">
                  <c:v>56.894887970549959</c:v>
                </c:pt>
                <c:pt idx="9">
                  <c:v>45.16089072916521</c:v>
                </c:pt>
                <c:pt idx="10">
                  <c:v>25.061789536584289</c:v>
                </c:pt>
                <c:pt idx="11">
                  <c:v>52.187976118646354</c:v>
                </c:pt>
                <c:pt idx="12">
                  <c:v>59.472794941677108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6D-4BD2-B264-A279E2B4D57A}"/>
            </c:ext>
          </c:extLst>
        </c:ser>
        <c:ser>
          <c:idx val="5"/>
          <c:order val="5"/>
          <c:tx>
            <c:strRef>
              <c:f>'KSN ST+Price+PPDS+Farmer_Origi'!$H$56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ST+Price+PPDS+Farmer_Origi'!$H$57:$H$69</c:f>
              <c:numCache>
                <c:formatCode>_(* #,##0.00_);_(* \(#,##0.00\);_(* "-"??_);_(@_)</c:formatCode>
                <c:ptCount val="13"/>
                <c:pt idx="0">
                  <c:v>78.688162979497093</c:v>
                </c:pt>
                <c:pt idx="1">
                  <c:v>88.42014961409491</c:v>
                </c:pt>
                <c:pt idx="2">
                  <c:v>68.837247313960034</c:v>
                </c:pt>
                <c:pt idx="3">
                  <c:v>54.076805966625976</c:v>
                </c:pt>
                <c:pt idx="4">
                  <c:v>43.386556569533624</c:v>
                </c:pt>
                <c:pt idx="5">
                  <c:v>63.639104092198309</c:v>
                </c:pt>
                <c:pt idx="6">
                  <c:v>66.976709595820054</c:v>
                </c:pt>
                <c:pt idx="7">
                  <c:v>57.788023881302827</c:v>
                </c:pt>
                <c:pt idx="8">
                  <c:v>38.955649022057237</c:v>
                </c:pt>
                <c:pt idx="9">
                  <c:v>44.014381416972206</c:v>
                </c:pt>
                <c:pt idx="10">
                  <c:v>33.605385821201196</c:v>
                </c:pt>
                <c:pt idx="11">
                  <c:v>61.081343847898886</c:v>
                </c:pt>
                <c:pt idx="12">
                  <c:v>56.719008727944711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6D-4BD2-B264-A279E2B4D57A}"/>
            </c:ext>
          </c:extLst>
        </c:ser>
        <c:ser>
          <c:idx val="7"/>
          <c:order val="6"/>
          <c:tx>
            <c:strRef>
              <c:f>'KSN ST+Price+PPDS+Farmer_Origi'!$K$56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'KSN ST+Price+PPDS+Farmer_Origi'!$B$57:$B$69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ST+Price+PPDS+Farmer_Origi'!$K$57:$K$69</c:f>
              <c:numCache>
                <c:formatCode>_(* #,##0.00_);_(* \(#,##0.00\);_(* "-"??_);_(@_)</c:formatCode>
                <c:ptCount val="13"/>
                <c:pt idx="0">
                  <c:v>38.689061965818105</c:v>
                </c:pt>
                <c:pt idx="1">
                  <c:v>30.841157886469787</c:v>
                </c:pt>
                <c:pt idx="2">
                  <c:v>25.044026011021604</c:v>
                </c:pt>
                <c:pt idx="3">
                  <c:v>28.504594676672252</c:v>
                </c:pt>
                <c:pt idx="4">
                  <c:v>28.219186368485992</c:v>
                </c:pt>
                <c:pt idx="5">
                  <c:v>45.64472872921732</c:v>
                </c:pt>
                <c:pt idx="6">
                  <c:v>56.669354051329037</c:v>
                </c:pt>
                <c:pt idx="7">
                  <c:v>57.726615952194607</c:v>
                </c:pt>
                <c:pt idx="8">
                  <c:v>43.444955944300155</c:v>
                </c:pt>
                <c:pt idx="9">
                  <c:v>20.817299671982852</c:v>
                </c:pt>
                <c:pt idx="10">
                  <c:v>3.9289739374126329</c:v>
                </c:pt>
                <c:pt idx="11">
                  <c:v>16.191194391824226</c:v>
                </c:pt>
                <c:pt idx="12">
                  <c:v>33.431492654355893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86D-4BD2-B264-A279E2B4D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100"/>
          <c:min val="0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965293861358893"/>
          <c:y val="0.89503702092487059"/>
          <c:w val="0.60893208021351275"/>
          <c:h val="7.0387092877998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Starch content in root at SK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ST+Price+PPDS_LV02.04.2026'!$C$5</c:f>
              <c:strCache>
                <c:ptCount val="1"/>
                <c:pt idx="0">
                  <c:v>2026 El Niño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A0-476D-9221-BD23232A5DE4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64-43B6-AB9A-93AD53EBA0C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4C-4FE1-8829-32916345510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92B-4165-A61E-D344DB75C03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1A0-476D-9221-BD23232A5DE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C64-43B6-AB9A-93AD53EBA0C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F4C-4FE1-8829-32916345510A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1A0-476D-9221-BD23232A5D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ST+Price+PPDS_LV02.04.2026'!$C$6:$C$18</c:f>
              <c:numCache>
                <c:formatCode>0.00</c:formatCode>
                <c:ptCount val="13"/>
                <c:pt idx="0">
                  <c:v>27.073367879280141</c:v>
                </c:pt>
                <c:pt idx="1">
                  <c:v>26.63</c:v>
                </c:pt>
                <c:pt idx="2">
                  <c:v>24.64438679696902</c:v>
                </c:pt>
                <c:pt idx="3">
                  <c:v>21.281728955114442</c:v>
                </c:pt>
                <c:pt idx="4">
                  <c:v>20.970382165605098</c:v>
                </c:pt>
                <c:pt idx="5">
                  <c:v>21</c:v>
                </c:pt>
                <c:pt idx="6">
                  <c:v>22</c:v>
                </c:pt>
                <c:pt idx="7">
                  <c:v>22.504484412470024</c:v>
                </c:pt>
                <c:pt idx="8">
                  <c:v>22.801935483870967</c:v>
                </c:pt>
                <c:pt idx="9">
                  <c:v>22.995772594752182</c:v>
                </c:pt>
                <c:pt idx="10">
                  <c:v>24</c:v>
                </c:pt>
                <c:pt idx="11">
                  <c:v>25</c:v>
                </c:pt>
                <c:pt idx="12">
                  <c:v>23.275981077055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8-4A1F-B360-344E5C9128CE}"/>
            </c:ext>
          </c:extLst>
        </c:ser>
        <c:ser>
          <c:idx val="1"/>
          <c:order val="1"/>
          <c:tx>
            <c:strRef>
              <c:f>'SK ST+Price+PPDS_LV02.04.2026'!$D$5</c:f>
              <c:strCache>
                <c:ptCount val="1"/>
                <c:pt idx="0">
                  <c:v>2025 La Niña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ST+Price+PPDS_LV02.04.2026'!$D$6:$D$18</c:f>
              <c:numCache>
                <c:formatCode>0.00</c:formatCode>
                <c:ptCount val="13"/>
                <c:pt idx="0">
                  <c:v>27.465482392752893</c:v>
                </c:pt>
                <c:pt idx="1">
                  <c:v>27.142097027379258</c:v>
                </c:pt>
                <c:pt idx="2">
                  <c:v>25.506313789700531</c:v>
                </c:pt>
                <c:pt idx="3">
                  <c:v>22.363459493286548</c:v>
                </c:pt>
                <c:pt idx="4">
                  <c:v>19.449638274974316</c:v>
                </c:pt>
                <c:pt idx="5">
                  <c:v>20.598080779447635</c:v>
                </c:pt>
                <c:pt idx="6">
                  <c:v>23.384067466140422</c:v>
                </c:pt>
                <c:pt idx="7">
                  <c:v>24.238562293033219</c:v>
                </c:pt>
                <c:pt idx="8">
                  <c:v>24.537915452164334</c:v>
                </c:pt>
                <c:pt idx="9">
                  <c:v>24.001490786461797</c:v>
                </c:pt>
                <c:pt idx="10">
                  <c:v>24.842138573842956</c:v>
                </c:pt>
                <c:pt idx="11">
                  <c:v>25.807675352800054</c:v>
                </c:pt>
                <c:pt idx="12">
                  <c:v>23.891103924843048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8-4A1F-B360-344E5C9128CE}"/>
            </c:ext>
          </c:extLst>
        </c:ser>
        <c:ser>
          <c:idx val="2"/>
          <c:order val="2"/>
          <c:tx>
            <c:strRef>
              <c:f>'SK ST+Price+PPDS_LV02.04.2026'!$E$5</c:f>
              <c:strCache>
                <c:ptCount val="1"/>
                <c:pt idx="0">
                  <c:v>2024 El Niño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rgbClr val="3333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F4C-4FE1-8829-32916345510A}"/>
              </c:ext>
            </c:extLst>
          </c:dPt>
          <c:cat>
            <c:strRef>
              <c:f>'SK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ST+Price+PPDS_LV02.04.2026'!$E$6:$E$18</c:f>
              <c:numCache>
                <c:formatCode>0.00</c:formatCode>
                <c:ptCount val="13"/>
                <c:pt idx="0">
                  <c:v>26.552126276134651</c:v>
                </c:pt>
                <c:pt idx="1">
                  <c:v>27.098025650778496</c:v>
                </c:pt>
                <c:pt idx="2">
                  <c:v>25.15357185376995</c:v>
                </c:pt>
                <c:pt idx="3">
                  <c:v>21.636709085960227</c:v>
                </c:pt>
                <c:pt idx="4">
                  <c:v>18.241590967803003</c:v>
                </c:pt>
                <c:pt idx="5">
                  <c:v>16.633930718177822</c:v>
                </c:pt>
                <c:pt idx="6">
                  <c:v>18.040337332814751</c:v>
                </c:pt>
                <c:pt idx="7">
                  <c:v>21.335160325335114</c:v>
                </c:pt>
                <c:pt idx="8">
                  <c:v>23.015574781182988</c:v>
                </c:pt>
                <c:pt idx="9">
                  <c:v>23.447746926504482</c:v>
                </c:pt>
                <c:pt idx="10">
                  <c:v>24.281086302418618</c:v>
                </c:pt>
                <c:pt idx="11">
                  <c:v>25.663568068153626</c:v>
                </c:pt>
                <c:pt idx="12">
                  <c:v>22.277681931878387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E8-4A1F-B360-344E5C9128CE}"/>
            </c:ext>
          </c:extLst>
        </c:ser>
        <c:ser>
          <c:idx val="3"/>
          <c:order val="3"/>
          <c:tx>
            <c:strRef>
              <c:f>'SK ST+Price+PPDS_LV02.04.2026'!$F$5</c:f>
              <c:strCache>
                <c:ptCount val="1"/>
                <c:pt idx="0">
                  <c:v>2023 El Niño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ST+Price+PPDS_LV02.04.2026'!$F$6:$F$18</c:f>
              <c:numCache>
                <c:formatCode>0.00</c:formatCode>
                <c:ptCount val="13"/>
                <c:pt idx="0">
                  <c:v>28.283012310622997</c:v>
                </c:pt>
                <c:pt idx="1">
                  <c:v>28.246148563420277</c:v>
                </c:pt>
                <c:pt idx="2">
                  <c:v>27.272569943814169</c:v>
                </c:pt>
                <c:pt idx="3">
                  <c:v>24.33130890634741</c:v>
                </c:pt>
                <c:pt idx="4">
                  <c:v>20.530842212100723</c:v>
                </c:pt>
                <c:pt idx="5">
                  <c:v>20.079999999999998</c:v>
                </c:pt>
                <c:pt idx="6">
                  <c:v>22.568159106166682</c:v>
                </c:pt>
                <c:pt idx="7">
                  <c:v>24.498753013808248</c:v>
                </c:pt>
                <c:pt idx="8">
                  <c:v>24.04</c:v>
                </c:pt>
                <c:pt idx="9">
                  <c:v>23.844146627666298</c:v>
                </c:pt>
                <c:pt idx="10">
                  <c:v>24.370364339663499</c:v>
                </c:pt>
                <c:pt idx="11">
                  <c:v>25.544211422650097</c:v>
                </c:pt>
                <c:pt idx="12">
                  <c:v>24.550107312634236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E8-4A1F-B360-344E5C9128CE}"/>
            </c:ext>
          </c:extLst>
        </c:ser>
        <c:ser>
          <c:idx val="4"/>
          <c:order val="4"/>
          <c:tx>
            <c:strRef>
              <c:f>'SK ST+Price+PPDS_LV02.04.2026'!$G$5</c:f>
              <c:strCache>
                <c:ptCount val="1"/>
                <c:pt idx="0">
                  <c:v>2022 La Niña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ST+Price+PPDS_LV02.04.2026'!$G$6:$G$18</c:f>
              <c:numCache>
                <c:formatCode>0.00</c:formatCode>
                <c:ptCount val="13"/>
                <c:pt idx="0">
                  <c:v>28.07581886405573</c:v>
                </c:pt>
                <c:pt idx="1">
                  <c:v>27.665691785683421</c:v>
                </c:pt>
                <c:pt idx="2">
                  <c:v>26.223926571025906</c:v>
                </c:pt>
                <c:pt idx="3">
                  <c:v>24.772808307879082</c:v>
                </c:pt>
                <c:pt idx="4">
                  <c:v>23.098355596610347</c:v>
                </c:pt>
                <c:pt idx="5">
                  <c:v>23.058919233842275</c:v>
                </c:pt>
                <c:pt idx="6">
                  <c:v>24.122681711889975</c:v>
                </c:pt>
                <c:pt idx="7">
                  <c:v>24.589269157853401</c:v>
                </c:pt>
                <c:pt idx="8">
                  <c:v>25.249352697120582</c:v>
                </c:pt>
                <c:pt idx="9">
                  <c:v>25.79135669270396</c:v>
                </c:pt>
                <c:pt idx="10">
                  <c:v>27.209793589297703</c:v>
                </c:pt>
                <c:pt idx="11">
                  <c:v>27.303536842524149</c:v>
                </c:pt>
                <c:pt idx="12">
                  <c:v>25.463697195494738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E8-4A1F-B360-344E5C9128CE}"/>
            </c:ext>
          </c:extLst>
        </c:ser>
        <c:ser>
          <c:idx val="5"/>
          <c:order val="5"/>
          <c:tx>
            <c:strRef>
              <c:f>'SK ST+Price+PPDS_LV02.04.2026'!$H$5</c:f>
              <c:strCache>
                <c:ptCount val="1"/>
                <c:pt idx="0">
                  <c:v>2021 La Niña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ST+Price+PPDS_LV02.04.2026'!$H$6:$H$18</c:f>
              <c:numCache>
                <c:formatCode>0.00</c:formatCode>
                <c:ptCount val="13"/>
                <c:pt idx="0">
                  <c:v>28.283416261063437</c:v>
                </c:pt>
                <c:pt idx="1">
                  <c:v>28.343564307031343</c:v>
                </c:pt>
                <c:pt idx="2">
                  <c:v>26.636336171301199</c:v>
                </c:pt>
                <c:pt idx="3">
                  <c:v>24.116969291172737</c:v>
                </c:pt>
                <c:pt idx="4">
                  <c:v>22.594207746733225</c:v>
                </c:pt>
                <c:pt idx="5">
                  <c:v>22.643665168852856</c:v>
                </c:pt>
                <c:pt idx="6">
                  <c:v>23.921738372036494</c:v>
                </c:pt>
                <c:pt idx="7">
                  <c:v>24.394910046027025</c:v>
                </c:pt>
                <c:pt idx="8">
                  <c:v>24.676516269029996</c:v>
                </c:pt>
                <c:pt idx="9">
                  <c:v>24.768643319288909</c:v>
                </c:pt>
                <c:pt idx="10">
                  <c:v>25.410464826787948</c:v>
                </c:pt>
                <c:pt idx="11">
                  <c:v>27.09196326350996</c:v>
                </c:pt>
                <c:pt idx="12">
                  <c:v>25.035660957051327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E8-4A1F-B360-344E5C9128CE}"/>
            </c:ext>
          </c:extLst>
        </c:ser>
        <c:ser>
          <c:idx val="8"/>
          <c:order val="6"/>
          <c:tx>
            <c:strRef>
              <c:f>'SK ST+Price+PPDS_LV02.04.2026'!$K$5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ST+Price+PPDS_LV02.04.2026'!$K$6:$K$18</c:f>
              <c:numCache>
                <c:formatCode>0.00</c:formatCode>
                <c:ptCount val="13"/>
                <c:pt idx="0">
                  <c:v>28.75</c:v>
                </c:pt>
                <c:pt idx="1">
                  <c:v>28.75</c:v>
                </c:pt>
                <c:pt idx="2">
                  <c:v>26.75</c:v>
                </c:pt>
                <c:pt idx="3">
                  <c:v>24.85</c:v>
                </c:pt>
                <c:pt idx="4">
                  <c:v>23.39</c:v>
                </c:pt>
                <c:pt idx="5">
                  <c:v>23.75</c:v>
                </c:pt>
                <c:pt idx="6">
                  <c:v>24.95</c:v>
                </c:pt>
                <c:pt idx="7">
                  <c:v>25.87</c:v>
                </c:pt>
                <c:pt idx="8">
                  <c:v>26.47</c:v>
                </c:pt>
                <c:pt idx="9">
                  <c:v>26.07</c:v>
                </c:pt>
                <c:pt idx="10">
                  <c:v>26.428000064485534</c:v>
                </c:pt>
                <c:pt idx="11">
                  <c:v>27.402525662842265</c:v>
                </c:pt>
                <c:pt idx="12">
                  <c:v>26.167983111457318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2B-4165-A61E-D344DB75C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1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2578282724901655E-2"/>
          <c:y val="0.863665525504964"/>
          <c:w val="0.89614885017017043"/>
          <c:h val="0.13552755905511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PPDS at SK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ST+Price+PPDS_LV02.04.2026'!$C$39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FF-4995-B0AA-81155D08CE9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E00-423F-A0B3-44F31B1FAEC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6B5-4F5B-87C5-03B4EA6E6CD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725-4211-92BB-23B2EACFC20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EFF-4995-B0AA-81155D08CE9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E00-423F-A0B3-44F31B1FAEC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6B5-4F5B-87C5-03B4EA6E6CDD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EFF-4995-B0AA-81155D08CE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ST+Price+PPDS_LV02.04.2026'!$C$40:$C$52</c:f>
              <c:numCache>
                <c:formatCode>0.00</c:formatCode>
                <c:ptCount val="13"/>
                <c:pt idx="0">
                  <c:v>10.41</c:v>
                </c:pt>
                <c:pt idx="1">
                  <c:v>10.98</c:v>
                </c:pt>
                <c:pt idx="2">
                  <c:v>12.004154342863151</c:v>
                </c:pt>
                <c:pt idx="3">
                  <c:v>15.442993615369231</c:v>
                </c:pt>
                <c:pt idx="4">
                  <c:v>14.908196273178731</c:v>
                </c:pt>
                <c:pt idx="5">
                  <c:v>14.670552752160548</c:v>
                </c:pt>
                <c:pt idx="6">
                  <c:v>14.21705089169204</c:v>
                </c:pt>
                <c:pt idx="7">
                  <c:v>13.848558827070971</c:v>
                </c:pt>
                <c:pt idx="8">
                  <c:v>13.347763347763347</c:v>
                </c:pt>
                <c:pt idx="9">
                  <c:v>12.850631691716693</c:v>
                </c:pt>
                <c:pt idx="10">
                  <c:v>12.823340874811462</c:v>
                </c:pt>
                <c:pt idx="11">
                  <c:v>12.698550724637684</c:v>
                </c:pt>
                <c:pt idx="12">
                  <c:v>13.12054031188692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7-41DB-BCAD-3A2B77B5728A}"/>
            </c:ext>
          </c:extLst>
        </c:ser>
        <c:ser>
          <c:idx val="1"/>
          <c:order val="1"/>
          <c:tx>
            <c:strRef>
              <c:f>'SK ST+Price+PPDS_LV02.04.2026'!$D$39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ST+Price+PPDS_LV02.04.2026'!$D$40:$D$52</c:f>
              <c:numCache>
                <c:formatCode>0.00</c:formatCode>
                <c:ptCount val="13"/>
                <c:pt idx="0">
                  <c:v>8.4491963971631066</c:v>
                </c:pt>
                <c:pt idx="1">
                  <c:v>8.4479659204339548</c:v>
                </c:pt>
                <c:pt idx="2">
                  <c:v>7.9785160583037307</c:v>
                </c:pt>
                <c:pt idx="3">
                  <c:v>8.354534022387865</c:v>
                </c:pt>
                <c:pt idx="4">
                  <c:v>9.309079282567593</c:v>
                </c:pt>
                <c:pt idx="5">
                  <c:v>9.2311977899095474</c:v>
                </c:pt>
                <c:pt idx="6">
                  <c:v>10.191197580245166</c:v>
                </c:pt>
                <c:pt idx="7">
                  <c:v>10.278404809940399</c:v>
                </c:pt>
                <c:pt idx="8">
                  <c:v>9.9182503814856879</c:v>
                </c:pt>
                <c:pt idx="9">
                  <c:v>9.9807477897832371</c:v>
                </c:pt>
                <c:pt idx="10">
                  <c:v>10.45511639557734</c:v>
                </c:pt>
                <c:pt idx="11">
                  <c:v>10.306672125667019</c:v>
                </c:pt>
                <c:pt idx="12">
                  <c:v>9.401176292565431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37-41DB-BCAD-3A2B77B5728A}"/>
            </c:ext>
          </c:extLst>
        </c:ser>
        <c:ser>
          <c:idx val="2"/>
          <c:order val="2"/>
          <c:tx>
            <c:strRef>
              <c:f>'SK ST+Price+PPDS_LV02.04.2026'!$E$39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ST+Price+PPDS_LV02.04.2026'!$E$40:$E$52</c:f>
              <c:numCache>
                <c:formatCode>0.00</c:formatCode>
                <c:ptCount val="13"/>
                <c:pt idx="0">
                  <c:v>14.616978763071268</c:v>
                </c:pt>
                <c:pt idx="1">
                  <c:v>14.067860950771987</c:v>
                </c:pt>
                <c:pt idx="2">
                  <c:v>14.012085456116891</c:v>
                </c:pt>
                <c:pt idx="3">
                  <c:v>14.483125068634845</c:v>
                </c:pt>
                <c:pt idx="4">
                  <c:v>15.530704206544261</c:v>
                </c:pt>
                <c:pt idx="5">
                  <c:v>14.310638113360191</c:v>
                </c:pt>
                <c:pt idx="6">
                  <c:v>13.9899375143619</c:v>
                </c:pt>
                <c:pt idx="7">
                  <c:v>12.778091366851388</c:v>
                </c:pt>
                <c:pt idx="8">
                  <c:v>12.360691769369268</c:v>
                </c:pt>
                <c:pt idx="9">
                  <c:v>10.973772497459471</c:v>
                </c:pt>
                <c:pt idx="10">
                  <c:v>10.339609390988302</c:v>
                </c:pt>
                <c:pt idx="11">
                  <c:v>9.0682873049083312</c:v>
                </c:pt>
                <c:pt idx="12">
                  <c:v>12.963960543714387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37-41DB-BCAD-3A2B77B5728A}"/>
            </c:ext>
          </c:extLst>
        </c:ser>
        <c:ser>
          <c:idx val="3"/>
          <c:order val="3"/>
          <c:tx>
            <c:strRef>
              <c:f>'SK ST+Price+PPDS_LV02.04.2026'!$F$39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ST+Price+PPDS_LV02.04.2026'!$F$40:$F$52</c:f>
              <c:numCache>
                <c:formatCode>0.00</c:formatCode>
                <c:ptCount val="13"/>
                <c:pt idx="0">
                  <c:v>11.917760084084573</c:v>
                </c:pt>
                <c:pt idx="1">
                  <c:v>12.499820270919114</c:v>
                </c:pt>
                <c:pt idx="2">
                  <c:v>14.03310107876011</c:v>
                </c:pt>
                <c:pt idx="3">
                  <c:v>16.112195013335974</c:v>
                </c:pt>
                <c:pt idx="4">
                  <c:v>17.495083541063362</c:v>
                </c:pt>
                <c:pt idx="5">
                  <c:v>15.825321062929683</c:v>
                </c:pt>
                <c:pt idx="6">
                  <c:v>15.173235380583153</c:v>
                </c:pt>
                <c:pt idx="7">
                  <c:v>14.7811766222218</c:v>
                </c:pt>
                <c:pt idx="8">
                  <c:v>14.952028645374401</c:v>
                </c:pt>
                <c:pt idx="9">
                  <c:v>14.859697363072943</c:v>
                </c:pt>
                <c:pt idx="10">
                  <c:v>15.791157748313914</c:v>
                </c:pt>
                <c:pt idx="11">
                  <c:v>14.981583543127616</c:v>
                </c:pt>
                <c:pt idx="12">
                  <c:v>14.719208518623065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37-41DB-BCAD-3A2B77B5728A}"/>
            </c:ext>
          </c:extLst>
        </c:ser>
        <c:ser>
          <c:idx val="4"/>
          <c:order val="4"/>
          <c:tx>
            <c:strRef>
              <c:f>'SK ST+Price+PPDS_LV02.04.2026'!$G$39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ST+Price+PPDS_LV02.04.2026'!$G$40:$G$52</c:f>
              <c:numCache>
                <c:formatCode>0.00</c:formatCode>
                <c:ptCount val="13"/>
                <c:pt idx="0">
                  <c:v>10.215183605584434</c:v>
                </c:pt>
                <c:pt idx="1">
                  <c:v>10.122064587771511</c:v>
                </c:pt>
                <c:pt idx="2">
                  <c:v>11.068278756377687</c:v>
                </c:pt>
                <c:pt idx="3">
                  <c:v>12.401400263811924</c:v>
                </c:pt>
                <c:pt idx="4">
                  <c:v>13.945755627218681</c:v>
                </c:pt>
                <c:pt idx="5">
                  <c:v>13.847640330515546</c:v>
                </c:pt>
                <c:pt idx="6">
                  <c:v>13.972968981214473</c:v>
                </c:pt>
                <c:pt idx="7">
                  <c:v>13.408997647775914</c:v>
                </c:pt>
                <c:pt idx="8">
                  <c:v>13.230810734544466</c:v>
                </c:pt>
                <c:pt idx="9">
                  <c:v>12.552659488924078</c:v>
                </c:pt>
                <c:pt idx="10">
                  <c:v>12.021670822345207</c:v>
                </c:pt>
                <c:pt idx="11">
                  <c:v>11.792553741326431</c:v>
                </c:pt>
                <c:pt idx="12">
                  <c:v>12.413638445380576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37-41DB-BCAD-3A2B77B5728A}"/>
            </c:ext>
          </c:extLst>
        </c:ser>
        <c:ser>
          <c:idx val="5"/>
          <c:order val="5"/>
          <c:tx>
            <c:strRef>
              <c:f>'SK ST+Price+PPDS_LV02.04.2026'!$H$39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ST+Price+PPDS_LV02.04.2026'!$H$40:$H$52</c:f>
              <c:numCache>
                <c:formatCode>0.00</c:formatCode>
                <c:ptCount val="13"/>
                <c:pt idx="0">
                  <c:v>8.5991199287342148</c:v>
                </c:pt>
                <c:pt idx="1">
                  <c:v>8.943067501753891</c:v>
                </c:pt>
                <c:pt idx="2">
                  <c:v>9.3737357041623994</c:v>
                </c:pt>
                <c:pt idx="3">
                  <c:v>10.710795844397969</c:v>
                </c:pt>
                <c:pt idx="4">
                  <c:v>10.797392131104827</c:v>
                </c:pt>
                <c:pt idx="5">
                  <c:v>10.73992937007122</c:v>
                </c:pt>
                <c:pt idx="6">
                  <c:v>10.822015762192262</c:v>
                </c:pt>
                <c:pt idx="7">
                  <c:v>10.744115003414205</c:v>
                </c:pt>
                <c:pt idx="8">
                  <c:v>10.957102644710755</c:v>
                </c:pt>
                <c:pt idx="9">
                  <c:v>10.861994503426919</c:v>
                </c:pt>
                <c:pt idx="10">
                  <c:v>11.260090420659687</c:v>
                </c:pt>
                <c:pt idx="11">
                  <c:v>10.46453826802338</c:v>
                </c:pt>
                <c:pt idx="12">
                  <c:v>10.368360191637207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37-41DB-BCAD-3A2B77B5728A}"/>
            </c:ext>
          </c:extLst>
        </c:ser>
        <c:ser>
          <c:idx val="8"/>
          <c:order val="6"/>
          <c:tx>
            <c:strRef>
              <c:f>'SK ST+Price+PPDS_LV02.04.2026'!$K$39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ST+Price+PPDS_LV02.04.2026'!$K$40:$K$52</c:f>
              <c:numCache>
                <c:formatCode>0.00</c:formatCode>
                <c:ptCount val="13"/>
                <c:pt idx="0">
                  <c:v>9.3393592676495558</c:v>
                </c:pt>
                <c:pt idx="1">
                  <c:v>9.716073020256232</c:v>
                </c:pt>
                <c:pt idx="2">
                  <c:v>11.519521840246675</c:v>
                </c:pt>
                <c:pt idx="3">
                  <c:v>13.714599489769268</c:v>
                </c:pt>
                <c:pt idx="4">
                  <c:v>13.73571747481766</c:v>
                </c:pt>
                <c:pt idx="5">
                  <c:v>12.886077555290449</c:v>
                </c:pt>
                <c:pt idx="6">
                  <c:v>12.275767379489638</c:v>
                </c:pt>
                <c:pt idx="7">
                  <c:v>11.948069118850208</c:v>
                </c:pt>
                <c:pt idx="8">
                  <c:v>12.116473802335436</c:v>
                </c:pt>
                <c:pt idx="9">
                  <c:v>12.039455851306597</c:v>
                </c:pt>
                <c:pt idx="10">
                  <c:v>11.548682819812491</c:v>
                </c:pt>
                <c:pt idx="11">
                  <c:v>10.657838228784145</c:v>
                </c:pt>
                <c:pt idx="12">
                  <c:v>11.683228038352365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25-4211-92BB-23B2EACFC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6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5945363481563164"/>
          <c:w val="1"/>
          <c:h val="0.13694367821856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average price</a:t>
            </a:r>
            <a:r>
              <a:rPr lang="en-US" b="1" baseline="0"/>
              <a:t> of roots</a:t>
            </a:r>
            <a:r>
              <a:rPr lang="en-US" b="1"/>
              <a:t> at SK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ST+Price+PPDS_LV02.04.2026'!$C$22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4-41EC-AE36-1A6455A336C0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497-4582-AF43-5D06CC34087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075-4576-B128-DCB35E853EA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EB6-4532-83F5-4482EE31351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EF4-41EC-AE36-1A6455A336C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497-4582-AF43-5D06CC34087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075-4576-B128-DCB35E853E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ST+Price+PPDS_LV02.04.2026'!$C$23:$C$35</c:f>
              <c:numCache>
                <c:formatCode>0.00</c:formatCode>
                <c:ptCount val="13"/>
                <c:pt idx="0">
                  <c:v>2.8182196819088805</c:v>
                </c:pt>
                <c:pt idx="1">
                  <c:v>2.92</c:v>
                </c:pt>
                <c:pt idx="2">
                  <c:v>2.9583502279603495</c:v>
                </c:pt>
                <c:pt idx="3">
                  <c:v>3.2865360437785078</c:v>
                </c:pt>
                <c:pt idx="4">
                  <c:v>3.1263057324840764</c:v>
                </c:pt>
                <c:pt idx="5">
                  <c:v>3.080816077953715</c:v>
                </c:pt>
                <c:pt idx="6">
                  <c:v>3.1277511961722486</c:v>
                </c:pt>
                <c:pt idx="7">
                  <c:v>3.1165467625899281</c:v>
                </c:pt>
                <c:pt idx="8">
                  <c:v>3.0435483870967741</c:v>
                </c:pt>
                <c:pt idx="9">
                  <c:v>2.955102040816326</c:v>
                </c:pt>
                <c:pt idx="10">
                  <c:v>3.0776018099547509</c:v>
                </c:pt>
                <c:pt idx="11">
                  <c:v>3.1746376811594206</c:v>
                </c:pt>
                <c:pt idx="12">
                  <c:v>3.0539344802021726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7-4964-8D9B-20FB70A379F8}"/>
            </c:ext>
          </c:extLst>
        </c:ser>
        <c:ser>
          <c:idx val="1"/>
          <c:order val="1"/>
          <c:tx>
            <c:strRef>
              <c:f>'SK ST+Price+PPDS_LV02.04.2026'!$D$22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ST+Price+PPDS_LV02.04.2026'!$D$23:$D$35</c:f>
              <c:numCache>
                <c:formatCode>0.00</c:formatCode>
                <c:ptCount val="13"/>
                <c:pt idx="0">
                  <c:v>2.3206125487919449</c:v>
                </c:pt>
                <c:pt idx="1">
                  <c:v>2.2929551069641172</c:v>
                </c:pt>
                <c:pt idx="2">
                  <c:v>2.0350253415925956</c:v>
                </c:pt>
                <c:pt idx="3">
                  <c:v>1.8683628319495535</c:v>
                </c:pt>
                <c:pt idx="4">
                  <c:v>1.8105822471899711</c:v>
                </c:pt>
                <c:pt idx="5">
                  <c:v>1.9014495776761533</c:v>
                </c:pt>
                <c:pt idx="6">
                  <c:v>2.3831165177722</c:v>
                </c:pt>
                <c:pt idx="7">
                  <c:v>2.4913375525875234</c:v>
                </c:pt>
                <c:pt idx="8">
                  <c:v>2.4337318929429248</c:v>
                </c:pt>
                <c:pt idx="9">
                  <c:v>2.395528261184813</c:v>
                </c:pt>
                <c:pt idx="10">
                  <c:v>2.5972745030458975</c:v>
                </c:pt>
                <c:pt idx="11">
                  <c:v>2.6599124818696804</c:v>
                </c:pt>
                <c:pt idx="12">
                  <c:v>2.2460447982145135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7-4964-8D9B-20FB70A379F8}"/>
            </c:ext>
          </c:extLst>
        </c:ser>
        <c:ser>
          <c:idx val="2"/>
          <c:order val="2"/>
          <c:tx>
            <c:strRef>
              <c:f>'SK ST+Price+PPDS_LV02.04.2026'!$E$22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ST+Price+PPDS_LV02.04.2026'!$E$23:$E$35</c:f>
              <c:numCache>
                <c:formatCode>0.00</c:formatCode>
                <c:ptCount val="13"/>
                <c:pt idx="0">
                  <c:v>3.8811186589264675</c:v>
                </c:pt>
                <c:pt idx="1">
                  <c:v>3.8121125689560444</c:v>
                </c:pt>
                <c:pt idx="2">
                  <c:v>3.5245399834160107</c:v>
                </c:pt>
                <c:pt idx="3">
                  <c:v>3.1336716376562985</c:v>
                </c:pt>
                <c:pt idx="4">
                  <c:v>2.8330475357771787</c:v>
                </c:pt>
                <c:pt idx="5">
                  <c:v>2.3804216291054838</c:v>
                </c:pt>
                <c:pt idx="6">
                  <c:v>2.5238319202408857</c:v>
                </c:pt>
                <c:pt idx="7">
                  <c:v>2.7262262796355485</c:v>
                </c:pt>
                <c:pt idx="8">
                  <c:v>2.8448842576507145</c:v>
                </c:pt>
                <c:pt idx="9">
                  <c:v>2.573102403494647</c:v>
                </c:pt>
                <c:pt idx="10">
                  <c:v>2.5105694795588498</c:v>
                </c:pt>
                <c:pt idx="11">
                  <c:v>2.3272460851108834</c:v>
                </c:pt>
                <c:pt idx="12">
                  <c:v>2.8880698957029032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E7-4964-8D9B-20FB70A379F8}"/>
            </c:ext>
          </c:extLst>
        </c:ser>
        <c:ser>
          <c:idx val="3"/>
          <c:order val="3"/>
          <c:tx>
            <c:strRef>
              <c:f>'SK ST+Price+PPDS_LV02.04.2026'!$F$22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ST+Price+PPDS_LV02.04.2026'!$F$23:$F$35</c:f>
              <c:numCache>
                <c:formatCode>0.00</c:formatCode>
                <c:ptCount val="13"/>
                <c:pt idx="0">
                  <c:v>3.3707015517321537</c:v>
                </c:pt>
                <c:pt idx="1">
                  <c:v>3.5307178038843361</c:v>
                </c:pt>
                <c:pt idx="2">
                  <c:v>3.8271873069909916</c:v>
                </c:pt>
                <c:pt idx="3">
                  <c:v>3.9203079402878793</c:v>
                </c:pt>
                <c:pt idx="4">
                  <c:v>3.591887996690923</c:v>
                </c:pt>
                <c:pt idx="5">
                  <c:v>3.1777244694362805</c:v>
                </c:pt>
                <c:pt idx="6">
                  <c:v>3.4243199022431816</c:v>
                </c:pt>
                <c:pt idx="7">
                  <c:v>3.6212039532128832</c:v>
                </c:pt>
                <c:pt idx="8">
                  <c:v>3.5944676863480063</c:v>
                </c:pt>
                <c:pt idx="9">
                  <c:v>3.5431680276785751</c:v>
                </c:pt>
                <c:pt idx="10">
                  <c:v>3.8483626767151033</c:v>
                </c:pt>
                <c:pt idx="11">
                  <c:v>3.8269273747174717</c:v>
                </c:pt>
                <c:pt idx="12">
                  <c:v>3.6135814868923619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E7-4964-8D9B-20FB70A379F8}"/>
            </c:ext>
          </c:extLst>
        </c:ser>
        <c:ser>
          <c:idx val="4"/>
          <c:order val="4"/>
          <c:tx>
            <c:strRef>
              <c:f>'SK ST+Price+PPDS_LV02.04.2026'!$G$22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ST+Price+PPDS_LV02.04.2026'!$G$23:$G$35</c:f>
              <c:numCache>
                <c:formatCode>0.00</c:formatCode>
                <c:ptCount val="13"/>
                <c:pt idx="0">
                  <c:v>2.8679964457346028</c:v>
                </c:pt>
                <c:pt idx="1">
                  <c:v>2.8003391912006732</c:v>
                </c:pt>
                <c:pt idx="2">
                  <c:v>2.902537293748944</c:v>
                </c:pt>
                <c:pt idx="3">
                  <c:v>3.0721751148469387</c:v>
                </c:pt>
                <c:pt idx="4">
                  <c:v>3.2212402254092685</c:v>
                </c:pt>
                <c:pt idx="5">
                  <c:v>3.1931161996065489</c:v>
                </c:pt>
                <c:pt idx="6">
                  <c:v>3.3706548330394828</c:v>
                </c:pt>
                <c:pt idx="7">
                  <c:v>3.2971745229818499</c:v>
                </c:pt>
                <c:pt idx="8">
                  <c:v>3.3406940670536227</c:v>
                </c:pt>
                <c:pt idx="9">
                  <c:v>3.2375011832089591</c:v>
                </c:pt>
                <c:pt idx="10">
                  <c:v>3.2710718167449588</c:v>
                </c:pt>
                <c:pt idx="11">
                  <c:v>3.219784255437522</c:v>
                </c:pt>
                <c:pt idx="12">
                  <c:v>3.1609713046752304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E7-4964-8D9B-20FB70A379F8}"/>
            </c:ext>
          </c:extLst>
        </c:ser>
        <c:ser>
          <c:idx val="5"/>
          <c:order val="5"/>
          <c:tx>
            <c:strRef>
              <c:f>'SK ST+Price+PPDS_LV02.04.2026'!$H$22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ST+Price+PPDS_LV02.04.2026'!$H$23:$H$35</c:f>
              <c:numCache>
                <c:formatCode>0.00</c:formatCode>
                <c:ptCount val="13"/>
                <c:pt idx="0">
                  <c:v>2.4321248842319592</c:v>
                </c:pt>
                <c:pt idx="1">
                  <c:v>2.5347840883808357</c:v>
                </c:pt>
                <c:pt idx="2">
                  <c:v>2.4968197539699841</c:v>
                </c:pt>
                <c:pt idx="3">
                  <c:v>2.5831193446336638</c:v>
                </c:pt>
                <c:pt idx="4">
                  <c:v>2.4395852093312507</c:v>
                </c:pt>
                <c:pt idx="5">
                  <c:v>2.4319136459302149</c:v>
                </c:pt>
                <c:pt idx="6">
                  <c:v>2.5888142972121839</c:v>
                </c:pt>
                <c:pt idx="7">
                  <c:v>2.6210171903245887</c:v>
                </c:pt>
                <c:pt idx="8">
                  <c:v>2.7038312167363654</c:v>
                </c:pt>
                <c:pt idx="9">
                  <c:v>2.6903686759145802</c:v>
                </c:pt>
                <c:pt idx="10">
                  <c:v>2.8612413158062489</c:v>
                </c:pt>
                <c:pt idx="11">
                  <c:v>2.835048863268836</c:v>
                </c:pt>
                <c:pt idx="12">
                  <c:v>2.5957875043841683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E7-4964-8D9B-20FB70A379F8}"/>
            </c:ext>
          </c:extLst>
        </c:ser>
        <c:ser>
          <c:idx val="8"/>
          <c:order val="6"/>
          <c:tx>
            <c:strRef>
              <c:f>'SK ST+Price+PPDS_LV02.04.2026'!$K$22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ST+Price+PPDS_LV02.04.2026'!$K$23:$K$35</c:f>
              <c:numCache>
                <c:formatCode>0.00</c:formatCode>
                <c:ptCount val="13"/>
                <c:pt idx="0">
                  <c:v>2.6846274911436994</c:v>
                </c:pt>
                <c:pt idx="1">
                  <c:v>2.792982809713707</c:v>
                </c:pt>
                <c:pt idx="2">
                  <c:v>3.081658776247584</c:v>
                </c:pt>
                <c:pt idx="3">
                  <c:v>3.4087084649086647</c:v>
                </c:pt>
                <c:pt idx="4">
                  <c:v>3.2121688053692101</c:v>
                </c:pt>
                <c:pt idx="5">
                  <c:v>3.060774357664735</c:v>
                </c:pt>
                <c:pt idx="6">
                  <c:v>3.0627284873485308</c:v>
                </c:pt>
                <c:pt idx="7">
                  <c:v>3.0904942976528522</c:v>
                </c:pt>
                <c:pt idx="8">
                  <c:v>3.206734522415545</c:v>
                </c:pt>
                <c:pt idx="9">
                  <c:v>3.1382285010091424</c:v>
                </c:pt>
                <c:pt idx="10">
                  <c:v>3.0520859030672747</c:v>
                </c:pt>
                <c:pt idx="11">
                  <c:v>2.9205168557467891</c:v>
                </c:pt>
                <c:pt idx="12">
                  <c:v>3.0572651399490929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B6-4532-83F5-4482EE31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5"/>
          <c:min val="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976947882317966"/>
          <c:y val="0.89882863675337776"/>
          <c:w val="0.71792812262419958"/>
          <c:h val="7.0513696371992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Farmer ratio of regular</a:t>
            </a:r>
            <a:r>
              <a:rPr lang="en-US" b="1" baseline="0"/>
              <a:t> root at SK plant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ST+Price+PPDS_LV02.04.2026'!$C$56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ST+Price+PPDS_LV02.04.2026'!$C$57:$C$69</c:f>
              <c:numCache>
                <c:formatCode>General</c:formatCode>
                <c:ptCount val="13"/>
                <c:pt idx="0">
                  <c:v>16.82</c:v>
                </c:pt>
                <c:pt idx="1">
                  <c:v>17.010000000000002</c:v>
                </c:pt>
                <c:pt idx="2" formatCode="0.00">
                  <c:v>17.2982195027015</c:v>
                </c:pt>
                <c:pt idx="12" formatCode="0.00">
                  <c:v>17.053400256526587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BB-4A18-B7F1-C575794DC5AE}"/>
            </c:ext>
          </c:extLst>
        </c:ser>
        <c:ser>
          <c:idx val="1"/>
          <c:order val="1"/>
          <c:tx>
            <c:strRef>
              <c:f>'SK ST+Price+PPDS_LV02.04.2026'!$D$56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ST+Price+PPDS_LV02.04.2026'!$D$57:$D$69</c:f>
              <c:numCache>
                <c:formatCode>0.00</c:formatCode>
                <c:ptCount val="13"/>
                <c:pt idx="0">
                  <c:v>46.744450532343741</c:v>
                </c:pt>
                <c:pt idx="1">
                  <c:v>43.641985447283552</c:v>
                </c:pt>
                <c:pt idx="2">
                  <c:v>43.948484093564616</c:v>
                </c:pt>
                <c:pt idx="3">
                  <c:v>48.81318211387272</c:v>
                </c:pt>
                <c:pt idx="4">
                  <c:v>29.817966067850634</c:v>
                </c:pt>
                <c:pt idx="5">
                  <c:v>39.880989692521496</c:v>
                </c:pt>
                <c:pt idx="6">
                  <c:v>8.6936121739213466</c:v>
                </c:pt>
                <c:pt idx="7">
                  <c:v>2.9182525069921774</c:v>
                </c:pt>
                <c:pt idx="8">
                  <c:v>11.48807218952358</c:v>
                </c:pt>
                <c:pt idx="9">
                  <c:v>27.485729296990431</c:v>
                </c:pt>
                <c:pt idx="10">
                  <c:v>10.4747618210803</c:v>
                </c:pt>
                <c:pt idx="11">
                  <c:v>19.529222882059422</c:v>
                </c:pt>
                <c:pt idx="12">
                  <c:v>28.197527976339277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BB-4A18-B7F1-C575794DC5AE}"/>
            </c:ext>
          </c:extLst>
        </c:ser>
        <c:ser>
          <c:idx val="2"/>
          <c:order val="2"/>
          <c:tx>
            <c:strRef>
              <c:f>'SK ST+Price+PPDS_LV02.04.2026'!$E$56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ST+Price+PPDS_LV02.04.2026'!$E$57:$E$69</c:f>
              <c:numCache>
                <c:formatCode>0.00</c:formatCode>
                <c:ptCount val="13"/>
                <c:pt idx="0">
                  <c:v>47.328134807182877</c:v>
                </c:pt>
                <c:pt idx="1">
                  <c:v>46.875753575521628</c:v>
                </c:pt>
                <c:pt idx="2">
                  <c:v>50.174102791638177</c:v>
                </c:pt>
                <c:pt idx="3">
                  <c:v>46.894102691751606</c:v>
                </c:pt>
                <c:pt idx="4">
                  <c:v>18.336851726592741</c:v>
                </c:pt>
                <c:pt idx="5">
                  <c:v>23.521755220908005</c:v>
                </c:pt>
                <c:pt idx="6">
                  <c:v>25.953046220860209</c:v>
                </c:pt>
                <c:pt idx="7">
                  <c:v>17.461098125268329</c:v>
                </c:pt>
                <c:pt idx="8">
                  <c:v>28.847277085405377</c:v>
                </c:pt>
                <c:pt idx="9">
                  <c:v>37.77469556196889</c:v>
                </c:pt>
                <c:pt idx="10">
                  <c:v>41.426021945680361</c:v>
                </c:pt>
                <c:pt idx="11">
                  <c:v>38.963148859239588</c:v>
                </c:pt>
                <c:pt idx="12">
                  <c:v>34.004901885611751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BB-4A18-B7F1-C575794DC5AE}"/>
            </c:ext>
          </c:extLst>
        </c:ser>
        <c:ser>
          <c:idx val="3"/>
          <c:order val="3"/>
          <c:tx>
            <c:strRef>
              <c:f>'SK ST+Price+PPDS_LV02.04.2026'!$F$56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ST+Price+PPDS_LV02.04.2026'!$F$57:$F$69</c:f>
              <c:numCache>
                <c:formatCode>0.00</c:formatCode>
                <c:ptCount val="13"/>
                <c:pt idx="0">
                  <c:v>49.313039342257255</c:v>
                </c:pt>
                <c:pt idx="1">
                  <c:v>45.158937895415548</c:v>
                </c:pt>
                <c:pt idx="2">
                  <c:v>32.55234056906064</c:v>
                </c:pt>
                <c:pt idx="3">
                  <c:v>23.768885255768513</c:v>
                </c:pt>
                <c:pt idx="4">
                  <c:v>14.853417773512295</c:v>
                </c:pt>
                <c:pt idx="5">
                  <c:v>45.634389923107605</c:v>
                </c:pt>
                <c:pt idx="6">
                  <c:v>29.851016756894406</c:v>
                </c:pt>
                <c:pt idx="7">
                  <c:v>15.503981318925067</c:v>
                </c:pt>
                <c:pt idx="8">
                  <c:v>36.689825796813921</c:v>
                </c:pt>
                <c:pt idx="9">
                  <c:v>41.868639775062711</c:v>
                </c:pt>
                <c:pt idx="10">
                  <c:v>39.620466226689736</c:v>
                </c:pt>
                <c:pt idx="11">
                  <c:v>44.826666946333418</c:v>
                </c:pt>
                <c:pt idx="12">
                  <c:v>35.145740049622447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BB-4A18-B7F1-C575794DC5AE}"/>
            </c:ext>
          </c:extLst>
        </c:ser>
        <c:ser>
          <c:idx val="4"/>
          <c:order val="4"/>
          <c:tx>
            <c:strRef>
              <c:f>'SK ST+Price+PPDS_LV02.04.2026'!$G$56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ST+Price+PPDS_LV02.04.2026'!$G$57:$G$69</c:f>
              <c:numCache>
                <c:formatCode>0.00</c:formatCode>
                <c:ptCount val="13"/>
                <c:pt idx="0">
                  <c:v>55.328108320968042</c:v>
                </c:pt>
                <c:pt idx="1">
                  <c:v>53.335284984809164</c:v>
                </c:pt>
                <c:pt idx="2">
                  <c:v>36.825521250773299</c:v>
                </c:pt>
                <c:pt idx="3">
                  <c:v>48.778403722722771</c:v>
                </c:pt>
                <c:pt idx="4">
                  <c:v>24.402907527217035</c:v>
                </c:pt>
                <c:pt idx="5">
                  <c:v>44.07268532604472</c:v>
                </c:pt>
                <c:pt idx="6">
                  <c:v>14.311192740190611</c:v>
                </c:pt>
                <c:pt idx="7">
                  <c:v>16.864037811366344</c:v>
                </c:pt>
                <c:pt idx="8">
                  <c:v>27.468099247581019</c:v>
                </c:pt>
                <c:pt idx="9">
                  <c:v>41.19554593810458</c:v>
                </c:pt>
                <c:pt idx="10">
                  <c:v>39.718051146947694</c:v>
                </c:pt>
                <c:pt idx="11">
                  <c:v>46.229807906067855</c:v>
                </c:pt>
                <c:pt idx="12">
                  <c:v>36.276746775164121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BB-4A18-B7F1-C575794DC5AE}"/>
            </c:ext>
          </c:extLst>
        </c:ser>
        <c:ser>
          <c:idx val="5"/>
          <c:order val="5"/>
          <c:tx>
            <c:strRef>
              <c:f>'SK ST+Price+PPDS_LV02.04.2026'!$H$56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ST+Price+PPDS_LV02.04.2026'!$H$57:$H$69</c:f>
              <c:numCache>
                <c:formatCode>0.00</c:formatCode>
                <c:ptCount val="13"/>
                <c:pt idx="0">
                  <c:v>53.856642370106812</c:v>
                </c:pt>
                <c:pt idx="1">
                  <c:v>40.956231539376269</c:v>
                </c:pt>
                <c:pt idx="2">
                  <c:v>48.238212899250669</c:v>
                </c:pt>
                <c:pt idx="3">
                  <c:v>35.155245233576146</c:v>
                </c:pt>
                <c:pt idx="4">
                  <c:v>27.418823198369651</c:v>
                </c:pt>
                <c:pt idx="5">
                  <c:v>33.174332331635874</c:v>
                </c:pt>
                <c:pt idx="6">
                  <c:v>12.299145991670583</c:v>
                </c:pt>
                <c:pt idx="7">
                  <c:v>13.325462216197289</c:v>
                </c:pt>
                <c:pt idx="8">
                  <c:v>20.798471412273518</c:v>
                </c:pt>
                <c:pt idx="9">
                  <c:v>39.138148626245815</c:v>
                </c:pt>
                <c:pt idx="10">
                  <c:v>43.949185576847306</c:v>
                </c:pt>
                <c:pt idx="11">
                  <c:v>48.982343764737458</c:v>
                </c:pt>
                <c:pt idx="12">
                  <c:v>33.911513872387211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BB-4A18-B7F1-C575794DC5AE}"/>
            </c:ext>
          </c:extLst>
        </c:ser>
        <c:ser>
          <c:idx val="7"/>
          <c:order val="6"/>
          <c:tx>
            <c:strRef>
              <c:f>'SK ST+Price+PPDS_LV02.04.2026'!$K$56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ST+Price+PPDS_LV02.04.2026'!$K$57:$K$69</c:f>
              <c:numCache>
                <c:formatCode>0.00</c:formatCode>
                <c:ptCount val="13"/>
                <c:pt idx="0">
                  <c:v>57.38295971478896</c:v>
                </c:pt>
                <c:pt idx="1">
                  <c:v>50.488072207367253</c:v>
                </c:pt>
                <c:pt idx="2">
                  <c:v>26.785754853102734</c:v>
                </c:pt>
                <c:pt idx="3">
                  <c:v>11.006388497597891</c:v>
                </c:pt>
                <c:pt idx="4">
                  <c:v>4.3930508792700556</c:v>
                </c:pt>
                <c:pt idx="5">
                  <c:v>25.576839275779019</c:v>
                </c:pt>
                <c:pt idx="6">
                  <c:v>16.992184654624268</c:v>
                </c:pt>
                <c:pt idx="7">
                  <c:v>9.8333697655795138</c:v>
                </c:pt>
                <c:pt idx="8">
                  <c:v>18.156092939442864</c:v>
                </c:pt>
                <c:pt idx="9">
                  <c:v>37.631226403311842</c:v>
                </c:pt>
                <c:pt idx="10">
                  <c:v>26.252631514300219</c:v>
                </c:pt>
                <c:pt idx="11">
                  <c:v>27.7223865774593</c:v>
                </c:pt>
                <c:pt idx="12">
                  <c:v>26.262126115265339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9BB-4A18-B7F1-C575794DC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6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18898594583121"/>
          <c:y val="0.91125214850142766"/>
          <c:w val="0.58064529297264345"/>
          <c:h val="6.5556441901496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Farmer ratio of regular+waxy</a:t>
            </a:r>
            <a:r>
              <a:rPr lang="en-US" b="1" baseline="0"/>
              <a:t> root at SK plant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ST+Price+PPDS_LV02.04.2026'!$C$73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ST+Price+PPDS_LV02.04.2026'!$B$74:$B$86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ST+Price+PPDS_LV02.04.2026'!$C$74:$C$86</c:f>
              <c:numCache>
                <c:formatCode>General</c:formatCode>
                <c:ptCount val="13"/>
                <c:pt idx="0">
                  <c:v>36.29</c:v>
                </c:pt>
                <c:pt idx="1">
                  <c:v>38.67</c:v>
                </c:pt>
                <c:pt idx="2" formatCode="0.00">
                  <c:v>25.863850687885439</c:v>
                </c:pt>
                <c:pt idx="12" formatCode="0.00">
                  <c:v>33.802739015120089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9-4993-96F1-1F2C9892B4F8}"/>
            </c:ext>
          </c:extLst>
        </c:ser>
        <c:ser>
          <c:idx val="1"/>
          <c:order val="1"/>
          <c:tx>
            <c:strRef>
              <c:f>'SK ST+Price+PPDS_LV02.04.2026'!$D$73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ST+Price+PPDS_LV02.04.2026'!$D$74:$D$86</c:f>
              <c:numCache>
                <c:formatCode>0.00</c:formatCode>
                <c:ptCount val="13"/>
                <c:pt idx="0">
                  <c:v>55.007547927256198</c:v>
                </c:pt>
                <c:pt idx="1">
                  <c:v>49.083117314765992</c:v>
                </c:pt>
                <c:pt idx="2">
                  <c:v>47.920889848984864</c:v>
                </c:pt>
                <c:pt idx="3">
                  <c:v>48.81318211387272</c:v>
                </c:pt>
                <c:pt idx="4">
                  <c:v>30.653490125433976</c:v>
                </c:pt>
                <c:pt idx="5">
                  <c:v>39.880989692521489</c:v>
                </c:pt>
                <c:pt idx="6">
                  <c:v>10.339389288132324</c:v>
                </c:pt>
                <c:pt idx="7">
                  <c:v>4.3878100633180779</c:v>
                </c:pt>
                <c:pt idx="8">
                  <c:v>13.880771231492094</c:v>
                </c:pt>
                <c:pt idx="9">
                  <c:v>32.434841329094276</c:v>
                </c:pt>
                <c:pt idx="10">
                  <c:v>28.998601520302813</c:v>
                </c:pt>
                <c:pt idx="11">
                  <c:v>29.587851635784055</c:v>
                </c:pt>
                <c:pt idx="12">
                  <c:v>32.358472575419327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49-4993-96F1-1F2C9892B4F8}"/>
            </c:ext>
          </c:extLst>
        </c:ser>
        <c:ser>
          <c:idx val="2"/>
          <c:order val="2"/>
          <c:tx>
            <c:strRef>
              <c:f>'SK ST+Price+PPDS_LV02.04.2026'!$E$73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ST+Price+PPDS_LV02.04.2026'!$E$74:$E$86</c:f>
              <c:numCache>
                <c:formatCode>0.00</c:formatCode>
                <c:ptCount val="13"/>
                <c:pt idx="0">
                  <c:v>51.70723742631094</c:v>
                </c:pt>
                <c:pt idx="1">
                  <c:v>52.815593094404754</c:v>
                </c:pt>
                <c:pt idx="2">
                  <c:v>54.448063390818277</c:v>
                </c:pt>
                <c:pt idx="3">
                  <c:v>49.567844505350543</c:v>
                </c:pt>
                <c:pt idx="4">
                  <c:v>18.336851726592744</c:v>
                </c:pt>
                <c:pt idx="5">
                  <c:v>24.106135391986591</c:v>
                </c:pt>
                <c:pt idx="6">
                  <c:v>26.445290413311458</c:v>
                </c:pt>
                <c:pt idx="7">
                  <c:v>17.461098125268329</c:v>
                </c:pt>
                <c:pt idx="8">
                  <c:v>29.651792947472906</c:v>
                </c:pt>
                <c:pt idx="9">
                  <c:v>38.92814099493205</c:v>
                </c:pt>
                <c:pt idx="10">
                  <c:v>47.349225933064119</c:v>
                </c:pt>
                <c:pt idx="11">
                  <c:v>45.047443386820049</c:v>
                </c:pt>
                <c:pt idx="12">
                  <c:v>37.006711627673134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49-4993-96F1-1F2C9892B4F8}"/>
            </c:ext>
          </c:extLst>
        </c:ser>
        <c:ser>
          <c:idx val="3"/>
          <c:order val="3"/>
          <c:tx>
            <c:strRef>
              <c:f>'SK ST+Price+PPDS_LV02.04.2026'!$F$73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ST+Price+PPDS_LV02.04.2026'!$F$74:$F$86</c:f>
              <c:numCache>
                <c:formatCode>0.00</c:formatCode>
                <c:ptCount val="13"/>
                <c:pt idx="0">
                  <c:v>55.040969345077315</c:v>
                </c:pt>
                <c:pt idx="1">
                  <c:v>53.944778809333393</c:v>
                </c:pt>
                <c:pt idx="2">
                  <c:v>37.930284037933959</c:v>
                </c:pt>
                <c:pt idx="3">
                  <c:v>27.13018105086157</c:v>
                </c:pt>
                <c:pt idx="4">
                  <c:v>15.835482603841964</c:v>
                </c:pt>
                <c:pt idx="5">
                  <c:v>46.57518394500422</c:v>
                </c:pt>
                <c:pt idx="6">
                  <c:v>29.851016756894399</c:v>
                </c:pt>
                <c:pt idx="7">
                  <c:v>15.503981318925067</c:v>
                </c:pt>
                <c:pt idx="8">
                  <c:v>38.128047219740083</c:v>
                </c:pt>
                <c:pt idx="9">
                  <c:v>42.590519728521507</c:v>
                </c:pt>
                <c:pt idx="10">
                  <c:v>42.129106487954068</c:v>
                </c:pt>
                <c:pt idx="11">
                  <c:v>46.376892126629166</c:v>
                </c:pt>
                <c:pt idx="12">
                  <c:v>38.177539575823481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49-4993-96F1-1F2C9892B4F8}"/>
            </c:ext>
          </c:extLst>
        </c:ser>
        <c:ser>
          <c:idx val="4"/>
          <c:order val="4"/>
          <c:tx>
            <c:strRef>
              <c:f>'SK ST+Price+PPDS_LV02.04.2026'!$G$73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ST+Price+PPDS_LV02.04.2026'!$G$74:$G$86</c:f>
              <c:numCache>
                <c:formatCode>0.00</c:formatCode>
                <c:ptCount val="13"/>
                <c:pt idx="0">
                  <c:v>61.660059840705728</c:v>
                </c:pt>
                <c:pt idx="1">
                  <c:v>58.44522937033949</c:v>
                </c:pt>
                <c:pt idx="2">
                  <c:v>46.038707383084699</c:v>
                </c:pt>
                <c:pt idx="3">
                  <c:v>51.754688203385349</c:v>
                </c:pt>
                <c:pt idx="4">
                  <c:v>26.012108811642776</c:v>
                </c:pt>
                <c:pt idx="5">
                  <c:v>45.969551242731313</c:v>
                </c:pt>
                <c:pt idx="6">
                  <c:v>15.357144912467819</c:v>
                </c:pt>
                <c:pt idx="7">
                  <c:v>18.118256334471464</c:v>
                </c:pt>
                <c:pt idx="8">
                  <c:v>29.015232016941599</c:v>
                </c:pt>
                <c:pt idx="9">
                  <c:v>44.353942402276672</c:v>
                </c:pt>
                <c:pt idx="10">
                  <c:v>43.135856912578006</c:v>
                </c:pt>
                <c:pt idx="11">
                  <c:v>53.451049772217829</c:v>
                </c:pt>
                <c:pt idx="12">
                  <c:v>40.402704524782898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49-4993-96F1-1F2C9892B4F8}"/>
            </c:ext>
          </c:extLst>
        </c:ser>
        <c:ser>
          <c:idx val="5"/>
          <c:order val="5"/>
          <c:tx>
            <c:strRef>
              <c:f>'SK ST+Price+PPDS_LV02.04.2026'!$H$73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ST+Price+PPDS_LV02.04.2026'!$H$74:$H$86</c:f>
              <c:numCache>
                <c:formatCode>0.00</c:formatCode>
                <c:ptCount val="13"/>
                <c:pt idx="0">
                  <c:v>60.452987726636401</c:v>
                </c:pt>
                <c:pt idx="1">
                  <c:v>49.022492722381678</c:v>
                </c:pt>
                <c:pt idx="2">
                  <c:v>51.469751215076101</c:v>
                </c:pt>
                <c:pt idx="3">
                  <c:v>35.155245233576146</c:v>
                </c:pt>
                <c:pt idx="4">
                  <c:v>28.562153042723438</c:v>
                </c:pt>
                <c:pt idx="5">
                  <c:v>33.174332331635874</c:v>
                </c:pt>
                <c:pt idx="6">
                  <c:v>13.825757696386432</c:v>
                </c:pt>
                <c:pt idx="7">
                  <c:v>14.95440318828576</c:v>
                </c:pt>
                <c:pt idx="8">
                  <c:v>21.535579521241772</c:v>
                </c:pt>
                <c:pt idx="9">
                  <c:v>39.793351733758222</c:v>
                </c:pt>
                <c:pt idx="10">
                  <c:v>47.313300727820717</c:v>
                </c:pt>
                <c:pt idx="11">
                  <c:v>54.033034206799968</c:v>
                </c:pt>
                <c:pt idx="12">
                  <c:v>36.952988019118258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49-4993-96F1-1F2C9892B4F8}"/>
            </c:ext>
          </c:extLst>
        </c:ser>
        <c:ser>
          <c:idx val="7"/>
          <c:order val="6"/>
          <c:tx>
            <c:strRef>
              <c:f>'SK ST+Price+PPDS_LV02.04.2026'!$I$73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ST+Price+PPDS_LV02.04.2026'!$I$74:$I$86</c:f>
              <c:numCache>
                <c:formatCode>0.00</c:formatCode>
                <c:ptCount val="13"/>
                <c:pt idx="0">
                  <c:v>55.860088486297613</c:v>
                </c:pt>
                <c:pt idx="1">
                  <c:v>53.047407087194529</c:v>
                </c:pt>
                <c:pt idx="2">
                  <c:v>45.715417182400955</c:v>
                </c:pt>
                <c:pt idx="3">
                  <c:v>38.391769102651836</c:v>
                </c:pt>
                <c:pt idx="4">
                  <c:v>12.597807366381788</c:v>
                </c:pt>
                <c:pt idx="5">
                  <c:v>18.039191939854025</c:v>
                </c:pt>
                <c:pt idx="6">
                  <c:v>21.421448655286625</c:v>
                </c:pt>
                <c:pt idx="7">
                  <c:v>17.351240503399229</c:v>
                </c:pt>
                <c:pt idx="8">
                  <c:v>26.903913855023156</c:v>
                </c:pt>
                <c:pt idx="9">
                  <c:v>38.307969111276655</c:v>
                </c:pt>
                <c:pt idx="10">
                  <c:v>48.08997837438104</c:v>
                </c:pt>
                <c:pt idx="11">
                  <c:v>50.138287215976462</c:v>
                </c:pt>
                <c:pt idx="12">
                  <c:v>34.832257169309777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49-4993-96F1-1F2C9892B4F8}"/>
            </c:ext>
          </c:extLst>
        </c:ser>
        <c:ser>
          <c:idx val="6"/>
          <c:order val="7"/>
          <c:tx>
            <c:strRef>
              <c:f>'SK ST+Price+PPDS_LV02.04.2026'!$J$73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ST+Price+PPDS_LV02.04.2026'!$B$74:$B$86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ST+Price+PPDS_LV02.04.2026'!$J$74:$J$86</c:f>
              <c:numCache>
                <c:formatCode>0.00</c:formatCode>
                <c:ptCount val="13"/>
                <c:pt idx="0">
                  <c:v>50.553201066069953</c:v>
                </c:pt>
                <c:pt idx="1">
                  <c:v>41.239131041908031</c:v>
                </c:pt>
                <c:pt idx="2">
                  <c:v>32.530907635181507</c:v>
                </c:pt>
                <c:pt idx="3">
                  <c:v>31.669496216279359</c:v>
                </c:pt>
                <c:pt idx="4">
                  <c:v>11.838502853464073</c:v>
                </c:pt>
                <c:pt idx="5">
                  <c:v>9.69475614062247</c:v>
                </c:pt>
                <c:pt idx="6">
                  <c:v>8.5299666028838956</c:v>
                </c:pt>
                <c:pt idx="7">
                  <c:v>8.2175355220597748</c:v>
                </c:pt>
                <c:pt idx="8">
                  <c:v>21.629620261846991</c:v>
                </c:pt>
                <c:pt idx="9">
                  <c:v>41.070465932001625</c:v>
                </c:pt>
                <c:pt idx="10">
                  <c:v>34.538144676396598</c:v>
                </c:pt>
                <c:pt idx="11">
                  <c:v>48.232387497417825</c:v>
                </c:pt>
                <c:pt idx="12">
                  <c:v>27.481225119156022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49-4993-96F1-1F2C9892B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6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18898594583121"/>
          <c:y val="0.91125214850142766"/>
          <c:w val="0.66359462054016394"/>
          <c:h val="6.5556441901496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sz="1400"/>
              <a:t>The PPDS at SK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ST+Price+PPDS_LV02.04.2026'!$AE$40</c:f>
              <c:strCache>
                <c:ptCount val="1"/>
                <c:pt idx="0">
                  <c:v>Act'25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'SK ST+Price+PPDS_LV02.04.2026'!$AD$41:$AD$52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'SK ST+Price+PPDS_LV02.04.2026'!$AE$41:$AE$52</c:f>
              <c:numCache>
                <c:formatCode>0.00</c:formatCode>
                <c:ptCount val="12"/>
                <c:pt idx="0">
                  <c:v>8.4491963971631066</c:v>
                </c:pt>
                <c:pt idx="1">
                  <c:v>8.4479659204339548</c:v>
                </c:pt>
                <c:pt idx="2">
                  <c:v>7.9785160583037307</c:v>
                </c:pt>
                <c:pt idx="3">
                  <c:v>8.354534022387865</c:v>
                </c:pt>
                <c:pt idx="4">
                  <c:v>9.309079282567593</c:v>
                </c:pt>
                <c:pt idx="5">
                  <c:v>9.2311977899095474</c:v>
                </c:pt>
                <c:pt idx="6">
                  <c:v>10.191197580245166</c:v>
                </c:pt>
                <c:pt idx="7">
                  <c:v>10.278404809940399</c:v>
                </c:pt>
                <c:pt idx="8">
                  <c:v>9.9182503814856879</c:v>
                </c:pt>
                <c:pt idx="9">
                  <c:v>9.9807477897832371</c:v>
                </c:pt>
                <c:pt idx="10">
                  <c:v>10.45511639557734</c:v>
                </c:pt>
                <c:pt idx="11">
                  <c:v>10.306672125667019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A-4468-8818-3A1F326482F9}"/>
            </c:ext>
          </c:extLst>
        </c:ser>
        <c:ser>
          <c:idx val="1"/>
          <c:order val="1"/>
          <c:tx>
            <c:strRef>
              <c:f>'SK ST+Price+PPDS_LV02.04.2026'!$AF$40</c:f>
              <c:strCache>
                <c:ptCount val="1"/>
                <c:pt idx="0">
                  <c:v>LV'26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ST+Price+PPDS_LV02.04.2026'!$AD$41:$AD$52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'SK ST+Price+PPDS_LV02.04.2026'!$AF$41:$AF$52</c:f>
              <c:numCache>
                <c:formatCode>_(* #,##0.00_);_(* \(#,##0.00\);_(* "-"??_);_(@_)</c:formatCode>
                <c:ptCount val="12"/>
                <c:pt idx="0">
                  <c:v>10.409564463775958</c:v>
                </c:pt>
                <c:pt idx="1">
                  <c:v>10.98</c:v>
                </c:pt>
                <c:pt idx="2">
                  <c:v>12.004154342863151</c:v>
                </c:pt>
                <c:pt idx="3">
                  <c:v>13.999382811294552</c:v>
                </c:pt>
                <c:pt idx="4">
                  <c:v>14.908196273178731</c:v>
                </c:pt>
                <c:pt idx="5">
                  <c:v>14.670552752160548</c:v>
                </c:pt>
                <c:pt idx="6">
                  <c:v>14.21705089169204</c:v>
                </c:pt>
                <c:pt idx="7">
                  <c:v>13.848558827070971</c:v>
                </c:pt>
                <c:pt idx="8">
                  <c:v>13.347763347763347</c:v>
                </c:pt>
                <c:pt idx="9">
                  <c:v>12.850631691716693</c:v>
                </c:pt>
                <c:pt idx="10">
                  <c:v>12.823340874811462</c:v>
                </c:pt>
                <c:pt idx="11">
                  <c:v>12.698550724637684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2A-4468-8818-3A1F326482F9}"/>
            </c:ext>
          </c:extLst>
        </c:ser>
        <c:ser>
          <c:idx val="2"/>
          <c:order val="2"/>
          <c:tx>
            <c:strRef>
              <c:f>'SK ST+Price+PPDS_LV02.04.2026'!$AG$40</c:f>
              <c:strCache>
                <c:ptCount val="1"/>
                <c:pt idx="0">
                  <c:v>Act'26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2A-4468-8818-3A1F326482F9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920-49CC-BC21-2B990D1B97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accent6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ST+Price+PPDS_LV02.04.2026'!$AD$41:$AD$52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'SK ST+Price+PPDS_LV02.04.2026'!$AG$41:$AG$52</c:f>
              <c:numCache>
                <c:formatCode>_(* #,##0.00_);_(* \(#,##0.00\);_(* "-"??_);_(@_)</c:formatCode>
                <c:ptCount val="12"/>
                <c:pt idx="0">
                  <c:v>10.409564463775958</c:v>
                </c:pt>
                <c:pt idx="1">
                  <c:v>10.98</c:v>
                </c:pt>
                <c:pt idx="2">
                  <c:v>12.004154342863151</c:v>
                </c:pt>
                <c:pt idx="3">
                  <c:v>15.442993615369231</c:v>
                </c:pt>
                <c:pt idx="4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2A-4468-8818-3A1F326482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2871392"/>
        <c:axId val="182858912"/>
      </c:lineChart>
      <c:catAx>
        <c:axId val="18287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82858912"/>
        <c:crosses val="autoZero"/>
        <c:auto val="1"/>
        <c:lblAlgn val="ctr"/>
        <c:lblOffset val="100"/>
        <c:noMultiLvlLbl val="0"/>
      </c:catAx>
      <c:valAx>
        <c:axId val="182858912"/>
        <c:scaling>
          <c:orientation val="minMax"/>
          <c:min val="6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8287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Starch content in root at KSN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'KSN ST+Price+PPDS_LV02.04.2026'!$C$5</c:f>
              <c:strCache>
                <c:ptCount val="1"/>
                <c:pt idx="0">
                  <c:v>2026 El Niño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AF-49B6-9719-84C772C7420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125-4224-BD09-B39798F49C5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4B7-493A-9EBA-D1F35304CCE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C8D-4FDD-B8B9-A6D1AC68CD2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5AF-49B6-9719-84C772C7420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125-4224-BD09-B39798F49C5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4B7-493A-9EBA-D1F35304CCE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5AF-49B6-9719-84C772C742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'KSN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ST+Price+PPDS_LV02.04.2026'!$C$6:$C$18</c:f>
              <c:numCache>
                <c:formatCode>0.00</c:formatCode>
                <c:ptCount val="13"/>
                <c:pt idx="0">
                  <c:v>27.464032340545579</c:v>
                </c:pt>
                <c:pt idx="1">
                  <c:v>27.61</c:v>
                </c:pt>
                <c:pt idx="2">
                  <c:v>25.430969888730324</c:v>
                </c:pt>
                <c:pt idx="3">
                  <c:v>22.227507483875204</c:v>
                </c:pt>
                <c:pt idx="4">
                  <c:v>21.55142857142857</c:v>
                </c:pt>
                <c:pt idx="5">
                  <c:v>21.49642857142857</c:v>
                </c:pt>
                <c:pt idx="6">
                  <c:v>21.994999999999997</c:v>
                </c:pt>
                <c:pt idx="7">
                  <c:v>23.5</c:v>
                </c:pt>
                <c:pt idx="8">
                  <c:v>24.404285714285713</c:v>
                </c:pt>
                <c:pt idx="9">
                  <c:v>25.200000000000003</c:v>
                </c:pt>
                <c:pt idx="10">
                  <c:v>25.700000000000003</c:v>
                </c:pt>
                <c:pt idx="11">
                  <c:v>27.5</c:v>
                </c:pt>
                <c:pt idx="12">
                  <c:v>24.317285220494917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A1-494B-9E18-71C36D5C5526}"/>
            </c:ext>
          </c:extLst>
        </c:ser>
        <c:ser>
          <c:idx val="1"/>
          <c:order val="1"/>
          <c:tx>
            <c:strRef>
              <c:f>'KSN ST+Price+PPDS_LV02.04.2026'!$D$5</c:f>
              <c:strCache>
                <c:ptCount val="1"/>
                <c:pt idx="0">
                  <c:v>2025 La Niña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ST+Price+PPDS_LV02.04.2026'!$D$6:$D$18</c:f>
              <c:numCache>
                <c:formatCode>0.00</c:formatCode>
                <c:ptCount val="13"/>
                <c:pt idx="0">
                  <c:v>27.998711016072541</c:v>
                </c:pt>
                <c:pt idx="1">
                  <c:v>28.33237187622586</c:v>
                </c:pt>
                <c:pt idx="2">
                  <c:v>26.571255159693557</c:v>
                </c:pt>
                <c:pt idx="3">
                  <c:v>23.546041186995431</c:v>
                </c:pt>
                <c:pt idx="4">
                  <c:v>20.654164169138902</c:v>
                </c:pt>
                <c:pt idx="5">
                  <c:v>20.603923331772496</c:v>
                </c:pt>
                <c:pt idx="6">
                  <c:v>22.594806461472999</c:v>
                </c:pt>
                <c:pt idx="7">
                  <c:v>24.402036544221627</c:v>
                </c:pt>
                <c:pt idx="8">
                  <c:v>24.325976082898794</c:v>
                </c:pt>
                <c:pt idx="9">
                  <c:v>24.318542972936349</c:v>
                </c:pt>
                <c:pt idx="10">
                  <c:v>25.291087447547046</c:v>
                </c:pt>
                <c:pt idx="11">
                  <c:v>26.884980208813854</c:v>
                </c:pt>
                <c:pt idx="12">
                  <c:v>24.261657131264741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1-494B-9E18-71C36D5C5526}"/>
            </c:ext>
          </c:extLst>
        </c:ser>
        <c:ser>
          <c:idx val="2"/>
          <c:order val="2"/>
          <c:tx>
            <c:strRef>
              <c:f>'KSN ST+Price+PPDS_LV02.04.2026'!$E$5</c:f>
              <c:strCache>
                <c:ptCount val="1"/>
                <c:pt idx="0">
                  <c:v>2024 El Niño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ST+Price+PPDS_LV02.04.2026'!$E$6:$E$18</c:f>
              <c:numCache>
                <c:formatCode>0.00</c:formatCode>
                <c:ptCount val="13"/>
                <c:pt idx="0">
                  <c:v>27.831058246613079</c:v>
                </c:pt>
                <c:pt idx="1">
                  <c:v>27.763913995241939</c:v>
                </c:pt>
                <c:pt idx="2">
                  <c:v>25.857647622065933</c:v>
                </c:pt>
                <c:pt idx="3">
                  <c:v>23.014333155782325</c:v>
                </c:pt>
                <c:pt idx="4">
                  <c:v>18.614028087101651</c:v>
                </c:pt>
                <c:pt idx="5">
                  <c:v>17.547046414177668</c:v>
                </c:pt>
                <c:pt idx="6">
                  <c:v>20.086248892666717</c:v>
                </c:pt>
                <c:pt idx="7">
                  <c:v>22.97160522752392</c:v>
                </c:pt>
                <c:pt idx="8">
                  <c:v>24.393694607480903</c:v>
                </c:pt>
                <c:pt idx="9">
                  <c:v>24.929827293808188</c:v>
                </c:pt>
                <c:pt idx="10">
                  <c:v>24.47498937387142</c:v>
                </c:pt>
                <c:pt idx="11">
                  <c:v>26.42703409995158</c:v>
                </c:pt>
                <c:pt idx="12">
                  <c:v>23.134131585290842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1-494B-9E18-71C36D5C5526}"/>
            </c:ext>
          </c:extLst>
        </c:ser>
        <c:ser>
          <c:idx val="3"/>
          <c:order val="3"/>
          <c:tx>
            <c:strRef>
              <c:f>'KSN ST+Price+PPDS_LV02.04.2026'!$F$5</c:f>
              <c:strCache>
                <c:ptCount val="1"/>
                <c:pt idx="0">
                  <c:v>2023 El Niño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ST+Price+PPDS_LV02.04.2026'!$F$6:$F$18</c:f>
              <c:numCache>
                <c:formatCode>0.00</c:formatCode>
                <c:ptCount val="13"/>
                <c:pt idx="0">
                  <c:v>28.89016515316608</c:v>
                </c:pt>
                <c:pt idx="1">
                  <c:v>28.97</c:v>
                </c:pt>
                <c:pt idx="2">
                  <c:v>27.471618828637489</c:v>
                </c:pt>
                <c:pt idx="3">
                  <c:v>23.549196655671938</c:v>
                </c:pt>
                <c:pt idx="4">
                  <c:v>20.110915315242565</c:v>
                </c:pt>
                <c:pt idx="5">
                  <c:v>18.828484519298883</c:v>
                </c:pt>
                <c:pt idx="6">
                  <c:v>22.098549618970239</c:v>
                </c:pt>
                <c:pt idx="7">
                  <c:v>23.521527409244285</c:v>
                </c:pt>
                <c:pt idx="8">
                  <c:v>23.500475495597183</c:v>
                </c:pt>
                <c:pt idx="9">
                  <c:v>22.977082748636242</c:v>
                </c:pt>
                <c:pt idx="10">
                  <c:v>24.135440259541053</c:v>
                </c:pt>
                <c:pt idx="11">
                  <c:v>26.922451612177966</c:v>
                </c:pt>
                <c:pt idx="12">
                  <c:v>24.014660395643787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A1-494B-9E18-71C36D5C5526}"/>
            </c:ext>
          </c:extLst>
        </c:ser>
        <c:ser>
          <c:idx val="4"/>
          <c:order val="4"/>
          <c:tx>
            <c:strRef>
              <c:f>'KSN ST+Price+PPDS_LV02.04.2026'!$G$5</c:f>
              <c:strCache>
                <c:ptCount val="1"/>
                <c:pt idx="0">
                  <c:v>2022 La Niña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ST+Price+PPDS_LV02.04.2026'!$G$6:$G$18</c:f>
              <c:numCache>
                <c:formatCode>0.00</c:formatCode>
                <c:ptCount val="13"/>
                <c:pt idx="0">
                  <c:v>29.796849880723954</c:v>
                </c:pt>
                <c:pt idx="1">
                  <c:v>28.897074957617701</c:v>
                </c:pt>
                <c:pt idx="2">
                  <c:v>27.259584627147472</c:v>
                </c:pt>
                <c:pt idx="3">
                  <c:v>25.455601163039749</c:v>
                </c:pt>
                <c:pt idx="4">
                  <c:v>22.712972487164464</c:v>
                </c:pt>
                <c:pt idx="5">
                  <c:v>23.336883150422686</c:v>
                </c:pt>
                <c:pt idx="6">
                  <c:v>23.962162118205772</c:v>
                </c:pt>
                <c:pt idx="7">
                  <c:v>24.758563422212969</c:v>
                </c:pt>
                <c:pt idx="8">
                  <c:v>25.502383771570575</c:v>
                </c:pt>
                <c:pt idx="9">
                  <c:v>25.838381236649894</c:v>
                </c:pt>
                <c:pt idx="10">
                  <c:v>27.695088051542822</c:v>
                </c:pt>
                <c:pt idx="11">
                  <c:v>28.171766388124343</c:v>
                </c:pt>
                <c:pt idx="12">
                  <c:v>25.909621321029086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A1-494B-9E18-71C36D5C5526}"/>
            </c:ext>
          </c:extLst>
        </c:ser>
        <c:ser>
          <c:idx val="5"/>
          <c:order val="5"/>
          <c:tx>
            <c:strRef>
              <c:f>'KSN ST+Price+PPDS_LV02.04.2026'!$H$5</c:f>
              <c:strCache>
                <c:ptCount val="1"/>
                <c:pt idx="0">
                  <c:v>2021 La Niña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ST+Price+PPDS_LV02.04.2026'!$H$6:$H$18</c:f>
              <c:numCache>
                <c:formatCode>0.00</c:formatCode>
                <c:ptCount val="13"/>
                <c:pt idx="0">
                  <c:v>29.951744056709416</c:v>
                </c:pt>
                <c:pt idx="1">
                  <c:v>29.888328967565631</c:v>
                </c:pt>
                <c:pt idx="2">
                  <c:v>27.52840111708716</c:v>
                </c:pt>
                <c:pt idx="3">
                  <c:v>24.752391595686984</c:v>
                </c:pt>
                <c:pt idx="4">
                  <c:v>21.841451672469521</c:v>
                </c:pt>
                <c:pt idx="5">
                  <c:v>21.901615156731353</c:v>
                </c:pt>
                <c:pt idx="6">
                  <c:v>24.132312756708572</c:v>
                </c:pt>
                <c:pt idx="7">
                  <c:v>25.20256917568706</c:v>
                </c:pt>
                <c:pt idx="8">
                  <c:v>24.637114628665135</c:v>
                </c:pt>
                <c:pt idx="9">
                  <c:v>25.089758933972423</c:v>
                </c:pt>
                <c:pt idx="10">
                  <c:v>26.639213695913799</c:v>
                </c:pt>
                <c:pt idx="11">
                  <c:v>28.718051204493893</c:v>
                </c:pt>
                <c:pt idx="12">
                  <c:v>25.50199486615945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A1-494B-9E18-71C36D5C5526}"/>
            </c:ext>
          </c:extLst>
        </c:ser>
        <c:ser>
          <c:idx val="8"/>
          <c:order val="6"/>
          <c:tx>
            <c:strRef>
              <c:f>'KSN ST+Price+PPDS_LV02.04.2026'!$K$5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ST+Price+PPDS_LV02.04.2026'!$K$6:$K$18</c:f>
              <c:numCache>
                <c:formatCode>0.00</c:formatCode>
                <c:ptCount val="13"/>
                <c:pt idx="0">
                  <c:v>29.360267353100873</c:v>
                </c:pt>
                <c:pt idx="1">
                  <c:v>29.13521500994252</c:v>
                </c:pt>
                <c:pt idx="2">
                  <c:v>27.293310237604175</c:v>
                </c:pt>
                <c:pt idx="3">
                  <c:v>25.58535896304344</c:v>
                </c:pt>
                <c:pt idx="4">
                  <c:v>24.154912305219767</c:v>
                </c:pt>
                <c:pt idx="5">
                  <c:v>24.529696795560628</c:v>
                </c:pt>
                <c:pt idx="6">
                  <c:v>24.902171464808308</c:v>
                </c:pt>
                <c:pt idx="7">
                  <c:v>25.398904731394282</c:v>
                </c:pt>
                <c:pt idx="8">
                  <c:v>26.363659969592636</c:v>
                </c:pt>
                <c:pt idx="9">
                  <c:v>26.606373846248236</c:v>
                </c:pt>
                <c:pt idx="10">
                  <c:v>27.142751619188743</c:v>
                </c:pt>
                <c:pt idx="11">
                  <c:v>27.941426658140184</c:v>
                </c:pt>
                <c:pt idx="12">
                  <c:v>26.408333333333335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D-4FDD-B8B9-A6D1AC68C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1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784371833313841E-2"/>
          <c:y val="0.85082372981523002"/>
          <c:w val="0.90474662684726781"/>
          <c:h val="0.13762180389702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PPDS at KSN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'KSN ST+Price+PPDS_LV02.04.2026'!$C$39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DE-432E-B7C5-4367BF4879B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DD1-4E4A-9291-C84A7D786BB4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C5A-41B2-8563-C1C54A16A19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203-46B3-B3F9-EAB5FD373FC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4DE-432E-B7C5-4367BF4879B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DD1-4E4A-9291-C84A7D786BB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C5A-41B2-8563-C1C54A16A19A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4DE-432E-B7C5-4367BF4879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'KSN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ST+Price+PPDS_LV02.04.2026'!$C$40:$C$52</c:f>
              <c:numCache>
                <c:formatCode>0.00</c:formatCode>
                <c:ptCount val="13"/>
                <c:pt idx="0">
                  <c:v>10.63608812853573</c:v>
                </c:pt>
                <c:pt idx="1">
                  <c:v>10.67</c:v>
                </c:pt>
                <c:pt idx="2">
                  <c:v>11.377402031768353</c:v>
                </c:pt>
                <c:pt idx="3">
                  <c:v>14.525232277278194</c:v>
                </c:pt>
                <c:pt idx="4">
                  <c:v>13.943391223651066</c:v>
                </c:pt>
                <c:pt idx="5">
                  <c:v>13.962452234590463</c:v>
                </c:pt>
                <c:pt idx="6">
                  <c:v>13.542038775046278</c:v>
                </c:pt>
                <c:pt idx="7">
                  <c:v>12.80243161094225</c:v>
                </c:pt>
                <c:pt idx="8">
                  <c:v>12.2870690159808</c:v>
                </c:pt>
                <c:pt idx="9">
                  <c:v>12.154195011337867</c:v>
                </c:pt>
                <c:pt idx="10">
                  <c:v>12.190105614230125</c:v>
                </c:pt>
                <c:pt idx="11">
                  <c:v>11.696969696969697</c:v>
                </c:pt>
                <c:pt idx="12">
                  <c:v>12.459112593422375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2-4530-B5D0-731966E84C76}"/>
            </c:ext>
          </c:extLst>
        </c:ser>
        <c:ser>
          <c:idx val="1"/>
          <c:order val="1"/>
          <c:tx>
            <c:strRef>
              <c:f>'KSN ST+Price+PPDS_LV02.04.2026'!$D$39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ST+Price+PPDS_LV02.04.2026'!$D$40:$D$52</c:f>
              <c:numCache>
                <c:formatCode>0.00</c:formatCode>
                <c:ptCount val="13"/>
                <c:pt idx="0">
                  <c:v>8.9837623090279735</c:v>
                </c:pt>
                <c:pt idx="1">
                  <c:v>8.7660382617888626</c:v>
                </c:pt>
                <c:pt idx="2">
                  <c:v>7.8539545699977165</c:v>
                </c:pt>
                <c:pt idx="3">
                  <c:v>8.1076634011667004</c:v>
                </c:pt>
                <c:pt idx="4">
                  <c:v>8.2725715431077074</c:v>
                </c:pt>
                <c:pt idx="5">
                  <c:v>8.5500333800499089</c:v>
                </c:pt>
                <c:pt idx="6">
                  <c:v>8.8182592632605257</c:v>
                </c:pt>
                <c:pt idx="7">
                  <c:v>8.6293209401226747</c:v>
                </c:pt>
                <c:pt idx="8">
                  <c:v>8.7649616781331243</c:v>
                </c:pt>
                <c:pt idx="9">
                  <c:v>9.3423812397525197</c:v>
                </c:pt>
                <c:pt idx="10">
                  <c:v>10.297842624619305</c:v>
                </c:pt>
                <c:pt idx="11">
                  <c:v>10.10304457516318</c:v>
                </c:pt>
                <c:pt idx="12">
                  <c:v>8.8865581599932248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2-4530-B5D0-731966E84C76}"/>
            </c:ext>
          </c:extLst>
        </c:ser>
        <c:ser>
          <c:idx val="2"/>
          <c:order val="2"/>
          <c:tx>
            <c:strRef>
              <c:f>'KSN ST+Price+PPDS_LV02.04.2026'!$E$39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ST+Price+PPDS_LV02.04.2026'!$E$40:$E$52</c:f>
              <c:numCache>
                <c:formatCode>0.00</c:formatCode>
                <c:ptCount val="13"/>
                <c:pt idx="0">
                  <c:v>14.315577715945851</c:v>
                </c:pt>
                <c:pt idx="1">
                  <c:v>14.054652726433678</c:v>
                </c:pt>
                <c:pt idx="2">
                  <c:v>14.340807074319734</c:v>
                </c:pt>
                <c:pt idx="3">
                  <c:v>13.676570094693858</c:v>
                </c:pt>
                <c:pt idx="4">
                  <c:v>13.902553334926415</c:v>
                </c:pt>
                <c:pt idx="5">
                  <c:v>12.193143515551073</c:v>
                </c:pt>
                <c:pt idx="6">
                  <c:v>11.35126150924131</c:v>
                </c:pt>
                <c:pt idx="7">
                  <c:v>9.8179439601777254</c:v>
                </c:pt>
                <c:pt idx="8">
                  <c:v>9.8804640527021697</c:v>
                </c:pt>
                <c:pt idx="9">
                  <c:v>9.5955960326578023</c:v>
                </c:pt>
                <c:pt idx="10">
                  <c:v>11.11467829065057</c:v>
                </c:pt>
                <c:pt idx="11">
                  <c:v>9.5229685710559586</c:v>
                </c:pt>
                <c:pt idx="12">
                  <c:v>11.868283826511556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42-4530-B5D0-731966E84C76}"/>
            </c:ext>
          </c:extLst>
        </c:ser>
        <c:ser>
          <c:idx val="3"/>
          <c:order val="3"/>
          <c:tx>
            <c:strRef>
              <c:f>'KSN ST+Price+PPDS_LV02.04.2026'!$F$39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ST+Price+PPDS_LV02.04.2026'!$F$40:$F$52</c:f>
              <c:numCache>
                <c:formatCode>0.00</c:formatCode>
                <c:ptCount val="13"/>
                <c:pt idx="0">
                  <c:v>11.182142291455765</c:v>
                </c:pt>
                <c:pt idx="1">
                  <c:v>11.452537141877659</c:v>
                </c:pt>
                <c:pt idx="2">
                  <c:v>13.518988225752771</c:v>
                </c:pt>
                <c:pt idx="3">
                  <c:v>15.937619228615391</c:v>
                </c:pt>
                <c:pt idx="4">
                  <c:v>15.843569834900254</c:v>
                </c:pt>
                <c:pt idx="5">
                  <c:v>14.704625868194748</c:v>
                </c:pt>
                <c:pt idx="6">
                  <c:v>13.536497309395202</c:v>
                </c:pt>
                <c:pt idx="7">
                  <c:v>12.330816619637048</c:v>
                </c:pt>
                <c:pt idx="8">
                  <c:v>13.061220794011433</c:v>
                </c:pt>
                <c:pt idx="9">
                  <c:v>14.167258709530357</c:v>
                </c:pt>
                <c:pt idx="10">
                  <c:v>15.837714978584721</c:v>
                </c:pt>
                <c:pt idx="11">
                  <c:v>14.545702977490512</c:v>
                </c:pt>
                <c:pt idx="12">
                  <c:v>13.774287996588807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42-4530-B5D0-731966E84C76}"/>
            </c:ext>
          </c:extLst>
        </c:ser>
        <c:ser>
          <c:idx val="4"/>
          <c:order val="4"/>
          <c:tx>
            <c:strRef>
              <c:f>'KSN ST+Price+PPDS_LV02.04.2026'!$G$39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ST+Price+PPDS_LV02.04.2026'!$G$40:$G$52</c:f>
              <c:numCache>
                <c:formatCode>0.00</c:formatCode>
                <c:ptCount val="13"/>
                <c:pt idx="0">
                  <c:v>9.4942432759129414</c:v>
                </c:pt>
                <c:pt idx="1">
                  <c:v>9.5114890689404614</c:v>
                </c:pt>
                <c:pt idx="2">
                  <c:v>9.9351515721261308</c:v>
                </c:pt>
                <c:pt idx="3">
                  <c:v>11.402517249193123</c:v>
                </c:pt>
                <c:pt idx="4">
                  <c:v>12.466413069656552</c:v>
                </c:pt>
                <c:pt idx="5">
                  <c:v>12.425975921550373</c:v>
                </c:pt>
                <c:pt idx="6">
                  <c:v>12.406366497832302</c:v>
                </c:pt>
                <c:pt idx="7">
                  <c:v>12.018927735289905</c:v>
                </c:pt>
                <c:pt idx="8">
                  <c:v>12.001070477947559</c:v>
                </c:pt>
                <c:pt idx="9">
                  <c:v>11.915046620948257</c:v>
                </c:pt>
                <c:pt idx="10">
                  <c:v>11.752675744055761</c:v>
                </c:pt>
                <c:pt idx="11">
                  <c:v>11.21944543667748</c:v>
                </c:pt>
                <c:pt idx="12">
                  <c:v>11.402028521003158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42-4530-B5D0-731966E84C76}"/>
            </c:ext>
          </c:extLst>
        </c:ser>
        <c:ser>
          <c:idx val="5"/>
          <c:order val="5"/>
          <c:tx>
            <c:strRef>
              <c:f>'KSN ST+Price+PPDS_LV02.04.2026'!$H$39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ST+Price+PPDS_LV02.04.2026'!$H$40:$H$52</c:f>
              <c:numCache>
                <c:formatCode>0.00</c:formatCode>
                <c:ptCount val="13"/>
                <c:pt idx="0">
                  <c:v>8.0026844737384746</c:v>
                </c:pt>
                <c:pt idx="1">
                  <c:v>7.979416750193943</c:v>
                </c:pt>
                <c:pt idx="2">
                  <c:v>8.4638551930054238</c:v>
                </c:pt>
                <c:pt idx="3">
                  <c:v>10.001361714867411</c:v>
                </c:pt>
                <c:pt idx="4">
                  <c:v>10.37625370530138</c:v>
                </c:pt>
                <c:pt idx="5">
                  <c:v>9.587019000773493</c:v>
                </c:pt>
                <c:pt idx="6">
                  <c:v>9.2098151439911433</c:v>
                </c:pt>
                <c:pt idx="7">
                  <c:v>8.9641980790514335</c:v>
                </c:pt>
                <c:pt idx="8">
                  <c:v>10.110020755082418</c:v>
                </c:pt>
                <c:pt idx="9">
                  <c:v>10.224873245953024</c:v>
                </c:pt>
                <c:pt idx="10">
                  <c:v>10.579164504074324</c:v>
                </c:pt>
                <c:pt idx="11">
                  <c:v>9.6382637026365199</c:v>
                </c:pt>
                <c:pt idx="12">
                  <c:v>9.472510752494582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42-4530-B5D0-731966E84C76}"/>
            </c:ext>
          </c:extLst>
        </c:ser>
        <c:ser>
          <c:idx val="8"/>
          <c:order val="6"/>
          <c:tx>
            <c:strRef>
              <c:f>'KSN ST+Price+PPDS_LV02.04.2026'!$K$39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ST+Price+PPDS_LV02.04.2026'!$K$40:$K$52</c:f>
              <c:numCache>
                <c:formatCode>0.00</c:formatCode>
                <c:ptCount val="13"/>
                <c:pt idx="0">
                  <c:v>9.18558728650593</c:v>
                </c:pt>
                <c:pt idx="1">
                  <c:v>9.5861258136082288</c:v>
                </c:pt>
                <c:pt idx="2">
                  <c:v>10.83814884809691</c:v>
                </c:pt>
                <c:pt idx="3">
                  <c:v>12.830074760216496</c:v>
                </c:pt>
                <c:pt idx="4">
                  <c:v>12.454125884472889</c:v>
                </c:pt>
                <c:pt idx="5">
                  <c:v>11.3458814491987</c:v>
                </c:pt>
                <c:pt idx="6">
                  <c:v>11.14887778225278</c:v>
                </c:pt>
                <c:pt idx="7">
                  <c:v>10.608351866755541</c:v>
                </c:pt>
                <c:pt idx="8">
                  <c:v>11.02968701506914</c:v>
                </c:pt>
                <c:pt idx="9">
                  <c:v>11.38930996130496</c:v>
                </c:pt>
                <c:pt idx="10">
                  <c:v>11.574605014075052</c:v>
                </c:pt>
                <c:pt idx="11">
                  <c:v>10.158693537643728</c:v>
                </c:pt>
                <c:pt idx="12">
                  <c:v>11.015279786940324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03-46B3-B3F9-EAB5FD37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6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965293861358893"/>
          <c:y val="0.89503702092487059"/>
          <c:w val="0.71766995168021142"/>
          <c:h val="7.03870689973974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average price</a:t>
            </a:r>
            <a:r>
              <a:rPr lang="en-US" b="1" baseline="0"/>
              <a:t> of roots</a:t>
            </a:r>
            <a:r>
              <a:rPr lang="en-US" b="1"/>
              <a:t> at KSN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'KSN ST+Price+PPDS_LV02.04.2026'!$C$22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74-46E0-BD39-DCCA20FA3634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205-4A61-9B1A-60CD6EC3B9F2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4DD-4985-AD94-238FD7ACF64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557-42D6-ABA0-348622A1A39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074-46E0-BD39-DCCA20FA363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205-4A61-9B1A-60CD6EC3B9F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4DD-4985-AD94-238FD7ACF64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074-46E0-BD39-DCCA20FA36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'KSN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ST+Price+PPDS_LV02.04.2026'!$C$23:$C$35</c:f>
              <c:numCache>
                <c:formatCode>0.00</c:formatCode>
                <c:ptCount val="13"/>
                <c:pt idx="0">
                  <c:v>2.9210986833899821</c:v>
                </c:pt>
                <c:pt idx="1">
                  <c:v>2.95</c:v>
                </c:pt>
                <c:pt idx="2">
                  <c:v>2.8933836848188021</c:v>
                </c:pt>
                <c:pt idx="3">
                  <c:v>3.2285970914822673</c:v>
                </c:pt>
                <c:pt idx="4">
                  <c:v>3.0049999999999999</c:v>
                </c:pt>
                <c:pt idx="5">
                  <c:v>3.0014285714285713</c:v>
                </c:pt>
                <c:pt idx="6">
                  <c:v>2.9785714285714282</c:v>
                </c:pt>
                <c:pt idx="7">
                  <c:v>3.0085714285714285</c:v>
                </c:pt>
                <c:pt idx="8">
                  <c:v>2.9985714285714282</c:v>
                </c:pt>
                <c:pt idx="9">
                  <c:v>3.0628571428571427</c:v>
                </c:pt>
                <c:pt idx="10">
                  <c:v>3.1328571428571426</c:v>
                </c:pt>
                <c:pt idx="11">
                  <c:v>3.2166666666666668</c:v>
                </c:pt>
                <c:pt idx="12">
                  <c:v>3.0297179452851202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4-405C-B960-446CF6B600BA}"/>
            </c:ext>
          </c:extLst>
        </c:ser>
        <c:ser>
          <c:idx val="1"/>
          <c:order val="1"/>
          <c:tx>
            <c:strRef>
              <c:f>'KSN ST+Price+PPDS_LV02.04.2026'!$D$22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ST+Price+PPDS_LV02.04.2026'!$D$23:$D$35</c:f>
              <c:numCache>
                <c:formatCode>0.00</c:formatCode>
                <c:ptCount val="13"/>
                <c:pt idx="0">
                  <c:v>2.515337647275588</c:v>
                </c:pt>
                <c:pt idx="1">
                  <c:v>2.4836265591422659</c:v>
                </c:pt>
                <c:pt idx="2">
                  <c:v>2.0868943089205061</c:v>
                </c:pt>
                <c:pt idx="3">
                  <c:v>1.9090337637416657</c:v>
                </c:pt>
                <c:pt idx="4">
                  <c:v>1.7086305075229331</c:v>
                </c:pt>
                <c:pt idx="5">
                  <c:v>1.7616423224664399</c:v>
                </c:pt>
                <c:pt idx="6">
                  <c:v>1.9924686138046304</c:v>
                </c:pt>
                <c:pt idx="7">
                  <c:v>2.1057300493269047</c:v>
                </c:pt>
                <c:pt idx="8">
                  <c:v>2.1321624814979083</c:v>
                </c:pt>
                <c:pt idx="9">
                  <c:v>2.2719309964847603</c:v>
                </c:pt>
                <c:pt idx="10">
                  <c:v>2.6044363834032422</c:v>
                </c:pt>
                <c:pt idx="11">
                  <c:v>2.2719309964847603</c:v>
                </c:pt>
                <c:pt idx="12">
                  <c:v>2.1560262715479848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84-405C-B960-446CF6B600BA}"/>
            </c:ext>
          </c:extLst>
        </c:ser>
        <c:ser>
          <c:idx val="2"/>
          <c:order val="2"/>
          <c:tx>
            <c:strRef>
              <c:f>'KSN ST+Price+PPDS_LV02.04.2026'!$E$22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ST+Price+PPDS_LV02.04.2026'!$E$23:$E$35</c:f>
              <c:numCache>
                <c:formatCode>0.00</c:formatCode>
                <c:ptCount val="13"/>
                <c:pt idx="0">
                  <c:v>3.9841767724640524</c:v>
                </c:pt>
                <c:pt idx="1">
                  <c:v>3.9021216952969726</c:v>
                </c:pt>
                <c:pt idx="2">
                  <c:v>3.7081953594378998</c:v>
                </c:pt>
                <c:pt idx="3">
                  <c:v>3.1475714058769384</c:v>
                </c:pt>
                <c:pt idx="4">
                  <c:v>2.5878251825874901</c:v>
                </c:pt>
                <c:pt idx="5">
                  <c:v>2.1395365520210414</c:v>
                </c:pt>
                <c:pt idx="6">
                  <c:v>2.2800426392036859</c:v>
                </c:pt>
                <c:pt idx="7">
                  <c:v>2.2553393279915555</c:v>
                </c:pt>
                <c:pt idx="8">
                  <c:v>2.4102102268180983</c:v>
                </c:pt>
                <c:pt idx="9">
                  <c:v>2.3921655187531004</c:v>
                </c:pt>
                <c:pt idx="10">
                  <c:v>2.7203163305767206</c:v>
                </c:pt>
                <c:pt idx="11">
                  <c:v>2.5166381516006298</c:v>
                </c:pt>
                <c:pt idx="12">
                  <c:v>2.7456243973409746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84-405C-B960-446CF6B600BA}"/>
            </c:ext>
          </c:extLst>
        </c:ser>
        <c:ser>
          <c:idx val="3"/>
          <c:order val="3"/>
          <c:tx>
            <c:strRef>
              <c:f>'KSN ST+Price+PPDS_LV02.04.2026'!$F$22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ST+Price+PPDS_LV02.04.2026'!$F$23:$F$35</c:f>
              <c:numCache>
                <c:formatCode>0.00</c:formatCode>
                <c:ptCount val="13"/>
                <c:pt idx="0">
                  <c:v>3.2305393756636005</c:v>
                </c:pt>
                <c:pt idx="1">
                  <c:v>3.317800010001958</c:v>
                </c:pt>
                <c:pt idx="2">
                  <c:v>3.7138849148671835</c:v>
                </c:pt>
                <c:pt idx="3">
                  <c:v>3.7531812943788236</c:v>
                </c:pt>
                <c:pt idx="4">
                  <c:v>3.1862869124081064</c:v>
                </c:pt>
                <c:pt idx="5">
                  <c:v>2.7686582052138671</c:v>
                </c:pt>
                <c:pt idx="6">
                  <c:v>2.9913695745872699</c:v>
                </c:pt>
                <c:pt idx="7">
                  <c:v>2.9003964109715779</c:v>
                </c:pt>
                <c:pt idx="8">
                  <c:v>3.0694489921225006</c:v>
                </c:pt>
                <c:pt idx="9">
                  <c:v>3.2552227569021648</c:v>
                </c:pt>
                <c:pt idx="10">
                  <c:v>3.8225022371327002</c:v>
                </c:pt>
                <c:pt idx="11">
                  <c:v>3.916059845766013</c:v>
                </c:pt>
                <c:pt idx="12">
                  <c:v>3.3078484842987281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84-405C-B960-446CF6B600BA}"/>
            </c:ext>
          </c:extLst>
        </c:ser>
        <c:ser>
          <c:idx val="4"/>
          <c:order val="4"/>
          <c:tx>
            <c:strRef>
              <c:f>'KSN ST+Price+PPDS_LV02.04.2026'!$G$22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ST+Price+PPDS_LV02.04.2026'!$G$23:$G$35</c:f>
              <c:numCache>
                <c:formatCode>0.00</c:formatCode>
                <c:ptCount val="13"/>
                <c:pt idx="0">
                  <c:v>2.8289854162345072</c:v>
                </c:pt>
                <c:pt idx="1">
                  <c:v>2.7485421258373388</c:v>
                </c:pt>
                <c:pt idx="2">
                  <c:v>2.7082810506390951</c:v>
                </c:pt>
                <c:pt idx="3">
                  <c:v>2.9025793135014126</c:v>
                </c:pt>
                <c:pt idx="4">
                  <c:v>2.8314929706473677</c:v>
                </c:pt>
                <c:pt idx="5">
                  <c:v>2.8998354811118694</c:v>
                </c:pt>
                <c:pt idx="6">
                  <c:v>2.972833653189344</c:v>
                </c:pt>
                <c:pt idx="7">
                  <c:v>2.9757138460116961</c:v>
                </c:pt>
                <c:pt idx="8">
                  <c:v>3.0605590499828454</c:v>
                </c:pt>
                <c:pt idx="9">
                  <c:v>3.0786551704451814</c:v>
                </c:pt>
                <c:pt idx="10">
                  <c:v>3.2549138957285586</c:v>
                </c:pt>
                <c:pt idx="11">
                  <c:v>3.1607159584638569</c:v>
                </c:pt>
                <c:pt idx="12">
                  <c:v>2.9542224127076517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84-405C-B960-446CF6B600BA}"/>
            </c:ext>
          </c:extLst>
        </c:ser>
        <c:ser>
          <c:idx val="5"/>
          <c:order val="5"/>
          <c:tx>
            <c:strRef>
              <c:f>'KSN ST+Price+PPDS_LV02.04.2026'!$H$22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ST+Price+PPDS_LV02.04.2026'!$H$23:$H$35</c:f>
              <c:numCache>
                <c:formatCode>0.00</c:formatCode>
                <c:ptCount val="13"/>
                <c:pt idx="0">
                  <c:v>2.396943571240171</c:v>
                </c:pt>
                <c:pt idx="1">
                  <c:v>2.3849143279910003</c:v>
                </c:pt>
                <c:pt idx="2">
                  <c:v>2.3299640074999446</c:v>
                </c:pt>
                <c:pt idx="3">
                  <c:v>2.4755762165650963</c:v>
                </c:pt>
                <c:pt idx="4">
                  <c:v>2.2663244384562291</c:v>
                </c:pt>
                <c:pt idx="5">
                  <c:v>2.0997120065521222</c:v>
                </c:pt>
                <c:pt idx="6">
                  <c:v>2.2225413948626525</c:v>
                </c:pt>
                <c:pt idx="7">
                  <c:v>2.2592082219185481</c:v>
                </c:pt>
                <c:pt idx="8">
                  <c:v>2.4908174024114915</c:v>
                </c:pt>
                <c:pt idx="9">
                  <c:v>2.565396048713855</c:v>
                </c:pt>
                <c:pt idx="10">
                  <c:v>2.8182062394826182</c:v>
                </c:pt>
                <c:pt idx="11">
                  <c:v>2.7679215053473047</c:v>
                </c:pt>
                <c:pt idx="12">
                  <c:v>2.41567920579757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84-405C-B960-446CF6B600BA}"/>
            </c:ext>
          </c:extLst>
        </c:ser>
        <c:ser>
          <c:idx val="8"/>
          <c:order val="6"/>
          <c:tx>
            <c:strRef>
              <c:f>'KSN ST+Price+PPDS_LV02.04.2026'!$K$22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ST+Price+PPDS_LV02.04.2026'!$K$23:$K$35</c:f>
              <c:numCache>
                <c:formatCode>0.00</c:formatCode>
                <c:ptCount val="13"/>
                <c:pt idx="0">
                  <c:v>2.6969129852705853</c:v>
                </c:pt>
                <c:pt idx="1">
                  <c:v>2.7929383669183592</c:v>
                </c:pt>
                <c:pt idx="2">
                  <c:v>2.958089589124413</c:v>
                </c:pt>
                <c:pt idx="3">
                  <c:v>3.2826206826282252</c:v>
                </c:pt>
                <c:pt idx="4">
                  <c:v>3.0082831857761021</c:v>
                </c:pt>
                <c:pt idx="5">
                  <c:v>2.7831103182722012</c:v>
                </c:pt>
                <c:pt idx="6">
                  <c:v>2.7763126617385052</c:v>
                </c:pt>
                <c:pt idx="7">
                  <c:v>2.694405184208327</c:v>
                </c:pt>
                <c:pt idx="8">
                  <c:v>2.9078291803631395</c:v>
                </c:pt>
                <c:pt idx="9">
                  <c:v>3.0302823868127877</c:v>
                </c:pt>
                <c:pt idx="10">
                  <c:v>3.1416662898725578</c:v>
                </c:pt>
                <c:pt idx="11">
                  <c:v>2.8384839042459489</c:v>
                </c:pt>
                <c:pt idx="12">
                  <c:v>2.9087504695290907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57-42D6-ABA0-348622A1A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5"/>
          <c:min val="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965293861358893"/>
          <c:y val="0.90387679993039549"/>
          <c:w val="0.71766995168021142"/>
          <c:h val="7.0387092877998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Farmer ratio of regular</a:t>
            </a:r>
            <a:r>
              <a:rPr lang="en-US" b="1" baseline="0"/>
              <a:t> root at KSN plant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'KSN ST+Price+PPDS_LV02.04.2026'!$C$56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'KSN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ST+Price+PPDS_LV02.04.2026'!$C$57:$C$69</c:f>
              <c:numCache>
                <c:formatCode>General</c:formatCode>
                <c:ptCount val="13"/>
                <c:pt idx="0">
                  <c:v>10.57</c:v>
                </c:pt>
                <c:pt idx="1">
                  <c:v>18.87</c:v>
                </c:pt>
                <c:pt idx="2" formatCode="0.00">
                  <c:v>34.32282282793674</c:v>
                </c:pt>
                <c:pt idx="12" formatCode="0.00">
                  <c:v>20.857395546615354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9-49FD-922E-1E3AD6777A67}"/>
            </c:ext>
          </c:extLst>
        </c:ser>
        <c:ser>
          <c:idx val="1"/>
          <c:order val="1"/>
          <c:tx>
            <c:strRef>
              <c:f>'KSN ST+Price+PPDS_LV02.04.2026'!$D$56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ST+Price+PPDS_LV02.04.2026'!$D$57:$D$69</c:f>
              <c:numCache>
                <c:formatCode>_(* #,##0.00_);_(* \(#,##0.00\);_(* "-"??_);_(@_)</c:formatCode>
                <c:ptCount val="13"/>
                <c:pt idx="0">
                  <c:v>26.020579400568955</c:v>
                </c:pt>
                <c:pt idx="1">
                  <c:v>55.853785076746611</c:v>
                </c:pt>
                <c:pt idx="2">
                  <c:v>77.309778834562024</c:v>
                </c:pt>
                <c:pt idx="3">
                  <c:v>50.708786159250621</c:v>
                </c:pt>
                <c:pt idx="4">
                  <c:v>41.506824889792632</c:v>
                </c:pt>
                <c:pt idx="5">
                  <c:v>38.361130194553667</c:v>
                </c:pt>
                <c:pt idx="6">
                  <c:v>60.948307658575416</c:v>
                </c:pt>
                <c:pt idx="7">
                  <c:v>75.130332149339154</c:v>
                </c:pt>
                <c:pt idx="8">
                  <c:v>76.18008447497057</c:v>
                </c:pt>
                <c:pt idx="9">
                  <c:v>28.099127741276568</c:v>
                </c:pt>
                <c:pt idx="10">
                  <c:v>5.13447284355642</c:v>
                </c:pt>
                <c:pt idx="11">
                  <c:v>13.807588058622159</c:v>
                </c:pt>
                <c:pt idx="12">
                  <c:v>46.119353817389815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29-49FD-922E-1E3AD6777A67}"/>
            </c:ext>
          </c:extLst>
        </c:ser>
        <c:ser>
          <c:idx val="2"/>
          <c:order val="2"/>
          <c:tx>
            <c:strRef>
              <c:f>'KSN ST+Price+PPDS_LV02.04.2026'!$E$56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ST+Price+PPDS_LV02.04.2026'!$E$57:$E$69</c:f>
              <c:numCache>
                <c:formatCode>_(* #,##0.00_);_(* \(#,##0.00\);_(* "-"??_);_(@_)</c:formatCode>
                <c:ptCount val="13"/>
                <c:pt idx="0">
                  <c:v>69.339878476986883</c:v>
                </c:pt>
                <c:pt idx="1">
                  <c:v>76.470507195462659</c:v>
                </c:pt>
                <c:pt idx="2">
                  <c:v>90.977269202500324</c:v>
                </c:pt>
                <c:pt idx="3">
                  <c:v>79.435154165673779</c:v>
                </c:pt>
                <c:pt idx="4">
                  <c:v>60.068662494423286</c:v>
                </c:pt>
                <c:pt idx="5">
                  <c:v>36.977906100705631</c:v>
                </c:pt>
                <c:pt idx="6">
                  <c:v>67.050972469292262</c:v>
                </c:pt>
                <c:pt idx="7">
                  <c:v>100</c:v>
                </c:pt>
                <c:pt idx="8">
                  <c:v>98.620511529174763</c:v>
                </c:pt>
                <c:pt idx="9">
                  <c:v>74.692543753388946</c:v>
                </c:pt>
                <c:pt idx="10">
                  <c:v>13.749953644405522</c:v>
                </c:pt>
                <c:pt idx="11">
                  <c:v>26.363887724199163</c:v>
                </c:pt>
                <c:pt idx="12">
                  <c:v>65.163790083828673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29-49FD-922E-1E3AD6777A67}"/>
            </c:ext>
          </c:extLst>
        </c:ser>
        <c:ser>
          <c:idx val="3"/>
          <c:order val="3"/>
          <c:tx>
            <c:strRef>
              <c:f>'KSN ST+Price+PPDS_LV02.04.2026'!$F$56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ST+Price+PPDS_LV02.04.2026'!$F$57:$F$69</c:f>
              <c:numCache>
                <c:formatCode>_(* #,##0.00_);_(* \(#,##0.00\);_(* "-"??_);_(@_)</c:formatCode>
                <c:ptCount val="13"/>
                <c:pt idx="0">
                  <c:v>68.13657383612545</c:v>
                </c:pt>
                <c:pt idx="1">
                  <c:v>77.618499892775617</c:v>
                </c:pt>
                <c:pt idx="2">
                  <c:v>42.815166863743279</c:v>
                </c:pt>
                <c:pt idx="3">
                  <c:v>28.970003034976173</c:v>
                </c:pt>
                <c:pt idx="4">
                  <c:v>55.569328561169549</c:v>
                </c:pt>
                <c:pt idx="5">
                  <c:v>59.221640889256676</c:v>
                </c:pt>
                <c:pt idx="6">
                  <c:v>82.238401532228721</c:v>
                </c:pt>
                <c:pt idx="7">
                  <c:v>87.810125492443163</c:v>
                </c:pt>
                <c:pt idx="8">
                  <c:v>81.413990282604829</c:v>
                </c:pt>
                <c:pt idx="9">
                  <c:v>46.372638351456324</c:v>
                </c:pt>
                <c:pt idx="10">
                  <c:v>20.976875669276534</c:v>
                </c:pt>
                <c:pt idx="11">
                  <c:v>48.532556917343733</c:v>
                </c:pt>
                <c:pt idx="12">
                  <c:v>58.821455918246613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29-49FD-922E-1E3AD6777A67}"/>
            </c:ext>
          </c:extLst>
        </c:ser>
        <c:ser>
          <c:idx val="4"/>
          <c:order val="4"/>
          <c:tx>
            <c:strRef>
              <c:f>'KSN ST+Price+PPDS_LV02.04.2026'!$G$56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ST+Price+PPDS_LV02.04.2026'!$G$57:$G$69</c:f>
              <c:numCache>
                <c:formatCode>_(* #,##0.00_);_(* \(#,##0.00\);_(* "-"??_);_(@_)</c:formatCode>
                <c:ptCount val="13"/>
                <c:pt idx="0">
                  <c:v>84.778691075040186</c:v>
                </c:pt>
                <c:pt idx="1">
                  <c:v>76.378630097930014</c:v>
                </c:pt>
                <c:pt idx="2">
                  <c:v>66.558500403898066</c:v>
                </c:pt>
                <c:pt idx="3">
                  <c:v>46.698451725341883</c:v>
                </c:pt>
                <c:pt idx="4">
                  <c:v>54.294376370316698</c:v>
                </c:pt>
                <c:pt idx="5">
                  <c:v>64.590382027370254</c:v>
                </c:pt>
                <c:pt idx="6">
                  <c:v>76.948120594235164</c:v>
                </c:pt>
                <c:pt idx="7">
                  <c:v>75.588569344055443</c:v>
                </c:pt>
                <c:pt idx="8">
                  <c:v>56.894887970549959</c:v>
                </c:pt>
                <c:pt idx="9">
                  <c:v>45.16089072916521</c:v>
                </c:pt>
                <c:pt idx="10">
                  <c:v>25.061789536584289</c:v>
                </c:pt>
                <c:pt idx="11">
                  <c:v>52.187976118646354</c:v>
                </c:pt>
                <c:pt idx="12">
                  <c:v>59.472794941677108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29-49FD-922E-1E3AD6777A67}"/>
            </c:ext>
          </c:extLst>
        </c:ser>
        <c:ser>
          <c:idx val="5"/>
          <c:order val="5"/>
          <c:tx>
            <c:strRef>
              <c:f>'KSN ST+Price+PPDS_LV02.04.2026'!$H$56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ST+Price+PPDS_LV02.04.2026'!$H$57:$H$69</c:f>
              <c:numCache>
                <c:formatCode>_(* #,##0.00_);_(* \(#,##0.00\);_(* "-"??_);_(@_)</c:formatCode>
                <c:ptCount val="13"/>
                <c:pt idx="0">
                  <c:v>78.688162979497093</c:v>
                </c:pt>
                <c:pt idx="1">
                  <c:v>88.42014961409491</c:v>
                </c:pt>
                <c:pt idx="2">
                  <c:v>68.837247313960034</c:v>
                </c:pt>
                <c:pt idx="3">
                  <c:v>54.076805966625976</c:v>
                </c:pt>
                <c:pt idx="4">
                  <c:v>43.386556569533624</c:v>
                </c:pt>
                <c:pt idx="5">
                  <c:v>63.639104092198309</c:v>
                </c:pt>
                <c:pt idx="6">
                  <c:v>66.976709595820054</c:v>
                </c:pt>
                <c:pt idx="7">
                  <c:v>57.788023881302827</c:v>
                </c:pt>
                <c:pt idx="8">
                  <c:v>38.955649022057237</c:v>
                </c:pt>
                <c:pt idx="9">
                  <c:v>44.014381416972206</c:v>
                </c:pt>
                <c:pt idx="10">
                  <c:v>33.605385821201196</c:v>
                </c:pt>
                <c:pt idx="11">
                  <c:v>61.081343847898886</c:v>
                </c:pt>
                <c:pt idx="12">
                  <c:v>56.719008727944711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29-49FD-922E-1E3AD6777A67}"/>
            </c:ext>
          </c:extLst>
        </c:ser>
        <c:ser>
          <c:idx val="7"/>
          <c:order val="6"/>
          <c:tx>
            <c:strRef>
              <c:f>'KSN ST+Price+PPDS_LV02.04.2026'!$K$56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'KSN ST+Price+PPDS_LV02.04.2026'!$B$57:$B$69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ST+Price+PPDS_LV02.04.2026'!$K$57:$K$69</c:f>
              <c:numCache>
                <c:formatCode>_(* #,##0.00_);_(* \(#,##0.00\);_(* "-"??_);_(@_)</c:formatCode>
                <c:ptCount val="13"/>
                <c:pt idx="0">
                  <c:v>38.689061965818105</c:v>
                </c:pt>
                <c:pt idx="1">
                  <c:v>30.841157886469787</c:v>
                </c:pt>
                <c:pt idx="2">
                  <c:v>25.044026011021604</c:v>
                </c:pt>
                <c:pt idx="3">
                  <c:v>28.504594676672252</c:v>
                </c:pt>
                <c:pt idx="4">
                  <c:v>28.219186368485992</c:v>
                </c:pt>
                <c:pt idx="5">
                  <c:v>45.64472872921732</c:v>
                </c:pt>
                <c:pt idx="6">
                  <c:v>56.669354051329037</c:v>
                </c:pt>
                <c:pt idx="7">
                  <c:v>57.726615952194607</c:v>
                </c:pt>
                <c:pt idx="8">
                  <c:v>43.444955944300155</c:v>
                </c:pt>
                <c:pt idx="9">
                  <c:v>20.817299671982852</c:v>
                </c:pt>
                <c:pt idx="10">
                  <c:v>3.9289739374126329</c:v>
                </c:pt>
                <c:pt idx="11">
                  <c:v>16.191194391824226</c:v>
                </c:pt>
                <c:pt idx="12">
                  <c:v>33.431492654355893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329-49FD-922E-1E3AD6777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965293861358893"/>
          <c:y val="0.89503702092487059"/>
          <c:w val="0.60893208021351275"/>
          <c:h val="7.0387092877998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23284</xdr:colOff>
      <xdr:row>449</xdr:row>
      <xdr:rowOff>11644</xdr:rowOff>
    </xdr:from>
    <xdr:to>
      <xdr:col>44</xdr:col>
      <xdr:colOff>1095375</xdr:colOff>
      <xdr:row>473</xdr:row>
      <xdr:rowOff>104775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BAD960AC-F243-4298-AA03-7CD12B0A9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21165</xdr:colOff>
      <xdr:row>474</xdr:row>
      <xdr:rowOff>15875</xdr:rowOff>
    </xdr:from>
    <xdr:to>
      <xdr:col>44</xdr:col>
      <xdr:colOff>1100667</xdr:colOff>
      <xdr:row>501</xdr:row>
      <xdr:rowOff>76201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4F706A-2F61-97D2-2B9A-3D0742BDF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-419100</xdr:colOff>
      <xdr:row>423</xdr:row>
      <xdr:rowOff>95250</xdr:rowOff>
    </xdr:from>
    <xdr:to>
      <xdr:col>0</xdr:col>
      <xdr:colOff>-419100</xdr:colOff>
      <xdr:row>423</xdr:row>
      <xdr:rowOff>95250</xdr:rowOff>
    </xdr:to>
    <xdr:sp macro="" textlink="">
      <xdr:nvSpPr>
        <xdr:cNvPr id="3" name="Line Callout 2 (No Border) 2">
          <a:extLst>
            <a:ext uri="{FF2B5EF4-FFF2-40B4-BE49-F238E27FC236}">
              <a16:creationId xmlns:a16="http://schemas.microsoft.com/office/drawing/2014/main" id="{849D5FA1-72C6-5D82-F833-856A3782F003}"/>
            </a:ext>
            <a:ext uri="{147F2762-F138-4A5C-976F-8EAC2B608ADB}">
              <a16:predDERef xmlns:a16="http://schemas.microsoft.com/office/drawing/2014/main" pred="{D8847455-45D8-AE28-9D4C-6B9C4FBB490C}"/>
            </a:ext>
          </a:extLst>
        </xdr:cNvPr>
        <xdr:cNvSpPr/>
      </xdr:nvSpPr>
      <xdr:spPr>
        <a:xfrm>
          <a:off x="-419100" y="44386500"/>
          <a:ext cx="0" cy="0"/>
        </a:xfrm>
        <a:prstGeom prst="callout2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19.3 Baht</a:t>
          </a:r>
        </a:p>
      </xdr:txBody>
    </xdr:sp>
    <xdr:clientData/>
  </xdr:twoCellAnchor>
  <xdr:twoCellAnchor>
    <xdr:from>
      <xdr:col>24</xdr:col>
      <xdr:colOff>104775</xdr:colOff>
      <xdr:row>453</xdr:row>
      <xdr:rowOff>47625</xdr:rowOff>
    </xdr:from>
    <xdr:to>
      <xdr:col>26</xdr:col>
      <xdr:colOff>571500</xdr:colOff>
      <xdr:row>454</xdr:row>
      <xdr:rowOff>142875</xdr:rowOff>
    </xdr:to>
    <xdr:sp macro="" textlink="">
      <xdr:nvSpPr>
        <xdr:cNvPr id="34" name="TextBox 9">
          <a:extLst>
            <a:ext uri="{FF2B5EF4-FFF2-40B4-BE49-F238E27FC236}">
              <a16:creationId xmlns:a16="http://schemas.microsoft.com/office/drawing/2014/main" id="{ACFCA401-8642-A3CC-73EF-924692BD5D61}"/>
            </a:ext>
            <a:ext uri="{147F2762-F138-4A5C-976F-8EAC2B608ADB}">
              <a16:predDERef xmlns:a16="http://schemas.microsoft.com/office/drawing/2014/main" pred="{8FBEA394-FD97-1C32-7542-F5251CB04E1B}"/>
            </a:ext>
          </a:extLst>
        </xdr:cNvPr>
        <xdr:cNvSpPr txBox="1"/>
      </xdr:nvSpPr>
      <xdr:spPr>
        <a:xfrm>
          <a:off x="22288500" y="52339875"/>
          <a:ext cx="1562100" cy="3619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1">
              <a:latin typeface="+mn-lt"/>
              <a:ea typeface="+mn-lt"/>
              <a:cs typeface="+mn-lt"/>
            </a:rPr>
            <a:t>19.30 Baht/kg</a:t>
          </a:r>
        </a:p>
      </xdr:txBody>
    </xdr:sp>
    <xdr:clientData/>
  </xdr:twoCellAnchor>
  <xdr:twoCellAnchor>
    <xdr:from>
      <xdr:col>43</xdr:col>
      <xdr:colOff>219075</xdr:colOff>
      <xdr:row>451</xdr:row>
      <xdr:rowOff>180975</xdr:rowOff>
    </xdr:from>
    <xdr:to>
      <xdr:col>44</xdr:col>
      <xdr:colOff>990600</xdr:colOff>
      <xdr:row>453</xdr:row>
      <xdr:rowOff>9525</xdr:rowOff>
    </xdr:to>
    <xdr:sp macro="" textlink="">
      <xdr:nvSpPr>
        <xdr:cNvPr id="36" name="TextBox 10">
          <a:extLst>
            <a:ext uri="{FF2B5EF4-FFF2-40B4-BE49-F238E27FC236}">
              <a16:creationId xmlns:a16="http://schemas.microsoft.com/office/drawing/2014/main" id="{99F4C253-0D0C-44A2-8058-35CCFAAC350A}"/>
            </a:ext>
            <a:ext uri="{147F2762-F138-4A5C-976F-8EAC2B608ADB}">
              <a16:predDERef xmlns:a16="http://schemas.microsoft.com/office/drawing/2014/main" pred="{ACFCA401-8642-A3CC-73EF-924692BD5D61}"/>
            </a:ext>
          </a:extLst>
        </xdr:cNvPr>
        <xdr:cNvSpPr txBox="1"/>
      </xdr:nvSpPr>
      <xdr:spPr>
        <a:xfrm>
          <a:off x="34756725" y="51939825"/>
          <a:ext cx="1438275" cy="3619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latin typeface="+mn-lt"/>
              <a:ea typeface="+mn-lt"/>
              <a:cs typeface="+mn-lt"/>
            </a:rPr>
            <a:t>20.70 Baht/kg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0.49087</cdr:x>
      <cdr:y>0.09285</cdr:y>
    </cdr:from>
    <cdr:to>
      <cdr:x>0.56929</cdr:x>
      <cdr:y>0.19854</cdr:y>
    </cdr:to>
    <cdr:sp macro="" textlink="">
      <cdr:nvSpPr>
        <cdr:cNvPr id="2" name="Callout: Bent Line with Accent Bar 1">
          <a:extLst xmlns:a="http://schemas.openxmlformats.org/drawingml/2006/main">
            <a:ext uri="{FF2B5EF4-FFF2-40B4-BE49-F238E27FC236}">
              <a16:creationId xmlns:a16="http://schemas.microsoft.com/office/drawing/2014/main" id="{CB7A5E11-0B0F-1C50-4F4E-634879D5A7F8}"/>
            </a:ext>
          </a:extLst>
        </cdr:cNvPr>
        <cdr:cNvSpPr/>
      </cdr:nvSpPr>
      <cdr:spPr>
        <a:xfrm xmlns:a="http://schemas.openxmlformats.org/drawingml/2006/main">
          <a:off x="11164661" y="606295"/>
          <a:ext cx="1783635" cy="690162"/>
        </a:xfrm>
        <a:prstGeom xmlns:a="http://schemas.openxmlformats.org/drawingml/2006/main" prst="accentCallout2">
          <a:avLst/>
        </a:prstGeom>
        <a:solidFill xmlns:a="http://schemas.openxmlformats.org/drawingml/2006/main">
          <a:schemeClr val="accent4">
            <a:lumMod val="20000"/>
            <a:lumOff val="80000"/>
          </a:schemeClr>
        </a:solidFill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1" kern="1200">
              <a:solidFill>
                <a:schemeClr val="accent1"/>
              </a:solidFill>
            </a:rPr>
            <a:t>19.3</a:t>
          </a:r>
          <a:r>
            <a:rPr lang="en-US" sz="1600" b="1" kern="1200" baseline="0">
              <a:solidFill>
                <a:schemeClr val="accent1"/>
              </a:solidFill>
            </a:rPr>
            <a:t> THB</a:t>
          </a:r>
          <a:r>
            <a:rPr lang="en-US" sz="1600" b="1" kern="1200">
              <a:solidFill>
                <a:schemeClr val="accent1"/>
              </a:solidFill>
            </a:rPr>
            <a:t>/KG</a:t>
          </a:r>
        </a:p>
        <a:p xmlns:a="http://schemas.openxmlformats.org/drawingml/2006/main">
          <a:r>
            <a:rPr lang="en-US" sz="1600" b="1" kern="1200">
              <a:solidFill>
                <a:schemeClr val="accent1"/>
              </a:solidFill>
            </a:rPr>
            <a:t>DEC-2023</a:t>
          </a:r>
        </a:p>
      </cdr:txBody>
    </cdr:sp>
  </cdr:relSizeAnchor>
  <cdr:relSizeAnchor xmlns:cdr="http://schemas.openxmlformats.org/drawingml/2006/chartDrawing">
    <cdr:from>
      <cdr:x>0.85757</cdr:x>
      <cdr:y>0.12426</cdr:y>
    </cdr:from>
    <cdr:to>
      <cdr:x>0.93994</cdr:x>
      <cdr:y>0.20774</cdr:y>
    </cdr:to>
    <cdr:sp macro="" textlink="">
      <cdr:nvSpPr>
        <cdr:cNvPr id="3" name="Callout: Bent Line with Accent Bar 2">
          <a:extLst xmlns:a="http://schemas.openxmlformats.org/drawingml/2006/main">
            <a:ext uri="{FF2B5EF4-FFF2-40B4-BE49-F238E27FC236}">
              <a16:creationId xmlns:a16="http://schemas.microsoft.com/office/drawing/2014/main" id="{00D5303F-ADCA-D746-5389-CB8FE8D4BB6A}"/>
            </a:ext>
          </a:extLst>
        </cdr:cNvPr>
        <cdr:cNvSpPr/>
      </cdr:nvSpPr>
      <cdr:spPr>
        <a:xfrm xmlns:a="http://schemas.openxmlformats.org/drawingml/2006/main" flipH="1">
          <a:off x="19505163" y="811429"/>
          <a:ext cx="1873476" cy="545117"/>
        </a:xfrm>
        <a:prstGeom xmlns:a="http://schemas.openxmlformats.org/drawingml/2006/main" prst="accentCallout2">
          <a:avLst/>
        </a:prstGeom>
        <a:solidFill xmlns:a="http://schemas.openxmlformats.org/drawingml/2006/main">
          <a:schemeClr val="accent4">
            <a:lumMod val="20000"/>
            <a:lumOff val="80000"/>
          </a:schemeClr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>
              <a:solidFill>
                <a:srgbClr val="FF0000"/>
              </a:solidFill>
            </a:rPr>
            <a:t>19.50 THB/KG</a:t>
          </a:r>
        </a:p>
        <a:p xmlns:a="http://schemas.openxmlformats.org/drawingml/2006/main">
          <a:r>
            <a:rPr lang="en-US" sz="1600" b="1" kern="1200">
              <a:solidFill>
                <a:srgbClr val="FF0000"/>
              </a:solidFill>
            </a:rPr>
            <a:t>19-May-2026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0.47784</cdr:x>
      <cdr:y>0.25156</cdr:y>
    </cdr:from>
    <cdr:to>
      <cdr:x>0.54191</cdr:x>
      <cdr:y>0.32472</cdr:y>
    </cdr:to>
    <cdr:sp macro="" textlink="">
      <cdr:nvSpPr>
        <cdr:cNvPr id="2" name="Callout: Bent Line with Accent Bar 1">
          <a:extLst xmlns:a="http://schemas.openxmlformats.org/drawingml/2006/main">
            <a:ext uri="{FF2B5EF4-FFF2-40B4-BE49-F238E27FC236}">
              <a16:creationId xmlns:a16="http://schemas.microsoft.com/office/drawing/2014/main" id="{800B96D8-AA68-656E-35AC-30F2B1BAF1DE}"/>
            </a:ext>
          </a:extLst>
        </cdr:cNvPr>
        <cdr:cNvSpPr/>
      </cdr:nvSpPr>
      <cdr:spPr>
        <a:xfrm xmlns:a="http://schemas.openxmlformats.org/drawingml/2006/main">
          <a:off x="10870422" y="1963232"/>
          <a:ext cx="1457520" cy="570951"/>
        </a:xfrm>
        <a:prstGeom xmlns:a="http://schemas.openxmlformats.org/drawingml/2006/main" prst="accentCallout2">
          <a:avLst/>
        </a:prstGeom>
        <a:solidFill xmlns:a="http://schemas.openxmlformats.org/drawingml/2006/main">
          <a:schemeClr val="accent4">
            <a:lumMod val="20000"/>
            <a:lumOff val="80000"/>
          </a:schemeClr>
        </a:solidFill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>
              <a:solidFill>
                <a:schemeClr val="accent1"/>
              </a:solidFill>
            </a:rPr>
            <a:t>590</a:t>
          </a:r>
          <a:r>
            <a:rPr lang="en-US" sz="1600" b="1" kern="1200" baseline="0">
              <a:solidFill>
                <a:schemeClr val="accent1"/>
              </a:solidFill>
            </a:rPr>
            <a:t> $</a:t>
          </a:r>
          <a:r>
            <a:rPr lang="en-US" sz="1600" b="1" kern="1200">
              <a:solidFill>
                <a:schemeClr val="accent1"/>
              </a:solidFill>
            </a:rPr>
            <a:t>/KG</a:t>
          </a:r>
        </a:p>
        <a:p xmlns:a="http://schemas.openxmlformats.org/drawingml/2006/main">
          <a:r>
            <a:rPr lang="en-US" sz="1600" b="1" kern="1200">
              <a:solidFill>
                <a:schemeClr val="accent1"/>
              </a:solidFill>
            </a:rPr>
            <a:t>DEC-2023</a:t>
          </a:r>
        </a:p>
      </cdr:txBody>
    </cdr:sp>
  </cdr:relSizeAnchor>
  <cdr:relSizeAnchor xmlns:cdr="http://schemas.openxmlformats.org/drawingml/2006/chartDrawing">
    <cdr:from>
      <cdr:x>0.86227</cdr:x>
      <cdr:y>0.24475</cdr:y>
    </cdr:from>
    <cdr:to>
      <cdr:x>0.93827</cdr:x>
      <cdr:y>0.32506</cdr:y>
    </cdr:to>
    <cdr:sp macro="" textlink="">
      <cdr:nvSpPr>
        <cdr:cNvPr id="3" name="Callout: Bent Line with Accent Bar 2">
          <a:extLst xmlns:a="http://schemas.openxmlformats.org/drawingml/2006/main">
            <a:ext uri="{FF2B5EF4-FFF2-40B4-BE49-F238E27FC236}">
              <a16:creationId xmlns:a16="http://schemas.microsoft.com/office/drawing/2014/main" id="{252957EC-D973-928F-0B71-4F60F2CDC603}"/>
            </a:ext>
          </a:extLst>
        </cdr:cNvPr>
        <cdr:cNvSpPr/>
      </cdr:nvSpPr>
      <cdr:spPr>
        <a:xfrm xmlns:a="http://schemas.openxmlformats.org/drawingml/2006/main" flipH="1">
          <a:off x="19615674" y="1910027"/>
          <a:ext cx="1728915" cy="626829"/>
        </a:xfrm>
        <a:prstGeom xmlns:a="http://schemas.openxmlformats.org/drawingml/2006/main" prst="accentCallout2">
          <a:avLst/>
        </a:prstGeom>
        <a:solidFill xmlns:a="http://schemas.openxmlformats.org/drawingml/2006/main">
          <a:schemeClr val="accent4">
            <a:lumMod val="20000"/>
            <a:lumOff val="80000"/>
          </a:schemeClr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>
              <a:solidFill>
                <a:srgbClr val="FF0000"/>
              </a:solidFill>
            </a:rPr>
            <a:t>605 </a:t>
          </a:r>
          <a:r>
            <a:rPr lang="en-US" sz="1600" b="1" kern="1200" baseline="0">
              <a:solidFill>
                <a:srgbClr val="FF0000"/>
              </a:solidFill>
            </a:rPr>
            <a:t> $/</a:t>
          </a:r>
          <a:r>
            <a:rPr lang="en-US" sz="1600" b="1" kern="1200">
              <a:solidFill>
                <a:srgbClr val="FF0000"/>
              </a:solidFill>
            </a:rPr>
            <a:t>KG</a:t>
          </a:r>
        </a:p>
        <a:p xmlns:a="http://schemas.openxmlformats.org/drawingml/2006/main">
          <a:r>
            <a:rPr lang="en-US" sz="1600" b="1" kern="1200">
              <a:solidFill>
                <a:srgbClr val="FF0000"/>
              </a:solidFill>
            </a:rPr>
            <a:t>12-May-2026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3</xdr:row>
      <xdr:rowOff>28575</xdr:rowOff>
    </xdr:from>
    <xdr:to>
      <xdr:col>38</xdr:col>
      <xdr:colOff>523875</xdr:colOff>
      <xdr:row>15</xdr:row>
      <xdr:rowOff>231774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28E4D73A-2709-43BE-027A-65789E35B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5292</xdr:colOff>
      <xdr:row>16</xdr:row>
      <xdr:rowOff>29634</xdr:rowOff>
    </xdr:from>
    <xdr:to>
      <xdr:col>38</xdr:col>
      <xdr:colOff>539750</xdr:colOff>
      <xdr:row>35</xdr:row>
      <xdr:rowOff>21170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36F308FF-9998-3968-C617-706911DE4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418042</xdr:colOff>
      <xdr:row>60</xdr:row>
      <xdr:rowOff>-1</xdr:rowOff>
    </xdr:from>
    <xdr:to>
      <xdr:col>43</xdr:col>
      <xdr:colOff>164042</xdr:colOff>
      <xdr:row>85</xdr:row>
      <xdr:rowOff>309030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9CF82342-6DA7-CCFC-EE54-9366483A6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396875</xdr:colOff>
      <xdr:row>86</xdr:row>
      <xdr:rowOff>317496</xdr:rowOff>
    </xdr:from>
    <xdr:to>
      <xdr:col>43</xdr:col>
      <xdr:colOff>142875</xdr:colOff>
      <xdr:row>111</xdr:row>
      <xdr:rowOff>21162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ED059C8E-1BB7-4C5B-B746-64AE36735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355600</xdr:colOff>
      <xdr:row>71</xdr:row>
      <xdr:rowOff>38100</xdr:rowOff>
    </xdr:from>
    <xdr:to>
      <xdr:col>25</xdr:col>
      <xdr:colOff>254000</xdr:colOff>
      <xdr:row>91</xdr:row>
      <xdr:rowOff>152400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0AB28AD-F412-4456-8C08-B6FFEBE9E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1</xdr:row>
      <xdr:rowOff>126998</xdr:rowOff>
    </xdr:from>
    <xdr:to>
      <xdr:col>44</xdr:col>
      <xdr:colOff>95250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98CC6-8F76-47C5-92BC-ABD296FFB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41274</xdr:colOff>
      <xdr:row>2</xdr:row>
      <xdr:rowOff>1587</xdr:rowOff>
    </xdr:from>
    <xdr:to>
      <xdr:col>35</xdr:col>
      <xdr:colOff>469900</xdr:colOff>
      <xdr:row>22</xdr:row>
      <xdr:rowOff>82549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A47AF-CF0C-477B-9375-EB0F6434A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26457</xdr:colOff>
      <xdr:row>4</xdr:row>
      <xdr:rowOff>33865</xdr:rowOff>
    </xdr:from>
    <xdr:to>
      <xdr:col>28</xdr:col>
      <xdr:colOff>10582</xdr:colOff>
      <xdr:row>18</xdr:row>
      <xdr:rowOff>21165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37928-BBEC-4C5F-9001-2A71A7387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31749</xdr:colOff>
      <xdr:row>38</xdr:row>
      <xdr:rowOff>31749</xdr:rowOff>
    </xdr:from>
    <xdr:to>
      <xdr:col>28</xdr:col>
      <xdr:colOff>14814</xdr:colOff>
      <xdr:row>52</xdr:row>
      <xdr:rowOff>10583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E00680-2439-44B1-B688-8650A9DB1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21168</xdr:colOff>
      <xdr:row>21</xdr:row>
      <xdr:rowOff>21166</xdr:rowOff>
    </xdr:from>
    <xdr:to>
      <xdr:col>28</xdr:col>
      <xdr:colOff>10584</xdr:colOff>
      <xdr:row>34</xdr:row>
      <xdr:rowOff>211666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948C34-6DAD-486D-A8D1-F873A663D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21167</xdr:colOff>
      <xdr:row>55</xdr:row>
      <xdr:rowOff>21166</xdr:rowOff>
    </xdr:from>
    <xdr:to>
      <xdr:col>28</xdr:col>
      <xdr:colOff>4232</xdr:colOff>
      <xdr:row>69</xdr:row>
      <xdr:rowOff>-1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C3A189-F021-49A5-B8DF-09F1EA618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21166</xdr:colOff>
      <xdr:row>72</xdr:row>
      <xdr:rowOff>10583</xdr:rowOff>
    </xdr:from>
    <xdr:to>
      <xdr:col>28</xdr:col>
      <xdr:colOff>4231</xdr:colOff>
      <xdr:row>85</xdr:row>
      <xdr:rowOff>201084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3CB3D5-DA02-435A-B568-424DC2601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15874</xdr:colOff>
      <xdr:row>4</xdr:row>
      <xdr:rowOff>12700</xdr:rowOff>
    </xdr:from>
    <xdr:to>
      <xdr:col>27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30695-3E89-45F4-855C-541701BAB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15876</xdr:colOff>
      <xdr:row>38</xdr:row>
      <xdr:rowOff>15876</xdr:rowOff>
    </xdr:from>
    <xdr:to>
      <xdr:col>27</xdr:col>
      <xdr:colOff>7938</xdr:colOff>
      <xdr:row>52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113BF2-5CB6-4755-9ED9-D18477B12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15876</xdr:colOff>
      <xdr:row>21</xdr:row>
      <xdr:rowOff>15876</xdr:rowOff>
    </xdr:from>
    <xdr:to>
      <xdr:col>27</xdr:col>
      <xdr:colOff>7938</xdr:colOff>
      <xdr:row>35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406832-793E-4790-9BA7-9F1186D59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15875</xdr:colOff>
      <xdr:row>55</xdr:row>
      <xdr:rowOff>15875</xdr:rowOff>
    </xdr:from>
    <xdr:to>
      <xdr:col>27</xdr:col>
      <xdr:colOff>7937</xdr:colOff>
      <xdr:row>69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5E4FBB-427D-4984-BBD4-3A9FBE2EE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26457</xdr:colOff>
      <xdr:row>4</xdr:row>
      <xdr:rowOff>33865</xdr:rowOff>
    </xdr:from>
    <xdr:to>
      <xdr:col>28</xdr:col>
      <xdr:colOff>10582</xdr:colOff>
      <xdr:row>18</xdr:row>
      <xdr:rowOff>21165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ED444-4B7E-C99D-CE79-1A7B9F142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27214</xdr:colOff>
      <xdr:row>38</xdr:row>
      <xdr:rowOff>72571</xdr:rowOff>
    </xdr:from>
    <xdr:to>
      <xdr:col>28</xdr:col>
      <xdr:colOff>14814</xdr:colOff>
      <xdr:row>52</xdr:row>
      <xdr:rowOff>10582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E016BA-384F-4AF5-9422-991D1DF97294}"/>
            </a:ext>
            <a:ext uri="{147F2762-F138-4A5C-976F-8EAC2B608ADB}">
              <a16:predDERef xmlns:a16="http://schemas.microsoft.com/office/drawing/2014/main" pred="{22DED444-4B7E-C99D-CE79-1A7B9F142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21168</xdr:colOff>
      <xdr:row>21</xdr:row>
      <xdr:rowOff>21166</xdr:rowOff>
    </xdr:from>
    <xdr:to>
      <xdr:col>28</xdr:col>
      <xdr:colOff>10584</xdr:colOff>
      <xdr:row>34</xdr:row>
      <xdr:rowOff>211666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D6EE3E-DE76-41CE-B2E7-A693DEE1136B}"/>
            </a:ext>
            <a:ext uri="{147F2762-F138-4A5C-976F-8EAC2B608ADB}">
              <a16:predDERef xmlns:a16="http://schemas.microsoft.com/office/drawing/2014/main" pred="{10E016BA-384F-4AF5-9422-991D1DF97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21167</xdr:colOff>
      <xdr:row>55</xdr:row>
      <xdr:rowOff>21166</xdr:rowOff>
    </xdr:from>
    <xdr:to>
      <xdr:col>28</xdr:col>
      <xdr:colOff>4232</xdr:colOff>
      <xdr:row>69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5D653F-C6ED-484B-AC13-ED04FA3626D3}"/>
            </a:ext>
            <a:ext uri="{147F2762-F138-4A5C-976F-8EAC2B608ADB}">
              <a16:predDERef xmlns:a16="http://schemas.microsoft.com/office/drawing/2014/main" pred="{18D6EE3E-DE76-41CE-B2E7-A693DEE11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21166</xdr:colOff>
      <xdr:row>72</xdr:row>
      <xdr:rowOff>10583</xdr:rowOff>
    </xdr:from>
    <xdr:to>
      <xdr:col>28</xdr:col>
      <xdr:colOff>4231</xdr:colOff>
      <xdr:row>85</xdr:row>
      <xdr:rowOff>201084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24B13F-6570-4DEC-9DDA-28E64EECD8A2}"/>
            </a:ext>
            <a:ext uri="{147F2762-F138-4A5C-976F-8EAC2B608ADB}">
              <a16:predDERef xmlns:a16="http://schemas.microsoft.com/office/drawing/2014/main" pred="{045D653F-C6ED-484B-AC13-ED04FA362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195035</xdr:colOff>
      <xdr:row>38</xdr:row>
      <xdr:rowOff>9072</xdr:rowOff>
    </xdr:from>
    <xdr:to>
      <xdr:col>46</xdr:col>
      <xdr:colOff>435428</xdr:colOff>
      <xdr:row>53</xdr:row>
      <xdr:rowOff>18143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195F268-C476-167E-3C62-4E46E697E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15874</xdr:colOff>
      <xdr:row>4</xdr:row>
      <xdr:rowOff>12700</xdr:rowOff>
    </xdr:from>
    <xdr:to>
      <xdr:col>27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6EA7B-C6C0-4BE6-9ECC-F62B5CF30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15876</xdr:colOff>
      <xdr:row>38</xdr:row>
      <xdr:rowOff>15876</xdr:rowOff>
    </xdr:from>
    <xdr:to>
      <xdr:col>27</xdr:col>
      <xdr:colOff>7938</xdr:colOff>
      <xdr:row>52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3B454F-0338-42E5-9819-9FEA98DD3B91}"/>
            </a:ext>
            <a:ext uri="{147F2762-F138-4A5C-976F-8EAC2B608ADB}">
              <a16:predDERef xmlns:a16="http://schemas.microsoft.com/office/drawing/2014/main" pred="{EEB6EA7B-C6C0-4BE6-9ECC-F62B5CF30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15876</xdr:colOff>
      <xdr:row>21</xdr:row>
      <xdr:rowOff>15876</xdr:rowOff>
    </xdr:from>
    <xdr:to>
      <xdr:col>27</xdr:col>
      <xdr:colOff>7938</xdr:colOff>
      <xdr:row>35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41D0AB-F666-4FA4-943C-DBAFB589DAB2}"/>
            </a:ext>
            <a:ext uri="{147F2762-F138-4A5C-976F-8EAC2B608ADB}">
              <a16:predDERef xmlns:a16="http://schemas.microsoft.com/office/drawing/2014/main" pred="{7B3B454F-0338-42E5-9819-9FEA98DD3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15875</xdr:colOff>
      <xdr:row>55</xdr:row>
      <xdr:rowOff>15875</xdr:rowOff>
    </xdr:from>
    <xdr:to>
      <xdr:col>27</xdr:col>
      <xdr:colOff>7937</xdr:colOff>
      <xdr:row>69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D60031-AA7B-417E-B625-F4C6816800EE}"/>
            </a:ext>
            <a:ext uri="{147F2762-F138-4A5C-976F-8EAC2B608ADB}">
              <a16:predDERef xmlns:a16="http://schemas.microsoft.com/office/drawing/2014/main" pred="{D341D0AB-F666-4FA4-943C-DBAFB589D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8E426684-9A56-48EF-8947-EFA9F4C500F0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27F9FCB9-6360-4E80-A2B9-D287D26D3907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A737BFAE-29B6-42F1-9A17-7E508A252EA9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416BC88A-52F1-49E7-8E87-14D4BA06E03F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5531A9A8-8A85-46FF-957A-2CE608711FF4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ECC75EF2-6F85-4D33-9CED-17BF0AED5168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DE2A0D6C-FE9A-4572-8988-55C3047BC306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24566D38-9BB6-4644-892D-F0740D3085C3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90C4468C-ADF3-45C8-A4ED-1C316CB016D8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D4C64409-0D6B-4EA1-B13D-C228643C1316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0D1D156D-AEA2-42C4-B066-22A3417EAF99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BBEA976C-7A50-44DD-838B-F8348CEB67CF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8A74BBE5-A8FA-402A-B368-3B12B12D1F4E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1657A6DE-3BB8-496C-AA57-9CCE8A9F50D1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AFC2230C-E0ED-4B22-91FD-CBCF165C401B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4E9547BE-ADDB-4B29-ABFD-4FEDA0D20E28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CF8CF02A-D472-4F63-95A7-0FF058046E27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9879E2E8-FBE4-43E5-A52D-3A2FC7ECD817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2D71CB13-4FFA-48D9-9F5A-6F3B3A4D0D0D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1B6FCD8-10C7-4F06-A92A-D9649D112A4D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CFEBB9AC-2CE6-4C8B-820A-A71EF5087029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04FB1FF1-019F-4994-8504-75553F8E79A6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11</xdr:col>
      <xdr:colOff>127001</xdr:colOff>
      <xdr:row>0</xdr:row>
      <xdr:rowOff>0</xdr:rowOff>
    </xdr:from>
    <xdr:to>
      <xdr:col>16</xdr:col>
      <xdr:colOff>1227667</xdr:colOff>
      <xdr:row>4</xdr:row>
      <xdr:rowOff>426813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CBC805B-FCE4-42B4-A17D-3835F1034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33201" y="0"/>
          <a:ext cx="9743016" cy="437651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CF208FF0-117A-4506-A5C1-26EEF9C83810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B9054FA0-28BC-4CC6-8DD5-190C5DACDDFA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F4AF717A-1427-434C-B74F-5EF63DEF7B99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6A21B9D5-1877-4C7B-A06C-CE5A74749A02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C4072B75-1BD1-4D4E-8E9C-4E7B45E14BD1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4BC57F84-F504-418E-88AF-212DBE14BFA3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D4C4BF34-31F7-48DB-9633-3172D8A18112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D347E308-D166-4CDB-B8B5-666E31331709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7E032229-8C4C-40AE-8368-18FA827ED4E4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A31B4B07-160D-4DDF-929B-55A205969939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D95D5AD4-97DF-4F1C-BB92-10D3770D0499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4F8AE028-D3DE-4D5A-95E1-D353F6017AF1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69BC3AA1-2AC0-47CB-A0AD-C29D392C9B76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DE4F9551-59D5-44AC-9A18-F2D5A127BDBB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12D4BBB2-B102-438E-B25D-CB80AD9C0BF5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88338242-3F47-40CD-A7AE-47364614CBC4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26651FF9-DFEB-476C-99B1-2BAC3E79C3AB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746F0CDD-E633-4022-8E33-CD9074652906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45451C4D-C86A-427A-80D2-38B197C5CA11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E714DE50-9D37-4FC6-B826-0F4CC5E7D853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69763569-A084-43D3-B174-FA6CC9B81E3E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183E413B-3D18-455D-8AC4-A335AA0268F6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54EAE558-662C-4782-ACC2-16C4AD74A59F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E073480A-9ACD-4672-8CD5-521A7D44456F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C5C94993-A972-461A-B77F-A6A575630820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C49D66E3-C0AE-4FA3-BFD4-C84143E0DA31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8095C415-F7FE-482E-AC63-A392F3E1D348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8A12FC7B-117E-450A-995C-5AF2E5B96FBE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33CB0E29-FF60-4B41-9EF9-A1A4E8EFF918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8FB09953-C5F8-4E0F-A56F-628A6DF7AEFB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A8BA7ECF-213F-4085-8710-5C86E394756D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D463C740-3641-4AF2-AB04-AF49E7ECC32F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C2CA56F5-1224-4AE6-8BC5-B9BC4EF7E128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1C196E3A-A714-4A2F-8E9B-6E56568F19A7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44873563-D9B6-4CAC-958A-7F74AB60F188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8EF2B21D-187C-4938-B159-5D3CCEF4AA4D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71BE1974-071E-43B4-A6E5-C711D00D73E4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58C06C58-F1AA-40B8-96A7-AD8C934EDACE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243D8C44-F800-4983-B10B-5B22AE79FE80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81916F08-9839-44F1-9D7D-B1F6F381DB18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8C70B558-7154-4072-8B2F-7B7EF455235F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F2231D7E-81C6-4AC2-B2F4-468080615278}"/>
            </a:ext>
          </a:extLst>
        </xdr:cNvPr>
        <xdr:cNvSpPr txBox="1">
          <a:spLocks noChangeArrowheads="1"/>
        </xdr:cNvSpPr>
      </xdr:nvSpPr>
      <xdr:spPr bwMode="auto">
        <a:xfrm>
          <a:off x="709613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8B887B1A-0E76-4BB1-9181-4C3A3B6D13D9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D19B0C06-9192-44A9-8428-BEFA97EFC8F2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D71C5EB2-C870-4206-89B8-8A1579E2CAAA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4150EEE9-3DCF-435C-8E64-66A450CA3A58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38A5CFEC-FCBB-4270-8F79-482A4DB28280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F82D79DD-F2A9-4F98-900A-872D7B0F01A5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30E10792-5917-4CBC-B41C-D19ABC6F6F3F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590E052D-4839-4866-B76E-2AF7F55D6803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95E6C1CF-7215-4704-9E05-B373F2E7792E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E0D1FA66-2B84-430A-B1E9-21EFBDB1B76D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CA0B925-D231-4793-A857-9BD767C0861C}"/>
            </a:ext>
          </a:extLst>
        </xdr:cNvPr>
        <xdr:cNvSpPr txBox="1">
          <a:spLocks noChangeArrowheads="1"/>
        </xdr:cNvSpPr>
      </xdr:nvSpPr>
      <xdr:spPr bwMode="auto">
        <a:xfrm>
          <a:off x="709613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93DBE41E-57F8-4E34-8988-9763C275294E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135B9374-51FD-4848-AE84-FCAA9BEC3A48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15</xdr:col>
      <xdr:colOff>1587499</xdr:colOff>
      <xdr:row>1</xdr:row>
      <xdr:rowOff>529168</xdr:rowOff>
    </xdr:from>
    <xdr:to>
      <xdr:col>32</xdr:col>
      <xdr:colOff>359833</xdr:colOff>
      <xdr:row>9</xdr:row>
      <xdr:rowOff>926852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3B69799-3116-4BE1-822F-856646D6A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49999" y="1354668"/>
          <a:ext cx="21865167" cy="712868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BDBAFEA3-C8F9-43DA-BD57-873837C93F29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3D54A13D-DC58-48E9-9F78-0C6783179630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61F0ED7D-4829-461F-B6D0-A13690BE5259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8EA77B8F-1593-45DE-AB32-A89FE207E8F4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5550AE8A-09E0-4803-8C6B-EC37BB9D16CD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91AE02E-7F3B-42ED-8418-0EF58A215014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F412F892-B843-4A2B-81EC-283E4BC534DD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2B46B0A4-871A-4A38-AAF4-D1776D6D6248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E6814995-5270-4312-8168-0117322CB652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12E5BF7F-5C27-4572-87F2-5D354924C6E7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0D823BA8-347B-4DB2-8A72-77B29576620C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C6B0E5B4-33D2-462F-8F23-F28E8D8D85C5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C793D517-758E-40F2-BEDE-9DEFA0FFF800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84F26E67-51B8-49BD-BFA0-1F6579A8B80B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76389CCE-21BD-4E20-9337-9A62EA39E80D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B9F1997-20CE-4153-BD23-F945C413D8C5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603C6939-C4C7-402B-9ACB-EED7FDFCF792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9F8AE6BD-61F3-483D-BD63-D3D575BE4E0C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3EDB1FB7-6206-492A-970E-7DB32D152B1B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BB056D4B-DEAC-4DF9-9CFB-C034279B9484}"/>
            </a:ext>
          </a:extLst>
        </xdr:cNvPr>
        <xdr:cNvSpPr txBox="1">
          <a:spLocks noChangeArrowheads="1"/>
        </xdr:cNvSpPr>
      </xdr:nvSpPr>
      <xdr:spPr bwMode="auto">
        <a:xfrm>
          <a:off x="709613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829A4B5B-9BDB-466A-BEB2-A304B7E0BD7D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020DA15F-6B85-43B0-9B74-E63C667FD56F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51284CA2-3F6C-446D-9DD4-641A0074ABFC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B309B9FE-2326-4283-A07C-522332490F18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33208820-517E-4F9E-A9AE-6BA8B2A74D95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F3F0DC16-BE7B-439C-9CEF-8264DA5821AE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94E9884E-0628-4DE6-B909-27788184F21B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813A6AB0-7325-4A7A-8824-AEE5DB60C7E6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388BDB0F-8C03-47CC-B2F3-CD67EC6553F3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763B808-B41F-4328-B5C2-894F8E473857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356883A-5B39-481C-8373-1B9DBD4DB17F}"/>
            </a:ext>
          </a:extLst>
        </xdr:cNvPr>
        <xdr:cNvSpPr txBox="1">
          <a:spLocks noChangeArrowheads="1"/>
        </xdr:cNvSpPr>
      </xdr:nvSpPr>
      <xdr:spPr bwMode="auto">
        <a:xfrm>
          <a:off x="709613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D9C3E5B4-916D-4A06-B89D-70D61E089726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4BAB0991-9E09-40BA-AD2B-B11ECE2643AC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7DF48FEF-9572-47CB-94D8-E42053A2A164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152903E5-D2A8-4403-96B0-1DA3C37BA3B9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51EB7404-6F5D-4464-BA1A-A32EEECAAD37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A02026A6-9812-413B-A7AD-617241F05922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C6311625-ED7F-4E0D-AA0C-D7CEDA367CCF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8B7D88B2-4080-4904-8307-588DB15619CA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AF94DBEF-A548-4E23-AF00-40480982CE47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EAE16198-DFF0-4F4C-BFC0-E0B931F8D848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72AEBCE1-F032-4217-8E0C-3676E162E720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FAF44E8D-33E1-4325-B5BC-2F958FE43120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E5F3F8C2-3E0B-4E07-83BA-CD3BEE90BD32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852DDFE5-2BA3-4942-9735-0F17BB962453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C889EC30-0DCA-46E6-81AF-D0D8EBDC65E1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9C3DCC5B-06E3-4F46-98F5-C42935725C89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1C2D19DE-29C2-495A-9E64-1764FE6044A7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5DAECA36-0079-416E-B8F6-4B11AFA771A9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5EDD6D6B-B185-428B-96CF-9D59F1801BA0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2F7433AA-825D-4321-A6B5-A7651E5FC017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1845E8D1-7CD8-4583-B614-32D75FA1D5A0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2EF4BFA7-6691-463F-98FD-2D7AEA90BC3A}"/>
            </a:ext>
          </a:extLst>
        </xdr:cNvPr>
        <xdr:cNvSpPr txBox="1">
          <a:spLocks noChangeArrowheads="1"/>
        </xdr:cNvSpPr>
      </xdr:nvSpPr>
      <xdr:spPr bwMode="auto">
        <a:xfrm>
          <a:off x="709613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ECA7026C-135A-4BDE-8641-A243A4CE98F7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BCD195C6-0FA3-48C8-93A8-6C8053E6E013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7C36A82C-3297-46A0-9C6F-FA4AEE2FB388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27BCD9EF-E191-4B03-B200-DD4021805E45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55D7A0E3-9CEF-4901-BDE2-72A349A6D721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58DBEBD2-6E4F-42EA-98C6-EBAFDA1E6D38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2187AD0A-A5E1-4705-98D4-B207DE33ACF5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23E3A055-6D7D-40B9-8550-CC47C6FB88CF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DC1E1391-75D9-42E4-A0C1-1586C71BCB68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C6F16F9B-23EC-46C4-A81E-7093A43AF85F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8F4BF9AA-33BC-49B7-87AF-8D38A637C3C4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684FAA13-56D8-44FC-9096-77B9C84DEFA3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B9AA34EF-D968-4883-B172-386AB1739925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AE3CC591-94F6-4807-82A2-412C2637C1E0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B1B06809-1491-4517-BD8B-3C0441829702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B194A5D3-5EFB-4503-8F59-4EAB5FC8963B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89943032-2E70-46C2-8F06-9AFADF87D4C6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919E73D1-E03C-46FB-80D5-6B58119EDAE4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A33AC721-D462-4B1F-8D62-FE01146E6439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C1226C08-E96E-4E1C-AD9E-0B67CACE444B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68FB3561-5551-45E1-9023-6EE1EF6605C7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B97104F5-658E-4CD3-BB71-528BE227CCD1}"/>
            </a:ext>
          </a:extLst>
        </xdr:cNvPr>
        <xdr:cNvSpPr txBox="1">
          <a:spLocks noChangeArrowheads="1"/>
        </xdr:cNvSpPr>
      </xdr:nvSpPr>
      <xdr:spPr bwMode="auto">
        <a:xfrm>
          <a:off x="709613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78DEB9D0-07F5-43FD-B0BE-A3534A04A25E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476272B4-1268-4DEB-8EB4-8545924BEC90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11</xdr:col>
      <xdr:colOff>444501</xdr:colOff>
      <xdr:row>0</xdr:row>
      <xdr:rowOff>0</xdr:rowOff>
    </xdr:from>
    <xdr:to>
      <xdr:col>21</xdr:col>
      <xdr:colOff>2730501</xdr:colOff>
      <xdr:row>4</xdr:row>
      <xdr:rowOff>503394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0CDC0B7-7951-4F2B-A806-10B0501FB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16834" y="0"/>
          <a:ext cx="20764500" cy="4461561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1333500</xdr:colOff>
      <xdr:row>6</xdr:row>
      <xdr:rowOff>2</xdr:rowOff>
    </xdr:from>
    <xdr:to>
      <xdr:col>61</xdr:col>
      <xdr:colOff>611022</xdr:colOff>
      <xdr:row>15</xdr:row>
      <xdr:rowOff>656168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2750875-A150-A34E-3753-958E32649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6000" y="5334002"/>
          <a:ext cx="40997022" cy="7365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2BBC9441-10D7-4DC8-A5B4-2AEE1BE61AFB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9DFB0263-FA2D-443F-BC88-58B7FDBDBEBC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2454FA45-276A-45AE-B4BD-FFF2C0E9281A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2EEBEE75-96D0-4593-95DD-D589B6064910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165DACE4-A33C-4EF1-8DE9-27B5BF071BFE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DE980E38-240C-4262-88A7-545BD992B2C4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79A7E061-81F0-4648-9AD0-5DC00F96D25D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F42C0432-91DF-450C-876E-0E2F5A6645F6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730FA5BB-AEC6-432A-BA4A-901FB2BB7CD1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2C9E1566-B097-4B23-A843-37583A4AD96F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214C8396-D227-46C8-8881-C1BA96C13947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552E5E22-CDA0-4BBC-BEA3-F5D4576BC458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C4B00E9C-5ED7-45D0-9CA9-CE9318E422DF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9B68FFD-57D3-4696-9FCD-498422A1F560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A01DD1AB-2F56-4AA2-987C-F2D8978D26A3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F571A4EC-AB36-43FB-A0EE-C7E056AA1964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2AD4D9CC-ACF1-4C88-B702-0487BD1A29AD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4C778E60-DDE7-4964-B653-24670B4E3ED3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661C2CC8-7540-440D-B8E4-5A88EA41FB18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60DC15E9-037D-472F-96F5-44F658AA66CB}"/>
            </a:ext>
          </a:extLst>
        </xdr:cNvPr>
        <xdr:cNvSpPr txBox="1">
          <a:spLocks noChangeArrowheads="1"/>
        </xdr:cNvSpPr>
      </xdr:nvSpPr>
      <xdr:spPr bwMode="auto">
        <a:xfrm>
          <a:off x="709613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39CACF98-C755-45ED-973C-37057CA4EB49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48F8381B-A7FA-4F48-AE3F-00F88256F391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13</xdr:col>
      <xdr:colOff>1058332</xdr:colOff>
      <xdr:row>0</xdr:row>
      <xdr:rowOff>0</xdr:rowOff>
    </xdr:from>
    <xdr:to>
      <xdr:col>26</xdr:col>
      <xdr:colOff>21165</xdr:colOff>
      <xdr:row>4</xdr:row>
      <xdr:rowOff>503394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28B795E-00F1-4072-B465-FDF092234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2165" y="0"/>
          <a:ext cx="20764500" cy="446156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AB4777C8-571A-44D8-A7C1-DE542234F690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679BD456-BE64-4020-B4A6-3907D7D34B70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4919DFA3-A989-4801-A5F0-3297B8307875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D5CB46D6-C7B2-476B-A735-6F6CDDA229A3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78CC27DF-9BC4-40B9-A7F4-BB67523E80BC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E86F3210-44F8-4BB6-A2B8-8329A033A362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B5E31C83-1C5D-4EAF-A45E-953F5BDF6A56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8F90B449-46B0-413F-93A6-F4A5F25B6280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145E3715-D69D-4BE2-A055-EBC24CC68916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2AE34370-DF77-4125-A523-931165083876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1A68F1CD-AB7B-41F3-B75D-F6F1A5191E12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0AE05DC9-CE7E-4C27-AC67-EE63E7382022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77716100-900F-4C77-A865-670E6AC77576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ADB91401-2C04-4D40-B995-BA50D01AE8A2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5146B00C-C3BB-41DA-A9E8-7C70D3D7A2C7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57CD11C1-CCEE-4B6D-957A-73C03B81AF1F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C17E2874-7C68-4A72-9FFC-E0F56137A779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1123C793-F81D-4315-BF93-BA91F5863F45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3F01509C-854E-4292-A741-4221E7DF5973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F7A9CE56-DAF5-491D-B3A0-D971707D0B8B}"/>
            </a:ext>
          </a:extLst>
        </xdr:cNvPr>
        <xdr:cNvSpPr txBox="1">
          <a:spLocks noChangeArrowheads="1"/>
        </xdr:cNvSpPr>
      </xdr:nvSpPr>
      <xdr:spPr bwMode="auto">
        <a:xfrm>
          <a:off x="709613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2478196A-A786-44FF-975B-16F35553ACAD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CD0E4FC3-71B6-4557-BB8C-E2534C603B41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11</xdr:col>
      <xdr:colOff>381000</xdr:colOff>
      <xdr:row>0</xdr:row>
      <xdr:rowOff>0</xdr:rowOff>
    </xdr:from>
    <xdr:to>
      <xdr:col>30</xdr:col>
      <xdr:colOff>86194</xdr:colOff>
      <xdr:row>4</xdr:row>
      <xdr:rowOff>270754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DCA981A-8088-2A8E-3FFE-30A0FA34D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3333" y="0"/>
          <a:ext cx="27158361" cy="4228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2518834</xdr:colOff>
      <xdr:row>4</xdr:row>
      <xdr:rowOff>190499</xdr:rowOff>
    </xdr:from>
    <xdr:to>
      <xdr:col>50</xdr:col>
      <xdr:colOff>601946</xdr:colOff>
      <xdr:row>12</xdr:row>
      <xdr:rowOff>32176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6B54113-438D-CE6E-BF2B-B7A0672C3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81334" y="4148666"/>
          <a:ext cx="32817612" cy="589534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560FEE6C-17A2-4461-8F49-65545B9128B3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A484F6EA-1725-44F2-8E62-90C24FC02347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9B52BD4C-1B1F-4442-9A6C-F1BD4390A098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A2A46532-61F6-4809-A58B-CCC8C5396AFF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B2378430-B083-46BC-85A7-03B4E1745457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8D6359B7-5E6D-4A14-8BF0-EC131DCAF3B9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452FD1FA-FB62-407D-A8C0-3C8E83FAD4FA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DD5F5779-4884-4B39-A870-C19BEDFA638A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F44586BF-5E17-486D-8155-031F9D1D6AC4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0E03E0FC-E2EC-40FC-BEE0-ED013547DB20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D16870F7-2138-4678-8F95-EB3CBAD2DD50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C319AFE4-10DA-436B-B6FC-63D9A75F3992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69BAA1F4-AB03-49FC-970B-1B4B900C2A61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1C6CC7F0-6952-47D5-8B40-87261B55BC21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C74C4B8-A7F4-48C8-84D4-1C6E9152CBE1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4D4165D2-FD58-4741-8092-C5AF7B9B90F1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EEEFD5DF-E7CB-4EB4-BD9C-90C566C60196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A7F63D12-9B91-4F56-B039-50BE78F67B50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3D253AF6-28A8-40E6-8805-7EC96AA286B5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D0289F7F-6824-44D9-86B3-82D8802657CE}"/>
            </a:ext>
          </a:extLst>
        </xdr:cNvPr>
        <xdr:cNvSpPr txBox="1">
          <a:spLocks noChangeArrowheads="1"/>
        </xdr:cNvSpPr>
      </xdr:nvSpPr>
      <xdr:spPr bwMode="auto">
        <a:xfrm>
          <a:off x="709613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D653C84C-141E-4DC0-9B94-CA551F7248F5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94AF2F31-477E-4293-9BB9-AD79138348D5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12</xdr:col>
      <xdr:colOff>1037165</xdr:colOff>
      <xdr:row>0</xdr:row>
      <xdr:rowOff>0</xdr:rowOff>
    </xdr:from>
    <xdr:to>
      <xdr:col>31</xdr:col>
      <xdr:colOff>594193</xdr:colOff>
      <xdr:row>4</xdr:row>
      <xdr:rowOff>270754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9FF919C-547E-44B4-A028-91358D1D2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96332" y="0"/>
          <a:ext cx="27158361" cy="4228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21167</xdr:colOff>
      <xdr:row>2</xdr:row>
      <xdr:rowOff>592668</xdr:rowOff>
    </xdr:from>
    <xdr:to>
      <xdr:col>47</xdr:col>
      <xdr:colOff>9279</xdr:colOff>
      <xdr:row>9</xdr:row>
      <xdr:rowOff>688344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C31F285-FCE4-4A6F-8E0E-29DF1243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83667" y="2349501"/>
          <a:ext cx="32817612" cy="589534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FD8C7148-FA77-4D4D-A409-29B8AFEFA68D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60FACE13-7B61-4060-A9BC-42DB30B5A8FF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1C3F860F-CD8B-485D-A13D-8A56276DC4B2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85963454-C0BB-44EC-976D-55D9F9CDE764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EEE4F6F2-323F-4BD8-B8D0-8C1DADB4C761}"/>
            </a:ext>
          </a:extLst>
        </xdr:cNvPr>
        <xdr:cNvSpPr txBox="1">
          <a:spLocks noChangeArrowheads="1"/>
        </xdr:cNvSpPr>
      </xdr:nvSpPr>
      <xdr:spPr bwMode="auto">
        <a:xfrm>
          <a:off x="459007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BBA56426-4AA3-41E9-964C-C6D1A3857C74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D51D87AE-BD7D-4934-931A-36E764AA0D9E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F07A768E-6FBB-4CDF-91AD-4BB73D384A05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EA40992-AD9F-40A0-BBA6-20E566A24396}"/>
            </a:ext>
          </a:extLst>
        </xdr:cNvPr>
        <xdr:cNvSpPr txBox="1">
          <a:spLocks noChangeArrowheads="1"/>
        </xdr:cNvSpPr>
      </xdr:nvSpPr>
      <xdr:spPr bwMode="auto">
        <a:xfrm>
          <a:off x="710248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D93A0E04-88F2-4725-BF1B-060E43217B9D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237CD19F-E4C2-4CFB-AF95-8F4AC62104DE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5C1AEEC6-C9FE-4A69-8D6E-91855E85E58A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647B958A-D407-4B6A-87AD-EF5AD35F62F8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8B212A8D-0BC6-4EAF-A0A1-F83ED88599E8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D5EB4254-A3FB-4190-AEA4-F5A101181BFA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2</xdr:col>
      <xdr:colOff>430825</xdr:colOff>
      <xdr:row>29</xdr:row>
      <xdr:rowOff>0</xdr:rowOff>
    </xdr:from>
    <xdr:ext cx="46246" cy="579599"/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A060630C-2584-4B7E-8104-1E8730065AD5}"/>
            </a:ext>
          </a:extLst>
        </xdr:cNvPr>
        <xdr:cNvSpPr txBox="1">
          <a:spLocks noChangeArrowheads="1"/>
        </xdr:cNvSpPr>
      </xdr:nvSpPr>
      <xdr:spPr bwMode="auto">
        <a:xfrm>
          <a:off x="458372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29</xdr:row>
      <xdr:rowOff>0</xdr:rowOff>
    </xdr:from>
    <xdr:ext cx="46246" cy="579599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8A140C10-70DF-4958-9621-BF35810496C5}"/>
            </a:ext>
          </a:extLst>
        </xdr:cNvPr>
        <xdr:cNvSpPr txBox="1">
          <a:spLocks noChangeArrowheads="1"/>
        </xdr:cNvSpPr>
      </xdr:nvSpPr>
      <xdr:spPr bwMode="auto">
        <a:xfrm>
          <a:off x="14818405" y="206057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1288322</xdr:colOff>
      <xdr:row>33</xdr:row>
      <xdr:rowOff>102313</xdr:rowOff>
    </xdr:from>
    <xdr:ext cx="6544365" cy="2012525"/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AA045597-ED4C-47CE-8CA7-8DAB17FDCFA4}"/>
            </a:ext>
          </a:extLst>
        </xdr:cNvPr>
        <xdr:cNvSpPr txBox="1">
          <a:spLocks noChangeArrowheads="1"/>
        </xdr:cNvSpPr>
      </xdr:nvSpPr>
      <xdr:spPr bwMode="auto">
        <a:xfrm>
          <a:off x="17766572" y="23324263"/>
          <a:ext cx="6544365" cy="201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1</xdr:col>
      <xdr:colOff>263530</xdr:colOff>
      <xdr:row>33</xdr:row>
      <xdr:rowOff>74374</xdr:rowOff>
    </xdr:from>
    <xdr:ext cx="6245220" cy="178593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49374D32-5CD4-4DC5-BB4C-62BA4769238A}"/>
            </a:ext>
          </a:extLst>
        </xdr:cNvPr>
        <xdr:cNvSpPr txBox="1">
          <a:spLocks noChangeArrowheads="1"/>
        </xdr:cNvSpPr>
      </xdr:nvSpPr>
      <xdr:spPr bwMode="auto">
        <a:xfrm>
          <a:off x="428630" y="23296324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3</xdr:col>
      <xdr:colOff>523880</xdr:colOff>
      <xdr:row>33</xdr:row>
      <xdr:rowOff>95250</xdr:rowOff>
    </xdr:from>
    <xdr:ext cx="10525125" cy="152638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BE5EA26E-787A-482C-83C7-D8F1D5242042}"/>
            </a:ext>
          </a:extLst>
        </xdr:cNvPr>
        <xdr:cNvSpPr txBox="1">
          <a:spLocks noChangeArrowheads="1"/>
        </xdr:cNvSpPr>
      </xdr:nvSpPr>
      <xdr:spPr bwMode="auto">
        <a:xfrm>
          <a:off x="7096130" y="233172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1" name="AutoShape 1" descr="image001">
          <a:extLst>
            <a:ext uri="{FF2B5EF4-FFF2-40B4-BE49-F238E27FC236}">
              <a16:creationId xmlns:a16="http://schemas.microsoft.com/office/drawing/2014/main" id="{22959E2F-3E04-42D3-BD26-861421D78F97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95250" cy="0"/>
    <xdr:sp macro="" textlink="">
      <xdr:nvSpPr>
        <xdr:cNvPr id="12" name="AutoShape 4" descr="image001">
          <a:extLst>
            <a:ext uri="{FF2B5EF4-FFF2-40B4-BE49-F238E27FC236}">
              <a16:creationId xmlns:a16="http://schemas.microsoft.com/office/drawing/2014/main" id="{F51C97EE-0F8E-4796-B77B-852C73E84E57}"/>
            </a:ext>
          </a:extLst>
        </xdr:cNvPr>
        <xdr:cNvSpPr>
          <a:spLocks noChangeAspect="1" noChangeArrowheads="1"/>
        </xdr:cNvSpPr>
      </xdr:nvSpPr>
      <xdr:spPr bwMode="auto">
        <a:xfrm>
          <a:off x="21316950" y="199517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DCA88414-EBFE-4493-BA8E-F4A9C1FCA5D2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E2372F7C-79D9-4B00-A3F5-9D64C1304B47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FDC946A3-4CCB-4F68-BACF-1F25291B8CB6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FF72EE9C-39EC-45BC-BCED-D0F1E63670D6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D6B0B62E-AAF2-4878-ADCB-B725B1E58985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105FA862-33AC-41C4-83D6-7AE351DC2E32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91535762-5E2A-4AA4-B363-D34BEE80939F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E45D9C19-8F0B-40EE-A582-09223E84EBFA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039A23CB-E482-4390-8407-28F658FC8B81}"/>
            </a:ext>
          </a:extLst>
        </xdr:cNvPr>
        <xdr:cNvSpPr txBox="1">
          <a:spLocks noChangeArrowheads="1"/>
        </xdr:cNvSpPr>
      </xdr:nvSpPr>
      <xdr:spPr bwMode="auto">
        <a:xfrm>
          <a:off x="5132187" y="63634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1010F1C8-236C-4992-A110-74A8C67CB1C4}"/>
            </a:ext>
          </a:extLst>
        </xdr:cNvPr>
        <xdr:cNvSpPr txBox="1">
          <a:spLocks noChangeArrowheads="1"/>
        </xdr:cNvSpPr>
      </xdr:nvSpPr>
      <xdr:spPr bwMode="auto">
        <a:xfrm>
          <a:off x="284697" y="63566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98E4E371-2709-4214-8589-5EC74BE30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81381007-3221-4366-83C7-1777AF67AF37}"/>
            </a:ext>
          </a:extLst>
        </xdr:cNvPr>
        <xdr:cNvSpPr txBox="1">
          <a:spLocks noChangeArrowheads="1"/>
        </xdr:cNvSpPr>
      </xdr:nvSpPr>
      <xdr:spPr bwMode="auto">
        <a:xfrm>
          <a:off x="1971680" y="63563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8B8FB10B-FD81-42B2-BF5C-601A0EB04F9F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586D93EE-4075-45CB-BB20-80EF1EE4883F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1494954-19A6-42FB-8E39-D85451E0E42D}"/>
            </a:ext>
          </a:extLst>
        </xdr:cNvPr>
        <xdr:cNvSpPr/>
      </xdr:nvSpPr>
      <xdr:spPr>
        <a:xfrm>
          <a:off x="1195532" y="14133946"/>
          <a:ext cx="5216814" cy="78220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209CA19B-8F78-4313-929E-5BEAD3FA873E}"/>
            </a:ext>
          </a:extLst>
        </xdr:cNvPr>
        <xdr:cNvSpPr>
          <a:spLocks noChangeAspect="1" noChangeArrowheads="1"/>
        </xdr:cNvSpPr>
      </xdr:nvSpPr>
      <xdr:spPr bwMode="auto">
        <a:xfrm>
          <a:off x="2282190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BE9978A9-E659-4491-AA9A-F005E70851CB}"/>
            </a:ext>
          </a:extLst>
        </xdr:cNvPr>
        <xdr:cNvSpPr>
          <a:spLocks noChangeAspect="1" noChangeArrowheads="1"/>
        </xdr:cNvSpPr>
      </xdr:nvSpPr>
      <xdr:spPr bwMode="auto">
        <a:xfrm>
          <a:off x="2282190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9D510CA6-3E33-46B6-B020-5772BDA385E1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10952A20-2A36-4B3D-8CA8-0399BA2A4DD1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8ECE404F-0664-4ACF-BB9A-B12EAA77C8DC}"/>
            </a:ext>
          </a:extLst>
        </xdr:cNvPr>
        <xdr:cNvSpPr txBox="1">
          <a:spLocks noChangeArrowheads="1"/>
        </xdr:cNvSpPr>
      </xdr:nvSpPr>
      <xdr:spPr bwMode="auto">
        <a:xfrm>
          <a:off x="159233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2DD291F4-A7AD-4227-A584-1E2BE5D21CBE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735F963C-B06A-4720-AF98-C8FDA9E2D646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BAF41306-2684-4676-A41F-5913BCAF6E1F}"/>
            </a:ext>
          </a:extLst>
        </xdr:cNvPr>
        <xdr:cNvSpPr txBox="1">
          <a:spLocks noChangeArrowheads="1"/>
        </xdr:cNvSpPr>
      </xdr:nvSpPr>
      <xdr:spPr bwMode="auto">
        <a:xfrm>
          <a:off x="159233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ED608788-42EE-4CBC-B289-AE61D87F5BB1}"/>
            </a:ext>
          </a:extLst>
        </xdr:cNvPr>
        <xdr:cNvSpPr txBox="1">
          <a:spLocks noChangeArrowheads="1"/>
        </xdr:cNvSpPr>
      </xdr:nvSpPr>
      <xdr:spPr bwMode="auto">
        <a:xfrm>
          <a:off x="18740237" y="2216856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792E26E7-91FE-4D38-92B9-3F13A071899C}"/>
            </a:ext>
          </a:extLst>
        </xdr:cNvPr>
        <xdr:cNvSpPr txBox="1">
          <a:spLocks noChangeArrowheads="1"/>
        </xdr:cNvSpPr>
      </xdr:nvSpPr>
      <xdr:spPr bwMode="auto">
        <a:xfrm>
          <a:off x="284697" y="2216179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1387AC65-8A3C-487B-97BC-447423556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65B9A236-B9F1-4972-A51A-1CEF15B5DF21}"/>
            </a:ext>
          </a:extLst>
        </xdr:cNvPr>
        <xdr:cNvSpPr txBox="1">
          <a:spLocks noChangeArrowheads="1"/>
        </xdr:cNvSpPr>
      </xdr:nvSpPr>
      <xdr:spPr bwMode="auto">
        <a:xfrm>
          <a:off x="7553330" y="221615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EFFC98FD-23CF-4052-BE98-4ABE2A1BEC30}"/>
            </a:ext>
          </a:extLst>
        </xdr:cNvPr>
        <xdr:cNvSpPr>
          <a:spLocks noChangeAspect="1" noChangeArrowheads="1"/>
        </xdr:cNvSpPr>
      </xdr:nvSpPr>
      <xdr:spPr bwMode="auto">
        <a:xfrm>
          <a:off x="2282190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5CCB5B58-EEDB-427B-8D78-6A9E8A03C604}"/>
            </a:ext>
          </a:extLst>
        </xdr:cNvPr>
        <xdr:cNvSpPr>
          <a:spLocks noChangeAspect="1" noChangeArrowheads="1"/>
        </xdr:cNvSpPr>
      </xdr:nvSpPr>
      <xdr:spPr bwMode="auto">
        <a:xfrm>
          <a:off x="2282190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48EA757-7EB7-4B32-B914-2CBFFEE94BF3}"/>
            </a:ext>
          </a:extLst>
        </xdr:cNvPr>
        <xdr:cNvSpPr/>
      </xdr:nvSpPr>
      <xdr:spPr>
        <a:xfrm>
          <a:off x="1005032" y="40314996"/>
          <a:ext cx="2347941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91C0B45C-9C23-4C96-AE9F-086D6DEC7BD7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2A188473-36EE-46C1-AAEA-A300336D0A77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2E5C1E41-0538-4272-A198-1D7DFCA2BF3A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14ACA3D6-8B7B-4BE0-99E8-1ACC08DE1896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3A73F6EE-AC4B-46DC-8F94-549DAF61BEAE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0E9C24FE-ABF2-4222-A619-C20619F0A5D9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1217907E-4619-4C7F-8C74-35BBF8482D18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F37AB4B1-155D-41EC-8CD2-A6C951961FA3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97CCABA6-DCD7-4CD9-953B-34B94C58015C}"/>
            </a:ext>
          </a:extLst>
        </xdr:cNvPr>
        <xdr:cNvSpPr txBox="1">
          <a:spLocks noChangeArrowheads="1"/>
        </xdr:cNvSpPr>
      </xdr:nvSpPr>
      <xdr:spPr bwMode="auto">
        <a:xfrm>
          <a:off x="5132187" y="63634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FCB0CA72-564F-44A2-A567-7F2F5BDB506A}"/>
            </a:ext>
          </a:extLst>
        </xdr:cNvPr>
        <xdr:cNvSpPr txBox="1">
          <a:spLocks noChangeArrowheads="1"/>
        </xdr:cNvSpPr>
      </xdr:nvSpPr>
      <xdr:spPr bwMode="auto">
        <a:xfrm>
          <a:off x="284697" y="63566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C126E750-E422-432A-A95F-8F452581B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782BF15E-890D-4F53-A7E4-63AB49FAD13D}"/>
            </a:ext>
          </a:extLst>
        </xdr:cNvPr>
        <xdr:cNvSpPr txBox="1">
          <a:spLocks noChangeArrowheads="1"/>
        </xdr:cNvSpPr>
      </xdr:nvSpPr>
      <xdr:spPr bwMode="auto">
        <a:xfrm>
          <a:off x="1971680" y="63563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A2E0CB2C-8597-45FC-8D71-26A845B1829F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A69D0D20-B98B-46AA-9A39-A83B86D4E521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DA3117F-2C1A-4D2A-90D7-DF06BABD9ADC}"/>
            </a:ext>
          </a:extLst>
        </xdr:cNvPr>
        <xdr:cNvSpPr/>
      </xdr:nvSpPr>
      <xdr:spPr>
        <a:xfrm>
          <a:off x="1195532" y="14133946"/>
          <a:ext cx="5216814" cy="78220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65F0ACFF-837E-4610-9295-ED0E885BB0CB}"/>
            </a:ext>
          </a:extLst>
        </xdr:cNvPr>
        <xdr:cNvSpPr>
          <a:spLocks noChangeAspect="1" noChangeArrowheads="1"/>
        </xdr:cNvSpPr>
      </xdr:nvSpPr>
      <xdr:spPr bwMode="auto">
        <a:xfrm>
          <a:off x="2282190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D58E1BF5-CE64-4498-9B54-B24B83D9B7E6}"/>
            </a:ext>
          </a:extLst>
        </xdr:cNvPr>
        <xdr:cNvSpPr>
          <a:spLocks noChangeAspect="1" noChangeArrowheads="1"/>
        </xdr:cNvSpPr>
      </xdr:nvSpPr>
      <xdr:spPr bwMode="auto">
        <a:xfrm>
          <a:off x="2282190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B8E913A8-FA37-4302-A2C0-7637F85FF367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B90FFDC7-A344-4F43-B708-A82F8CDE03AF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CDA4238C-C077-42CD-8A11-0F43AFC682B3}"/>
            </a:ext>
          </a:extLst>
        </xdr:cNvPr>
        <xdr:cNvSpPr txBox="1">
          <a:spLocks noChangeArrowheads="1"/>
        </xdr:cNvSpPr>
      </xdr:nvSpPr>
      <xdr:spPr bwMode="auto">
        <a:xfrm>
          <a:off x="159233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7AF9F1E3-67DE-42A0-AB52-4668A9BE75DA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6B9DF0F6-B98E-496A-B1F3-A08388A50F84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2FEE1819-CC13-4837-B391-B210E39253AE}"/>
            </a:ext>
          </a:extLst>
        </xdr:cNvPr>
        <xdr:cNvSpPr txBox="1">
          <a:spLocks noChangeArrowheads="1"/>
        </xdr:cNvSpPr>
      </xdr:nvSpPr>
      <xdr:spPr bwMode="auto">
        <a:xfrm>
          <a:off x="159233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6592D927-BB96-4EB3-8554-396C7309EC37}"/>
            </a:ext>
          </a:extLst>
        </xdr:cNvPr>
        <xdr:cNvSpPr txBox="1">
          <a:spLocks noChangeArrowheads="1"/>
        </xdr:cNvSpPr>
      </xdr:nvSpPr>
      <xdr:spPr bwMode="auto">
        <a:xfrm>
          <a:off x="18740237" y="2216856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A7491A0E-39C1-408E-B42E-25536E5C04F8}"/>
            </a:ext>
          </a:extLst>
        </xdr:cNvPr>
        <xdr:cNvSpPr txBox="1">
          <a:spLocks noChangeArrowheads="1"/>
        </xdr:cNvSpPr>
      </xdr:nvSpPr>
      <xdr:spPr bwMode="auto">
        <a:xfrm>
          <a:off x="284697" y="2216179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4C45BAFF-1A64-49BC-A4A1-157297C74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64654D0C-63FB-45BF-AB19-F70BC28C0E8B}"/>
            </a:ext>
          </a:extLst>
        </xdr:cNvPr>
        <xdr:cNvSpPr txBox="1">
          <a:spLocks noChangeArrowheads="1"/>
        </xdr:cNvSpPr>
      </xdr:nvSpPr>
      <xdr:spPr bwMode="auto">
        <a:xfrm>
          <a:off x="7553330" y="221615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105EC9E9-18F7-4613-BBA7-AB786D35686E}"/>
            </a:ext>
          </a:extLst>
        </xdr:cNvPr>
        <xdr:cNvSpPr>
          <a:spLocks noChangeAspect="1" noChangeArrowheads="1"/>
        </xdr:cNvSpPr>
      </xdr:nvSpPr>
      <xdr:spPr bwMode="auto">
        <a:xfrm>
          <a:off x="2282190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0D7AB92E-8902-4F36-BCB3-2C079C2211E5}"/>
            </a:ext>
          </a:extLst>
        </xdr:cNvPr>
        <xdr:cNvSpPr>
          <a:spLocks noChangeAspect="1" noChangeArrowheads="1"/>
        </xdr:cNvSpPr>
      </xdr:nvSpPr>
      <xdr:spPr bwMode="auto">
        <a:xfrm>
          <a:off x="2282190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12BBD42-5F8A-48D3-BC59-61D9C3C860CC}"/>
            </a:ext>
          </a:extLst>
        </xdr:cNvPr>
        <xdr:cNvSpPr/>
      </xdr:nvSpPr>
      <xdr:spPr>
        <a:xfrm>
          <a:off x="1005032" y="40314996"/>
          <a:ext cx="2347941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866207AD-12AC-49E9-9BBC-B7D28CC3A042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9710716F-3119-45E6-8639-387C5B9E77AA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8DDEFE3B-D3BB-4A17-8EF7-E0E075435B12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CE411EEC-163C-4063-9E42-D27A9F2C11F0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6D1986FD-0A70-4993-85CB-70446E98C34F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D3C9CEC9-9CA6-463D-AEB4-BDE230F02129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03027CAE-FE7B-4DED-9F85-B4B5D542ECD6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40784CBD-5CCC-4334-80AF-33BACEC10F0B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ADFFDDAB-1CD1-4337-BBA3-807031467459}"/>
            </a:ext>
          </a:extLst>
        </xdr:cNvPr>
        <xdr:cNvSpPr txBox="1">
          <a:spLocks noChangeArrowheads="1"/>
        </xdr:cNvSpPr>
      </xdr:nvSpPr>
      <xdr:spPr bwMode="auto">
        <a:xfrm>
          <a:off x="18708487" y="2216856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DF08579A-265E-468A-977D-C028E6DEFDC2}"/>
            </a:ext>
          </a:extLst>
        </xdr:cNvPr>
        <xdr:cNvSpPr txBox="1">
          <a:spLocks noChangeArrowheads="1"/>
        </xdr:cNvSpPr>
      </xdr:nvSpPr>
      <xdr:spPr bwMode="auto">
        <a:xfrm>
          <a:off x="284697" y="2216179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3490264C-C31B-412E-9F83-D13D92D11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9ADADC9-28EF-40D8-886C-938F025596E3}"/>
            </a:ext>
          </a:extLst>
        </xdr:cNvPr>
        <xdr:cNvSpPr txBox="1">
          <a:spLocks noChangeArrowheads="1"/>
        </xdr:cNvSpPr>
      </xdr:nvSpPr>
      <xdr:spPr bwMode="auto">
        <a:xfrm>
          <a:off x="7546980" y="2216150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F5D3265C-6E39-4CEE-A8E0-635B05E481C8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B2B1B55B-5E0A-4458-87F9-1E5F8B038699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F11034C-01CD-43A0-820E-3097B569EB81}"/>
            </a:ext>
          </a:extLst>
        </xdr:cNvPr>
        <xdr:cNvSpPr/>
      </xdr:nvSpPr>
      <xdr:spPr>
        <a:xfrm>
          <a:off x="1005032" y="40314996"/>
          <a:ext cx="2343496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D6A481D5-459F-48D9-8C73-C418E93ACA1C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E291D19D-804A-4742-9CF2-075C3DF771BC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9739B32C-6F8F-4420-9B92-1895E1F117AF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77822470-7676-4A46-A824-51BBAE536317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1CEB1CE0-3AA9-4114-982A-E150291509D0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7E246D14-C45A-4005-8BF6-183041CADC57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22515071-F2C9-48A9-A5B1-DC37F83D52DE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4355F66C-C141-4F1D-B69D-DF69E0066D34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62CE9799-76B6-4AB9-9E64-108DC55027DC}"/>
            </a:ext>
          </a:extLst>
        </xdr:cNvPr>
        <xdr:cNvSpPr txBox="1">
          <a:spLocks noChangeArrowheads="1"/>
        </xdr:cNvSpPr>
      </xdr:nvSpPr>
      <xdr:spPr bwMode="auto">
        <a:xfrm>
          <a:off x="5132187" y="63634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76BF7C3D-F15F-4B72-A6D5-9728BDC25C0B}"/>
            </a:ext>
          </a:extLst>
        </xdr:cNvPr>
        <xdr:cNvSpPr txBox="1">
          <a:spLocks noChangeArrowheads="1"/>
        </xdr:cNvSpPr>
      </xdr:nvSpPr>
      <xdr:spPr bwMode="auto">
        <a:xfrm>
          <a:off x="284697" y="63566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D54851AC-88BD-4027-A392-C138AE2DB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CF8DFFC1-E291-4C42-9A82-5F344C58B303}"/>
            </a:ext>
          </a:extLst>
        </xdr:cNvPr>
        <xdr:cNvSpPr txBox="1">
          <a:spLocks noChangeArrowheads="1"/>
        </xdr:cNvSpPr>
      </xdr:nvSpPr>
      <xdr:spPr bwMode="auto">
        <a:xfrm>
          <a:off x="1971680" y="63563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62059100-BB02-46E2-B8EB-258D74B75F4E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A81EFF1C-8BA0-40C2-97BF-9B74A8A77EB6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684764A-020E-47E2-906A-DEC883119728}"/>
            </a:ext>
          </a:extLst>
        </xdr:cNvPr>
        <xdr:cNvSpPr/>
      </xdr:nvSpPr>
      <xdr:spPr>
        <a:xfrm>
          <a:off x="1195532" y="14133946"/>
          <a:ext cx="5216814" cy="78220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9D9FB02E-0583-4522-BB77-3415C140880A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CDCC542F-646E-4D41-A760-0C4464C3A303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217CFA81-48BC-4937-AECE-1BCA16AA4E55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61DEB3BD-AFAF-4D0F-B4F6-8F2205FDF9B9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5A88DB7C-E9D6-43B8-A26D-2443AEE9FDA5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B567EE7F-0919-478E-AACD-BF9DFBB6FB1C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00828523-BD59-4A73-8DC4-C9BCFCC27FEB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A241524-C3E5-46EE-AEC1-45B16EF19E28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EDA601A3-9969-409A-9AF4-F227735B3009}"/>
            </a:ext>
          </a:extLst>
        </xdr:cNvPr>
        <xdr:cNvSpPr txBox="1">
          <a:spLocks noChangeArrowheads="1"/>
        </xdr:cNvSpPr>
      </xdr:nvSpPr>
      <xdr:spPr bwMode="auto">
        <a:xfrm>
          <a:off x="18708487" y="219209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E06274AF-66BB-47EA-BC7E-9A9090B89E4B}"/>
            </a:ext>
          </a:extLst>
        </xdr:cNvPr>
        <xdr:cNvSpPr txBox="1">
          <a:spLocks noChangeArrowheads="1"/>
        </xdr:cNvSpPr>
      </xdr:nvSpPr>
      <xdr:spPr bwMode="auto">
        <a:xfrm>
          <a:off x="284697" y="219141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8FC0FED1-619D-4027-8BBF-050741EFA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3161C14-F67C-4B2E-9035-D355C81BC607}"/>
            </a:ext>
          </a:extLst>
        </xdr:cNvPr>
        <xdr:cNvSpPr txBox="1">
          <a:spLocks noChangeArrowheads="1"/>
        </xdr:cNvSpPr>
      </xdr:nvSpPr>
      <xdr:spPr bwMode="auto">
        <a:xfrm>
          <a:off x="7546980" y="219138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2B63FA73-9326-418D-95CC-415BD648B3CD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3567481D-660E-4D67-9CA7-06B04E950B18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D944027-56D5-4737-B68E-A503B15DBCFB}"/>
            </a:ext>
          </a:extLst>
        </xdr:cNvPr>
        <xdr:cNvSpPr/>
      </xdr:nvSpPr>
      <xdr:spPr>
        <a:xfrm>
          <a:off x="1005032" y="39324396"/>
          <a:ext cx="2343496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984FBE9A-87AA-4BB8-A1CF-EE86FD867FC2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8206D663-1694-4294-8F84-D2D9E10D03EF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7CCEDCE7-154B-4567-BDD7-03E369C56DA1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4952B22A-A0AA-41E1-920A-89045CC93ADD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90C45A5F-76B3-4A08-B1BF-2919B0CC009C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2C47BA04-634D-4F02-A1ED-64DB0CFE7E69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27525E3C-A9D6-4978-AC2B-F0B840C09DD2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C4613ACE-2526-4D36-BD25-458F609067F7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A63A52F1-6BCF-418A-B3F3-D54A97A6F51C}"/>
            </a:ext>
          </a:extLst>
        </xdr:cNvPr>
        <xdr:cNvSpPr txBox="1">
          <a:spLocks noChangeArrowheads="1"/>
        </xdr:cNvSpPr>
      </xdr:nvSpPr>
      <xdr:spPr bwMode="auto">
        <a:xfrm>
          <a:off x="18708487" y="219209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83DB09BA-8960-431D-8614-8811CA87AE72}"/>
            </a:ext>
          </a:extLst>
        </xdr:cNvPr>
        <xdr:cNvSpPr txBox="1">
          <a:spLocks noChangeArrowheads="1"/>
        </xdr:cNvSpPr>
      </xdr:nvSpPr>
      <xdr:spPr bwMode="auto">
        <a:xfrm>
          <a:off x="284697" y="219141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B8D67826-2A63-408E-8590-CE341C233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952A2689-32CE-4047-BACF-78537B753AEE}"/>
            </a:ext>
          </a:extLst>
        </xdr:cNvPr>
        <xdr:cNvSpPr txBox="1">
          <a:spLocks noChangeArrowheads="1"/>
        </xdr:cNvSpPr>
      </xdr:nvSpPr>
      <xdr:spPr bwMode="auto">
        <a:xfrm>
          <a:off x="7546980" y="219138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9FD43ACB-3F92-40E2-848F-20B6FB770F01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1FE5C38F-9CE9-455D-8188-2FD73B2CA98E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C683025-4EA5-490F-950F-D4CA5BB087CF}"/>
            </a:ext>
          </a:extLst>
        </xdr:cNvPr>
        <xdr:cNvSpPr/>
      </xdr:nvSpPr>
      <xdr:spPr>
        <a:xfrm>
          <a:off x="1005032" y="39324396"/>
          <a:ext cx="2343496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6425EC4C-E723-449F-B784-90CD79E7BD7C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9AAA66C8-EA1B-4B09-98C0-488517E78348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ADDD1669-A242-4448-B6CD-4B6AF277F7A2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200C750A-8651-44ED-97D0-1431FF5E4910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75F6E959-466A-42E5-8FC1-844126897075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3710346E-4F41-4906-8EA7-F2565EFE5B03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23BEE368-1B79-4E39-A5B0-F59963183E78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9953F3A7-FD09-423B-9BB5-8B5961C46809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ED4D54B3-47C2-452D-B1F3-D5DDD3DA438A}"/>
            </a:ext>
          </a:extLst>
        </xdr:cNvPr>
        <xdr:cNvSpPr txBox="1">
          <a:spLocks noChangeArrowheads="1"/>
        </xdr:cNvSpPr>
      </xdr:nvSpPr>
      <xdr:spPr bwMode="auto">
        <a:xfrm>
          <a:off x="5132187" y="63634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2BF783F3-C8F6-470C-ACC9-F33F864BFCA7}"/>
            </a:ext>
          </a:extLst>
        </xdr:cNvPr>
        <xdr:cNvSpPr txBox="1">
          <a:spLocks noChangeArrowheads="1"/>
        </xdr:cNvSpPr>
      </xdr:nvSpPr>
      <xdr:spPr bwMode="auto">
        <a:xfrm>
          <a:off x="284697" y="63566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3A5598C9-6DDF-4F1A-AAD0-C95361170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F45BDE3B-5741-476B-9DB6-F0E3CC347D10}"/>
            </a:ext>
          </a:extLst>
        </xdr:cNvPr>
        <xdr:cNvSpPr txBox="1">
          <a:spLocks noChangeArrowheads="1"/>
        </xdr:cNvSpPr>
      </xdr:nvSpPr>
      <xdr:spPr bwMode="auto">
        <a:xfrm>
          <a:off x="1971680" y="63563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12D124CC-68CC-4CC6-A332-85FD20E17CA6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0AA27BD2-C6FA-48DC-91DB-95448457585A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AFBE4B9-0ECC-46FF-8292-0DCA4D610074}"/>
            </a:ext>
          </a:extLst>
        </xdr:cNvPr>
        <xdr:cNvSpPr/>
      </xdr:nvSpPr>
      <xdr:spPr>
        <a:xfrm>
          <a:off x="1195532" y="14133946"/>
          <a:ext cx="5216814" cy="78220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F62904B8-0661-4281-8BCD-3660B1396274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CE92D073-702B-4E1E-9149-DA0EB8EFF8B0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954A4B6E-EFA1-491E-A456-14EB5F8F6846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C5D74006-F724-4A85-ADA3-55D3798ADF2C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31E307A9-5FD0-459E-8704-843C5F1D6808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7BA56BD1-D60F-4AC9-A404-10F73B1B8094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E85CC447-BBD8-4293-BFC3-67EA41B7AFFA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DFD7D718-979F-48DF-8B6B-C23AA17950FC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535BF098-024C-443B-B059-EC9E059D74E6}"/>
            </a:ext>
          </a:extLst>
        </xdr:cNvPr>
        <xdr:cNvSpPr txBox="1">
          <a:spLocks noChangeArrowheads="1"/>
        </xdr:cNvSpPr>
      </xdr:nvSpPr>
      <xdr:spPr bwMode="auto">
        <a:xfrm>
          <a:off x="18708487" y="219209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80DD3895-3581-42DC-8392-DB6E2D3DA542}"/>
            </a:ext>
          </a:extLst>
        </xdr:cNvPr>
        <xdr:cNvSpPr txBox="1">
          <a:spLocks noChangeArrowheads="1"/>
        </xdr:cNvSpPr>
      </xdr:nvSpPr>
      <xdr:spPr bwMode="auto">
        <a:xfrm>
          <a:off x="284697" y="219141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F45B272E-2948-43EE-96AE-3AC2CD6E2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74430796-CC88-4CF8-A327-7676897B4FFA}"/>
            </a:ext>
          </a:extLst>
        </xdr:cNvPr>
        <xdr:cNvSpPr txBox="1">
          <a:spLocks noChangeArrowheads="1"/>
        </xdr:cNvSpPr>
      </xdr:nvSpPr>
      <xdr:spPr bwMode="auto">
        <a:xfrm>
          <a:off x="7546980" y="219138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19E2B5E9-2C60-49B2-B488-5FE5FF598DF9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E5D09D0C-15FE-406E-840B-8147F21AD06C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4D6DCD7-5505-4EC0-BF6A-2D0137E23564}"/>
            </a:ext>
          </a:extLst>
        </xdr:cNvPr>
        <xdr:cNvSpPr/>
      </xdr:nvSpPr>
      <xdr:spPr>
        <a:xfrm>
          <a:off x="1005032" y="39324396"/>
          <a:ext cx="2343496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C865806A-2DAB-4516-9E06-8A4CF86D4170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2A4BEE91-C943-48F8-90ED-632EEC064870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CAE6BCBA-8624-4244-BACF-659121F2C8F8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4C1B1BA9-E98E-45FD-8A1F-F1ED2535C0B1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F9067DD7-99D4-499C-96EA-F844F66F3299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C742F147-E8C4-40BD-A30D-A4EAADA7C133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E73DEA58-354F-4028-A6DF-EF923A8232FD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C4450B3-8A26-4CEB-958C-411C70527695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ED1FF66A-9EB8-4F37-AE07-A9E609EB3BB2}"/>
            </a:ext>
          </a:extLst>
        </xdr:cNvPr>
        <xdr:cNvSpPr txBox="1">
          <a:spLocks noChangeArrowheads="1"/>
        </xdr:cNvSpPr>
      </xdr:nvSpPr>
      <xdr:spPr bwMode="auto">
        <a:xfrm>
          <a:off x="18708487" y="219209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E56B5D96-2F5C-4C67-BA3A-55F2BB6FEB41}"/>
            </a:ext>
          </a:extLst>
        </xdr:cNvPr>
        <xdr:cNvSpPr txBox="1">
          <a:spLocks noChangeArrowheads="1"/>
        </xdr:cNvSpPr>
      </xdr:nvSpPr>
      <xdr:spPr bwMode="auto">
        <a:xfrm>
          <a:off x="284697" y="219141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36B7A391-1637-4071-A173-F8DCEF363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EDA0783C-4D8E-402B-BCF7-A18E8D6D985E}"/>
            </a:ext>
          </a:extLst>
        </xdr:cNvPr>
        <xdr:cNvSpPr txBox="1">
          <a:spLocks noChangeArrowheads="1"/>
        </xdr:cNvSpPr>
      </xdr:nvSpPr>
      <xdr:spPr bwMode="auto">
        <a:xfrm>
          <a:off x="7546980" y="219138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E445AA4A-A9DB-4D69-8E6E-9DB8D54AA40B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3836D172-98FA-49FC-8B9B-C0635BA883BB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7CF80C9-428A-4706-9D79-86CDFA8E5E1B}"/>
            </a:ext>
          </a:extLst>
        </xdr:cNvPr>
        <xdr:cNvSpPr/>
      </xdr:nvSpPr>
      <xdr:spPr>
        <a:xfrm>
          <a:off x="1005032" y="39324396"/>
          <a:ext cx="2343496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9944531C-BCEB-42D0-9AFD-FEAA094B24FF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35E6CCA9-60E7-468B-A9E7-3094587B7B71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CE29B118-B013-4594-987A-5C533D56EA73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C9CF453A-B993-4B6A-A708-87E736A983DE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A50D482C-BE57-4F7C-AB85-4ED0210371C8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C1D25901-9D16-4276-873A-9CF16651843C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93555156-7E10-463B-8387-C6844A14A9FD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529B7AE8-2F3D-427B-90C2-B5D2053B20CA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3CE39AF7-B31E-4E9E-9552-E5C143276456}"/>
            </a:ext>
          </a:extLst>
        </xdr:cNvPr>
        <xdr:cNvSpPr txBox="1">
          <a:spLocks noChangeArrowheads="1"/>
        </xdr:cNvSpPr>
      </xdr:nvSpPr>
      <xdr:spPr bwMode="auto">
        <a:xfrm>
          <a:off x="5132187" y="63634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99D79EE5-D91D-425A-9A44-2FC0F3644DF0}"/>
            </a:ext>
          </a:extLst>
        </xdr:cNvPr>
        <xdr:cNvSpPr txBox="1">
          <a:spLocks noChangeArrowheads="1"/>
        </xdr:cNvSpPr>
      </xdr:nvSpPr>
      <xdr:spPr bwMode="auto">
        <a:xfrm>
          <a:off x="284697" y="63566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8F158C10-AD1B-4FFD-A424-FAB2D45F2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12494A47-1862-450D-9604-B16CA956410E}"/>
            </a:ext>
          </a:extLst>
        </xdr:cNvPr>
        <xdr:cNvSpPr txBox="1">
          <a:spLocks noChangeArrowheads="1"/>
        </xdr:cNvSpPr>
      </xdr:nvSpPr>
      <xdr:spPr bwMode="auto">
        <a:xfrm>
          <a:off x="1971680" y="63563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8B32E74A-82D8-4624-AB37-30FE13CD492C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0DD911E2-609A-4D38-856F-26A990E9E3E4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8B06B7C-906A-454D-8123-7F6AF5739736}"/>
            </a:ext>
          </a:extLst>
        </xdr:cNvPr>
        <xdr:cNvSpPr/>
      </xdr:nvSpPr>
      <xdr:spPr>
        <a:xfrm>
          <a:off x="1195532" y="14133946"/>
          <a:ext cx="5216814" cy="78220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329796B9-C721-4312-96FA-D8B9DFC3107C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D35745A3-B1B4-424A-9E5E-E33D3E47FDCD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C9487B8A-1760-4A13-8C71-00F2A3A09B34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51474018-807A-4413-83E2-C826014DFB3A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C6CDA309-DADB-423D-9D54-906533B35AC9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D57D4F97-1F50-44ED-93D9-40433B51D8DA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9CB81664-1EE9-45C7-94D6-1F250C15D476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8A71B0F2-95E3-4E9D-938E-84348F79B79D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41808D39-704A-41E0-8ED6-46010BBC28D0}"/>
            </a:ext>
          </a:extLst>
        </xdr:cNvPr>
        <xdr:cNvSpPr txBox="1">
          <a:spLocks noChangeArrowheads="1"/>
        </xdr:cNvSpPr>
      </xdr:nvSpPr>
      <xdr:spPr bwMode="auto">
        <a:xfrm>
          <a:off x="18708487" y="219209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AAB4DC1E-EFC0-4205-8D4B-A834757482F2}"/>
            </a:ext>
          </a:extLst>
        </xdr:cNvPr>
        <xdr:cNvSpPr txBox="1">
          <a:spLocks noChangeArrowheads="1"/>
        </xdr:cNvSpPr>
      </xdr:nvSpPr>
      <xdr:spPr bwMode="auto">
        <a:xfrm>
          <a:off x="284697" y="219141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5D64D6D6-E7A9-4E8A-A031-67C6D0E5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B5EA68CB-084C-4330-87BF-C5156F0B04B4}"/>
            </a:ext>
          </a:extLst>
        </xdr:cNvPr>
        <xdr:cNvSpPr txBox="1">
          <a:spLocks noChangeArrowheads="1"/>
        </xdr:cNvSpPr>
      </xdr:nvSpPr>
      <xdr:spPr bwMode="auto">
        <a:xfrm>
          <a:off x="7546980" y="219138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452366B7-86EF-49A9-AC1E-1691C0486DA6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41F3470F-C81C-4CFF-9C2A-7448C570351A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7F73A70-88A6-4F9D-BE4D-BC7B0F3EA3D6}"/>
            </a:ext>
          </a:extLst>
        </xdr:cNvPr>
        <xdr:cNvSpPr/>
      </xdr:nvSpPr>
      <xdr:spPr>
        <a:xfrm>
          <a:off x="1005032" y="39324396"/>
          <a:ext cx="2343496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6754D4EA-FCCB-4D37-8BA9-BEE5C5B1B7E4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3ACAB9F1-F169-4A64-B9D5-3224985CB580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1DD1F719-788D-43E2-84A7-827988445894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BD4826FC-03AC-44C8-AC6A-FB2CA1A6458C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F1D7742C-C0FC-4E9D-BE46-82AF85E8DF51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FF1FC91D-41C2-43AF-B49E-165C4484E7D9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3AD5F877-9A06-47CE-B9DC-3D9226B2B88B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238A5859-4640-4D3F-B965-C750A7ACD278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89E155DE-6F2A-4828-A612-904038D6E6B0}"/>
            </a:ext>
          </a:extLst>
        </xdr:cNvPr>
        <xdr:cNvSpPr txBox="1">
          <a:spLocks noChangeArrowheads="1"/>
        </xdr:cNvSpPr>
      </xdr:nvSpPr>
      <xdr:spPr bwMode="auto">
        <a:xfrm>
          <a:off x="5132187" y="63634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FC56E201-F14D-4CF7-B403-18FB93D4BC37}"/>
            </a:ext>
          </a:extLst>
        </xdr:cNvPr>
        <xdr:cNvSpPr txBox="1">
          <a:spLocks noChangeArrowheads="1"/>
        </xdr:cNvSpPr>
      </xdr:nvSpPr>
      <xdr:spPr bwMode="auto">
        <a:xfrm>
          <a:off x="284697" y="63566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2B72874C-F5E3-476D-9FBB-0E461DD49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E37C6AF9-11EC-4586-80B5-6935AA1AA8D0}"/>
            </a:ext>
          </a:extLst>
        </xdr:cNvPr>
        <xdr:cNvSpPr txBox="1">
          <a:spLocks noChangeArrowheads="1"/>
        </xdr:cNvSpPr>
      </xdr:nvSpPr>
      <xdr:spPr bwMode="auto">
        <a:xfrm>
          <a:off x="1971680" y="63563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F9DDFAAD-1CF2-436E-9269-F82BC49B4126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AFA532C5-D5AE-4FB8-9441-9D5F5D8F3B52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2A0C5AB-BC56-4A2D-A4BD-722473DBBE9A}"/>
            </a:ext>
          </a:extLst>
        </xdr:cNvPr>
        <xdr:cNvSpPr/>
      </xdr:nvSpPr>
      <xdr:spPr>
        <a:xfrm>
          <a:off x="1195532" y="14133946"/>
          <a:ext cx="5216814" cy="78220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7D49478A-0B4D-4CC2-8EF6-EB481ADE6BB4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076BB768-8975-453B-8E86-1EFA84512886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CE6C73E2-D255-40AF-B02F-0F8C06AA0B0A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586F1A3E-FC3D-4A6A-9652-35849B3E3AB1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B50795B5-3991-4A96-81B5-80316C6F5A9B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D432BD8E-A91A-459A-92F8-EB0B5858BA45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2069854A-FF40-498E-A02D-A6441366AFFE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D79F496D-1D33-4FBC-8372-513CCC748237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123460BD-0E3B-4B23-BE67-A7B810F5A5F5}"/>
            </a:ext>
          </a:extLst>
        </xdr:cNvPr>
        <xdr:cNvSpPr txBox="1">
          <a:spLocks noChangeArrowheads="1"/>
        </xdr:cNvSpPr>
      </xdr:nvSpPr>
      <xdr:spPr bwMode="auto">
        <a:xfrm>
          <a:off x="18708487" y="219209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83473718-ACFF-4546-B614-0735F19269A6}"/>
            </a:ext>
          </a:extLst>
        </xdr:cNvPr>
        <xdr:cNvSpPr txBox="1">
          <a:spLocks noChangeArrowheads="1"/>
        </xdr:cNvSpPr>
      </xdr:nvSpPr>
      <xdr:spPr bwMode="auto">
        <a:xfrm>
          <a:off x="284697" y="219141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1CB91E72-AE69-4733-9B26-D2FE18D71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B1883ACB-7554-42D6-AE7D-84D4B6494E40}"/>
            </a:ext>
          </a:extLst>
        </xdr:cNvPr>
        <xdr:cNvSpPr txBox="1">
          <a:spLocks noChangeArrowheads="1"/>
        </xdr:cNvSpPr>
      </xdr:nvSpPr>
      <xdr:spPr bwMode="auto">
        <a:xfrm>
          <a:off x="7546980" y="219138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FDD064CB-BEB3-4B0F-97E5-EB43607EE0B3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860A02AE-9FD3-4449-9A7E-1A3F256C45EF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DB957D7-DE02-4A32-97B5-C53125AEBB5E}"/>
            </a:ext>
          </a:extLst>
        </xdr:cNvPr>
        <xdr:cNvSpPr/>
      </xdr:nvSpPr>
      <xdr:spPr>
        <a:xfrm>
          <a:off x="1005032" y="39324396"/>
          <a:ext cx="2343496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9EB1EF21-6B69-44FD-A519-7DBDE48C0DAC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39643B23-F6C2-4619-9A09-6B56F78BAB08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3723DFDB-A896-4035-A17A-1CB1243D0B0F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6AA0FE7D-945D-4E2D-8FC6-0AAE24DF59F8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316ED4D7-36F3-41AA-91CF-A5126ED93896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0F63FDF9-DC1B-4D65-8183-DE2A9B6906EA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175A97C7-1089-4FF2-8A10-57B764D5BD9A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3DAF5DDA-9737-41EB-8CFA-C315624B323A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897520C8-CE32-43AA-B6C2-FC20E6A843A9}"/>
            </a:ext>
          </a:extLst>
        </xdr:cNvPr>
        <xdr:cNvSpPr txBox="1">
          <a:spLocks noChangeArrowheads="1"/>
        </xdr:cNvSpPr>
      </xdr:nvSpPr>
      <xdr:spPr bwMode="auto">
        <a:xfrm>
          <a:off x="5132187" y="63634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1F792624-4932-44D3-AAAF-6A331BCE2EEF}"/>
            </a:ext>
          </a:extLst>
        </xdr:cNvPr>
        <xdr:cNvSpPr txBox="1">
          <a:spLocks noChangeArrowheads="1"/>
        </xdr:cNvSpPr>
      </xdr:nvSpPr>
      <xdr:spPr bwMode="auto">
        <a:xfrm>
          <a:off x="284697" y="63566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0C3189CE-04FA-49E2-9025-E6294A01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CE793E84-87CF-4AE1-B674-E141FA17B4EE}"/>
            </a:ext>
          </a:extLst>
        </xdr:cNvPr>
        <xdr:cNvSpPr txBox="1">
          <a:spLocks noChangeArrowheads="1"/>
        </xdr:cNvSpPr>
      </xdr:nvSpPr>
      <xdr:spPr bwMode="auto">
        <a:xfrm>
          <a:off x="1971680" y="63563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1605EF6D-570D-430E-B5D1-8FE5DD2D9D93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98E3F87A-DC53-40A1-BAF4-37C2A30696D4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7D730EB-9DB8-4E66-A2CD-D478CA1944BA}"/>
            </a:ext>
          </a:extLst>
        </xdr:cNvPr>
        <xdr:cNvSpPr/>
      </xdr:nvSpPr>
      <xdr:spPr>
        <a:xfrm>
          <a:off x="1195532" y="14133946"/>
          <a:ext cx="5216814" cy="78220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220AFDB8-6BFB-49E2-B625-7349EA9255B5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76EAF060-0704-45FA-A8DB-FAC20359D665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C50F66C8-F365-47CD-BF37-0DDBE289440B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EFAC54D9-5B9B-4518-8427-D76D2B9B9893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14D40C8C-95DD-484E-808D-0AA6C4FCC034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758CAC91-0202-4E94-A1FB-A1D41D5F30D2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D525D4F3-F574-47E4-A8E0-695C0553F5A9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644295E8-315E-4832-A110-B29EC6B79585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A498E702-48D4-488F-B00D-AD081D0D6555}"/>
            </a:ext>
          </a:extLst>
        </xdr:cNvPr>
        <xdr:cNvSpPr txBox="1">
          <a:spLocks noChangeArrowheads="1"/>
        </xdr:cNvSpPr>
      </xdr:nvSpPr>
      <xdr:spPr bwMode="auto">
        <a:xfrm>
          <a:off x="18708487" y="219209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D00077AC-3EE6-4BCB-8076-3A731E0485AE}"/>
            </a:ext>
          </a:extLst>
        </xdr:cNvPr>
        <xdr:cNvSpPr txBox="1">
          <a:spLocks noChangeArrowheads="1"/>
        </xdr:cNvSpPr>
      </xdr:nvSpPr>
      <xdr:spPr bwMode="auto">
        <a:xfrm>
          <a:off x="284697" y="219141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D5ED3ED8-DFFF-4CAF-8E9A-5D05FB384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77E75666-9D0B-4123-A3CF-6016C450CEDD}"/>
            </a:ext>
          </a:extLst>
        </xdr:cNvPr>
        <xdr:cNvSpPr txBox="1">
          <a:spLocks noChangeArrowheads="1"/>
        </xdr:cNvSpPr>
      </xdr:nvSpPr>
      <xdr:spPr bwMode="auto">
        <a:xfrm>
          <a:off x="7546980" y="219138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0AD24794-2B7A-4D9C-B8DB-D2575711D497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CF9DACF6-2F59-483F-93BE-03B2D1F4096F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412EE2A-8899-4C4E-857A-80C290B7790B}"/>
            </a:ext>
          </a:extLst>
        </xdr:cNvPr>
        <xdr:cNvSpPr/>
      </xdr:nvSpPr>
      <xdr:spPr>
        <a:xfrm>
          <a:off x="1005032" y="39324396"/>
          <a:ext cx="2343496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7CC58EA1-D579-4FAC-AA31-AC4D0EDA7ACF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7912C928-2387-47D8-935B-BC3B23FD60DA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F1822B3D-7CC8-4D83-B106-F6C6AE1FD351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2ED8756D-A70F-485C-85E1-ECD067114B01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6870EBB2-67FB-4ABE-A40F-5476817451B0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7AC44F46-7A91-44E1-9DE5-90139E8C6AE7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8BB36EB5-9D80-4D3C-9136-62D356329D2D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F022EDB7-852E-45B5-9F9D-0F4D0AA8912F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34050D3A-3D4F-4225-A690-2D3242399AAD}"/>
            </a:ext>
          </a:extLst>
        </xdr:cNvPr>
        <xdr:cNvSpPr txBox="1">
          <a:spLocks noChangeArrowheads="1"/>
        </xdr:cNvSpPr>
      </xdr:nvSpPr>
      <xdr:spPr bwMode="auto">
        <a:xfrm>
          <a:off x="5132187" y="63634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EC384BA1-969C-43D2-8FAD-7CD5649E0FBB}"/>
            </a:ext>
          </a:extLst>
        </xdr:cNvPr>
        <xdr:cNvSpPr txBox="1">
          <a:spLocks noChangeArrowheads="1"/>
        </xdr:cNvSpPr>
      </xdr:nvSpPr>
      <xdr:spPr bwMode="auto">
        <a:xfrm>
          <a:off x="284697" y="63566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89C06937-47F4-4F70-9E9C-D74909583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49471934-6900-4848-A005-627CA98879FE}"/>
            </a:ext>
          </a:extLst>
        </xdr:cNvPr>
        <xdr:cNvSpPr txBox="1">
          <a:spLocks noChangeArrowheads="1"/>
        </xdr:cNvSpPr>
      </xdr:nvSpPr>
      <xdr:spPr bwMode="auto">
        <a:xfrm>
          <a:off x="1971680" y="63563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4471EB5D-F01F-4258-A117-BB8666BC7611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704CBE55-021F-44AF-B730-1479C148386A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52513E9-9A32-4F4C-B590-31727FD33F6F}"/>
            </a:ext>
          </a:extLst>
        </xdr:cNvPr>
        <xdr:cNvSpPr/>
      </xdr:nvSpPr>
      <xdr:spPr>
        <a:xfrm>
          <a:off x="1195532" y="14133946"/>
          <a:ext cx="5216814" cy="78220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9D10057C-9324-4C33-B70B-EAB785703B64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A338EF32-7C4F-4452-9577-4E36659A184E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F804A145-B47A-4D5D-9BFB-FC8820B69813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D6773C5B-C3CB-49F4-B478-706CE472BC09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A9B432F3-A83F-47CC-9567-E32C8690338F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01BADCE2-CEC5-4CA4-85EE-48E1AA0CF908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CEEB7C3B-B6FA-4ABE-858F-4789CA715AFF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64C9F4AE-44BB-46CD-920F-32ECB47ECF7B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CE2789D3-24F3-4EAE-89B6-0CC2D00F2F89}"/>
            </a:ext>
          </a:extLst>
        </xdr:cNvPr>
        <xdr:cNvSpPr txBox="1">
          <a:spLocks noChangeArrowheads="1"/>
        </xdr:cNvSpPr>
      </xdr:nvSpPr>
      <xdr:spPr bwMode="auto">
        <a:xfrm>
          <a:off x="18708487" y="219209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1E45DD3E-DF59-4F0B-A1B7-B271F616B654}"/>
            </a:ext>
          </a:extLst>
        </xdr:cNvPr>
        <xdr:cNvSpPr txBox="1">
          <a:spLocks noChangeArrowheads="1"/>
        </xdr:cNvSpPr>
      </xdr:nvSpPr>
      <xdr:spPr bwMode="auto">
        <a:xfrm>
          <a:off x="284697" y="219141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86EC213E-DD1E-4B99-BB35-BBC9F73B4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A08C16DC-FCCC-4FB8-A859-A502BD1B3A40}"/>
            </a:ext>
          </a:extLst>
        </xdr:cNvPr>
        <xdr:cNvSpPr txBox="1">
          <a:spLocks noChangeArrowheads="1"/>
        </xdr:cNvSpPr>
      </xdr:nvSpPr>
      <xdr:spPr bwMode="auto">
        <a:xfrm>
          <a:off x="7546980" y="219138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33AE2949-0AE4-4E6E-AD97-D15C1BB2BEB8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F9F9FED1-557D-46BE-9142-AC3DDB960643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28E897D-9C3F-4F06-AB55-830E279EB25A}"/>
            </a:ext>
          </a:extLst>
        </xdr:cNvPr>
        <xdr:cNvSpPr/>
      </xdr:nvSpPr>
      <xdr:spPr>
        <a:xfrm>
          <a:off x="1005032" y="39324396"/>
          <a:ext cx="2343496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6B8FBF83-3695-415A-BCFE-0994F4CBA1AE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B79F30B2-9CF6-4E4A-8E23-6E8114118018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B8267ECB-A7C2-441E-9C59-77186D160A0E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85B20F8F-9F96-42D8-89AE-C2E04A4C3378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8A3C0B02-144F-441C-A26F-8AE98974A9E9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F495D632-56F5-494E-B989-87CAB6E72B1E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07773CA3-4EBF-408E-A5F0-6BD4381E0249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E94594AF-42EF-4BFF-BA0E-57FBD458F4E7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881C3E5E-339D-4656-8B71-FECDD3294856}"/>
            </a:ext>
          </a:extLst>
        </xdr:cNvPr>
        <xdr:cNvSpPr txBox="1">
          <a:spLocks noChangeArrowheads="1"/>
        </xdr:cNvSpPr>
      </xdr:nvSpPr>
      <xdr:spPr bwMode="auto">
        <a:xfrm>
          <a:off x="5132187" y="63634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2C4D5454-65BB-467E-8289-C40139D1DB5F}"/>
            </a:ext>
          </a:extLst>
        </xdr:cNvPr>
        <xdr:cNvSpPr txBox="1">
          <a:spLocks noChangeArrowheads="1"/>
        </xdr:cNvSpPr>
      </xdr:nvSpPr>
      <xdr:spPr bwMode="auto">
        <a:xfrm>
          <a:off x="284697" y="63566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5C82E689-8FB4-47D6-9304-0DB3F87F7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89A2A94-51A3-45C2-8597-EC82B2CB4358}"/>
            </a:ext>
          </a:extLst>
        </xdr:cNvPr>
        <xdr:cNvSpPr txBox="1">
          <a:spLocks noChangeArrowheads="1"/>
        </xdr:cNvSpPr>
      </xdr:nvSpPr>
      <xdr:spPr bwMode="auto">
        <a:xfrm>
          <a:off x="1971680" y="63563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F3289F65-A619-4188-AB33-383D4ED9EBFE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479A6E9F-E4D8-4D1E-A701-A380C122C7E8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C0400E1-FF09-4F05-A6C4-B6C45AC6F28F}"/>
            </a:ext>
          </a:extLst>
        </xdr:cNvPr>
        <xdr:cNvSpPr/>
      </xdr:nvSpPr>
      <xdr:spPr>
        <a:xfrm>
          <a:off x="1195532" y="14133946"/>
          <a:ext cx="5216814" cy="78220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7CFABD9F-794F-4F8C-BDF8-8046393ACD06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A5801237-B3DA-4C60-A06C-0B2F893146C9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E59A3444-4770-46B7-92F3-B20F46EDE307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7A2E82C9-B077-40AC-8B5A-5067AD1841F4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76564E18-8999-4667-9789-00FAAE572C11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01F8F7A5-CCF0-441F-93AC-70C1858B2ACF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22C35AB7-8A29-4495-B51A-ACDE675786CE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EBFE1411-F8DB-4119-81C3-BBA591402C7D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2B4A315A-E49F-4F7E-8628-C8D644C69344}"/>
            </a:ext>
          </a:extLst>
        </xdr:cNvPr>
        <xdr:cNvSpPr txBox="1">
          <a:spLocks noChangeArrowheads="1"/>
        </xdr:cNvSpPr>
      </xdr:nvSpPr>
      <xdr:spPr bwMode="auto">
        <a:xfrm>
          <a:off x="18708487" y="219209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5CDE8FAB-54A4-407A-9B3A-91594DBD7BF1}"/>
            </a:ext>
          </a:extLst>
        </xdr:cNvPr>
        <xdr:cNvSpPr txBox="1">
          <a:spLocks noChangeArrowheads="1"/>
        </xdr:cNvSpPr>
      </xdr:nvSpPr>
      <xdr:spPr bwMode="auto">
        <a:xfrm>
          <a:off x="284697" y="219141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17A4D7DF-0733-4CAB-970B-2AEDEB521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8C068A2B-0572-409A-B6A7-2D05E640E5B7}"/>
            </a:ext>
          </a:extLst>
        </xdr:cNvPr>
        <xdr:cNvSpPr txBox="1">
          <a:spLocks noChangeArrowheads="1"/>
        </xdr:cNvSpPr>
      </xdr:nvSpPr>
      <xdr:spPr bwMode="auto">
        <a:xfrm>
          <a:off x="7546980" y="219138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2A820C52-3792-4A6D-8FA3-A2CC06780270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71986702-6F03-4247-AEDC-EF22D9EFED69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4CE73E1-90DA-4116-849E-12370124179A}"/>
            </a:ext>
          </a:extLst>
        </xdr:cNvPr>
        <xdr:cNvSpPr/>
      </xdr:nvSpPr>
      <xdr:spPr>
        <a:xfrm>
          <a:off x="1005032" y="39324396"/>
          <a:ext cx="2343496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32D33272-35EF-4E56-A771-FACEE28FC235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3186AD0A-7681-4AF0-88C6-30BECB2FFB4E}"/>
            </a:ext>
          </a:extLst>
        </xdr:cNvPr>
        <xdr:cNvSpPr>
          <a:spLocks noChangeAspect="1" noChangeArrowheads="1"/>
        </xdr:cNvSpPr>
      </xdr:nvSpPr>
      <xdr:spPr bwMode="auto">
        <a:xfrm>
          <a:off x="5772150" y="25781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D099FCF8-8115-4C02-9A8E-CA0854CE8D9F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12ED146B-5B54-49A7-9A2D-B46393453DC2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BC295796-02B3-40AC-8380-E73893F0C4C0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ACFBC4AF-A466-40F0-B018-7EE066E297D3}"/>
            </a:ext>
          </a:extLst>
        </xdr:cNvPr>
        <xdr:cNvSpPr txBox="1">
          <a:spLocks noChangeArrowheads="1"/>
        </xdr:cNvSpPr>
      </xdr:nvSpPr>
      <xdr:spPr bwMode="auto">
        <a:xfrm>
          <a:off x="1282700" y="607695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A8B550C6-9BB9-47FE-B50D-2B7D259E5441}"/>
            </a:ext>
          </a:extLst>
        </xdr:cNvPr>
        <xdr:cNvSpPr txBox="1">
          <a:spLocks noChangeArrowheads="1"/>
        </xdr:cNvSpPr>
      </xdr:nvSpPr>
      <xdr:spPr bwMode="auto">
        <a:xfrm>
          <a:off x="171352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2E80EF45-455D-4CED-A9C6-245D5BDE3793}"/>
            </a:ext>
          </a:extLst>
        </xdr:cNvPr>
        <xdr:cNvSpPr txBox="1">
          <a:spLocks noChangeArrowheads="1"/>
        </xdr:cNvSpPr>
      </xdr:nvSpPr>
      <xdr:spPr bwMode="auto">
        <a:xfrm>
          <a:off x="4486955" y="607695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3A00D928-ACFD-4396-A844-88503F131B4E}"/>
            </a:ext>
          </a:extLst>
        </xdr:cNvPr>
        <xdr:cNvSpPr txBox="1">
          <a:spLocks noChangeArrowheads="1"/>
        </xdr:cNvSpPr>
      </xdr:nvSpPr>
      <xdr:spPr bwMode="auto">
        <a:xfrm>
          <a:off x="5132187" y="63634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CF35645B-8564-479A-8856-FEDD165EB1DE}"/>
            </a:ext>
          </a:extLst>
        </xdr:cNvPr>
        <xdr:cNvSpPr txBox="1">
          <a:spLocks noChangeArrowheads="1"/>
        </xdr:cNvSpPr>
      </xdr:nvSpPr>
      <xdr:spPr bwMode="auto">
        <a:xfrm>
          <a:off x="284697" y="63566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D0F8D92E-921B-4E17-85BD-E122AC947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ACB82C17-FB4A-4B58-A112-4C0C01B3955A}"/>
            </a:ext>
          </a:extLst>
        </xdr:cNvPr>
        <xdr:cNvSpPr txBox="1">
          <a:spLocks noChangeArrowheads="1"/>
        </xdr:cNvSpPr>
      </xdr:nvSpPr>
      <xdr:spPr bwMode="auto">
        <a:xfrm>
          <a:off x="1971680" y="63563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C8229FD5-EE61-4C3B-8B93-7763E7D44221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1BDE3DEA-2A1F-411C-B8B4-AE0DB339491B}"/>
            </a:ext>
          </a:extLst>
        </xdr:cNvPr>
        <xdr:cNvSpPr>
          <a:spLocks noChangeAspect="1" noChangeArrowheads="1"/>
        </xdr:cNvSpPr>
      </xdr:nvSpPr>
      <xdr:spPr bwMode="auto">
        <a:xfrm>
          <a:off x="5772150" y="60769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9913BD2-CA4E-485E-BB4C-2CC90F598878}"/>
            </a:ext>
          </a:extLst>
        </xdr:cNvPr>
        <xdr:cNvSpPr/>
      </xdr:nvSpPr>
      <xdr:spPr>
        <a:xfrm>
          <a:off x="1195532" y="14133946"/>
          <a:ext cx="5216814" cy="78220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2" name="AutoShape 1" descr="image001">
          <a:extLst>
            <a:ext uri="{FF2B5EF4-FFF2-40B4-BE49-F238E27FC236}">
              <a16:creationId xmlns:a16="http://schemas.microsoft.com/office/drawing/2014/main" id="{256C0FB5-0BC7-4742-BB5C-F0E32EBAA1D3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95250" cy="0"/>
    <xdr:sp macro="" textlink="">
      <xdr:nvSpPr>
        <xdr:cNvPr id="3" name="AutoShape 4" descr="image001">
          <a:extLst>
            <a:ext uri="{FF2B5EF4-FFF2-40B4-BE49-F238E27FC236}">
              <a16:creationId xmlns:a16="http://schemas.microsoft.com/office/drawing/2014/main" id="{BB55BCD3-582C-4D49-8317-44BE4444CD9C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1100455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754A3649-29B8-4916-8002-6D1A7687718C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F1DB9DE3-A13B-4D7F-B7A1-600E8EFEFB28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ABB1D455-EAFD-4B11-BFC5-8D2F78E593F3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1</xdr:col>
      <xdr:colOff>1638300</xdr:colOff>
      <xdr:row>33</xdr:row>
      <xdr:rowOff>0</xdr:rowOff>
    </xdr:from>
    <xdr:ext cx="76200" cy="295275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52EAB5C2-24EC-43A4-A79D-CA64676E137B}"/>
            </a:ext>
          </a:extLst>
        </xdr:cNvPr>
        <xdr:cNvSpPr txBox="1">
          <a:spLocks noChangeArrowheads="1"/>
        </xdr:cNvSpPr>
      </xdr:nvSpPr>
      <xdr:spPr bwMode="auto">
        <a:xfrm>
          <a:off x="2089150" y="21412200"/>
          <a:ext cx="76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430825</xdr:colOff>
      <xdr:row>33</xdr:row>
      <xdr:rowOff>0</xdr:rowOff>
    </xdr:from>
    <xdr:ext cx="46246" cy="579599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99A71855-2E25-4EC5-A4A6-82F58353176A}"/>
            </a:ext>
          </a:extLst>
        </xdr:cNvPr>
        <xdr:cNvSpPr txBox="1">
          <a:spLocks noChangeArrowheads="1"/>
        </xdr:cNvSpPr>
      </xdr:nvSpPr>
      <xdr:spPr bwMode="auto">
        <a:xfrm>
          <a:off x="538382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6</xdr:col>
      <xdr:colOff>759505</xdr:colOff>
      <xdr:row>33</xdr:row>
      <xdr:rowOff>0</xdr:rowOff>
    </xdr:from>
    <xdr:ext cx="46246" cy="579599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1B957F32-CC0C-4268-BDEA-340B84DE982D}"/>
            </a:ext>
          </a:extLst>
        </xdr:cNvPr>
        <xdr:cNvSpPr txBox="1">
          <a:spLocks noChangeArrowheads="1"/>
        </xdr:cNvSpPr>
      </xdr:nvSpPr>
      <xdr:spPr bwMode="auto">
        <a:xfrm>
          <a:off x="15897905" y="21412200"/>
          <a:ext cx="46246" cy="57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45720" rIns="18288" bIns="0" anchor="t" upright="1">
          <a:spAutoFit/>
        </a:bodyPr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oneCellAnchor>
  <xdr:oneCellAnchor>
    <xdr:from>
      <xdr:col>7</xdr:col>
      <xdr:colOff>1023737</xdr:colOff>
      <xdr:row>34</xdr:row>
      <xdr:rowOff>102313</xdr:rowOff>
    </xdr:from>
    <xdr:ext cx="6561299" cy="1959468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5BD39003-CAFC-4A2B-962A-60B5A7CA5FF7}"/>
            </a:ext>
          </a:extLst>
        </xdr:cNvPr>
        <xdr:cNvSpPr txBox="1">
          <a:spLocks noChangeArrowheads="1"/>
        </xdr:cNvSpPr>
      </xdr:nvSpPr>
      <xdr:spPr bwMode="auto">
        <a:xfrm>
          <a:off x="18708487" y="21920913"/>
          <a:ext cx="6561299" cy="1959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(Financial  Director)</a:t>
          </a:r>
          <a:endParaRPr lang="th-TH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Approved by </a:t>
          </a:r>
        </a:p>
      </xdr:txBody>
    </xdr:sp>
    <xdr:clientData/>
  </xdr:oneCellAnchor>
  <xdr:oneCellAnchor>
    <xdr:from>
      <xdr:col>0</xdr:col>
      <xdr:colOff>284697</xdr:colOff>
      <xdr:row>34</xdr:row>
      <xdr:rowOff>95541</xdr:rowOff>
    </xdr:from>
    <xdr:ext cx="6245220" cy="1785936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B56FEEE-A9B0-46C5-BBAF-61BFD039A4FA}"/>
            </a:ext>
          </a:extLst>
        </xdr:cNvPr>
        <xdr:cNvSpPr txBox="1">
          <a:spLocks noChangeArrowheads="1"/>
        </xdr:cNvSpPr>
      </xdr:nvSpPr>
      <xdr:spPr bwMode="auto">
        <a:xfrm>
          <a:off x="284697" y="21914141"/>
          <a:ext cx="6245220" cy="178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(Root Sourcing Manager)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lnSpc>
              <a:spcPts val="1800"/>
            </a:lnSpc>
            <a:defRPr sz="1000"/>
          </a:pPr>
          <a:endParaRPr lang="en-US" sz="2800" b="0" i="0" u="none" strike="noStrike" baseline="0">
            <a:solidFill>
              <a:srgbClr val="000000"/>
            </a:solidFill>
            <a:latin typeface="Gill Sans MT" pitchFamily="34" charset="0"/>
            <a:cs typeface="Angsana New"/>
          </a:endParaRPr>
        </a:p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 Issued  by 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789176" cy="1168019"/>
    <xdr:pic>
      <xdr:nvPicPr>
        <xdr:cNvPr id="12" name="Picture 11">
          <a:extLst>
            <a:ext uri="{FF2B5EF4-FFF2-40B4-BE49-F238E27FC236}">
              <a16:creationId xmlns:a16="http://schemas.microsoft.com/office/drawing/2014/main" id="{AB80F51A-38F4-4589-9DB7-B918D6987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0"/>
          <a:ext cx="1789176" cy="1168019"/>
        </a:xfrm>
        <a:prstGeom prst="rect">
          <a:avLst/>
        </a:prstGeom>
      </xdr:spPr>
    </xdr:pic>
    <xdr:clientData/>
  </xdr:oneCellAnchor>
  <xdr:oneCellAnchor>
    <xdr:from>
      <xdr:col>3</xdr:col>
      <xdr:colOff>47630</xdr:colOff>
      <xdr:row>34</xdr:row>
      <xdr:rowOff>95250</xdr:rowOff>
    </xdr:from>
    <xdr:ext cx="10525125" cy="152638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7DC79E3B-7421-44C0-B722-389C9A050E7C}"/>
            </a:ext>
          </a:extLst>
        </xdr:cNvPr>
        <xdr:cNvSpPr txBox="1">
          <a:spLocks noChangeArrowheads="1"/>
        </xdr:cNvSpPr>
      </xdr:nvSpPr>
      <xdr:spPr bwMode="auto">
        <a:xfrm>
          <a:off x="7546980" y="21913850"/>
          <a:ext cx="10525125" cy="152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45720" rIns="18288" bIns="0" anchor="t" upright="1">
          <a:spAutoFit/>
        </a:bodyPr>
        <a:lstStyle/>
        <a:p>
          <a:pPr algn="ctr" rtl="0">
            <a:lnSpc>
              <a:spcPts val="1800"/>
            </a:lnSpc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..................................................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(Senior Manager, Tapioca Agribusiness, Thailand)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Gill Sans MT" pitchFamily="34" charset="0"/>
              <a:ea typeface="+mn-ea"/>
              <a:cs typeface="Angsana New"/>
            </a:rPr>
            <a:t>...../...../.....</a:t>
          </a:r>
        </a:p>
        <a:p>
          <a:pPr algn="ctr" rtl="0">
            <a:defRPr sz="1000"/>
          </a:pPr>
          <a:r>
            <a:rPr lang="en-US" sz="2800" b="0" i="0" u="none" strike="noStrike" baseline="0">
              <a:solidFill>
                <a:srgbClr val="000000"/>
              </a:solidFill>
              <a:latin typeface="Gill Sans MT" pitchFamily="34" charset="0"/>
              <a:cs typeface="Angsana New"/>
            </a:rPr>
            <a:t>Acknowleaged by </a:t>
          </a:r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4" name="AutoShape 1" descr="image001">
          <a:extLst>
            <a:ext uri="{FF2B5EF4-FFF2-40B4-BE49-F238E27FC236}">
              <a16:creationId xmlns:a16="http://schemas.microsoft.com/office/drawing/2014/main" id="{6F16E451-7609-4986-8A62-B9CFDB0DFC9D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95250" cy="0"/>
    <xdr:sp macro="" textlink="">
      <xdr:nvSpPr>
        <xdr:cNvPr id="15" name="AutoShape 4" descr="image001">
          <a:extLst>
            <a:ext uri="{FF2B5EF4-FFF2-40B4-BE49-F238E27FC236}">
              <a16:creationId xmlns:a16="http://schemas.microsoft.com/office/drawing/2014/main" id="{E54897E7-90D7-415B-8570-EF048B4BEA5A}"/>
            </a:ext>
          </a:extLst>
        </xdr:cNvPr>
        <xdr:cNvSpPr>
          <a:spLocks noChangeAspect="1" noChangeArrowheads="1"/>
        </xdr:cNvSpPr>
      </xdr:nvSpPr>
      <xdr:spPr bwMode="auto">
        <a:xfrm>
          <a:off x="22777450" y="21412200"/>
          <a:ext cx="95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554182</xdr:colOff>
      <xdr:row>76</xdr:row>
      <xdr:rowOff>138546</xdr:rowOff>
    </xdr:from>
    <xdr:to>
      <xdr:col>9</xdr:col>
      <xdr:colOff>1662546</xdr:colOff>
      <xdr:row>80</xdr:row>
      <xdr:rowOff>381000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A05BE52-5DCC-47CE-AD4B-DE285A742F76}"/>
            </a:ext>
          </a:extLst>
        </xdr:cNvPr>
        <xdr:cNvSpPr/>
      </xdr:nvSpPr>
      <xdr:spPr>
        <a:xfrm>
          <a:off x="1005032" y="39324396"/>
          <a:ext cx="23434964" cy="18680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Accounting%20Data/2007/2-Feb-07/Hp-Master-0702%20(7%20Mar%2007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Accounting%20Data\2007\2-Feb-07\Hp-Master-0702%20(7%20Mar%2007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arong/Drived/My%20Documents/Data%20for%20Year%202003/Goal04/StratPln04-06%20Ver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rong\Drived\My%20Documents\Data%20for%20Year%202003\Goal04\StratPln04-06%20Ver2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XCEL\&#49688;&#51452;\&#49324;&#50629;&#49457;~1\96\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arong\Drived\My%20Documents\Data%20for%20Year%202003\Goal04\StratPln04-06%20Ver2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ATA\Accounting%20Data\2007\2-Feb-07\Hp-Master-0702%20(7%20Mar%2007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37;&#44396;\CVC5&#50900;\i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iksfs01\dept\Narong\Drived\My%20Documents\Data%20for%20Year%202003\Goal04\StratPln04-06%20Ver2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iksfs01\dept\DATA\Accounting%20Data\2007\2-Feb-07\Hp-Master-0702%20(7%20Mar%2007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Folder%20Waxy/29%20Jan%202020/&#3586;&#3640;&#3604;&#3648;&#3604;&#3639;&#3629;&#3609;%20&#3585;&#3640;&#3617;&#3616;&#3634;&#3614;&#3633;&#3609;&#3608;&#3640;&#3660;/&#3586;&#3640;&#3604;&#3648;&#3585;&#3655;&#3610;&#3648;&#3585;&#3637;&#3656;&#3618;&#3623;&#3648;&#3604;&#3639;&#3629;&#3609;&#3585;&#3640;&#3617;&#3616;&#3634;&#3614;&#3633;&#3609;&#3608;&#3640;&#3660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older%20Waxy\29%20Jan%202020\&#3586;&#3640;&#3604;&#3648;&#3604;&#3639;&#3629;&#3609;%20&#3585;&#3640;&#3617;&#3616;&#3634;&#3614;&#3633;&#3609;&#3608;&#3640;&#3660;\&#3586;&#3640;&#3604;&#3648;&#3585;&#3655;&#3610;&#3648;&#3585;&#3637;&#3656;&#3618;&#3623;&#3648;&#3604;&#3639;&#3629;&#3609;&#3585;&#3640;&#3617;&#3616;&#3634;&#3614;&#3633;&#3609;&#3608;&#3640;&#3660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mmas01/AppData/Local/Microsoft/Windows/Temporary%20Internet%20Files/Content.Outlook/4H1QXZZE/9.%20Daily%20OEE%20Sweetener%20on%20Sep%202018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mmas01\AppData\Local\Microsoft\Windows\Temporary%20Internet%20Files\Content.Outlook\4H1QXZZE\9.%20Daily%20OEE%20Sweetener%20on%20Sep%202018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madmin\c\DATA\&#44221;&#50689;&#44228;&#54925;\99&#45380;&#46020;\&#51228;&#52636;&#51088;&#47308;\&#51473;&#44592;&#44228;&#54925;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ngk/LOCALS~1/Temp/2009%20Agility%20Final%20Bid%20Data%20Template%20V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ngk\LOCALS~1\Temp\2009%20Agility%20Final%20Bid%20Data%20Template%20V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F-WRAPORN.CORNPRODUCTS/Local%20Settings/Temporary%20Internet%20Files/OLK2F/Financial-0606%20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iksfs01\dept\Documents%20and%20Settings\AF-WRAPORN.CORNPRODUCTS\Local%20Settings\Temporary%20Internet%20Files\OLK2F\Financial-0606%20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F-WRAPORN.CORNPRODUCTS\Local%20Settings\Temporary%20Internet%20Files\OLK2F\Financial-0606%20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bp-apinya\My%20Documents\DATA\Accounting%20Data\SV%20Files\2008-9-Sep%20SV\SV%20Report_09200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d-nisa/Local%20Settings/Temporary%20Internet%20Files/OLKF3/Data@37.5/2007%20Goa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iksfs01\dept\Documents%20and%20Settings\md-nisa\Local%20Settings\Temporary%20Internet%20Files\OLKF3\Data@37.5\2007%20Go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d-nisa\Local%20Settings\Temporary%20Internet%20Files\OLKF3\Data@37.5\2007%20Goa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Narong/Drived/My%20Documents/Ac0405/SV5%2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iksfs01\dept\Narong\Drived\My%20Documents\Ac0405\SV5%2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rong\Drived\My%20Documents\Ac0405\SV5%2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XCEL\&#47588;&#52636;\97\&#49892;&#51201;\11&#50900;&#49892;&#5120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5.6.236\Agility%202013%20Tender\Rnd%203%20Submission\ALS%20Tender%202013%20-%20Master%20Rnd%2003%20v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siaAfrica\Copy%20of%20July%20-%2007\TWC-ROCE%20July-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Narong\Drived\My%20Documents\Ac0506\SV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schemical\share\Documents%20and%20Settings\elliottm\My%20Documents\Samudera%20Rates%20for%20NSC%20BKK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mmas01/Desktop/Wet%20Starch%20Production%20Plan_Rev3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arpcs01/Desktop/Data%20bom%20before%20change%20by%20eric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arpcs01\Desktop\Data%20bom%20before%20change%20by%20eric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3611;&#3619;&#3632;&#3648;&#3617;&#3636;&#3621;%20Supplier/Supplier%20Evaluation%20Direc%202014/RM_Supplier%20Evaluation_2014%20SK%209%20Sep..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3611;&#3619;&#3632;&#3648;&#3617;&#3636;&#3621;%20Supplier\Supplier%20Evaluation%20Direc%202014\RM_Supplier%20Evaluation_2014%20SK%209%20Sep..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qa-pnita/Local%20Settings/Temporary%20Internet%20Files/OLK1/CPT_PINCODE_rev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iksfs01\dept\Documents%20and%20Settings\qa-pnita\Local%20Settings\Temporary%20Internet%20Files\OLK1\CPT_PINCODE_rev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qa-pnita\Local%20Settings\Temporary%20Internet%20Files\OLK1\CPT_PINCODE_rev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mandOutlookFlash\02%20February\OutlookFlashbyMonth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ard1\MA\2003\May\Mercury%20Monthly%20Reporting%20(May%202003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hukcM01/AppData/Local/Temp/notes758E9C/20170308%20Vendor%20List%20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hukcM01\AppData\Local\Temp\notes758E9C\20170308%20Vendor%20List%20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rsm\OneDrive%20-%20Microsoft%20(1)\Templates\Designer%20tools\Excel%20Template%20Master%2005_29_18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0-Henkel/JOB-HENKEL/10.KP/06.%20KP2010/KP2010%20Package%20from%20Regional%20AP/NEW%20Template%20v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-Henkel\JOB-HENKEL\10.KP\06.%20KP2010\KP2010%20Package%20from%20Regional%20AP\NEW%20Template%20v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XCEL\&#47588;&#52636;\98\&#44228;&#54925;\98&#45380;1.1&#5226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50900;&#52264;&#44208;&#49328;\9604&#50900;&#52264;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gredion-my.sharepoint.com/personal/charoenporn_khotchangin_ingredion_com/Documents/Documents/MPS/Ending%20inventory%20and%20Sales/Report%20Mar-2024/COPC_C07_Q0007_EndingInventory_202403.xlsm" TargetMode="External"/><Relationship Id="rId1" Type="http://schemas.openxmlformats.org/officeDocument/2006/relationships/externalLinkPath" Target="/personal/charoenporn_khotchangin_ingredion_com/Documents/Documents/MPS/Ending%20inventory%20and%20Sales/Report%20Mar-2024/COPC_C07_Q0007_EndingInventory_202403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bp-apinya\My%20Documents\DATA\Accounting%20Data\SV%20Files\2007-10-Oct%20SV\SV10-2007%20(2%20Nov%202007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schemical\share\Procurement\Master%20Rates%20Sheet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Trick/PUI/9Expert-AdvancedExcel2010-V2/9EXPERT-CaseStudy-Invoice-V2-Secure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Trick\PUI\9Expert-AdvancedExcel2010-V2\9EXPERT-CaseStudy-Invoice-V2-Secure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f-suchada\My%20Documents\Income%20Tax\2006\2006%20P&amp;L%20by%20Products%20for%20(PND.50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Narong/Drived/My%20Documents/LE3-04/2004-SV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iksfs01\dept\Narong\Drived\My%20Documents\LE3-04\2004-SV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rong\Drived\My%20Documents\LE3-04\2004-SV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292;&#39080;&#20043;&#34880;\D\MSOFFICE\HEXCEL\&#49552;&#51061;&#49892;&#51201;\MACRO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msw01\Downloads\Monthly%20activity%20plan%202026%20LV11022026%204%20(2).xlsx" TargetMode="External"/><Relationship Id="rId1" Type="http://schemas.openxmlformats.org/officeDocument/2006/relationships/externalLinkPath" Target="file:///C:\Users\promsw01\Downloads\Monthly%20activity%20plan%202026%20LV11022026%204%20(2)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gredion-my.sharepoint.com/personal/waraporn_promsurin_ingredion_com/Documents/DATA/2.%20Data%20monthly%20report/1.Report/2026/Monthly%20Root%20purchased%20report%20and%20Co-products%20on%20year%202014-2026.xlsx" TargetMode="External"/><Relationship Id="rId1" Type="http://schemas.openxmlformats.org/officeDocument/2006/relationships/externalLinkPath" Target="/personal/waraporn_promsurin_ingredion_com/Documents/DATA/2.%20Data%20monthly%20report/1.Report/2026/Monthly%20Root%20purchased%20report%20and%20Co-products%20on%20year%202014-2026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msw01\AppData\Local\Microsoft\Windows\INetCache\Content.Outlook\KKK1ZLD8\FY2026_RCCP_Sikhiu_JDA-03.2026_01-Apr-2026.xlsx" TargetMode="External"/><Relationship Id="rId1" Type="http://schemas.openxmlformats.org/officeDocument/2006/relationships/externalLinkPath" Target="file:///C:\Users\promsw01\AppData\Local\Microsoft\Windows\INetCache\Content.Outlook\KKK1ZLD8\FY2026_RCCP_Sikhiu_JDA-03.2026_01-Apr-2026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msw01\AppData\Local\Microsoft\Windows\INetCache\Content.Outlook\KKK1ZLD8\FY2026_RCCP_Sikhiu_JDA-04.2026_29-Apr-2026.xlsx" TargetMode="External"/><Relationship Id="rId1" Type="http://schemas.openxmlformats.org/officeDocument/2006/relationships/externalLinkPath" Target="file:///C:\Users\promsw01\AppData\Local\Microsoft\Windows\INetCache\Content.Outlook\KKK1ZLD8\FY2026_RCCP_Sikhiu_JDA-04.2026_29-Apr-2026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msw01\AppData\Local\Microsoft\Windows\INetCache\Content.Outlook\KKK1ZLD8\FY2026_RCCP_Sikhiu_JDA-01.2026_11-Feb-2026.xlsx" TargetMode="External"/><Relationship Id="rId1" Type="http://schemas.openxmlformats.org/officeDocument/2006/relationships/externalLinkPath" Target="file:///C:\Users\promsw01\AppData\Local\Microsoft\Windows\INetCache\Content.Outlook\KKK1ZLD8\FY2026_RCCP_Sikhiu_JDA-01.2026_11-Feb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ncomeStmt"/>
      <sheetName val="BsStmt"/>
      <sheetName val="CfStmt"/>
      <sheetName val="ProdStmt"/>
      <sheetName val="TWC"/>
      <sheetName val="WcStmt"/>
      <sheetName val="ArStmt"/>
      <sheetName val="DSOTracking"/>
      <sheetName val="RoceStmt"/>
      <sheetName val="KPM"/>
      <sheetName val="RatioAnls"/>
      <sheetName val="IS-Qtr"/>
      <sheetName val="BS-Qtr"/>
      <sheetName val="CF-Qtr"/>
      <sheetName val="Pd-Qtr"/>
      <sheetName val="Wc-Qtr"/>
      <sheetName val="Roce-Qtr"/>
      <sheetName val="ISMonthly"/>
      <sheetName val="ISYTD"/>
      <sheetName val="BS"/>
      <sheetName val="BSLY"/>
      <sheetName val="AddlDataMonthly"/>
      <sheetName val="AddlDataYTD"/>
      <sheetName val="DatabyPlantMonthly"/>
      <sheetName val="DatabyPlantYTD"/>
      <sheetName val="ISQTR"/>
      <sheetName val="BSQTR"/>
      <sheetName val="AddlDataQTR"/>
      <sheetName val="DatabyPlantQTR"/>
      <sheetName val="Twc-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ncomeStmt"/>
      <sheetName val="BsStmt"/>
      <sheetName val="CfStmt"/>
      <sheetName val="ProdStmt"/>
      <sheetName val="TWC"/>
      <sheetName val="WcStmt"/>
      <sheetName val="ArStmt"/>
      <sheetName val="DSOTracking"/>
      <sheetName val="RoceStmt"/>
      <sheetName val="KPM"/>
      <sheetName val="RatioAnls"/>
      <sheetName val="IS-Qtr"/>
      <sheetName val="BS-Qtr"/>
      <sheetName val="CF-Qtr"/>
      <sheetName val="Pd-Qtr"/>
      <sheetName val="Wc-Qtr"/>
      <sheetName val="Roce-Qtr"/>
      <sheetName val="ISMonthly"/>
      <sheetName val="ISYTD"/>
      <sheetName val="BS"/>
      <sheetName val="BSLY"/>
      <sheetName val="AddlDataMonthly"/>
      <sheetName val="AddlDataYTD"/>
      <sheetName val="DatabyPlantMonthly"/>
      <sheetName val="DatabyPlantYTD"/>
      <sheetName val="ISQTR"/>
      <sheetName val="BSQTR"/>
      <sheetName val="AddlDataQTR"/>
      <sheetName val="DatabyPlantQTR"/>
      <sheetName val="Twc-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X"/>
      <sheetName val="BSInfo"/>
      <sheetName val="BS'1000"/>
      <sheetName val="IS'1000"/>
      <sheetName val="Roce"/>
      <sheetName val="Sales"/>
      <sheetName val="IS"/>
      <sheetName val="ISYTD"/>
      <sheetName val="Tr_Price"/>
      <sheetName val="BS"/>
      <sheetName val="Defer Tax"/>
      <sheetName val="H-BS"/>
      <sheetName val="Hyp-Bs"/>
      <sheetName val="PPE-Add"/>
      <sheetName val="Asset Contl"/>
      <sheetName val="Interest"/>
      <sheetName val="Asset&amp;Depre"/>
      <sheetName val="Production"/>
      <sheetName val="DataByPlant"/>
      <sheetName val="Std,Cost"/>
      <sheetName val="Cost"/>
      <sheetName val="Unit-Price"/>
      <sheetName val="H-AD"/>
      <sheetName val="H-DP"/>
      <sheetName val="H-IS"/>
      <sheetName val="Sheet2"/>
      <sheetName val="BSAct"/>
      <sheetName val="IS-Act"/>
      <sheetName val="Sheet3 (2)"/>
      <sheetName val="Contribution Analysis"/>
      <sheetName val="Product Costing"/>
      <sheetName val="ProductCost2"/>
      <sheetName val="IS-BOI&amp;NonBOI"/>
      <sheetName val="Tax Reconcile"/>
      <sheetName val="Sheet5"/>
      <sheetName val="Sales summary"/>
      <sheetName val="Interco"/>
      <sheetName val="Capex"/>
      <sheetName val="Asset Tr"/>
      <sheetName val="Chart Production Yield"/>
      <sheetName val="Capacity"/>
      <sheetName val="Hyp-Is"/>
      <sheetName val="Analysis"/>
      <sheetName val="AddlData"/>
      <sheetName val="Sheet1 (2)"/>
      <sheetName val="ppt"/>
      <sheetName val="Sheet2 (2)"/>
      <sheetName val="Pur-Prod"/>
      <sheetName val="Chart Assumption"/>
      <sheetName val="Chart Plant Yield"/>
      <sheetName val="Chart IS"/>
      <sheetName val="Chart NS"/>
      <sheetName val="Chart Sales by Product"/>
      <sheetName val="Chart Domestic"/>
      <sheetName val="Chart Export"/>
      <sheetName val="Chart Product Portfolio"/>
      <sheetName val="ChartContri by Prod."/>
      <sheetName val="Addition Cost"/>
    </sheetNames>
    <sheetDataSet>
      <sheetData sheetId="0" refreshError="1"/>
      <sheetData sheetId="1" refreshError="1">
        <row r="9">
          <cell r="C9" t="str">
            <v>Actual</v>
          </cell>
          <cell r="J9">
            <v>42.74</v>
          </cell>
          <cell r="K9">
            <v>42.7361</v>
          </cell>
        </row>
        <row r="10">
          <cell r="C10" t="str">
            <v>Actual</v>
          </cell>
          <cell r="J10">
            <v>42.78</v>
          </cell>
          <cell r="K10">
            <v>42.817300000000003</v>
          </cell>
        </row>
        <row r="11">
          <cell r="C11" t="str">
            <v>Actual</v>
          </cell>
          <cell r="J11">
            <v>42.82</v>
          </cell>
          <cell r="K11">
            <v>42.808599999999998</v>
          </cell>
        </row>
        <row r="12">
          <cell r="C12" t="str">
            <v>Actual</v>
          </cell>
          <cell r="J12">
            <v>42.87</v>
          </cell>
          <cell r="K12">
            <v>42.828299999999999</v>
          </cell>
        </row>
        <row r="13">
          <cell r="C13" t="str">
            <v>Actual</v>
          </cell>
          <cell r="J13">
            <v>41.74</v>
          </cell>
          <cell r="K13">
            <v>42.474699999999999</v>
          </cell>
        </row>
        <row r="14">
          <cell r="C14" t="str">
            <v>Actual</v>
          </cell>
          <cell r="J14">
            <v>41.98</v>
          </cell>
          <cell r="K14">
            <v>42.355600000000003</v>
          </cell>
        </row>
        <row r="15">
          <cell r="C15" t="str">
            <v>Actual</v>
          </cell>
          <cell r="J15">
            <v>41.98</v>
          </cell>
          <cell r="K15">
            <v>42.293300000000002</v>
          </cell>
        </row>
        <row r="16">
          <cell r="C16" t="str">
            <v>Actual</v>
          </cell>
        </row>
        <row r="17">
          <cell r="C17" t="str">
            <v>LE3</v>
          </cell>
          <cell r="K17">
            <v>42.204999999999998</v>
          </cell>
        </row>
        <row r="18">
          <cell r="C18" t="str">
            <v>LE3</v>
          </cell>
        </row>
        <row r="19">
          <cell r="C19" t="str">
            <v>LE3</v>
          </cell>
        </row>
        <row r="20">
          <cell r="C20" t="str">
            <v>LE3</v>
          </cell>
        </row>
        <row r="23">
          <cell r="J23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X"/>
      <sheetName val="BSInfo"/>
      <sheetName val="BS'1000"/>
      <sheetName val="IS'1000"/>
      <sheetName val="Roce"/>
      <sheetName val="Sales"/>
      <sheetName val="IS"/>
      <sheetName val="ISYTD"/>
      <sheetName val="Tr_Price"/>
      <sheetName val="BS"/>
      <sheetName val="Defer Tax"/>
      <sheetName val="H-BS"/>
      <sheetName val="Hyp-Bs"/>
      <sheetName val="PPE-Add"/>
      <sheetName val="Asset Contl"/>
      <sheetName val="Interest"/>
      <sheetName val="Asset&amp;Depre"/>
      <sheetName val="Production"/>
      <sheetName val="DataByPlant"/>
      <sheetName val="Std,Cost"/>
      <sheetName val="Cost"/>
      <sheetName val="Unit-Price"/>
      <sheetName val="H-AD"/>
      <sheetName val="H-DP"/>
      <sheetName val="H-IS"/>
      <sheetName val="Sheet2"/>
      <sheetName val="BSAct"/>
      <sheetName val="IS-Act"/>
      <sheetName val="Sheet3 (2)"/>
      <sheetName val="Contribution Analysis"/>
      <sheetName val="Product Costing"/>
      <sheetName val="ProductCost2"/>
      <sheetName val="IS-BOI&amp;NonBOI"/>
      <sheetName val="Tax Reconcile"/>
      <sheetName val="Sheet5"/>
      <sheetName val="Sales summary"/>
      <sheetName val="Interco"/>
      <sheetName val="Capex"/>
      <sheetName val="Asset Tr"/>
      <sheetName val="Chart Production Yield"/>
      <sheetName val="Capacity"/>
      <sheetName val="Hyp-Is"/>
      <sheetName val="Analysis"/>
      <sheetName val="AddlData"/>
      <sheetName val="Sheet1 (2)"/>
      <sheetName val="ppt"/>
      <sheetName val="Sheet2 (2)"/>
      <sheetName val="Pur-Prod"/>
      <sheetName val="Chart Assumption"/>
      <sheetName val="Chart Plant Yield"/>
      <sheetName val="Chart IS"/>
      <sheetName val="Chart NS"/>
      <sheetName val="Chart Sales by Product"/>
      <sheetName val="Chart Domestic"/>
      <sheetName val="Chart Export"/>
      <sheetName val="Chart Product Portfolio"/>
      <sheetName val="ChartContri by Prod."/>
      <sheetName val="Addition Cost"/>
    </sheetNames>
    <sheetDataSet>
      <sheetData sheetId="0" refreshError="1"/>
      <sheetData sheetId="1" refreshError="1">
        <row r="9">
          <cell r="C9" t="str">
            <v>Actual</v>
          </cell>
          <cell r="J9">
            <v>42.74</v>
          </cell>
          <cell r="K9">
            <v>42.7361</v>
          </cell>
        </row>
        <row r="10">
          <cell r="C10" t="str">
            <v>Actual</v>
          </cell>
          <cell r="J10">
            <v>42.78</v>
          </cell>
          <cell r="K10">
            <v>42.817300000000003</v>
          </cell>
        </row>
        <row r="11">
          <cell r="C11" t="str">
            <v>Actual</v>
          </cell>
          <cell r="J11">
            <v>42.82</v>
          </cell>
          <cell r="K11">
            <v>42.808599999999998</v>
          </cell>
        </row>
        <row r="12">
          <cell r="C12" t="str">
            <v>Actual</v>
          </cell>
          <cell r="J12">
            <v>42.87</v>
          </cell>
          <cell r="K12">
            <v>42.828299999999999</v>
          </cell>
        </row>
        <row r="13">
          <cell r="C13" t="str">
            <v>Actual</v>
          </cell>
          <cell r="J13">
            <v>41.74</v>
          </cell>
          <cell r="K13">
            <v>42.474699999999999</v>
          </cell>
        </row>
        <row r="14">
          <cell r="C14" t="str">
            <v>Actual</v>
          </cell>
          <cell r="J14">
            <v>41.98</v>
          </cell>
          <cell r="K14">
            <v>42.355600000000003</v>
          </cell>
        </row>
        <row r="15">
          <cell r="C15" t="str">
            <v>Actual</v>
          </cell>
          <cell r="J15">
            <v>41.98</v>
          </cell>
          <cell r="K15">
            <v>42.293300000000002</v>
          </cell>
        </row>
        <row r="16">
          <cell r="C16" t="str">
            <v>Actual</v>
          </cell>
        </row>
        <row r="17">
          <cell r="C17" t="str">
            <v>LE3</v>
          </cell>
          <cell r="K17">
            <v>42.204999999999998</v>
          </cell>
        </row>
        <row r="18">
          <cell r="C18" t="str">
            <v>LE3</v>
          </cell>
        </row>
        <row r="19">
          <cell r="C19" t="str">
            <v>LE3</v>
          </cell>
        </row>
        <row r="20">
          <cell r="C20" t="str">
            <v>LE3</v>
          </cell>
        </row>
        <row r="23">
          <cell r="J23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Fixed Cost"/>
      <sheetName val="손익기01"/>
      <sheetName val="요일 테이블"/>
      <sheetName val="Sheet1"/>
      <sheetName val="요일테이블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업무연락 (2)"/>
      <sheetName val="제시 손익계산서"/>
      <sheetName val="제시PL(최종)"/>
      <sheetName val="제시대차대조표"/>
      <sheetName val="01.02월 성과급"/>
      <sheetName val="M_7회차 담금_계획"/>
      <sheetName val="통합손익(TGIF)"/>
      <sheetName val="통합손익"/>
      <sheetName val="_x0000__x0000_"/>
      <sheetName val="추가예산"/>
      <sheetName val="규"/>
      <sheetName val="규(3)"/>
      <sheetName val="소"/>
      <sheetName val="RE"/>
      <sheetName val="RE(2)"/>
      <sheetName val="989월실행"/>
      <sheetName val="공문"/>
      <sheetName val="Sound9월"/>
      <sheetName val="_x005f_x0000__x005f_x0000_"/>
      <sheetName val="96월별PL"/>
      <sheetName val="손익(11)_수출포함"/>
      <sheetName val="예산대실적"/>
      <sheetName val="팀별 실적"/>
      <sheetName val="팀별 실적 (환산)"/>
      <sheetName val="4. Inj 투자상세내역"/>
      <sheetName val="3. Blow 투자 상세내역"/>
      <sheetName val="Table"/>
      <sheetName val="Consolidated_Project List"/>
      <sheetName val="2017"/>
      <sheetName val="2018"/>
      <sheetName val="2019"/>
      <sheetName val="Sum"/>
      <sheetName val="Q4 2018"/>
      <sheetName val="Q4 2019"/>
      <sheetName val="Q4 Sum"/>
      <sheetName val="2020"/>
      <sheetName val="2020 KPI LE0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Sheet2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Sheet3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Data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Fab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producto"/>
      <sheetName val="MODELO"/>
      <sheetName val="ANS-Ap_Result_2003"/>
      <sheetName val="Com (2PK)"/>
      <sheetName val="ctmg"/>
      <sheetName val="Asset"/>
      <sheetName val="SupplyChainData"/>
      <sheetName val="Reasons"/>
      <sheetName val="backlog"/>
      <sheetName val="Fun_Bl_Prod"/>
      <sheetName val="노임이"/>
      <sheetName val="집계확인"/>
      <sheetName val="선수금"/>
      <sheetName val="RE9604"/>
      <sheetName val="Process List"/>
      <sheetName val="공통가설"/>
      <sheetName val="수입"/>
      <sheetName val="설비등록목록"/>
      <sheetName val="7 (2)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생산직"/>
      <sheetName val="재공품"/>
      <sheetName val="인사자료총집계"/>
      <sheetName val="Sheet11"/>
      <sheetName val="자바라1"/>
      <sheetName val="#REF"/>
      <sheetName val="PVM#10"/>
      <sheetName val="발생집계"/>
      <sheetName val="8월차잔"/>
      <sheetName val="저속"/>
      <sheetName val="Calculos"/>
      <sheetName val="Prd.Hierarchy(产品层次)"/>
      <sheetName val="Project Code"/>
      <sheetName val="Base_PEF"/>
      <sheetName val="기초자료"/>
      <sheetName val="Нарушения"/>
      <sheetName val="_손익기01.XL"/>
      <sheetName val="TargIS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600ML"/>
      <sheetName val="drop down list"/>
      <sheetName val="양식(직판용)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ES部行动跟踪记录"/>
      <sheetName val="JOB_PROFILE_-_LAS"/>
      <sheetName val="Quarterly LBO Model"/>
      <sheetName val="_손익기01.XL_x005f_x0000__x005f_x0000_DePara"/>
      <sheetName val="[손익기01.XL"/>
      <sheetName val="15년 BL 사계"/>
      <sheetName val="품종별월계"/>
      <sheetName val="예적금"/>
      <sheetName val="986월원안"/>
      <sheetName val="오승"/>
      <sheetName val="Macro1"/>
      <sheetName val="Sheet9"/>
      <sheetName val="팀별"/>
      <sheetName val="병"/>
      <sheetName val="목표세부명세"/>
      <sheetName val="자금추정"/>
      <sheetName val="콘도손익"/>
      <sheetName val="장림"/>
      <sheetName val="장림전제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감독1130"/>
      <sheetName val="  한국 AMP ASP-23 판매가격  "/>
      <sheetName val="장기대여금1"/>
      <sheetName val="CC Down load 0716"/>
      <sheetName val="화물2팀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변경실행(2차) "/>
      <sheetName val="bm(CIcable)"/>
      <sheetName val="01"/>
      <sheetName val="내역"/>
      <sheetName val="유동성사채"/>
      <sheetName val="나.출고"/>
      <sheetName val="나.입고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산근"/>
      <sheetName val="상각스케쥴(조정)"/>
      <sheetName val="공통비총괄표"/>
      <sheetName val="Variables"/>
      <sheetName val="제조원가 원단위 분석"/>
      <sheetName val="종합표양식(품의 &amp; 입고)_2"/>
      <sheetName val="공사비집계"/>
      <sheetName val="APT"/>
      <sheetName val="SCHEDULE"/>
      <sheetName val="JUCKEYK"/>
      <sheetName val="노임단가"/>
      <sheetName val="982월원안"/>
      <sheetName val="여흥"/>
      <sheetName val="원가관리 (동월대비)"/>
      <sheetName val="45,46"/>
      <sheetName val="요약"/>
      <sheetName val="방배동내역(리라)"/>
      <sheetName val="금융비용"/>
      <sheetName val="총괄내역서"/>
      <sheetName val="내역서"/>
      <sheetName val="TR제작사양"/>
      <sheetName val="익월수주전망"/>
      <sheetName val="980731"/>
      <sheetName val="광곡세부내역"/>
      <sheetName val="실적공사"/>
      <sheetName val="업무처리전"/>
      <sheetName val="2연암거"/>
      <sheetName val="경사수로집계표"/>
      <sheetName val="경사수로"/>
      <sheetName val="진입교량"/>
      <sheetName val="시산표(매출조정전)"/>
      <sheetName val="b_balju (2)"/>
      <sheetName val="b_gunmul"/>
      <sheetName val="S&amp;R"/>
      <sheetName val="93"/>
      <sheetName val="2-2.매출분석"/>
      <sheetName val="RECIMAKE"/>
      <sheetName val="woo(mac)"/>
      <sheetName val="견적의뢰"/>
      <sheetName val="예정(3)"/>
      <sheetName val="동원(3)"/>
      <sheetName val="토목검측서"/>
      <sheetName val="A-100전제"/>
      <sheetName val="몰드시스템 리스트"/>
      <sheetName val="정비손익"/>
      <sheetName val="200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Calen"/>
      <sheetName val="Borrower"/>
      <sheetName val="MIBK원단위"/>
      <sheetName val="Proposal"/>
      <sheetName val="중요02월25일"/>
      <sheetName val="단가추이"/>
      <sheetName val="경유량추이"/>
      <sheetName val="역T형"/>
      <sheetName val="기계경비(시간당)"/>
      <sheetName val="램머"/>
      <sheetName val="수주현황2월"/>
      <sheetName val="입찰내역서"/>
      <sheetName val="평가제외"/>
      <sheetName val="SM1-09"/>
      <sheetName val="SM2-09"/>
      <sheetName val="BD-09"/>
      <sheetName val="12년 CF(9월)"/>
      <sheetName val="기본DATA"/>
      <sheetName val="노무비"/>
      <sheetName val="Sheet13"/>
      <sheetName val="Sheet14"/>
      <sheetName val="ABUT수량-A1"/>
      <sheetName val="갑지(추정)"/>
      <sheetName val="중기조종사 단위단가"/>
      <sheetName val="6PILE  (돌출)"/>
      <sheetName val="기성청구 공문"/>
      <sheetName val="IW-LIST"/>
      <sheetName val="화의-현금흐름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단가산출"/>
      <sheetName val="13월별BS"/>
      <sheetName val="집행내역"/>
      <sheetName val="공통부대관리"/>
      <sheetName val="MIJIBI"/>
      <sheetName val="Sheet1 (2)"/>
      <sheetName val="A-4"/>
      <sheetName val="하수급견적대비"/>
      <sheetName val="Intro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Como_Estamos1"/>
      <sheetName val="Fixed_ZBB1"/>
      <sheetName val="3_ISo_YTD1"/>
      <sheetName val="E_法规NC1"/>
      <sheetName val="Données_LMU1"/>
      <sheetName val="Brazil_Sovereign1"/>
      <sheetName val="Resumen_Costo1"/>
      <sheetName val="Extract_Loss1"/>
      <sheetName val="ARdistr_(2)1"/>
      <sheetName val="Base_de_Dados1"/>
      <sheetName val="QA_跟踪记录表1"/>
      <sheetName val="5_11"/>
      <sheetName val="Controls_data3"/>
      <sheetName val="RG_Depots1"/>
      <sheetName val="material_data1"/>
      <sheetName val="other_data1"/>
      <sheetName val="Database_(RUR)Mar_YTD1"/>
      <sheetName val="SKU_Mapping1"/>
      <sheetName val="Drop_Down1"/>
      <sheetName val="Raw_Data1"/>
      <sheetName val="EBM-2_GHQ1"/>
      <sheetName val="Base_PEF1"/>
      <sheetName val="Testing_Template_Guidance1"/>
      <sheetName val="Test_Programs1"/>
      <sheetName val="Dados_BLP1"/>
      <sheetName val="FJJX_Bud_IB"/>
      <sheetName val="look-up_data"/>
      <sheetName val="요일_테이블1"/>
      <sheetName val="요일_테이블_(2)"/>
      <sheetName val="Prd_Hierarchy(产品层级)"/>
      <sheetName val="Com_(2PK)"/>
      <sheetName val="DropDowns"/>
      <sheetName val="CPT倒罐记录"/>
      <sheetName val="extent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JOB_PROFILE_-_LAS1"/>
      <sheetName val="15년_BL_사계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7실적"/>
      <sheetName val="을지"/>
      <sheetName val="npv"/>
      <sheetName val="13손익(실적)"/>
      <sheetName val="RV미수수익보정"/>
      <sheetName val="불균등-거치외(미수)"/>
      <sheetName val="불균등-TOP(선수)"/>
      <sheetName val="09~10년 매출계획"/>
      <sheetName val="법인구분"/>
      <sheetName val="기초코드"/>
      <sheetName val="1.MDF1공장"/>
      <sheetName val="97년"/>
      <sheetName val="출입자명단"/>
      <sheetName val="이름표시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code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목록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2 카드채권(대출포함)"/>
      <sheetName val="부서별12월추계액"/>
      <sheetName val="월별수입"/>
      <sheetName val="담보"/>
      <sheetName val="1유리"/>
      <sheetName val="매출"/>
      <sheetName val="97년추정손익계산서"/>
      <sheetName val="表21 净利润调节表"/>
      <sheetName val="One_Pager"/>
      <sheetName val="DE-PARA"/>
      <sheetName val="FornecD"/>
      <sheetName val="FornecDAjustado"/>
      <sheetName val="뒤차축소"/>
      <sheetName val="96PAYC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전기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表3筛选项"/>
      <sheetName val="LE"/>
      <sheetName val="진천"/>
      <sheetName val="중연"/>
      <sheetName val="용연"/>
      <sheetName val="울산"/>
      <sheetName val="대구"/>
      <sheetName val="구미"/>
      <sheetName val="언양"/>
      <sheetName val="코드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1_종합손익(도급)2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Classification_分类1"/>
      <sheetName val="Figures_Report1"/>
      <sheetName val="Set_Up2"/>
      <sheetName val="Fare_prices1"/>
      <sheetName val="Hotel_prices1"/>
      <sheetName val="__한국_AMP_ASP-23_판매가격__1"/>
      <sheetName val="CC_Down_load_07161"/>
      <sheetName val="변경실행(2차)_1"/>
      <sheetName val="나_출고1"/>
      <sheetName val="나_입고1"/>
      <sheetName val="09년_인건비(속리산)1"/>
      <sheetName val="합산목표(감가+57_5)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1"/>
      <sheetName val="Sheet1_(2)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表21_净利润调节表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Figures_Report"/>
      <sheetName val="Set_Up"/>
      <sheetName val="Fare_prices"/>
      <sheetName val="Hotel_prices"/>
      <sheetName val="__한국_AMP_ASP-23_판매가격__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"/>
      <sheetName val="Sheet1_(2)"/>
      <sheetName val="tab_STATUS_DO_PROCESSO_"/>
      <sheetName val="Perf__Plan__Diário1"/>
      <sheetName val="In_(2)"/>
      <sheetName val="slide_24_cat_A"/>
      <sheetName val="slide_82_cat_b"/>
      <sheetName val="09~10년_매출계획"/>
      <sheetName val="1_MDF1공장"/>
      <sheetName val="Incident_유형구분표"/>
      <sheetName val="CLASIFICACION_DE_AI"/>
      <sheetName val="Base_da_Datos"/>
      <sheetName val="Dados_dos_Produtos"/>
      <sheetName val="DD_list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INPUT"/>
      <sheetName val="DropList"/>
      <sheetName val="Unidades SAC-REVENDA"/>
      <sheetName val="FornecM Check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Hazards Analysis-隐患分析"/>
      <sheetName val="工伤分类"/>
      <sheetName val="备注"/>
      <sheetName val="_손익기01.XL_x005f_x005f_x005f_x0000__x005f_x005f_x0"/>
      <sheetName val="下拉清单"/>
      <sheetName val="菜单"/>
      <sheetName val="97 사업추정(WEKI)"/>
      <sheetName val="부서코드표"/>
      <sheetName val="??"/>
      <sheetName val="외화"/>
      <sheetName val="Tong hop"/>
      <sheetName val="MarketData"/>
      <sheetName val="Definitions"/>
      <sheetName val="95.1.1이후취득자산(숨기기상태)"/>
      <sheetName val="회사정보"/>
      <sheetName val="지점장"/>
      <sheetName val="손익현황"/>
      <sheetName val="현황CODE"/>
      <sheetName val="SIL98"/>
      <sheetName val="재료"/>
      <sheetName val="ADR"/>
      <sheetName val="Total"/>
      <sheetName val="XZLC004_PART2"/>
      <sheetName val="XZLC003_PART1"/>
      <sheetName val="원가(통신)"/>
      <sheetName val="표지"/>
      <sheetName val="설비원가"/>
      <sheetName val="완제품3"/>
      <sheetName val="영동(D)"/>
      <sheetName val="비가동-20"/>
      <sheetName val="점수계산1-2"/>
      <sheetName val="일위대가"/>
      <sheetName val="조명시설"/>
      <sheetName val="품셈표"/>
      <sheetName val="갑근세납세필증명원"/>
      <sheetName val="37개월"/>
      <sheetName val="물량표"/>
      <sheetName val="대비표"/>
      <sheetName val="골조시행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제1호"/>
      <sheetName val="차액보증"/>
      <sheetName val="钢板差异"/>
      <sheetName val="시험연구비상각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__"/>
      <sheetName val="Jul-Sep Actual cost (2)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????"/>
      <sheetName val="DCY"/>
      <sheetName val="DHS"/>
      <sheetName val="HHJ"/>
      <sheetName val="SWS-1"/>
      <sheetName val="부재료 비교(11년 vs 10년)"/>
      <sheetName val="입력자료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Data validation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1"/>
      <sheetName val="Ba"/>
      <sheetName val="分类统计"/>
      <sheetName val="隐患分类"/>
      <sheetName val="Check Qualidade"/>
      <sheetName val="Lista"/>
      <sheetName val="De_Para"/>
      <sheetName val="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1_종합손익(도급)3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Figures_Report2"/>
      <sheetName val="Set_Up3"/>
      <sheetName val="Fare_prices2"/>
      <sheetName val="Hotel_prices2"/>
      <sheetName val="__한국_AMP_ASP-23_판매가격__2"/>
      <sheetName val="CC_Down_load_07162"/>
      <sheetName val="변경실행(2차)_2"/>
      <sheetName val="나_출고2"/>
      <sheetName val="나_입고2"/>
      <sheetName val="09년_인건비(속리산)2"/>
      <sheetName val="합산목표(감가+57_5)2"/>
      <sheetName val="제조원가_원단위_분석2"/>
      <sheetName val="종합표양식(품의_&amp;_입고)_22"/>
      <sheetName val="원가관리_(동월대비)2"/>
      <sheetName val="b_balju_(2)2"/>
      <sheetName val="2-2_매출분석2"/>
      <sheetName val="몰드시스템_리스트2"/>
      <sheetName val="11_외화채무증권(AFS,HTM)082"/>
      <sheetName val="13_감액TEST_082"/>
      <sheetName val="12년_CF(9월)2"/>
      <sheetName val="중기조종사_단위단가2"/>
      <sheetName val="6PILE__(돌출)2"/>
      <sheetName val="기성청구_공문2"/>
      <sheetName val="Sheet1_(2)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3YP2016-Bottom_up1"/>
      <sheetName val="2_카드채권(대출포함)1"/>
      <sheetName val="表21_净利润调节表1"/>
      <sheetName val="MASTER_APP1"/>
      <sheetName val="Cond__Inseguros1"/>
      <sheetName val="Comp__Inseguros1"/>
      <sheetName val="Lista_de_datos1"/>
      <sheetName val="Base_de_Datos1"/>
      <sheetName val="_DD_List1"/>
      <sheetName val="Share_Price_20021"/>
      <sheetName val="Clasif_1"/>
      <sheetName val="Lista_CI1"/>
      <sheetName val="Farol_Acciones1"/>
      <sheetName val="Lista_de_Entrenamientos1"/>
      <sheetName val="Supply_Cost_Centers1"/>
      <sheetName val="BEP_加薪_KPI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Dashboard_Prevención_Riesgos_"/>
      <sheetName val="TOP_KPIs_MTM"/>
      <sheetName val="PLAN_DE_ACCION"/>
      <sheetName val="Faro_de_Indicadores"/>
      <sheetName val="97_사업추정(WEKI)"/>
      <sheetName val="Tong_hop"/>
      <sheetName val="95_1_1이후취득자산(숨기기상태)"/>
      <sheetName val="sum1_(2)"/>
      <sheetName val="3_바닥판설계"/>
      <sheetName val="6월_공정외주"/>
      <sheetName val="2_대외공문"/>
      <sheetName val="2_총괄표"/>
      <sheetName val="입출재고현황_(2)"/>
      <sheetName val="504전기실_동부하-L"/>
      <sheetName val="OUTER_AREA(겹침없음)"/>
      <sheetName val="EL_표면적"/>
      <sheetName val="TRE_TABLE"/>
      <sheetName val="입찰내역_발주처_양식"/>
      <sheetName val="Issues_List_Payments"/>
      <sheetName val="Grafica_Actos"/>
      <sheetName val="Condiciones_SyE"/>
      <sheetName val="POC_LIST"/>
      <sheetName val="turnover_reason퇴직사유"/>
      <sheetName val="SKU_Basic_Data"/>
      <sheetName val="DETALLE_MENSUAL"/>
      <sheetName val="do_not_delete"/>
      <sheetName val="REALxMETA_-_CERVEJA2"/>
      <sheetName val="REALxMETA_-_REFRI2"/>
      <sheetName val="Data_validation"/>
      <sheetName val="APAC_S"/>
      <sheetName val="APAC_N"/>
      <sheetName val="Slide_output"/>
      <sheetName val="Directrices_de_Metas_2017"/>
      <sheetName val="Entity_Target"/>
      <sheetName val="구분"/>
      <sheetName val="_손익기01.XL_x005f_x0000__x0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FornecM_Check1"/>
      <sheetName val="Unidades_SAC-REVENDA3"/>
      <sheetName val="[손익기01_XL??DePara1"/>
      <sheetName val="Farol_Metas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工作表2"/>
      <sheetName val="条件格式选项"/>
      <sheetName val="单位信息"/>
      <sheetName val="条件格式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1_종합손익(도급)4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Figures_Report3"/>
      <sheetName val="Set_Up4"/>
      <sheetName val="Fare_prices3"/>
      <sheetName val="Hotel_prices3"/>
      <sheetName val="__한국_AMP_ASP-23_판매가격__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3"/>
      <sheetName val="Sheet1_(2)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表21_净利润调节表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97_사업추정(WEKI)1"/>
      <sheetName val="Tong_hop1"/>
      <sheetName val="95_1_1이후취득자산(숨기기상태)1"/>
      <sheetName val="sum1_(2)1"/>
      <sheetName val="3_바닥판설계1"/>
      <sheetName val="6월_공정외주1"/>
      <sheetName val="2_대외공문1"/>
      <sheetName val="2_총괄표1"/>
      <sheetName val="입출재고현황_(2)1"/>
      <sheetName val="504전기실_동부하-L1"/>
      <sheetName val="OUTER_AREA(겹침없음)1"/>
      <sheetName val="EL_표면적1"/>
      <sheetName val="TRE_TABLE1"/>
      <sheetName val="입찰내역_발주처_양식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Data_validation1"/>
      <sheetName val="APAC_S1"/>
      <sheetName val="APAC_N1"/>
      <sheetName val="Slide_output1"/>
      <sheetName val="Directrices_de_Metas_20171"/>
      <sheetName val="Entity_Target1"/>
      <sheetName val="Jul-Sep_Actual_cost_(2)"/>
      <sheetName val="VALIDACION_DE_DATOS"/>
      <sheetName val="Drop-down_List"/>
      <sheetName val="by_DD"/>
      <sheetName val="Sheet3 (2)"/>
      <sheetName val="요일 테이블 "/>
      <sheetName val="Lookups"/>
      <sheetName val="dd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隐患统计图"/>
      <sheetName val="Other Listings"/>
      <sheetName val="Registros"/>
      <sheetName val="Key"/>
      <sheetName val="菜单联动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不安全行为库"/>
      <sheetName val="KPI标准"/>
      <sheetName val="Sheet4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Refs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참조용"/>
      <sheetName val="Comp Inseguros"/>
      <sheetName val="Controls"/>
      <sheetName val="BNR_2012 в ящике"/>
      <sheetName val="筛选列表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DO NOT MOVE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도급)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CC_Down_load_07164"/>
      <sheetName val="변경실행(2차)_4"/>
      <sheetName val="나_출고4"/>
      <sheetName val="나_입고4"/>
      <sheetName val="09년_인건비(속리산)4"/>
      <sheetName val="합산목표(감가+57_5)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기성청구_공문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表21_净利润调节表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sum1_(2)2"/>
      <sheetName val="3_바닥판설계2"/>
      <sheetName val="6월_공정외주2"/>
      <sheetName val="2_대외공문2"/>
      <sheetName val="2_총괄표2"/>
      <sheetName val="입출재고현황_(2)2"/>
      <sheetName val="504전기실_동부하-L2"/>
      <sheetName val="OUTER_AREA(겹침없음)2"/>
      <sheetName val="EL_표면적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INGRESO (2)"/>
      <sheetName val="PG-K1610 (UEN Areas)MNG"/>
      <sheetName val="DATOS GEN."/>
      <sheetName val="NUEVOS CRITERIOS"/>
      <sheetName val="Un"/>
      <sheetName val="Condiciones Agua"/>
      <sheetName val="Justificativas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sum1_(2)3"/>
      <sheetName val="3_바닥판설계3"/>
      <sheetName val="6월_공정외주3"/>
      <sheetName val="2_대외공문3"/>
      <sheetName val="2_총괄표3"/>
      <sheetName val="입출재고현황_(2)3"/>
      <sheetName val="504전기실_동부하-L3"/>
      <sheetName val="OUTER_AREA(겹침없음)3"/>
      <sheetName val="EL_표면적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Legend"/>
      <sheetName val="品牌填写下拉菜单"/>
      <sheetName val="PINC汇总"/>
      <sheetName val="选项"/>
      <sheetName val="Note"/>
      <sheetName val="物料主数据"/>
      <sheetName val="Dropdown list"/>
      <sheetName val="Liste"/>
      <sheetName val="清单"/>
      <sheetName val="beerflow"/>
      <sheetName val="[손익기01_XLDePara5"/>
      <sheetName val="_손익기01_XLDePara5"/>
      <sheetName val="Проверки"/>
      <sheetName val="Drop list"/>
      <sheetName val="FX Rates"/>
      <sheetName val="Proced."/>
      <sheetName val="PTN"/>
      <sheetName val="Cut Machine Summary"/>
      <sheetName val="Control de Fallas"/>
      <sheetName val="Setup for Templates"/>
      <sheetName val="Datos emp"/>
      <sheetName val="Training"/>
      <sheetName val="Facility Information"/>
      <sheetName val="General"/>
      <sheetName val="Instructions"/>
      <sheetName val="People"/>
      <sheetName val="Quality"/>
      <sheetName val="Risk"/>
      <sheetName val="주차"/>
      <sheetName val="시산표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KAM설비"/>
      <sheetName val="자금추ȕ"/>
      <sheetName val="05년말(건재)"/>
      <sheetName val="건축내역"/>
      <sheetName val="물량표S"/>
      <sheetName val="2.주요계수총괄"/>
      <sheetName val="원가서"/>
      <sheetName val="근거 및 가정"/>
      <sheetName val="중기"/>
      <sheetName val="연돌일위집계"/>
      <sheetName val="월별예산"/>
      <sheetName val="原価センタ"/>
      <sheetName val="P.M 별"/>
      <sheetName val="FRQ"/>
      <sheetName val="기준"/>
      <sheetName val="0001new"/>
      <sheetName val="_x0018_?"/>
      <sheetName val="총괄표"/>
      <sheetName val="118.세금과공과"/>
      <sheetName val="수선비"/>
      <sheetName val="주행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생산성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Vagas x Candidatos"/>
      <sheetName val="Imputs"/>
      <sheetName val="PREENCHIMENTO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Справочник"/>
      <sheetName val="PDA BOP"/>
      <sheetName val="EQR"/>
      <sheetName val="CNQ"/>
      <sheetName val="Referencias"/>
      <sheetName val="Códigos"/>
      <sheetName val="Validação de Dados"/>
      <sheetName val="No llenar "/>
      <sheetName val="미관리업소"/>
      <sheetName val="0-info"/>
      <sheetName val="FAI分析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Incentivo Automóvil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下拉选项"/>
      <sheetName val="1. 템플릿"/>
      <sheetName val="2. 작성 참고사항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연료전력(군포)"/>
      <sheetName val="적립수신"/>
      <sheetName val="순수통장"/>
      <sheetName val="일별"/>
      <sheetName val="원부재료1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AR"/>
      <sheetName val="Project List"/>
      <sheetName val="概览"/>
      <sheetName val="订单追踪_信阳市区_0825"/>
      <sheetName val="PROCESS MD"/>
      <sheetName val="Выпадающие списки"/>
      <sheetName val="Списки"/>
      <sheetName val="Sheet5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监控探头清单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不安全行为分类"/>
      <sheetName val="1월"/>
      <sheetName val="2월"/>
      <sheetName val="3월"/>
      <sheetName val="4월"/>
      <sheetName val="거리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Brand_P&amp;L1"/>
      <sheetName val="SUPERMONT_P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OP Freshness"/>
      <sheetName val="Master Data"/>
      <sheetName val="PAINEL RECOLHA CRÉDITO"/>
      <sheetName val="Gráficos - CDD"/>
      <sheetName val="Values"/>
      <sheetName val="Industries"/>
      <sheetName val="Source"/>
      <sheetName val="Dimension IN Sheet1!D1912"/>
      <sheetName val="Dimension IN 1912"/>
      <sheetName val="Supporting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Sheet6"/>
      <sheetName val="Manage to Sustain"/>
      <sheetName val="DropLists"/>
      <sheetName val="Packages Info"/>
      <sheetName val="Meeting List"/>
      <sheetName val="不安全行为分析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Xref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Introduction"/>
      <sheetName val="Preferred Option"/>
      <sheetName val="Razão Social"/>
      <sheetName val="TB"/>
      <sheetName val="MOTOSxCONDUTOR"/>
      <sheetName val="Plan4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filtros"/>
      <sheetName val="Relatorio"/>
      <sheetName val="Manual"/>
      <sheetName val="Codes"/>
      <sheetName val="3_ReasonCode"/>
      <sheetName val="_손익기01.XL_x005f_x0000__x005f_x005f_x0"/>
      <sheetName val="pp"/>
      <sheetName val="Book1"/>
      <sheetName val="1월 목표"/>
      <sheetName val="Admin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Master_Data"/>
      <sheetName val="Dimension_IN_Sheet1!D1912"/>
      <sheetName val="Dimension_IN_1912"/>
      <sheetName val="CIP"/>
      <sheetName val="[손익기01_XL_x0000__x0000_DePara10"/>
      <sheetName val="_손익기01_XL_x0000__x0000_DePara10"/>
      <sheetName val="_손익기01_XL_x0000__x05"/>
      <sheetName val="_손익기01_XL_x005f_x0000__x7"/>
      <sheetName val="部门"/>
      <sheetName val="FILIAL MINAS"/>
      <sheetName val="info for drop box"/>
      <sheetName val="KPIs- TTP, PTP, People Turnover"/>
      <sheetName val="POCM 배송지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公式页面"/>
      <sheetName val="CC"/>
      <sheetName val="기본사항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辅助表格"/>
      <sheetName val="10 麦汁CIP清洗标准水量"/>
      <sheetName val="BU"/>
      <sheetName val="Mapping "/>
      <sheetName val="WS DB"/>
      <sheetName val="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Master_Data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데이터 유효성 목록"/>
      <sheetName val="Tipo Viaje"/>
      <sheetName val="Flota y Personal"/>
      <sheetName val="Dec"/>
      <sheetName val="后台"/>
      <sheetName val="AL来源"/>
      <sheetName val="Name List"/>
      <sheetName val="Ref_New Contract Model"/>
      <sheetName val="GAEYO"/>
      <sheetName val="내역표지"/>
      <sheetName val="cp-e1"/>
      <sheetName val="찍기"/>
      <sheetName val="단가일람"/>
      <sheetName val="단위량당중기"/>
      <sheetName val="수량집계표(舊)"/>
      <sheetName val="BOX-1510"/>
      <sheetName val="부대공"/>
      <sheetName val="현금"/>
      <sheetName val="경비2내역"/>
      <sheetName val="Bond"/>
      <sheetName val="해외 기술훈련비 (합계)"/>
      <sheetName val="접대비"/>
      <sheetName val="위탁매매_1103"/>
      <sheetName val="자기매매_1103"/>
      <sheetName val="위탁매매_1109"/>
      <sheetName val="자기매매_1109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8"/>
      <sheetName val="_x005f_x0018_"/>
      <sheetName val="1.차입금"/>
      <sheetName val="choose"/>
      <sheetName val="변동인원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품목코드표"/>
      <sheetName val="최소가치(간편)-회계"/>
      <sheetName val="회사제시"/>
      <sheetName val="4-2물건누계"/>
      <sheetName val="인수기간별S"/>
      <sheetName val="본부유지율"/>
      <sheetName val="자동차추정자료"/>
      <sheetName val="손해감소유형"/>
      <sheetName val="7"/>
      <sheetName val="항목"/>
      <sheetName val="기초"/>
      <sheetName val="재무상태표"/>
      <sheetName val="15년"/>
      <sheetName val="16년"/>
      <sheetName val="_x005f_x0018__x005f_x0000_"/>
      <sheetName val=" 견적서"/>
      <sheetName val="본문"/>
      <sheetName val="일위(PN)"/>
      <sheetName val="1.본사계정별"/>
      <sheetName val="95하U$가격"/>
      <sheetName val="특외대"/>
      <sheetName val="MEMORY"/>
      <sheetName val="공사비증감"/>
      <sheetName val="Project Brief"/>
      <sheetName val="부속동"/>
      <sheetName val="PIPE"/>
      <sheetName val="FLANGE"/>
      <sheetName val="VALVE"/>
      <sheetName val="YES-T"/>
      <sheetName val="내역(한신APT)"/>
      <sheetName val="자금운용계획표"/>
      <sheetName val="교각계산"/>
      <sheetName val="한강운반비"/>
      <sheetName val="동절기투입(자재)"/>
      <sheetName val="1. 시공측량"/>
      <sheetName val="공사내역"/>
      <sheetName val="기초정보"/>
      <sheetName val="공정"/>
      <sheetName val="2013.2월 연결대상"/>
      <sheetName val="BS_Package_내부거래"/>
      <sheetName val="PL_Package_내부거래"/>
      <sheetName val="ETC"/>
      <sheetName val="3.6.2남양주택배"/>
      <sheetName val="구성비"/>
      <sheetName val="Back Data 1"/>
      <sheetName val="슬래԰"/>
      <sheetName val="슬래"/>
      <sheetName val="슬래렀"/>
      <sheetName val="슬래㰀"/>
      <sheetName val="공통비(전체)"/>
      <sheetName val="토목공사"/>
      <sheetName val="새공통(96임금인상기준)"/>
      <sheetName val="비교1"/>
      <sheetName val="유림총괄"/>
      <sheetName val="단면 (2)"/>
      <sheetName val="정부노임단가"/>
      <sheetName val="전도품의"/>
      <sheetName val="직재"/>
      <sheetName val="PAD TR보호대기초"/>
      <sheetName val="HANDHOLE(2)"/>
      <sheetName val="가로등기초"/>
      <sheetName val="음료실행"/>
      <sheetName val="철골공사"/>
      <sheetName val="슬래밀"/>
      <sheetName val="선급비용"/>
      <sheetName val="슬래　"/>
      <sheetName val="1월 예산"/>
      <sheetName val="슬래尀"/>
      <sheetName val="슬래⠀"/>
      <sheetName val="손익실적"/>
      <sheetName val="손익실적(매출원가)"/>
      <sheetName val="당년사별실적"/>
      <sheetName val="VXXXX"/>
      <sheetName val="탄산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슬래"/>
      <sheetName val="슬래堌"/>
      <sheetName val="22철거수량"/>
      <sheetName val="슬래䰀"/>
      <sheetName val="11월"/>
      <sheetName val="슬래퀀"/>
      <sheetName val="슬래簀"/>
      <sheetName val="슬래瀀"/>
      <sheetName val="BD%_70s"/>
      <sheetName val="FB25JN"/>
      <sheetName val="도"/>
      <sheetName val="의정부문예회관변경내역"/>
      <sheetName val="상가지급현황"/>
      <sheetName val="슬래뀀"/>
      <sheetName val="슬래鰀"/>
      <sheetName val="#1) 투자 구분"/>
      <sheetName val="자재목록"/>
      <sheetName val="P-산#1-1(WOWA1)"/>
      <sheetName val="분전함신설"/>
      <sheetName val="접지1종"/>
      <sheetName val="품목"/>
      <sheetName val="터파기및재료"/>
      <sheetName val="3본사"/>
      <sheetName val="98지급계획"/>
      <sheetName val="일위대가(계측기설치)"/>
      <sheetName val="선택창"/>
      <sheetName val="외주현황.wq1"/>
      <sheetName val="대투_보관자료 변경"/>
      <sheetName val="내수자재"/>
      <sheetName val="#5"/>
      <sheetName val="#3"/>
      <sheetName val="원본"/>
      <sheetName val="Appendix(권장,단체)"/>
      <sheetName val="BM_NEW2"/>
      <sheetName val="부서별집계표"/>
      <sheetName val="금년실적"/>
      <sheetName val="설산1.나"/>
      <sheetName val="본사S"/>
      <sheetName val="要員用master"/>
      <sheetName val="TO"/>
      <sheetName val="C2121"/>
      <sheetName val="C2123"/>
      <sheetName val="C2124"/>
      <sheetName val="C2125"/>
      <sheetName val="C2127"/>
      <sheetName val="C2122"/>
      <sheetName val="Utility Usage YTN TOWER"/>
      <sheetName val="공사비예산서(토목분)"/>
      <sheetName val="설계명세서(선로)"/>
      <sheetName val="시화점실행"/>
      <sheetName val="전체철근집계"/>
      <sheetName val="건축2"/>
      <sheetName val="설치원가"/>
      <sheetName val="125PIECE"/>
      <sheetName val="수종별수량 (2)"/>
      <sheetName val="구간별수량"/>
      <sheetName val="소총괄표"/>
      <sheetName val="아파트연면적비율(참고1)"/>
      <sheetName val="전선 및 전선관"/>
      <sheetName val="연습"/>
      <sheetName val="설문 평가"/>
      <sheetName val="B-1.기본정보"/>
      <sheetName val="노동부"/>
      <sheetName val="RAW"/>
      <sheetName val="PL"/>
      <sheetName val="CS"/>
      <sheetName val="Facility_Information"/>
      <sheetName val="예산계정INDEX"/>
      <sheetName val="환율change"/>
      <sheetName val="부하(성남)"/>
      <sheetName val="FP"/>
      <sheetName val="감액총괄표"/>
      <sheetName val="9GNG운반"/>
      <sheetName val="납부내역총괄표 (수정)"/>
      <sheetName val="IS"/>
      <sheetName val="FA-LISTING"/>
      <sheetName val="대투_보관자료_변경"/>
      <sheetName val="기본"/>
      <sheetName val="97손익계획"/>
      <sheetName val="가정"/>
      <sheetName val="Rev. Recon 1"/>
      <sheetName val="1.고객불만건수"/>
      <sheetName val="1.변경범위"/>
      <sheetName val="합천내역"/>
      <sheetName val="전기단가조사서"/>
      <sheetName val="Weekly Progress(계장)"/>
      <sheetName val="공시용PL"/>
      <sheetName val="예산대실적_작성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생산성(2차)"/>
      <sheetName val="요약(1차)"/>
      <sheetName val="일반관리비"/>
      <sheetName val="보고서"/>
      <sheetName val="Back_Data_1"/>
      <sheetName val="※유형구분분류"/>
      <sheetName val="※类型区分分类"/>
      <sheetName val="7.Utility Analysis"/>
      <sheetName val="Operational Activities"/>
      <sheetName val="予算実績管理現況"/>
      <sheetName val="PUR-12K"/>
      <sheetName val="TSCLFEB"/>
      <sheetName val="명단원자료(이전)"/>
      <sheetName val="약품공급2"/>
      <sheetName val="환율표"/>
      <sheetName val="월별자료"/>
      <sheetName val="수량산출"/>
      <sheetName val="해외_기술훈련비_(합계)"/>
      <sheetName val="118_세금과공과"/>
      <sheetName val="SALE"/>
      <sheetName val="세액계산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2_주요계수총괄"/>
      <sheetName val="Project_Brief"/>
      <sheetName val="P_M_별1"/>
      <sheetName val="단면_(2)"/>
      <sheetName val="1_본사계정별"/>
      <sheetName val="상품입력"/>
      <sheetName val="CF表示組替表"/>
      <sheetName val="배수공"/>
      <sheetName val="추정pl"/>
      <sheetName val="support"/>
      <sheetName val="개산공사비"/>
      <sheetName val="선평원내역"/>
      <sheetName val="기둥(원형)"/>
      <sheetName val="판가반영"/>
      <sheetName val="화전내"/>
      <sheetName val="수량산출내역1115"/>
      <sheetName val="BID"/>
      <sheetName val="식재품셈"/>
      <sheetName val="원가1"/>
      <sheetName val="원가2"/>
      <sheetName val="TYPE-1"/>
      <sheetName val="그룹자료"/>
      <sheetName val="임율자료"/>
      <sheetName val="구조물공"/>
      <sheetName val="토공"/>
      <sheetName val="포장공"/>
      <sheetName val="表21_净利润夐#奜#"/>
      <sheetName val="000000"/>
      <sheetName val="현용"/>
      <sheetName val="목록!"/>
      <sheetName val="마스터0919"/>
      <sheetName val="고정자산-회사제시"/>
      <sheetName val="13.포장용역비표준"/>
      <sheetName val="9.가공부자재표준"/>
      <sheetName val="8.ROLL표준(TSW)"/>
      <sheetName val="4.톤당조관량표준"/>
      <sheetName val="5.조관부자재표준"/>
      <sheetName val="공시용CF"/>
      <sheetName val="표시트"/>
      <sheetName val="KEY CODE"/>
      <sheetName val="カテゴリ表"/>
      <sheetName val="T6-6(7)"/>
      <sheetName val="부대시행1_(2)"/>
      <sheetName val="근거_및_가정"/>
      <sheetName val="1_차입금"/>
      <sheetName val="Utility_Usage_YTN_TOWER"/>
      <sheetName val="B-1_기본정보"/>
      <sheetName val="?"/>
      <sheetName val="PAD_TR보호대기초"/>
      <sheetName val="설문_평가"/>
      <sheetName val="_견적서"/>
      <sheetName val="2-1.강사료,교통비 지급명세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카드채권(대출포함)"/>
      <sheetName val="공통"/>
      <sheetName val="MAT"/>
      <sheetName val="U_TYPE_1_"/>
      <sheetName val="C1.3.1"/>
      <sheetName val="부대공Ⅱ"/>
      <sheetName val="입찰내역 Ĉ_x0000__x0000_ᇆ"/>
      <sheetName val="입찰내역 Ĉ_x0000__x0000_ᇆ"/>
      <sheetName val="정보화기기매출"/>
      <sheetName val="compare2"/>
      <sheetName val="Krw"/>
      <sheetName val="BS"/>
      <sheetName val="소야공정계획표"/>
      <sheetName val="실행기성 갑지"/>
      <sheetName val="Eq. Mobilization"/>
      <sheetName val="견적"/>
      <sheetName val="기계경비"/>
      <sheetName val="종단계산"/>
      <sheetName val="산출근거(S4)"/>
      <sheetName val="설치자재"/>
      <sheetName val="2007전체투자세액공제_2008년처분"/>
      <sheetName val="득점현황"/>
      <sheetName val="현장"/>
      <sheetName val="MH_생산"/>
      <sheetName val="구분List"/>
      <sheetName val="10월_vs_12월_채권잔액"/>
      <sheetName val="表21_净利润墨-닑⿕"/>
      <sheetName val="Index"/>
      <sheetName val="pg15"/>
      <sheetName val="1. 작성방식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2.6 三无 (2)"/>
      <sheetName val="_x0018__"/>
      <sheetName val="노임단가(공사)"/>
      <sheetName val="수량산출서 갑지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총괄-1"/>
      <sheetName val="도급"/>
      <sheetName val="설 계"/>
      <sheetName val="현경"/>
      <sheetName val="단가대비표"/>
      <sheetName val="배수내역"/>
      <sheetName val="설계조건"/>
      <sheetName val="터널전기"/>
      <sheetName val="제-노임"/>
      <sheetName val="N賃率-職"/>
      <sheetName val="토목주소"/>
      <sheetName val="프랜트면허"/>
      <sheetName val="최적단면"/>
      <sheetName val="I一般比"/>
      <sheetName val="RES"/>
      <sheetName val="Desal-E&amp;I"/>
      <sheetName val="数据有效性"/>
      <sheetName val="Worker List"/>
      <sheetName val="GB-IC Villingen GG"/>
      <sheetName val="MC&amp;다변화"/>
      <sheetName val="Library"/>
      <sheetName val="Month-Report"/>
      <sheetName val="10매출"/>
      <sheetName val="6월 공嚺㓶가"/>
      <sheetName val="단기차입금(200006)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코드관리"/>
      <sheetName val="Exchange rate"/>
      <sheetName val="작성양식"/>
      <sheetName val="有型区分分类"/>
      <sheetName val="업무 분류(Category)"/>
      <sheetName val="月度設定"/>
      <sheetName val="Facility_Information1"/>
      <sheetName val="설산1_나"/>
      <sheetName val="3_6_2남양주택배"/>
      <sheetName val="1월_예산"/>
      <sheetName val="외주현황_wq1"/>
      <sheetName val="1__시공측량"/>
      <sheetName val="납부내역총괄표_(수정)"/>
      <sheetName val="#1)_투자_구분"/>
      <sheetName val="수종별수량_(2)"/>
      <sheetName val="전선_및_전선관"/>
      <sheetName val="STANDARD"/>
      <sheetName val="유효성검사"/>
      <sheetName val="7상품수"/>
      <sheetName val="98수문일위"/>
      <sheetName val="준검 내역서"/>
      <sheetName val="을-ATYPE"/>
      <sheetName val="분석가정"/>
      <sheetName val="배열수식"/>
      <sheetName val="날개수량1.5"/>
      <sheetName val="sum_x0008__x0000__x000d__x0000__x0006__x0000_"/>
      <sheetName val="Ѐ܀ऀ܀؀਀؀Ԁ̀Ѐ̀Ѐࠀ܀ఀ؀܀"/>
      <sheetName val="숨김"/>
      <sheetName val="1월~9월"/>
      <sheetName val="기계"/>
      <sheetName val="정화조"/>
      <sheetName val="토목"/>
      <sheetName val="F 월별기성수금현황 "/>
      <sheetName val="계좌정보"/>
      <sheetName val="기초정보 코드"/>
      <sheetName val="대전-교대(A1-A2)"/>
      <sheetName val="CAT_5"/>
      <sheetName val="P_M_별2"/>
      <sheetName val="2_주요계수총괄1"/>
      <sheetName val="1_본사계정별1"/>
      <sheetName val="118_세금과공과1"/>
      <sheetName val="Project_Brief1"/>
      <sheetName val="Back_Data_11"/>
      <sheetName val="단면_(2)1"/>
      <sheetName val="해외_기술훈련비_(합계)1"/>
      <sheetName val="Weekly_Progress(계장)"/>
      <sheetName val="KEY_CODE"/>
      <sheetName val="2013_2월_연결대상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FitOutConfCentre"/>
      <sheetName val="MTP"/>
      <sheetName val="수목단가"/>
      <sheetName val="시설수량표"/>
      <sheetName val="식재수량표"/>
      <sheetName val="수정양식"/>
      <sheetName val="#1 Basic"/>
      <sheetName val="만기"/>
      <sheetName val="월별비교(물리)"/>
      <sheetName val="EP0618"/>
      <sheetName val="첨부#2.Cash Flow(현장작성)"/>
      <sheetName val="3.일반사상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산자사 운전용품"/>
      <sheetName val="슬래_xd800_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4.1 월별 에너지 사용량"/>
      <sheetName val="오류항목"/>
      <sheetName val="조도계산서 (도서)"/>
      <sheetName val="안산기계장치"/>
      <sheetName val="A(Rev.3)"/>
      <sheetName val="호남본"/>
      <sheetName val="갑지"/>
      <sheetName val="hiddenSheet"/>
      <sheetName val="640ꠌ᜹렀㣃씃"/>
      <sheetName val="640ꠏ᜹쀀씃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Basic Information"/>
      <sheetName val="드롭다운"/>
      <sheetName val="7300-1000.11"/>
      <sheetName val="7300-1000_11"/>
      <sheetName val="기준Data"/>
      <sheetName val="PJT 현황"/>
      <sheetName val="euc"/>
      <sheetName val="데이터유효성목록"/>
      <sheetName val="필요면적"/>
      <sheetName val="중기일위대가"/>
      <sheetName val="특수선일위대가"/>
      <sheetName val="전기자료"/>
      <sheetName val="Sheet10"/>
      <sheetName val="진행 DATA (2)"/>
      <sheetName val="_x005f_x005f_x005f_x0000__x005f_x005f_x005f_x0000_"/>
      <sheetName val="Cntmrs"/>
      <sheetName val="_x005f_x005f_x005f_x0000__x005f"/>
      <sheetName val="소주(苏州)"/>
      <sheetName val="VNHA"/>
      <sheetName val="대차대조표-공시형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Assign"/>
      <sheetName val="합잔_역사"/>
      <sheetName val="01현금및현금성자산(ok)"/>
      <sheetName val="상불"/>
      <sheetName val="구분 Table"/>
      <sheetName val="역T형옹벽(3.0)"/>
      <sheetName val="한계원가"/>
      <sheetName val="받을어음"/>
      <sheetName val="외상매출금현황-수정분 A2"/>
      <sheetName val="기준재고"/>
      <sheetName val="수액원료4"/>
      <sheetName val="손익계산서"/>
      <sheetName val="네고14"/>
      <sheetName val="PF 현황(11년12월)"/>
      <sheetName val="관리1"/>
      <sheetName val="Temp"/>
      <sheetName val="리스트용"/>
      <sheetName val="_손익기01.XL__DePara"/>
      <sheetName val="_손익기01_XL__DePara"/>
      <sheetName val="____"/>
      <sheetName val="_손익기01_XL__DePara1"/>
      <sheetName val="_손익기01_XL__DePara2"/>
      <sheetName val="_손익기01_XL__DePara3"/>
      <sheetName val="_손익기01_XL__DePara4"/>
      <sheetName val="_손익기01_XL__DePara5"/>
      <sheetName val="_손익기01_XL__DePara6"/>
      <sheetName val="_손익기01_XL__DePara7"/>
      <sheetName val="_손익기01_XL__DePara8"/>
      <sheetName val="Lista AI"/>
      <sheetName val="."/>
      <sheetName val="TO_Data_Base23"/>
      <sheetName val="YTD_Summary22"/>
      <sheetName val="Month_Summary22"/>
      <sheetName val="Trial_Balance_MAY_200922"/>
      <sheetName val="TB_Pivot22"/>
      <sheetName val="total_per_LB_LB222"/>
      <sheetName val="Trial_Balance_Vlookup22"/>
      <sheetName val="Trial_Balance_APRIL_200922"/>
      <sheetName val="Roll_Out_AQ22"/>
      <sheetName val="Evolução_mandamentos22"/>
      <sheetName val="Planilha_resultados21"/>
      <sheetName val="Historico_200321"/>
      <sheetName val="Sig_Cycles_Accts_&amp;_Processes21"/>
      <sheetName val="Fixed_ZBB15"/>
      <sheetName val="E_法规NC15"/>
      <sheetName val="3_ISo_YTD15"/>
      <sheetName val="Données_LMU15"/>
      <sheetName val="Brazil_Sovereign15"/>
      <sheetName val="Resumen_Costo15"/>
      <sheetName val="Base_de_Dados15"/>
      <sheetName val="Extract_Loss15"/>
      <sheetName val="5_115"/>
      <sheetName val="QA_跟踪记录表15"/>
      <sheetName val="RG_Depots15"/>
      <sheetName val="material_data15"/>
      <sheetName val="other_data15"/>
      <sheetName val="Como_Estamos15"/>
      <sheetName val="Database_(RUR)Mar_YTD15"/>
      <sheetName val="SKU_Mapping15"/>
      <sheetName val="Drop_Down15"/>
      <sheetName val="Raw_Data15"/>
      <sheetName val="EBM-2_GHQ15"/>
      <sheetName val="Base_PEF16"/>
      <sheetName val="Controls_data17"/>
      <sheetName val="Testing_Template_Guidance15"/>
      <sheetName val="Test_Programs15"/>
      <sheetName val="[손익기01_XLDePara11"/>
      <sheetName val="Dados_BLP15"/>
      <sheetName val="FJJX_Bud_IB14"/>
      <sheetName val="JOB_PROFILE_-_LAS15"/>
      <sheetName val="ARdistr_(2)15"/>
      <sheetName val="look-up_data14"/>
      <sheetName val="Prd_Hierarchy(产品层级)14"/>
      <sheetName val="Com_(2PK)14"/>
      <sheetName val="Project_Code14"/>
      <sheetName val="요일_테이블15"/>
      <sheetName val="요일_테이블_(2)14"/>
      <sheetName val="Prd_Hierarchy(产品层次)14"/>
      <sheetName val="전사_PL16"/>
      <sheetName val="자금_제외_PL16"/>
      <sheetName val="자금_PL16"/>
      <sheetName val="전사_BS16"/>
      <sheetName val="자금_제외_BS16"/>
      <sheetName val="자금_BS16"/>
      <sheetName val="BS_계정_설명16"/>
      <sheetName val="_Cash_Flow(전사)16"/>
      <sheetName val="_Cash_Flow(자금제외)16"/>
      <sheetName val="_Cash_Flow(자금)16"/>
      <sheetName val="ROIC_16"/>
      <sheetName val="인건비_명세16"/>
      <sheetName val="판관비_명세16"/>
      <sheetName val="OH_Cost경비(내역)16"/>
      <sheetName val="OH_Cost경비(배부기준)16"/>
      <sheetName val="기타수지&amp;특별손익_명세16"/>
      <sheetName val="업무연락_(2)15"/>
      <sheetName val="제시_손익계산서15"/>
      <sheetName val="01_02월_성과급16"/>
      <sheetName val="M_7회차_담금_계획15"/>
      <sheetName val="팀별_실적15"/>
      <sheetName val="팀별_실적_(환산)15"/>
      <sheetName val="4__Inj_투자상세내역15"/>
      <sheetName val="3__Blow_투자_상세내역15"/>
      <sheetName val="Process_List15"/>
      <sheetName val="7_(2)15"/>
      <sheetName val="_손익기01_XL14"/>
      <sheetName val="Income_Stmt14"/>
      <sheetName val="drop_down_list14"/>
      <sheetName val="[손익기01_XL_x005f_x0000__x005f_x0000_DePara14"/>
      <sheetName val="[손익기01_XL14"/>
      <sheetName val="Quarterly_LBO_Model14"/>
      <sheetName val="Figures_Report13"/>
      <sheetName val="_손익기01_XL_x005f_x0000__x005f_x0000_DePara14"/>
      <sheetName val="Set_Up14"/>
      <sheetName val="15년_BL_사계14"/>
      <sheetName val="1_종합손익(도급)14"/>
      <sheetName val="1_종합손익(주택,개발)14"/>
      <sheetName val="2_실행예산14"/>
      <sheetName val="2_2과부족14"/>
      <sheetName val="2_3원가절감14"/>
      <sheetName val="8_외주비집행현황14"/>
      <sheetName val="9_자재비14"/>
      <sheetName val="10_현장집행14"/>
      <sheetName val="3_추가원가14"/>
      <sheetName val="3_추가원가_(2)14"/>
      <sheetName val="4_사전공사14"/>
      <sheetName val="5_추정공사비14"/>
      <sheetName val="6_금융비용14"/>
      <sheetName val="7_공사비집행현황(총괄)14"/>
      <sheetName val="11_1생산성14"/>
      <sheetName val="11_2인원산출14"/>
      <sheetName val="Classification_分类13"/>
      <sheetName val="Fare_prices13"/>
      <sheetName val="Hotel_prices13"/>
      <sheetName val="tab_STATUS_DO_PROCESSO_13"/>
      <sheetName val="Perf__Plan__Diário113"/>
      <sheetName val="In_(2)13"/>
      <sheetName val="__한국_AMP_ASP-23_판매가격__13"/>
      <sheetName val="CC_Down_load_071613"/>
      <sheetName val="변경실행(2차)_13"/>
      <sheetName val="나_출고13"/>
      <sheetName val="나_입고13"/>
      <sheetName val="09년_인건비(속리산)13"/>
      <sheetName val="합산목표(감가+57_5)13"/>
      <sheetName val="제조원가_원단위_분석13"/>
      <sheetName val="종합표양식(품의_&amp;_입고)_213"/>
      <sheetName val="원가관리_(동월대비)13"/>
      <sheetName val="b_balju_(2)13"/>
      <sheetName val="2-2_매출분석13"/>
      <sheetName val="몰드시스템_리스트13"/>
      <sheetName val="11_외화채무증권(AFS,HTM)0813"/>
      <sheetName val="13_감액TEST_0813"/>
      <sheetName val="12년_CF(9월)13"/>
      <sheetName val="중기조종사_단위단가13"/>
      <sheetName val="6PILE__(돌출)13"/>
      <sheetName val="기성청구_공문13"/>
      <sheetName val="Sheet1_(2)13"/>
      <sheetName val="CLASIFICACION_DE_AI13"/>
      <sheetName val="Base_da_Datos13"/>
      <sheetName val="slide_24_cat_A13"/>
      <sheetName val="slide_82_cat_b13"/>
      <sheetName val="Dados_dos_Produtos13"/>
      <sheetName val="Base_de_Datos12"/>
      <sheetName val="09~10년_매출계획13"/>
      <sheetName val="1_MDF1공장13"/>
      <sheetName val="Incident_유형구분표13"/>
      <sheetName val="3YP2016-Bottom_up12"/>
      <sheetName val="DD_list13"/>
      <sheetName val="Supply_Cost_Centers12"/>
      <sheetName val="_손익기01_XLDePara11"/>
      <sheetName val="2_카드채권(대출포함)12"/>
      <sheetName val="表21_净利润调节表12"/>
      <sheetName val="Cond__Inseguros12"/>
      <sheetName val="Comp__Inseguros12"/>
      <sheetName val="Lista_de_datos12"/>
      <sheetName val="MASTER_APP12"/>
      <sheetName val="Clasif_12"/>
      <sheetName val="Farol_Acciones12"/>
      <sheetName val="Lista_de_Entrenamientos12"/>
      <sheetName val="Unidades_SAC-REVENDA13"/>
      <sheetName val="FornecM_Check11"/>
      <sheetName val="Lista_CI12"/>
      <sheetName val="Estratificación_AI11"/>
      <sheetName val="condicion_inseguras11"/>
      <sheetName val="Actos_Inseguros11"/>
      <sheetName val="Control_de_incidentes11"/>
      <sheetName val="Plan_de_Acción11"/>
      <sheetName val="_DD_List12"/>
      <sheetName val="Share_Price_200212"/>
      <sheetName val="Issues_List_Payments11"/>
      <sheetName val="BEP_加薪_KPI11"/>
      <sheetName val="Faro_de_Indicadores11"/>
      <sheetName val="TOP_KPIs_MTM11"/>
      <sheetName val="PLAN_DE_ACCION11"/>
      <sheetName val="Grafica_Actos11"/>
      <sheetName val="POC_LIST11"/>
      <sheetName val="Dashboard_Prevención_Riesgos_11"/>
      <sheetName val="do_not_delete11"/>
      <sheetName val="APAC_S11"/>
      <sheetName val="APAC_N11"/>
      <sheetName val="Slide_output11"/>
      <sheetName val="[손익기01_XL??DePara11"/>
      <sheetName val="Farol_Metas11"/>
      <sheetName val="Mod_Relac_11"/>
      <sheetName val="Condiciones_SyE11"/>
      <sheetName val="REALxMETA_-_CERVEJA13"/>
      <sheetName val="REALxMETA_-_REFRI13"/>
      <sheetName val="Directrices_de_Metas_201711"/>
      <sheetName val="Data_validation11"/>
      <sheetName val="_손익기01_XL_x005f_x005f_x005f_x0000__x005f_x005f_11"/>
      <sheetName val="Hazards_Analysis-隐患分析11"/>
      <sheetName val="F08_-_Asia_Pac_Full_Year_Q312"/>
      <sheetName val="Top_Priorities12"/>
      <sheetName val="Listco_Stock12"/>
      <sheetName val="Intl_Purchase12"/>
      <sheetName val="FY_outlook12"/>
      <sheetName val="CY_outlook12"/>
      <sheetName val="Cash_metrics12"/>
      <sheetName val="P6_712"/>
      <sheetName val="DATOS_BASE11"/>
      <sheetName val="97_사업추정(WEKI)11"/>
      <sheetName val="Tong_hop11"/>
      <sheetName val="95_1_1이후취득자산(숨기기상태)11"/>
      <sheetName val="sum1_(2)11"/>
      <sheetName val="3_바닥판설계11"/>
      <sheetName val="6월_공정외주11"/>
      <sheetName val="2_대외공문11"/>
      <sheetName val="2_총괄표11"/>
      <sheetName val="입출재고현황_(2)11"/>
      <sheetName val="504전기실_동부하-L11"/>
      <sheetName val="OUTER_AREA(겹침없음)11"/>
      <sheetName val="EL_표면적11"/>
      <sheetName val="TRE_TABLE11"/>
      <sheetName val="입찰내역_발주처_양식11"/>
      <sheetName val="turnover_reason퇴직사유11"/>
      <sheetName val="SKU_Basic_Data11"/>
      <sheetName val="Entity_Target11"/>
      <sheetName val="Check_Qualidade9"/>
      <sheetName val="De_Para10"/>
      <sheetName val="DETALLE_MENSUAL11"/>
      <sheetName val="Check_Aderencia9"/>
      <sheetName val="Drop-down_List10"/>
      <sheetName val="by_DD10"/>
      <sheetName val="VALIDACION_DE_DATOS10"/>
      <sheetName val="Jul-Sep_Actual_cost_(2)10"/>
      <sheetName val="Gerencial_IL9"/>
      <sheetName val="Base_Farol9"/>
      <sheetName val="ACTOS_POR_RIESGO9"/>
      <sheetName val="Nombre_de_SOP9"/>
      <sheetName val="drop_lists9"/>
      <sheetName val="Ventas_Campo9"/>
      <sheetName val="MRL_NON_SUPPLY_URU9"/>
      <sheetName val="AIIM_-_Empresas_Ext_20129"/>
      <sheetName val="KPIs_Hana9"/>
      <sheetName val="Catalago_de_refacciones_9"/>
      <sheetName val="Existencias_al_07-Nov-20129"/>
      <sheetName val="Check_GG9"/>
      <sheetName val="2__Indicadores9"/>
      <sheetName val="Ta_9"/>
      <sheetName val="부재료_비교(11년_vs_10년)9"/>
      <sheetName val="_손익기01_XL_x005f_x0000__x09"/>
      <sheetName val="Lista_de_Entrenamientos_RSO9"/>
      <sheetName val="Tablero_SDG12"/>
      <sheetName val="Lista_Areas12"/>
      <sheetName val="One_Page12"/>
      <sheetName val="Sub-Productos_HN10"/>
      <sheetName val="Eficiencia_linea9"/>
      <sheetName val="Sheet3_(2)9"/>
      <sheetName val="Lao_&amp;_Cam9"/>
      <sheetName val="Hoegaarden_20199"/>
      <sheetName val="Lao_&amp;_Cam_20199"/>
      <sheetName val="Malaysia_20199"/>
      <sheetName val="Singapore_20199"/>
      <sheetName val="Sheet2_(2)9"/>
      <sheetName val="_mngt_Pillar9"/>
      <sheetName val="요일_테이블_9"/>
      <sheetName val="Other_Listings9"/>
      <sheetName val="Pauta_RPS_Distribuição8"/>
      <sheetName val="Estoque_(2)8"/>
      <sheetName val="_손익기01_XL_x06"/>
      <sheetName val="Comp_Inseguros8"/>
      <sheetName val="BNR_2012_в_ящике8"/>
      <sheetName val="DO_NOT_MOVE8"/>
      <sheetName val="DATOS_DE_VALIDACIÓN8"/>
      <sheetName val="Datos_con8"/>
      <sheetName val="_Datos_Cond_8"/>
      <sheetName val="INGRESO_(2)8"/>
      <sheetName val="PG-K1610_(UEN_Areas)MNG8"/>
      <sheetName val="DATOS_GEN_8"/>
      <sheetName val="NUEVOS_CRITERIOS8"/>
      <sheetName val="Condiciones_Agua8"/>
      <sheetName val="Dropdown_list7"/>
      <sheetName val="Drop_list7"/>
      <sheetName val="FX_Rates7"/>
      <sheetName val="__한국_AMP_ASP-23_판㧤가격__7"/>
      <sheetName val="11_䡸화채무줝ⴌ(AFS,HTM)087"/>
      <sheetName val="Proced_7"/>
      <sheetName val="Cut_Machine_Summary7"/>
      <sheetName val="Vagas_x_Candidatos7"/>
      <sheetName val="Control_de_Fallas7"/>
      <sheetName val="Setup_for_Templates7"/>
      <sheetName val="Datos_emp7"/>
      <sheetName val="Validation_lists7"/>
      <sheetName val="TIPO_DE_ACTO7"/>
      <sheetName val="CRITICIDAD_DE_CI7"/>
      <sheetName val="Catálogo_de_CI7"/>
      <sheetName val="%_CUMPLIMIENTO7"/>
      <sheetName val="%_cumplimiento_7"/>
      <sheetName val="CALIFICACIONES_20195"/>
      <sheetName val="Lev_4_360_deg_check_Crit_Task5"/>
      <sheetName val="Lev_4_Chk_IC_Stock_Crit_Task5"/>
      <sheetName val="Lev_4_WMS_Putaway_Crit_Task5"/>
      <sheetName val="Análise_Tempos4"/>
      <sheetName val="Listas_y_equipos_a_evaluar7"/>
      <sheetName val="Data_Reporte7"/>
      <sheetName val="Read_me7"/>
      <sheetName val="Daily_Dashboard7"/>
      <sheetName val="Champions_List6"/>
      <sheetName val="NAZ_Strategy5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Brand_P&amp;L5"/>
      <sheetName val="SUPERMONT_P5"/>
      <sheetName val="Data_selection5"/>
      <sheetName val="1_5"/>
      <sheetName val="Customer_&amp;_SO5"/>
      <sheetName val="Session_Proposal5"/>
      <sheetName val="Validação_de_Dados4"/>
      <sheetName val="No_llenar_4"/>
      <sheetName val="PDA_BOP4"/>
      <sheetName val="Incentivo_Automóvil4"/>
      <sheetName val="Project_List3"/>
      <sheetName val="Dropdown_Menu3"/>
      <sheetName val="SOP_Freshness2"/>
      <sheetName val="Lista_de_Motivos4"/>
      <sheetName val="Ponto_Crítico_-_Resp__Plano4"/>
      <sheetName val="Lista_Funcionários_(2)4"/>
      <sheetName val="유류대_현황2"/>
      <sheetName val="Выпадающие_списки3"/>
      <sheetName val="2_3_Projects_Status2"/>
      <sheetName val="mapping_(2)2"/>
      <sheetName val="Ref_2"/>
      <sheetName val="PROCESS_MD4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1__템플릿2"/>
      <sheetName val="2__작성_참고사항2"/>
      <sheetName val="Master_Data2"/>
      <sheetName val="Consolidated_Project_List2"/>
      <sheetName val="Fixed_Cost2"/>
      <sheetName val="PAINEL_RECOLHA_CRÉDITO4"/>
      <sheetName val="Gráficos_-_CDD4"/>
      <sheetName val="Dimension_IN_Sheet1!D19122"/>
      <sheetName val="Dimension_IN_19122"/>
      <sheetName val="3__Training_&amp;_travel1"/>
      <sheetName val="Manage_to_Sustain1"/>
      <sheetName val="Packages_Info1"/>
      <sheetName val="Meeting_List1"/>
      <sheetName val="Razão_Social1"/>
      <sheetName val="KPIs-_TTP,_PTP,_People_Turnove1"/>
      <sheetName val="2020_MMR12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Preferred_Option1"/>
      <sheetName val="FILIAL_MINAS1"/>
      <sheetName val="_손익기01_XL_x005f_x0000__x005f_x005f_x01"/>
      <sheetName val="info_for_drop_box1"/>
      <sheetName val="1월_목표1"/>
      <sheetName val="POCM_배송지1"/>
      <sheetName val="3__Training_&amp;_travel"/>
      <sheetName val="Razão_Social"/>
      <sheetName val="KPIs-_TTP,_PTP,_People_Turnover"/>
      <sheetName val="2020_MMR12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Preferred_Option"/>
      <sheetName val="FILIAL_MINAS"/>
      <sheetName val="_손익기01_XL_x005f_x0000__x005f_x005f_x0"/>
      <sheetName val="info_for_drop_box"/>
      <sheetName val="1월_목표"/>
      <sheetName val="POCM_배송지"/>
      <sheetName val="Explicacion"/>
      <sheetName val="COE Scope - Strategic Projects"/>
      <sheetName val="PARTICIPACION"/>
      <sheetName val="SEGUIMIENTO SEMANAL"/>
      <sheetName val="Nomenclatura"/>
      <sheetName val="TO TTZ"/>
      <sheetName val="CATÁLOGO DE PELIGROS"/>
      <sheetName val="OPCIONES"/>
      <sheetName val="입찰내역 Ĉ"/>
      <sheetName val="sum_x0008_"/>
      <sheetName val="vlook"/>
      <sheetName val="列表"/>
      <sheetName val="match list"/>
      <sheetName val="YOY"/>
      <sheetName val="Rate data"/>
      <sheetName val="KPI need to input"/>
      <sheetName val="安全事件分类"/>
      <sheetName val="강남 CRM_11월"/>
      <sheetName val="BUD"/>
      <sheetName val="Template HN"/>
      <sheetName val="Itens"/>
      <sheetName val="Acessorios"/>
      <sheetName val="Sensitivity and GC Value"/>
      <sheetName val="control sheet"/>
      <sheetName val="Project Count"/>
      <sheetName val="Index1"/>
      <sheetName val="STRAT_PLAN_WKSHT1"/>
      <sheetName val="Sales_Plan_&amp;_other1"/>
      <sheetName val="drop_downs"/>
      <sheetName val="외부자료"/>
      <sheetName val="대구은행"/>
      <sheetName val="원재료"/>
      <sheetName val="비품"/>
      <sheetName val="M&amp;Q Lead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부산제일극장"/>
      <sheetName val="일위대가목차"/>
      <sheetName val="시험장S자로가로등공사"/>
      <sheetName val="6호기"/>
      <sheetName val="견적내역서"/>
      <sheetName val="일위대가(목록)"/>
      <sheetName val="재료비"/>
      <sheetName val="Diesel Price "/>
      <sheetName val="문의내용 카테고리 분류(수정X)"/>
      <sheetName val="회사전체"/>
      <sheetName val="B05"/>
      <sheetName val="B07"/>
      <sheetName val="A02"/>
      <sheetName val="A04"/>
      <sheetName val="A13"/>
      <sheetName val="B08"/>
      <sheetName val="B10"/>
      <sheetName val="$bhp"/>
      <sheetName val="업무분장 "/>
      <sheetName val="간접비차이_PJT"/>
      <sheetName val="견적 맵"/>
      <sheetName val="Asset9809CAK"/>
      <sheetName val="견적을지"/>
      <sheetName val="001"/>
      <sheetName val="대환취급"/>
      <sheetName val="갑지1"/>
      <sheetName val="Sheet17"/>
      <sheetName val="설비등록׃⼫"/>
      <sheetName val="설비등록_x0010__x0000_"/>
      <sheetName val="관리자"/>
      <sheetName val="_x005f_x005f_x005f_x0018__x005f_x005f_x005f_x0000_"/>
      <sheetName val="_x005f_x0018_?"/>
      <sheetName val="기성현황집계표"/>
      <sheetName val="_x005f_x0018__"/>
      <sheetName val="전기요금 산출내역"/>
      <sheetName val="기본일위"/>
      <sheetName val="연체리스료"/>
      <sheetName val="BATCH"/>
      <sheetName val="1-1"/>
      <sheetName val="wall"/>
      <sheetName val="집계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지장물C"/>
      <sheetName val="TOWER 12TON"/>
      <sheetName val="TOWER 10TON"/>
      <sheetName val="JIB CRANE,HOIST"/>
      <sheetName val="협가표"/>
      <sheetName val="1TL종점(1)"/>
      <sheetName val="가설공사내역"/>
      <sheetName val="401"/>
      <sheetName val="1공구산출내역서"/>
      <sheetName val="7_공사비집_x0000__x0000_Ā_x0000__x0005__x0000_翸_x0000_"/>
      <sheetName val="기성"/>
      <sheetName val="BQ"/>
      <sheetName val="Basic"/>
      <sheetName val="교량하부공"/>
      <sheetName val="1~9 하중계산"/>
      <sheetName val="정공공사"/>
      <sheetName val="월간공정표(04월))"/>
      <sheetName val="미계약2"/>
      <sheetName val="날개벽수량표"/>
      <sheetName val="산출"/>
      <sheetName val="이름표"/>
      <sheetName val="증감대비"/>
      <sheetName val="공종단가"/>
      <sheetName val="1.수인터널"/>
      <sheetName val="아산추가1220"/>
      <sheetName val="시스템 개요 유효값"/>
      <sheetName val="JT3.0견적-구1"/>
      <sheetName val="Dropbox 목록"/>
      <sheetName val="Sheet475"/>
      <sheetName val="(참조)"/>
      <sheetName val="Investment Category"/>
      <sheetName val="SS20"/>
      <sheetName val="SS10"/>
      <sheetName val="유리단가"/>
      <sheetName val="OUTER_A՜_x0000_缀_x0000__x0000__x0000_尀빙끯"/>
      <sheetName val="2_주요계수총괄2"/>
      <sheetName val="Project_Brief2"/>
      <sheetName val="단면_(2)2"/>
      <sheetName val="Facility_Information2"/>
      <sheetName val="P_M_별3"/>
      <sheetName val="PAD_TR보호대기초1"/>
      <sheetName val="1__시공측량1"/>
      <sheetName val="1_본사계정별2"/>
      <sheetName val="납부내역총괄표_(수정)1"/>
      <sheetName val="근거_및_가정1"/>
      <sheetName val="118_세금과공과2"/>
      <sheetName val="수종별수량_(2)1"/>
      <sheetName val="1_차입금1"/>
      <sheetName val="부대시행1_(2)1"/>
      <sheetName val="3_6_2남양주택배1"/>
      <sheetName val="Back_Data_12"/>
      <sheetName val="1월_예산1"/>
      <sheetName val="_견적서1"/>
      <sheetName val="Weekly_Progress(계장)1"/>
      <sheetName val="해외_기술훈련비_(합계)2"/>
      <sheetName val="설문_평가1"/>
      <sheetName val="전선_및_전선관1"/>
      <sheetName val="설산1_나1"/>
      <sheetName val="#1)_투자_구분1"/>
      <sheetName val="2013_2월_연결대상1"/>
      <sheetName val="Utility_Usage_YTN_TOWER1"/>
      <sheetName val="B-1_기본정보1"/>
      <sheetName val="대투_보관자료_변경1"/>
      <sheetName val="G_R300경비"/>
      <sheetName val="AS포장복구_"/>
      <sheetName val="설_계"/>
      <sheetName val="수량산출서_갑지"/>
      <sheetName val="KEY_CODE1"/>
      <sheetName val="실행기성_갑지1"/>
      <sheetName val="Eq__Mobilization"/>
      <sheetName val="준검_내역서"/>
      <sheetName val="날개수량1_5"/>
      <sheetName val="Rev__Recon_1"/>
      <sheetName val="1_고객불만건수"/>
      <sheetName val="1_변경범위"/>
      <sheetName val="외주현황_wq11"/>
      <sheetName val="2-1_강사료,교통비_지급명세1"/>
      <sheetName val="13_포장용역비표준1"/>
      <sheetName val="9_가공부자재표준1"/>
      <sheetName val="8_ROLL표준(TSW)1"/>
      <sheetName val="4_톤당조관량표준1"/>
      <sheetName val="5_조관부자재표준1"/>
      <sheetName val="2-2_투자1"/>
      <sheetName val="Proj__Fin_1"/>
      <sheetName val="ITS_Assumptions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7_Utility_Analysis"/>
      <sheetName val="Operational_Activities"/>
      <sheetName val="F_월별기성수금현황_"/>
      <sheetName val="기초정보_코드"/>
      <sheetName val="1__작성방식"/>
      <sheetName val="조도계산서_(도서)"/>
      <sheetName val="C1_3_1"/>
      <sheetName val="입찰내역_Ĉᇆ"/>
      <sheetName val="입찰내역_Ĉᇆ"/>
      <sheetName val="6월_공嚺㓶가"/>
      <sheetName val="sum_x000a_"/>
      <sheetName val="_"/>
      <sheetName val="설비등록"/>
      <sheetName val="표)CFT장_조직별_배분"/>
      <sheetName val="20180214_P&amp;T"/>
      <sheetName val="Ref__중점_추진_과제별_상세"/>
      <sheetName val="2_6_三无_(2)"/>
      <sheetName val="Worker_List"/>
      <sheetName val="GB-IC_Villingen_GG"/>
      <sheetName val="A(Rev_3)"/>
      <sheetName val="부대공사총괄"/>
      <sheetName val="건축공사집계표"/>
      <sheetName val="방배동내역 (총괄)"/>
      <sheetName val="공통비_x0000__x0000_ʯ"/>
      <sheetName val="공통비_x0000_í遘̩"/>
      <sheetName val="BSD (2)"/>
      <sheetName val="날개벽(시점좌측)"/>
      <sheetName val="철거산출근거"/>
      <sheetName val="01_02월_성B_x0000_"/>
      <sheetName val="gr_val"/>
      <sheetName val="gr_sum"/>
      <sheetName val="부대내역"/>
      <sheetName val="C1ㅇ"/>
      <sheetName val="단가조정"/>
      <sheetName val="나_출_x0000__x0000_"/>
      <sheetName val="입찰내역_Ĉ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1_수인터널"/>
      <sheetName val="工완성공사율"/>
      <sheetName val="지급어음"/>
      <sheetName val="기초단가"/>
      <sheetName val="파일의이용"/>
      <sheetName val="총괄집계표"/>
      <sheetName val="합계표"/>
      <sheetName val="_x005f_x0000___x0000__x0000__x0005__x0000_㴐ኰ"/>
      <sheetName val="_x005f_x0000___x0000__x0000__x0005__x0000_움ᕕ"/>
      <sheetName val="2_실행ﶻĉ_x0000_"/>
      <sheetName val="2_실행䔭疖꜀"/>
      <sheetName val="2_실행ﶻ_x001e__x0000_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Mot So Thuat Ngu EN-VI"/>
      <sheetName val="Mot_So_Thuat_Ngu_EN-VI"/>
      <sheetName val="오스피셔스제사차"/>
      <sheetName val="공종별집계"/>
      <sheetName val="항목(1)"/>
      <sheetName val="BOOK4"/>
      <sheetName val="7_공사비집"/>
      <sheetName val="공통부대비"/>
      <sheetName val="FAB별"/>
      <sheetName val="지역개발"/>
      <sheetName val="Resumen (hL env)"/>
      <sheetName val="ARGUS"/>
      <sheetName val="产品相关信息汇总表"/>
      <sheetName val="_x0000__x0005__x0000__x0000__x0000__x0000__x0000_"/>
      <sheetName val="RyNV detectados "/>
      <sheetName val="Curva 2021"/>
      <sheetName val="Fechas"/>
      <sheetName val="Eficiencias"/>
      <sheetName val="KPI's"/>
      <sheetName val="Por PPR"/>
      <sheetName val="Hoja6"/>
      <sheetName val="Por_PPR"/>
      <sheetName val="Nigeria &amp; Ghana"/>
      <sheetName val="_손익기01.XL_x005f_x005f_x00"/>
      <sheetName val="_손익기01_XL_x005f_x005f_x00"/>
      <sheetName val="Planilha_relts_xdb75__xdb62_eos"/>
      <sheetName val="子品牌"/>
      <sheetName val="品牌"/>
      <sheetName val="Manual Database"/>
      <sheetName val="CRITERIOS DE AI"/>
      <sheetName val="Áreas"/>
      <sheetName val="Check"/>
      <sheetName val="压滤机线糖化计划"/>
      <sheetName val="Target"/>
      <sheetName val="TO_Data_Base24"/>
      <sheetName val="YTD_Summary23"/>
      <sheetName val="Month_Summary23"/>
      <sheetName val="Trial_Balance_MAY_200923"/>
      <sheetName val="TB_Pivot23"/>
      <sheetName val="total_per_LB_LB223"/>
      <sheetName val="Trial_Balance_Vlookup23"/>
      <sheetName val="Trial_Balance_APRIL_200923"/>
      <sheetName val="Roll_Out_AQ23"/>
      <sheetName val="Evolução_mandamentos23"/>
      <sheetName val="Planilha_resultados22"/>
      <sheetName val="Historico_200322"/>
      <sheetName val="Sig_Cycles_Accts_&amp;_Processes22"/>
      <sheetName val="Fixed_ZBB16"/>
      <sheetName val="E_法规NC16"/>
      <sheetName val="3_ISo_YTD16"/>
      <sheetName val="Données_LMU16"/>
      <sheetName val="Brazil_Sovereign16"/>
      <sheetName val="Resumen_Costo16"/>
      <sheetName val="Extract_Loss16"/>
      <sheetName val="QA_跟踪记录表16"/>
      <sheetName val="5_116"/>
      <sheetName val="Base_de_Dados16"/>
      <sheetName val="Como_Estamos16"/>
      <sheetName val="Controls_data18"/>
      <sheetName val="RG_Depots16"/>
      <sheetName val="material_data16"/>
      <sheetName val="other_data16"/>
      <sheetName val="Database_(RUR)Mar_YTD16"/>
      <sheetName val="SKU_Mapping16"/>
      <sheetName val="Drop_Down16"/>
      <sheetName val="Raw_Data16"/>
      <sheetName val="EBM-2_GHQ16"/>
      <sheetName val="Base_PEF17"/>
      <sheetName val="Testing_Template_Guidance16"/>
      <sheetName val="Test_Programs16"/>
      <sheetName val="Dados_BLP16"/>
      <sheetName val="FJJX_Bud_IB15"/>
      <sheetName val="JOB_PROFILE_-_LAS16"/>
      <sheetName val="ARdistr_(2)16"/>
      <sheetName val="look-up_data15"/>
      <sheetName val="Prd_Hierarchy(产品层级)15"/>
      <sheetName val="Com_(2PK)15"/>
      <sheetName val="Project_Code15"/>
      <sheetName val="요일_테이블16"/>
      <sheetName val="요일_테이블_(2)15"/>
      <sheetName val="Prd_Hierarchy(产品层次)15"/>
      <sheetName val="전사_PL17"/>
      <sheetName val="자금_제외_PL17"/>
      <sheetName val="자금_PL17"/>
      <sheetName val="전사_BS17"/>
      <sheetName val="자금_제외_BS17"/>
      <sheetName val="자금_BS17"/>
      <sheetName val="BS_계정_설명17"/>
      <sheetName val="_Cash_Flow(전사)17"/>
      <sheetName val="_Cash_Flow(자금제외)17"/>
      <sheetName val="_Cash_Flow(자금)17"/>
      <sheetName val="ROIC_17"/>
      <sheetName val="인건비_명세17"/>
      <sheetName val="판관비_명세17"/>
      <sheetName val="OH_Cost경비(내역)17"/>
      <sheetName val="OH_Cost경비(배부기준)17"/>
      <sheetName val="기타수지&amp;특별손익_명세17"/>
      <sheetName val="업무연락_(2)16"/>
      <sheetName val="제시_손익계산서16"/>
      <sheetName val="01_02월_성과급17"/>
      <sheetName val="M_7회차_담금_계획16"/>
      <sheetName val="팀별_실적16"/>
      <sheetName val="팀별_실적_(환산)16"/>
      <sheetName val="4__Inj_투자상세내역16"/>
      <sheetName val="3__Blow_투자_상세내역16"/>
      <sheetName val="Process_List16"/>
      <sheetName val="7_(2)16"/>
      <sheetName val="_손익기01_XL15"/>
      <sheetName val="Income_Stmt15"/>
      <sheetName val="drop_down_list15"/>
      <sheetName val="[손익기01_XL_x005f_x0000__x005f_x0000_DePara15"/>
      <sheetName val="Quarterly_LBO_Model15"/>
      <sheetName val="Figures_Report14"/>
      <sheetName val="[손익기01_XL15"/>
      <sheetName val="_손익기01_XL_x005f_x0000__x005f_x0000_DePara15"/>
      <sheetName val="Fare_prices14"/>
      <sheetName val="Hotel_prices14"/>
      <sheetName val="Set_Up15"/>
      <sheetName val="15년_BL_사계15"/>
      <sheetName val="1_종합손익(도급)15"/>
      <sheetName val="1_종합손익(주택,개발)15"/>
      <sheetName val="2_실행예산15"/>
      <sheetName val="2_2과부족15"/>
      <sheetName val="2_3원가절감15"/>
      <sheetName val="8_외주비집행현황15"/>
      <sheetName val="9_자재비15"/>
      <sheetName val="10_현장집행15"/>
      <sheetName val="3_추가원가15"/>
      <sheetName val="3_추가원가_(2)15"/>
      <sheetName val="4_사전공사15"/>
      <sheetName val="5_추정공사비15"/>
      <sheetName val="6_금융비용15"/>
      <sheetName val="7_공사비집행현황(총괄)15"/>
      <sheetName val="11_1생산성15"/>
      <sheetName val="11_2인원산출15"/>
      <sheetName val="Classification_分类14"/>
      <sheetName val="tab_STATUS_DO_PROCESSO_14"/>
      <sheetName val="Perf__Plan__Diário114"/>
      <sheetName val="In_(2)14"/>
      <sheetName val="__한국_AMP_ASP-23_판매가격__14"/>
      <sheetName val="CC_Down_load_071614"/>
      <sheetName val="변경실행(2차)_14"/>
      <sheetName val="나_출고14"/>
      <sheetName val="나_입고14"/>
      <sheetName val="09년_인건비(속리산)14"/>
      <sheetName val="합산목표(감가+57_5)14"/>
      <sheetName val="제조원가_원단위_분석14"/>
      <sheetName val="종합표양식(품의_&amp;_입고)_214"/>
      <sheetName val="원가관리_(동월대비)14"/>
      <sheetName val="b_balju_(2)14"/>
      <sheetName val="2-2_매출분석14"/>
      <sheetName val="몰드시스템_리스트14"/>
      <sheetName val="11_외화채무증권(AFS,HTM)0814"/>
      <sheetName val="13_감액TEST_0814"/>
      <sheetName val="12년_CF(9월)14"/>
      <sheetName val="중기조종사_단위단가14"/>
      <sheetName val="6PILE__(돌출)14"/>
      <sheetName val="기성청구_공문14"/>
      <sheetName val="Sheet1_(2)14"/>
      <sheetName val="CLASIFICACION_DE_AI14"/>
      <sheetName val="Base_da_Datos14"/>
      <sheetName val="slide_24_cat_A14"/>
      <sheetName val="slide_82_cat_b14"/>
      <sheetName val="Dados_dos_Produtos14"/>
      <sheetName val="09~10년_매출계획14"/>
      <sheetName val="1_MDF1공장14"/>
      <sheetName val="Incident_유형구분표14"/>
      <sheetName val="3YP2016-Bottom_up13"/>
      <sheetName val="DD_list14"/>
      <sheetName val="Base_de_Datos13"/>
      <sheetName val="Clasif_13"/>
      <sheetName val="Supply_Cost_Centers13"/>
      <sheetName val="Cond__Inseguros13"/>
      <sheetName val="Comp__Inseguros13"/>
      <sheetName val="Lista_de_datos13"/>
      <sheetName val="MASTER_APP13"/>
      <sheetName val="2_카드채권(대출포함)13"/>
      <sheetName val="表21_净利润调节表13"/>
      <sheetName val="Lista_CI13"/>
      <sheetName val="Dashboard_Prevención_Riesgos_12"/>
      <sheetName val="TOP_KPIs_MTM12"/>
      <sheetName val="PLAN_DE_ACCION12"/>
      <sheetName val="Faro_de_Indicadores12"/>
      <sheetName val="Farol_Acciones13"/>
      <sheetName val="Lista_de_Entrenamientos13"/>
      <sheetName val="Unidades_SAC-REVENDA14"/>
      <sheetName val="FornecM_Check12"/>
      <sheetName val="Share_Price_200213"/>
      <sheetName val="_DD_List13"/>
      <sheetName val="BEP_加薪_KPI12"/>
      <sheetName val="Estratificación_AI12"/>
      <sheetName val="condicion_inseguras12"/>
      <sheetName val="Actos_Inseguros12"/>
      <sheetName val="Control_de_incidentes12"/>
      <sheetName val="Plan_de_Acción12"/>
      <sheetName val="Issues_List_Payments12"/>
      <sheetName val="do_not_delete12"/>
      <sheetName val="Grafica_Actos12"/>
      <sheetName val="APAC_S12"/>
      <sheetName val="APAC_N12"/>
      <sheetName val="Slide_output12"/>
      <sheetName val="[손익기01_XL??DePara12"/>
      <sheetName val="Farol_Metas12"/>
      <sheetName val="Mod_Relac_12"/>
      <sheetName val="Condiciones_SyE12"/>
      <sheetName val="REALxMETA_-_CERVEJA14"/>
      <sheetName val="REALxMETA_-_REFRI14"/>
      <sheetName val="Directrices_de_Metas_201712"/>
      <sheetName val="Data_validation12"/>
      <sheetName val="_손익기01_XL_x005f_x005f_x005f_x0000__x005f_x005f_12"/>
      <sheetName val="Hazards_Analysis-隐患分析12"/>
      <sheetName val="F08_-_Asia_Pac_Full_Year_Q313"/>
      <sheetName val="Top_Priorities13"/>
      <sheetName val="Listco_Stock13"/>
      <sheetName val="Intl_Purchase13"/>
      <sheetName val="FY_outlook13"/>
      <sheetName val="CY_outlook13"/>
      <sheetName val="Cash_metrics13"/>
      <sheetName val="P6_713"/>
      <sheetName val="DATOS_BASE12"/>
      <sheetName val="97_사업추정(WEKI)12"/>
      <sheetName val="Tong_hop12"/>
      <sheetName val="95_1_1이후취득자산(숨기기상태)12"/>
      <sheetName val="sum1_(2)12"/>
      <sheetName val="3_바닥판설계12"/>
      <sheetName val="6월_공정외주12"/>
      <sheetName val="2_대외공문12"/>
      <sheetName val="2_총괄표12"/>
      <sheetName val="입출재고현황_(2)12"/>
      <sheetName val="504전기실_동부하-L12"/>
      <sheetName val="OUTER_AREA(겹침없음)12"/>
      <sheetName val="EL_표면적12"/>
      <sheetName val="TRE_TABLE12"/>
      <sheetName val="입찰내역_발주처_양식12"/>
      <sheetName val="POC_LIST12"/>
      <sheetName val="turnover_reason퇴직사유12"/>
      <sheetName val="SKU_Basic_Data12"/>
      <sheetName val="Entity_Target12"/>
      <sheetName val="DETALLE_MENSUAL12"/>
      <sheetName val="Drop-down_List11"/>
      <sheetName val="by_DD11"/>
      <sheetName val="VALIDACION_DE_DATOS11"/>
      <sheetName val="Jul-Sep_Actual_cost_(2)11"/>
      <sheetName val="Check_Qualidade10"/>
      <sheetName val="De_Para11"/>
      <sheetName val="Check_Aderencia10"/>
      <sheetName val="_손익기01_XL_x005f_x0000__x010"/>
      <sheetName val="부재료_비교(11년_vs_10년)10"/>
      <sheetName val="Base_Farol10"/>
      <sheetName val="Gerencial_IL10"/>
      <sheetName val="Ventas_Campo10"/>
      <sheetName val="ACTOS_POR_RIESGO10"/>
      <sheetName val="drop_lists10"/>
      <sheetName val="MRL_NON_SUPPLY_URU10"/>
      <sheetName val="AIIM_-_Empresas_Ext_201210"/>
      <sheetName val="KPIs_Hana10"/>
      <sheetName val="Catalago_de_refacciones_10"/>
      <sheetName val="Existencias_al_07-Nov-201210"/>
      <sheetName val="Check_GG10"/>
      <sheetName val="Sheet3_(2)10"/>
      <sheetName val="Nombre_de_SOP10"/>
      <sheetName val="Lao_&amp;_Cam10"/>
      <sheetName val="Hoegaarden_201910"/>
      <sheetName val="Lao_&amp;_Cam_201910"/>
      <sheetName val="Malaysia_201910"/>
      <sheetName val="Singapore_201910"/>
      <sheetName val="Sheet2_(2)10"/>
      <sheetName val="요일_테이블_10"/>
      <sheetName val="Other_Listings10"/>
      <sheetName val="2__Indicadores10"/>
      <sheetName val="Ta_10"/>
      <sheetName val="Lista_de_Entrenamientos_RSO10"/>
      <sheetName val="Tablero_SDG13"/>
      <sheetName val="Lista_Areas13"/>
      <sheetName val="One_Page13"/>
      <sheetName val="Sub-Productos_HN11"/>
      <sheetName val="Eficiencia_linea10"/>
      <sheetName val="_mngt_Pillar10"/>
      <sheetName val="Pauta_RPS_Distribuição9"/>
      <sheetName val="Estoque_(2)9"/>
      <sheetName val="BNR_2012_в_ящике9"/>
      <sheetName val="Comp_Inseguros9"/>
      <sheetName val="DO_NOT_MOVE9"/>
      <sheetName val="DATOS_DE_VALIDACIÓN9"/>
      <sheetName val="Datos_con9"/>
      <sheetName val="_Datos_Cond_9"/>
      <sheetName val="INGRESO_(2)9"/>
      <sheetName val="PG-K1610_(UEN_Areas)MNG9"/>
      <sheetName val="DATOS_GEN_9"/>
      <sheetName val="NUEVOS_CRITERIOS9"/>
      <sheetName val="Condiciones_Agua9"/>
      <sheetName val="__한국_AMP_ASP-23_판㧤가격__8"/>
      <sheetName val="11_䡸화채무줝ⴌ(AFS,HTM)088"/>
      <sheetName val="Drop_list8"/>
      <sheetName val="FX_Rates8"/>
      <sheetName val="Dropdown_list8"/>
      <sheetName val="Vagas_x_Candidatos8"/>
      <sheetName val="Proced_8"/>
      <sheetName val="Cut_Machine_Summary8"/>
      <sheetName val="Control_de_Fallas8"/>
      <sheetName val="Setup_for_Templates8"/>
      <sheetName val="Datos_emp8"/>
      <sheetName val="Validation_lists8"/>
      <sheetName val="TIPO_DE_ACTO8"/>
      <sheetName val="CRITICIDAD_DE_CI8"/>
      <sheetName val="Catálogo_de_CI8"/>
      <sheetName val="%_CUMPLIMIENTO8"/>
      <sheetName val="%_cumplimiento_8"/>
      <sheetName val="CALIFICACIONES_20196"/>
      <sheetName val="Lev_4_360_deg_check_Crit_Task6"/>
      <sheetName val="Lev_4_Chk_IC_Stock_Crit_Task6"/>
      <sheetName val="Lev_4_WMS_Putaway_Crit_Task6"/>
      <sheetName val="Listas_y_equipos_a_evaluar8"/>
      <sheetName val="Data_Reporte8"/>
      <sheetName val="Read_me8"/>
      <sheetName val="NAZ_Strategy6"/>
      <sheetName val="Champions_List7"/>
      <sheetName val="Daily_Dashboard8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6"/>
      <sheetName val="SUPERMONT_P6"/>
      <sheetName val="Data_selection6"/>
      <sheetName val="1_6"/>
      <sheetName val="Customer_&amp;_SO6"/>
      <sheetName val="Session_Proposal6"/>
      <sheetName val="Análise_Tempos5"/>
      <sheetName val="PDA_BOP5"/>
      <sheetName val="Validação_de_Dados5"/>
      <sheetName val="No_llenar_5"/>
      <sheetName val="Incentivo_Automóvil5"/>
      <sheetName val="Project_List4"/>
      <sheetName val="Dropdown_Menu4"/>
      <sheetName val="SOP_Freshness3"/>
      <sheetName val="Lista_de_Motivos5"/>
      <sheetName val="Ponto_Crítico_-_Resp__Plano5"/>
      <sheetName val="Lista_Funcionários_(2)5"/>
      <sheetName val="유류대_현황3"/>
      <sheetName val="Выпадающие_списки4"/>
      <sheetName val="2_3_Projects_Status3"/>
      <sheetName val="mapping_(2)3"/>
      <sheetName val="Ref_3"/>
      <sheetName val="PROCESS_MD5"/>
      <sheetName val="Listas_desplegables3"/>
      <sheetName val="Resumen_General3"/>
      <sheetName val="Cátalogo_de_CI3"/>
      <sheetName val="Hoja2_(2)3"/>
      <sheetName val="Technology_check_list3"/>
      <sheetName val="Status_de_Usuario3"/>
      <sheetName val="Actos_y_Condiciones_3"/>
      <sheetName val="NO_BORRAR3"/>
      <sheetName val="Formato_checklist_Lab3"/>
      <sheetName val="1__템플릿3"/>
      <sheetName val="2__작성_참고사항3"/>
      <sheetName val="Master_Data3"/>
      <sheetName val="Consolidated_Project_List3"/>
      <sheetName val="Fixed_Cost3"/>
      <sheetName val="PAINEL_RECOLHA_CRÉDITO5"/>
      <sheetName val="Gráficos_-_CDD5"/>
      <sheetName val="Dimension_IN_Sheet1!D19123"/>
      <sheetName val="Dimension_IN_19123"/>
      <sheetName val="Manage_to_Sustain2"/>
      <sheetName val="Packages_Info2"/>
      <sheetName val="Meeting_List2"/>
      <sheetName val="3__Training_&amp;_travel2"/>
      <sheetName val="Razão_Social2"/>
      <sheetName val="2020_MMR122"/>
      <sheetName val="입문_트랜드(종합분석)2"/>
      <sheetName val="Master_CE2"/>
      <sheetName val="CE_Final_2"/>
      <sheetName val="OL_LIST2"/>
      <sheetName val="YTD_GUEST_LIST2"/>
      <sheetName val="Session_Full_list2"/>
      <sheetName val="FOOD_PAYMENT_update_JAN2"/>
      <sheetName val="Rate_card_F19_2"/>
      <sheetName val="Master_Plan__(update)2"/>
      <sheetName val="The_KPI_2"/>
      <sheetName val="Mentor_Plan_2"/>
      <sheetName val="Master_Plan_2"/>
      <sheetName val="Tier_1_GOV_PC_Networking_2"/>
      <sheetName val="Tier_1_LBO_2"/>
      <sheetName val="Preferred_Option2"/>
      <sheetName val="FILIAL_MINAS2"/>
      <sheetName val="_손익기01_XL_x005f_x0000__x005f_x005f_x02"/>
      <sheetName val="info_for_drop_box2"/>
      <sheetName val="KPIs-_TTP,_PTP,_People_Turnove2"/>
      <sheetName val="1월_목표2"/>
      <sheetName val="POCM_배송지2"/>
      <sheetName val="Mapping_"/>
      <sheetName val="WS_DB"/>
      <sheetName val="Region_"/>
      <sheetName val="SKU_DB"/>
      <sheetName val="SAP_info"/>
      <sheetName val="Target_Book"/>
      <sheetName val="10_麦汁CIP清洗标准水量"/>
      <sheetName val="데이터_유효성_목록"/>
      <sheetName val="Ref_New_Contract_Model"/>
      <sheetName val="Lista_AI"/>
      <sheetName val="Name_List"/>
      <sheetName val="Exchange_rate"/>
      <sheetName val="업무_분류(Category)"/>
      <sheetName val="#1_Basic"/>
      <sheetName val="첨부#2_Cash_Flow(현장작성)"/>
      <sheetName val="3_일반사상"/>
      <sheetName val="Bank_code"/>
      <sheetName val="Drop-down_RAW"/>
      <sheetName val="산자사_운전용품"/>
      <sheetName val="4_1_월별_에너지_사용량"/>
      <sheetName val="Basic_Information"/>
      <sheetName val="7300-1000_111"/>
      <sheetName val="PJT_현황"/>
      <sheetName val="진행_DATA_(2)"/>
      <sheetName val="참고)_기준정보"/>
      <sheetName val="Long_Term_Prices"/>
      <sheetName val="구분_Table"/>
      <sheetName val="역T형옹벽(3_0)"/>
      <sheetName val="외상매출금현황-수정분_A2"/>
      <sheetName val="PF_현황(11년12월)"/>
      <sheetName val="Tipo_Viaje"/>
      <sheetName val="Flota_y_Personal"/>
      <sheetName val="判定-不能删"/>
      <sheetName val="经销商信息"/>
      <sheetName val="产品信息"/>
      <sheetName val="填写规范"/>
      <sheetName val="TR  KHCode"/>
      <sheetName val="价格树"/>
      <sheetName val="NDD CPT"/>
      <sheetName val="MP"/>
      <sheetName val="_折扣项 PromotionPlan"/>
      <sheetName val="WS"/>
      <sheetName val="填写规则"/>
      <sheetName val="对应表"/>
      <sheetName val="大组套餐名称"/>
      <sheetName val="费用概况"/>
      <sheetName val="_손익기01_XL__DePara9"/>
      <sheetName val="강남_CRM_11월"/>
      <sheetName val="COE_Scope_-_Strategic_Projects"/>
      <sheetName val="SEGUIMIENTO_SEMANAL"/>
      <sheetName val="Q4_2018"/>
      <sheetName val="Q4_2019"/>
      <sheetName val="Q4_Sum"/>
      <sheetName val="2020_KPI_LE0"/>
      <sheetName val="TO_TTZ"/>
      <sheetName val="CATÁLOGO_DE_PELIGROS"/>
      <sheetName val="match_list"/>
      <sheetName val="Rate_data"/>
      <sheetName val="KPI_need_to_input"/>
      <sheetName val="Template_HN"/>
      <sheetName val="RyNV_detectados_"/>
      <sheetName val="Curva_2021"/>
      <sheetName val="Por_PPR1"/>
      <sheetName val="Nigeria_&amp;_Ghana"/>
      <sheetName val="Resumen_(hL_env)"/>
      <sheetName val="NewProjectStatus"/>
      <sheetName val="ProjectStatus"/>
      <sheetName val="Projeto"/>
      <sheetName val="DEX (2)"/>
      <sheetName val="Desplegable"/>
      <sheetName val="SDCA"/>
      <sheetName val="TERMINOS"/>
      <sheetName val="Lista d"/>
      <sheetName val="Catalogo Cursos"/>
      <sheetName val="Catalogo Cursos_"/>
      <sheetName val="Guia"/>
      <sheetName val="Check People"/>
      <sheetName val="GRÁFICA"/>
      <sheetName val="AVANCE PROGRAMACION"/>
      <sheetName val="PAE"/>
      <sheetName val="PGMLOG"/>
      <sheetName val="PGMPROD"/>
      <sheetName val="Cumplimiento por Entrenamiento"/>
      <sheetName val="Cumplimiento del Plan por área"/>
      <sheetName val="BDD_Activos_BU"/>
      <sheetName val="CAPTURA ENE MAY"/>
      <sheetName val="tablas cuadrillas"/>
      <sheetName val="CATALOGOS"/>
      <sheetName val="Seguridad"/>
      <sheetName val="Base de Datos de Activos "/>
      <sheetName val="PIVOT ADHERENCIA"/>
      <sheetName val="Programacion"/>
      <sheetName val="Steps of Committe "/>
      <sheetName val="BDD_Activos_Caribe201910"/>
      <sheetName val="Leyenda"/>
      <sheetName val="IC's (2)"/>
      <sheetName val="Participación en entrenamie (2"/>
      <sheetName val="Detalle para correctivo excep  "/>
      <sheetName val="Bloques"/>
      <sheetName val="Puerto Rico"/>
      <sheetName val="Z30"/>
      <sheetName val="Z40"/>
      <sheetName val="AI OYS Acum"/>
      <sheetName val="Boletas Condiciones"/>
      <sheetName val="GraficosEarly"/>
      <sheetName val="1.1"/>
      <sheetName val="1.2"/>
      <sheetName val="2.1-Pareto"/>
      <sheetName val="Datos Mensuales"/>
      <sheetName val="Indicador EE Mensual"/>
      <sheetName val="Detalle_para_correctivo_excep__"/>
      <sheetName val="Lista_d"/>
      <sheetName val="CRITERIOS_DE_AI"/>
      <sheetName val="Plan de Acción MAZ"/>
      <sheetName val="Puerto_Rico"/>
      <sheetName val="AI_OYS_Acum"/>
      <sheetName val="Boletas_Condiciones"/>
      <sheetName val="1_11"/>
      <sheetName val="1_21"/>
      <sheetName val="2_1-Pareto"/>
      <sheetName val="Datos_Mensuales"/>
      <sheetName val="Indicador_EE_Mensual"/>
      <sheetName val="Tabelle1"/>
      <sheetName val="synthgraph"/>
      <sheetName val="3__Training_&amp;_travel3"/>
      <sheetName val="DIAGEO VENTURE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SUPERMONT_P7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노원열병합  건축공사기성내역서"/>
      <sheetName val="7_Utility_Analysis1"/>
      <sheetName val="Operational_Activities1"/>
      <sheetName val="근거_및_가정2"/>
      <sheetName val="이자"/>
      <sheetName val="NG Item"/>
      <sheetName val="Ref. Spec Review 양식"/>
      <sheetName val="Ref. 시험항목 테이블"/>
      <sheetName val="Ref. Search Result 테이블"/>
      <sheetName val="견적서"/>
      <sheetName val="20년 동일기간 소테마"/>
      <sheetName val="사업단위"/>
      <sheetName val="1711월"/>
      <sheetName val="SPT vs PHI"/>
      <sheetName val="FORM4"/>
      <sheetName val="FORM1"/>
      <sheetName val="FORM2"/>
      <sheetName val="FORM3"/>
      <sheetName val="FORM5"/>
      <sheetName val="FORM10"/>
      <sheetName val="FORM15"/>
      <sheetName val="FORM16"/>
      <sheetName val="수량산출서 (2)"/>
      <sheetName val="운반"/>
      <sheetName val="건축갑지"/>
      <sheetName val="건축내역서"/>
      <sheetName val="견적보고서"/>
      <sheetName val="NKC (final)"/>
      <sheetName val="자판실행"/>
      <sheetName val="_x005f_x0000_"/>
      <sheetName val="기타수지&amp;특별손익_ﹴÕ"/>
      <sheetName val="NCR_HEC_6 Opens"/>
      <sheetName val="NCR_HEC_4 Open &amp; Vendor_2 Opens"/>
      <sheetName val="Planilha_relts??eos7"/>
      <sheetName val="master(ZH)"/>
      <sheetName val="무형자산 LS11"/>
      <sheetName val="Global"/>
      <sheetName val="OH _x000f__x0000__x000c__x0000__x0006__x0000__x0005__x0000__x000c__x0000_"/>
      <sheetName val="_x0000__x0004__x0000__x0002__x0000__x0002__x0000__x0005__x0000__x0008__x0000_"/>
      <sheetName val="ࠀ฀က฀Ԁ"/>
      <sheetName val="OH _x000f_"/>
      <sheetName val="2.FM Fee_2차년도"/>
      <sheetName val="3.감가장비"/>
      <sheetName val="main"/>
      <sheetName val="Sheet16"/>
      <sheetName val="국내_x0000__x0000_"/>
      <sheetName val="개발계획수립"/>
      <sheetName val="건축"/>
      <sheetName val="산근(목록)"/>
      <sheetName val="심사계산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PAD_TR보호대기초2"/>
      <sheetName val="1__시공측량2"/>
      <sheetName val="납부내역총괄표_(수정)2"/>
      <sheetName val="수종별수량_(2)2"/>
      <sheetName val="Weekly_Progress(계장)2"/>
      <sheetName val="1_차입금2"/>
      <sheetName val="부대시행1_(2)2"/>
      <sheetName val="3_6_2남양주택배2"/>
      <sheetName val="설산1_나2"/>
      <sheetName val="_Cash_Flow(자_x0000__x0000_"/>
      <sheetName val="23기-3분기결산PL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Menu_Link"/>
      <sheetName val="단기대여금"/>
      <sheetName val="장기대여금"/>
      <sheetName val="91"/>
      <sheetName val="생산1-2"/>
      <sheetName val="생산1-1"/>
      <sheetName val="매출계획"/>
      <sheetName val="품의서개정(갑)"/>
      <sheetName val="10.예산 및 원가 계획(02년)"/>
      <sheetName val="辅助页"/>
      <sheetName val="NIUs"/>
      <sheetName val="IH跟踪"/>
      <sheetName val="KPI"/>
      <sheetName val="WGS TOT KA Segmentation"/>
      <sheetName val="WGSK SEGMENTATION"/>
      <sheetName val="WGSK Venue Segment"/>
      <sheetName val="Segment"/>
      <sheetName val="Instr"/>
      <sheetName val="TM"/>
      <sheetName val="Q2"/>
      <sheetName val="Plant assumptions"/>
      <sheetName val="Mapeo_SKUs10"/>
      <sheetName val="Vol_(Ds)10"/>
      <sheetName val="Vol_(Ka)10"/>
      <sheetName val="Vol_(Oth)10"/>
      <sheetName val="Vol_(Oth)_Cortesias10"/>
      <sheetName val="INPUT-Cust_Sugg_Margin(Ds)10"/>
      <sheetName val="On_Invoice10"/>
      <sheetName val="INPUT-Cust_Sugg_Margin(Ka)10"/>
      <sheetName val="INPUT_SKUs10"/>
      <sheetName val="Brand_P&amp;L7"/>
      <sheetName val="SUPERMONT_P8"/>
      <sheetName val="3__Training_&amp;_travel5"/>
      <sheetName val="DIAGEO_VENTURE"/>
      <sheetName val="MAESTRO_CODIGOS"/>
      <sheetName val="Por_regional"/>
      <sheetName val="Por_Proveedor"/>
      <sheetName val="X_Categoria"/>
      <sheetName val="Por_Vendedor"/>
      <sheetName val="Por_Mayoristas"/>
      <sheetName val="Por_Cliente"/>
      <sheetName val="Por_producto"/>
      <sheetName val="Por_producto_cant_"/>
      <sheetName val="Por_producto_cant__(2)"/>
      <sheetName val="Por_Vendedor_X_Ciudad"/>
      <sheetName val="Act_por_cliente"/>
      <sheetName val="Act_por_Proveedor"/>
      <sheetName val="Act_por_producto"/>
      <sheetName val="Plant_assumptions"/>
      <sheetName val="Mapeo_SKUs11"/>
      <sheetName val="Vol_(Ds)11"/>
      <sheetName val="Vol_(Ka)11"/>
      <sheetName val="Vol_(Oth)11"/>
      <sheetName val="Vol_(Oth)_Cortesias11"/>
      <sheetName val="INPUT-Cust_Sugg_Margin(Ds)11"/>
      <sheetName val="On_Invoice11"/>
      <sheetName val="INPUT-Cust_Sugg_Margin(Ka)11"/>
      <sheetName val="INPUT_SKUs11"/>
      <sheetName val="Brand_P&amp;L8"/>
      <sheetName val="SUPERMONT_P9"/>
      <sheetName val="Data_selection7"/>
      <sheetName val="1_7"/>
      <sheetName val="3__Training_&amp;_travel6"/>
      <sheetName val="GH GM"/>
      <sheetName val="FES PM"/>
      <sheetName val="FES GM"/>
      <sheetName val="SATZ GM"/>
      <sheetName val="WGS_TOT_KA_Segmentation"/>
      <sheetName val="WGSK_SEGMENTATION"/>
      <sheetName val="WGSK_Venue_Segment"/>
      <sheetName val="JC_A5_原料＿実績"/>
      <sheetName val="滝グラフ"/>
      <sheetName val="TO_Data_Base25"/>
      <sheetName val="YTD_Summary24"/>
      <sheetName val="Month_Summary24"/>
      <sheetName val="Trial_Balance_MAY_200924"/>
      <sheetName val="TB_Pivot24"/>
      <sheetName val="total_per_LB_LB224"/>
      <sheetName val="Trial_Balance_Vlookup24"/>
      <sheetName val="Trial_Balance_APRIL_200924"/>
      <sheetName val="Roll_Out_AQ24"/>
      <sheetName val="Evolução_mandamentos24"/>
      <sheetName val="Planilha_resultados23"/>
      <sheetName val="Historico_200323"/>
      <sheetName val="Sig_Cycles_Accts_&amp;_Processes23"/>
      <sheetName val="Fixed_ZBB17"/>
      <sheetName val="E_法规NC17"/>
      <sheetName val="3_ISo_YTD17"/>
      <sheetName val="Données_LMU17"/>
      <sheetName val="Brazil_Sovereign17"/>
      <sheetName val="Base_de_Dados17"/>
      <sheetName val="Resumen_Costo17"/>
      <sheetName val="Extract_Loss17"/>
      <sheetName val="QA_跟踪记录表17"/>
      <sheetName val="5_117"/>
      <sheetName val="material_data17"/>
      <sheetName val="other_data17"/>
      <sheetName val="Dados_BLP17"/>
      <sheetName val="Como_Estamos17"/>
      <sheetName val="RG_Depots17"/>
      <sheetName val="Base_PEF18"/>
      <sheetName val="SKU_Mapping17"/>
      <sheetName val="Drop_Down17"/>
      <sheetName val="Controls_data19"/>
      <sheetName val="Testing_Template_Guidance17"/>
      <sheetName val="Test_Programs17"/>
      <sheetName val="Raw_Data17"/>
      <sheetName val="EBM-2_GHQ17"/>
      <sheetName val="JOB_PROFILE_-_LAS17"/>
      <sheetName val="ARdistr_(2)17"/>
      <sheetName val="Database_(RUR)Mar_YTD17"/>
      <sheetName val="look-up_data16"/>
      <sheetName val="FJJX_Bud_IB16"/>
      <sheetName val="Com_(2PK)16"/>
      <sheetName val="Prd_Hierarchy(产品层级)16"/>
      <sheetName val="Project_Code16"/>
      <sheetName val="요일_테이블17"/>
      <sheetName val="요일_테이블_(2)16"/>
      <sheetName val="전사_PL18"/>
      <sheetName val="자금_제외_PL18"/>
      <sheetName val="자금_PL18"/>
      <sheetName val="전사_BS18"/>
      <sheetName val="자금_제외_BS18"/>
      <sheetName val="자금_BS18"/>
      <sheetName val="BS_계정_설명18"/>
      <sheetName val="_Cash_Flow(전사)18"/>
      <sheetName val="_Cash_Flow(자금제외)18"/>
      <sheetName val="_Cash_Flow(자금)18"/>
      <sheetName val="ROIC_18"/>
      <sheetName val="인건비_명세18"/>
      <sheetName val="판관비_명세18"/>
      <sheetName val="OH_Cost경비(내역)18"/>
      <sheetName val="OH_Cost경비(배부기준)18"/>
      <sheetName val="기타수지&amp;특별손익_명세18"/>
      <sheetName val="업무연락_(2)17"/>
      <sheetName val="제시_손익계산서17"/>
      <sheetName val="01_02월_성과급18"/>
      <sheetName val="M_7회차_담금_계획17"/>
      <sheetName val="팀별_실적17"/>
      <sheetName val="팀별_실적_(환산)17"/>
      <sheetName val="4__Inj_투자상세내역17"/>
      <sheetName val="3__Blow_투자_상세내역17"/>
      <sheetName val="Process_List17"/>
      <sheetName val="7_(2)17"/>
      <sheetName val="Prd_Hierarchy(产品层次)16"/>
      <sheetName val="_손익기01_XL16"/>
      <sheetName val="Income_Stmt16"/>
      <sheetName val="drop_down_list16"/>
      <sheetName val="[손익기01_XL_x005f_x0000__x005f_x0000_DePara16"/>
      <sheetName val="Set_Up16"/>
      <sheetName val="[손익기01_XL16"/>
      <sheetName val="Quarterly_LBO_Model16"/>
      <sheetName val="tab_STATUS_DO_PROCESSO_15"/>
      <sheetName val="CLASIFICACION_DE_AI15"/>
      <sheetName val="Base_da_Datos15"/>
      <sheetName val="_손익기01_XL_x005f_x0000__x005f_x0000_DePara16"/>
      <sheetName val="Perf__Plan__Diário115"/>
      <sheetName val="In_(2)15"/>
      <sheetName val="Classification_分类15"/>
      <sheetName val="15년_BL_사계16"/>
      <sheetName val="1_종합손익(도급)16"/>
      <sheetName val="1_종합손익(주택,개발)16"/>
      <sheetName val="2_실행예산16"/>
      <sheetName val="2_2과부족16"/>
      <sheetName val="2_3원가절감16"/>
      <sheetName val="8_외주비집행현황16"/>
      <sheetName val="9_자재비16"/>
      <sheetName val="10_현장집행16"/>
      <sheetName val="3_추가원가16"/>
      <sheetName val="3_추가원가_(2)16"/>
      <sheetName val="4_사전공사16"/>
      <sheetName val="5_추정공사비16"/>
      <sheetName val="6_금융비용16"/>
      <sheetName val="7_공사비집행현황(총괄)16"/>
      <sheetName val="11_1생산성16"/>
      <sheetName val="11_2인원산출16"/>
      <sheetName val="Figures_Report15"/>
      <sheetName val="Dados_dos_Produtos15"/>
      <sheetName val="Fare_prices15"/>
      <sheetName val="Hotel_prices15"/>
      <sheetName val="MASTER_APP14"/>
      <sheetName val="Cond__Inseguros14"/>
      <sheetName val="Comp__Inseguros14"/>
      <sheetName val="__한국_AMP_ASP-23_판매가격__15"/>
      <sheetName val="CC_Down_load_071615"/>
      <sheetName val="변경실행(2차)_15"/>
      <sheetName val="나_출고15"/>
      <sheetName val="나_입고15"/>
      <sheetName val="09년_인건비(속리산)15"/>
      <sheetName val="합산목표(감가+57_5)15"/>
      <sheetName val="제조원가_원단위_분석15"/>
      <sheetName val="종합표양식(품의_&amp;_입고)_215"/>
      <sheetName val="원가관리_(동월대비)15"/>
      <sheetName val="b_balju_(2)15"/>
      <sheetName val="2-2_매출분석15"/>
      <sheetName val="몰드시스템_리스트15"/>
      <sheetName val="11_외화채무증권(AFS,HTM)0815"/>
      <sheetName val="13_감액TEST_0815"/>
      <sheetName val="12년_CF(9월)15"/>
      <sheetName val="중기조종사_단위단가15"/>
      <sheetName val="6PILE__(돌출)15"/>
      <sheetName val="기성청구_공문15"/>
      <sheetName val="Sheet1_(2)15"/>
      <sheetName val="slide_24_cat_A15"/>
      <sheetName val="slide_82_cat_b15"/>
      <sheetName val="09~10년_매출계획15"/>
      <sheetName val="1_MDF1공장15"/>
      <sheetName val="Incident_유형구분표15"/>
      <sheetName val="3YP2016-Bottom_up14"/>
      <sheetName val="DD_list15"/>
      <sheetName val="Lista_de_datos14"/>
      <sheetName val="Base_de_Datos14"/>
      <sheetName val="Farol_Acciones14"/>
      <sheetName val="Lista_de_Entrenamientos14"/>
      <sheetName val="Clasif_14"/>
      <sheetName val="Lista_CI14"/>
      <sheetName val="2_카드채권(대출포함)14"/>
      <sheetName val="表21_净利润调节表14"/>
      <sheetName val="Unidades_SAC-REVENDA15"/>
      <sheetName val="FornecM_Check13"/>
      <sheetName val="Supply_Cost_Centers14"/>
      <sheetName val="Faro_de_Indicadores13"/>
      <sheetName val="TOP_KPIs_MTM13"/>
      <sheetName val="PLAN_DE_ACCION13"/>
      <sheetName val="Grafica_Actos13"/>
      <sheetName val="Estratificación_AI13"/>
      <sheetName val="condicion_inseguras13"/>
      <sheetName val="Actos_Inseguros13"/>
      <sheetName val="Control_de_incidentes13"/>
      <sheetName val="Plan_de_Acción13"/>
      <sheetName val="REALxMETA_-_CERVEJA15"/>
      <sheetName val="REALxMETA_-_REFRI15"/>
      <sheetName val="Condiciones_SyE13"/>
      <sheetName val="Share_Price_200214"/>
      <sheetName val="_DD_List14"/>
      <sheetName val="BEP_加薪_KPI13"/>
      <sheetName val="[손익기01_XL??DePara13"/>
      <sheetName val="Farol_Metas13"/>
      <sheetName val="Dashboard_Prevención_Riesgos_13"/>
      <sheetName val="Mod_Relac_13"/>
      <sheetName val="Directrices_de_Metas_201713"/>
      <sheetName val="Issues_List_Payments13"/>
      <sheetName val="DETALLE_MENSUAL13"/>
      <sheetName val="POC_LIST13"/>
      <sheetName val="Entity_Target13"/>
      <sheetName val="Check_Qualidade11"/>
      <sheetName val="do_not_delete13"/>
      <sheetName val="APAC_S13"/>
      <sheetName val="APAC_N13"/>
      <sheetName val="Slide_output13"/>
      <sheetName val="_손익기01_XL_x005f_x005f_x005f_x0000__x005f_x005f_13"/>
      <sheetName val="F08_-_Asia_Pac_Full_Year_Q314"/>
      <sheetName val="Top_Priorities14"/>
      <sheetName val="Listco_Stock14"/>
      <sheetName val="Intl_Purchase14"/>
      <sheetName val="FY_outlook14"/>
      <sheetName val="CY_outlook14"/>
      <sheetName val="Cash_metrics14"/>
      <sheetName val="P6_714"/>
      <sheetName val="DATOS_BASE13"/>
      <sheetName val="Hazards_Analysis-隐患分析13"/>
      <sheetName val="97_사업추정(WEKI)13"/>
      <sheetName val="Tong_hop13"/>
      <sheetName val="95_1_1이후취득자산(숨기기상태)13"/>
      <sheetName val="sum1_(2)13"/>
      <sheetName val="3_바닥판설계13"/>
      <sheetName val="6월_공정외주13"/>
      <sheetName val="2_대외공문13"/>
      <sheetName val="2_총괄표13"/>
      <sheetName val="입출재고현황_(2)13"/>
      <sheetName val="504전기실_동부하-L13"/>
      <sheetName val="OUTER_AREA(겹침없음)13"/>
      <sheetName val="EL_표면적13"/>
      <sheetName val="TRE_TABLE13"/>
      <sheetName val="입찰내역_발주처_양식13"/>
      <sheetName val="turnover_reason퇴직사유13"/>
      <sheetName val="Data_validation13"/>
      <sheetName val="SKU_Basic_Data13"/>
      <sheetName val="Check_Aderencia11"/>
      <sheetName val="De_Para12"/>
      <sheetName val="Ventas_Campo11"/>
      <sheetName val="Base_Farol11"/>
      <sheetName val="Gerencial_IL11"/>
      <sheetName val="VALIDACION_DE_DATOS12"/>
      <sheetName val="KPIs_Hana11"/>
      <sheetName val="Catalago_de_refacciones_11"/>
      <sheetName val="Existencias_al_07-Nov-201211"/>
      <sheetName val="ACTOS_POR_RIESGO11"/>
      <sheetName val="drop_lists11"/>
      <sheetName val="Check_GG11"/>
      <sheetName val="AIIM_-_Empresas_Ext_201211"/>
      <sheetName val="Nombre_de_SOP11"/>
      <sheetName val="Ta_11"/>
      <sheetName val="2__Indicadores11"/>
      <sheetName val="Drop-down_List12"/>
      <sheetName val="by_DD12"/>
      <sheetName val="Jul-Sep_Actual_cost_(2)12"/>
      <sheetName val="MRL_NON_SUPPLY_URU11"/>
      <sheetName val="Lista_de_Entrenamientos_RSO11"/>
      <sheetName val="Tablero_SDG14"/>
      <sheetName val="Lista_Areas14"/>
      <sheetName val="One_Page14"/>
      <sheetName val="Sub-Productos_HN12"/>
      <sheetName val="Eficiencia_linea11"/>
      <sheetName val="_손익기01_XL_x005f_x0000__x011"/>
      <sheetName val="부재료_비교(11년_vs_10년)11"/>
      <sheetName val="_mngt_Pillar11"/>
      <sheetName val="Comp_Inseguros10"/>
      <sheetName val="Pauta_RPS_Distribuição10"/>
      <sheetName val="Estoque_(2)10"/>
      <sheetName val="Sheet3_(2)11"/>
      <sheetName val="Lao_&amp;_Cam11"/>
      <sheetName val="Hoegaarden_201911"/>
      <sheetName val="Lao_&amp;_Cam_201911"/>
      <sheetName val="Malaysia_201911"/>
      <sheetName val="Singapore_201911"/>
      <sheetName val="Sheet2_(2)11"/>
      <sheetName val="요일_테이블_11"/>
      <sheetName val="Other_Listings11"/>
      <sheetName val="BNR_2012_в_ящике10"/>
      <sheetName val="FX_Rates9"/>
      <sheetName val="__한국_AMP_ASP-23_판㧤가격__9"/>
      <sheetName val="11_䡸화채무줝ⴌ(AFS,HTM)089"/>
      <sheetName val="Drop_list9"/>
      <sheetName val="Vagas_x_Candidatos9"/>
      <sheetName val="DO_NOT_MOVE10"/>
      <sheetName val="DATOS_DE_VALIDACIÓN10"/>
      <sheetName val="Datos_con10"/>
      <sheetName val="_Datos_Cond_10"/>
      <sheetName val="INGRESO_(2)10"/>
      <sheetName val="PG-K1610_(UEN_Areas)MNG10"/>
      <sheetName val="DATOS_GEN_10"/>
      <sheetName val="NUEVOS_CRITERIOS10"/>
      <sheetName val="Condiciones_Agua10"/>
      <sheetName val="Análise_Tempos6"/>
      <sheetName val="Dropdown_list9"/>
      <sheetName val="Proced_9"/>
      <sheetName val="Cut_Machine_Summary9"/>
      <sheetName val="Control_de_Fallas9"/>
      <sheetName val="Setup_for_Templates9"/>
      <sheetName val="Datos_emp9"/>
      <sheetName val="Validation_lists9"/>
      <sheetName val="Validação_de_Dados6"/>
      <sheetName val="Lista_de_Motivos6"/>
      <sheetName val="Ponto_Crítico_-_Resp__Plano6"/>
      <sheetName val="Lista_Funcionários_(2)6"/>
      <sheetName val="No_llenar_6"/>
      <sheetName val="TIPO_DE_ACTO9"/>
      <sheetName val="CRITICIDAD_DE_CI9"/>
      <sheetName val="Catálogo_de_CI9"/>
      <sheetName val="%_CUMPLIMIENTO9"/>
      <sheetName val="%_cumplimiento_9"/>
      <sheetName val="CALIFICACIONES_20197"/>
      <sheetName val="Lev_4_360_deg_check_Crit_Task7"/>
      <sheetName val="Lev_4_Chk_IC_Stock_Crit_Task7"/>
      <sheetName val="Lev_4_WMS_Putaway_Crit_Task7"/>
      <sheetName val="PAINEL_RECOLHA_CRÉDITO6"/>
      <sheetName val="Gráficos_-_CDD6"/>
      <sheetName val="Listas_y_equipos_a_evaluar9"/>
      <sheetName val="Data_Reporte9"/>
      <sheetName val="Read_me9"/>
      <sheetName val="Champions_List8"/>
      <sheetName val="NAZ_Strategy7"/>
      <sheetName val="Razão_Social3"/>
      <sheetName val="Daily_Dashboard9"/>
      <sheetName val="Customer_&amp;_SO7"/>
      <sheetName val="Session_Proposal7"/>
      <sheetName val="PDA_BOP6"/>
      <sheetName val="Incentivo_Automóvil6"/>
      <sheetName val="Status_de_Usuario4"/>
      <sheetName val="Listas_desplegables4"/>
      <sheetName val="Resumen_General4"/>
      <sheetName val="Cátalogo_de_CI4"/>
      <sheetName val="Hoja2_(2)4"/>
      <sheetName val="Technology_check_list4"/>
      <sheetName val="Actos_y_Condiciones_4"/>
      <sheetName val="NO_BORRAR4"/>
      <sheetName val="PROCESS_MD6"/>
      <sheetName val="Dropdown_Menu5"/>
      <sheetName val="Project_List5"/>
      <sheetName val="Выпадающие_списки5"/>
      <sheetName val="유류대_현황4"/>
      <sheetName val="2_3_Projects_Status4"/>
      <sheetName val="mapping_(2)4"/>
      <sheetName val="Ref_4"/>
      <sheetName val="SOP_Freshness4"/>
      <sheetName val="Formato_checklist_Lab4"/>
      <sheetName val="1__템플릿4"/>
      <sheetName val="2__작성_참고사항4"/>
      <sheetName val="Master_Data4"/>
      <sheetName val="Consolidated_Project_List4"/>
      <sheetName val="Fixed_Cost4"/>
      <sheetName val="Dimension_IN_Sheet1!D19124"/>
      <sheetName val="Dimension_IN_19124"/>
      <sheetName val="Manage_to_Sustain3"/>
      <sheetName val="Packages_Info3"/>
      <sheetName val="Meeting_List3"/>
      <sheetName val="FILIAL_MINAS3"/>
      <sheetName val="2020_MMR123"/>
      <sheetName val="입문_트랜드(종합분석)3"/>
      <sheetName val="Master_CE3"/>
      <sheetName val="CE_Final_3"/>
      <sheetName val="OL_LIST3"/>
      <sheetName val="YTD_GUEST_LIST3"/>
      <sheetName val="Session_Full_list3"/>
      <sheetName val="FOOD_PAYMENT_update_JAN3"/>
      <sheetName val="Rate_card_F19_3"/>
      <sheetName val="Master_Plan__(update)3"/>
      <sheetName val="The_KPI_3"/>
      <sheetName val="Mentor_Plan_3"/>
      <sheetName val="Master_Plan_3"/>
      <sheetName val="Tier_1_GOV_PC_Networking_3"/>
      <sheetName val="Tier_1_LBO_3"/>
      <sheetName val="Preferred_Option3"/>
      <sheetName val="_손익기01_XL_x005f_x0000__x005f_x005f_x03"/>
      <sheetName val="info_for_drop_box3"/>
      <sheetName val="KPIs-_TTP,_PTP,_People_Turnove3"/>
      <sheetName val="1월_목표3"/>
      <sheetName val="POCM_배송지3"/>
      <sheetName val="Mapping_1"/>
      <sheetName val="WS_DB1"/>
      <sheetName val="Region_1"/>
      <sheetName val="SKU_DB1"/>
      <sheetName val="SAP_info1"/>
      <sheetName val="Target_Book1"/>
      <sheetName val="10_麦汁CIP清洗标准水量1"/>
      <sheetName val="Lista_AI1"/>
      <sheetName val="COE_Scope_-_Strategic_Projects1"/>
      <sheetName val="SEGUIMIENTO_SEMANAL1"/>
      <sheetName val="Tipo_Viaje1"/>
      <sheetName val="Flota_y_Personal1"/>
      <sheetName val="TO_TTZ1"/>
      <sheetName val="CATÁLOGO_DE_PELIGROS1"/>
      <sheetName val="데이터_유효성_목록1"/>
      <sheetName val="Ref_New_Contract_Model1"/>
      <sheetName val="RyNV_detectados_1"/>
      <sheetName val="Curva_20211"/>
      <sheetName val="Por_PPR2"/>
      <sheetName val="Name_List1"/>
      <sheetName val="Back_Data_13"/>
      <sheetName val="2_주요계수총괄3"/>
      <sheetName val="외주현황_wq12"/>
      <sheetName val="P_M_별4"/>
      <sheetName val="대투_보관자료_변경2"/>
      <sheetName val="Project_Brief3"/>
      <sheetName val="단면_(2)3"/>
      <sheetName val="118_세금과공과3"/>
      <sheetName val="_견적서2"/>
      <sheetName val="Facility_Information3"/>
      <sheetName val="1_본사계정별3"/>
      <sheetName val="해외_기술훈련비_(합계)3"/>
      <sheetName val="1월_예산2"/>
      <sheetName val="Utility_Usage_YTN_TOWER2"/>
      <sheetName val="전선_및_전선관2"/>
      <sheetName val="설문_평가2"/>
      <sheetName val="B-1_기본정보2"/>
      <sheetName val="#1)_투자_구분2"/>
      <sheetName val="Rev__Recon_11"/>
      <sheetName val="1_고객불만건수1"/>
      <sheetName val="1_변경범위1"/>
      <sheetName val="2013_2월_연결대상2"/>
      <sheetName val="2-2_투자2"/>
      <sheetName val="Proj__Fin_2"/>
      <sheetName val="ITS_Assumptions1"/>
      <sheetName val="13_포장용역비표준2"/>
      <sheetName val="9_가공부자재표준2"/>
      <sheetName val="8_ROLL표준(TSW)2"/>
      <sheetName val="4_톤당조관량표준2"/>
      <sheetName val="5_조관부자재표준2"/>
      <sheetName val="KEY_CODE2"/>
      <sheetName val="2-1_강사료,교통비_지급명세2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C1_3_11"/>
      <sheetName val="실행기성_갑지2"/>
      <sheetName val="Eq__Mobilization1"/>
      <sheetName val="1__작성방식1"/>
      <sheetName val="표)CFT장_조직별_배분1"/>
      <sheetName val="20180214_P&amp;T1"/>
      <sheetName val="Ref__중점_추진_과제별_상세1"/>
      <sheetName val="2_6_三无_(2)1"/>
      <sheetName val="수량산출서_갑지1"/>
      <sheetName val="G_R300경비1"/>
      <sheetName val="AS포장복구_1"/>
      <sheetName val="설_계1"/>
      <sheetName val="Worker_List1"/>
      <sheetName val="GB-IC_Villingen_GG1"/>
      <sheetName val="6월_공嚺㓶가1"/>
      <sheetName val="Exchange_rate1"/>
      <sheetName val="업무_분류(Category)1"/>
      <sheetName val="준검_내역서1"/>
      <sheetName val="날개수량1_51"/>
      <sheetName val="F_월별기성수금현황_1"/>
      <sheetName val="기초정보_코드1"/>
      <sheetName val="#1_Basic1"/>
      <sheetName val="첨부#2_Cash_Flow(현장작성)1"/>
      <sheetName val="3_일반사상1"/>
      <sheetName val="Bank_code1"/>
      <sheetName val="Drop-down_RAW1"/>
      <sheetName val="산자사_운전용품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조도계산서_(도서)1"/>
      <sheetName val="A(Rev_3)1"/>
      <sheetName val="STRAT_PLAN_WKSHT2"/>
      <sheetName val="Sales_Plan_&amp;_other2"/>
      <sheetName val="drop_downs1"/>
      <sheetName val="Basic_Information1"/>
      <sheetName val="7300-1000_112"/>
      <sheetName val="PJT_현황1"/>
      <sheetName val="진행_DATA_(2)1"/>
      <sheetName val="참고)_기준정보1"/>
      <sheetName val="Long_Term_Prices1"/>
      <sheetName val="구분_Table1"/>
      <sheetName val="역T형옹벽(3_0)1"/>
      <sheetName val="외상매출금현황-수정분_A21"/>
      <sheetName val="PF_현황(11년12월)1"/>
      <sheetName val="_1"/>
      <sheetName val="Template_HN1"/>
      <sheetName val="Resumen_(hL_env)1"/>
      <sheetName val="_손익기01_XL__DePara10"/>
      <sheetName val="입찰내역_Ĉ1"/>
      <sheetName val="match_list1"/>
      <sheetName val="Q4_20181"/>
      <sheetName val="Q4_20191"/>
      <sheetName val="Q4_Sum1"/>
      <sheetName val="2020_KPI_LE01"/>
      <sheetName val="Rate_data1"/>
      <sheetName val="KPI_need_to_input1"/>
      <sheetName val="강남_CRM_11월1"/>
      <sheetName val="CRITERIOS_DE_AI1"/>
      <sheetName val="Nigeria_&amp;_Ghana1"/>
      <sheetName val="Manual_Database"/>
      <sheetName val="_손익기01_XL_x005f_x005f_x001"/>
      <sheetName val="DEX_(2)"/>
      <sheetName val="TR__KHCode"/>
      <sheetName val="NDD_CPT"/>
      <sheetName val="_折扣项_PromotionPlan"/>
      <sheetName val="Lista_d1"/>
      <sheetName val="Catalogo_Cursos"/>
      <sheetName val="Catalogo_Cursos_"/>
      <sheetName val="Check_People"/>
      <sheetName val="AVANCE_PROGRAMACION"/>
      <sheetName val="Cumplimiento_por_Entrenamiento"/>
      <sheetName val="Cumplimiento_del_Plan_por_área"/>
      <sheetName val="CAPTURA_ENE_MAY"/>
      <sheetName val="tablas_cuadrillas"/>
      <sheetName val="Base_de_Datos_de_Activos_"/>
      <sheetName val="PIVOT_ADHERENCIA"/>
      <sheetName val="Steps_of_Committe_"/>
      <sheetName val="IC's_(2)"/>
      <sheetName val="Participación_en_entrenamie_(2"/>
      <sheetName val="Detalle_para_correctivo_excep_1"/>
      <sheetName val="Puerto_Rico1"/>
      <sheetName val="AI_OYS_Acum1"/>
      <sheetName val="Boletas_Condiciones1"/>
      <sheetName val="1_12"/>
      <sheetName val="1_22"/>
      <sheetName val="2_1-Pareto1"/>
      <sheetName val="Datos_Mensuales1"/>
      <sheetName val="Indicador_EE_Mensual1"/>
      <sheetName val="Plan_de_Acción_MAZ"/>
      <sheetName val="부대시행1_(2)3"/>
      <sheetName val="1_차입금3"/>
      <sheetName val="근거_및_가정3"/>
      <sheetName val="3_6_2남양주택배3"/>
      <sheetName val="설산1_나3"/>
      <sheetName val="PAD_TR보호대기초3"/>
      <sheetName val="1__시공측량3"/>
      <sheetName val="수종별수량_(2)3"/>
      <sheetName val="납부내역총괄표_(수정)3"/>
      <sheetName val="Weekly_Progress(계장)3"/>
      <sheetName val="7_Utility_Analysis2"/>
      <sheetName val="Operational_Activities2"/>
      <sheetName val="Project_Count"/>
      <sheetName val="M&amp;Q_Lead"/>
      <sheetName val="업무분장_"/>
      <sheetName val="견적_맵"/>
      <sheetName val="TOWER_12TON"/>
      <sheetName val="TOWER_10TON"/>
      <sheetName val="JIB_CRANE,HOIST"/>
      <sheetName val="Diesel_Price_"/>
      <sheetName val="전기요금_산출내역"/>
      <sheetName val="노원열병합__건축공사기성내역서"/>
      <sheetName val="문의내용_카테고리_분류(수정X)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Investment_Category"/>
      <sheetName val="Mot_So_Thuat_Ngu_EN-VI1"/>
      <sheetName val="시스템_개요_유효값"/>
      <sheetName val="NG_Item"/>
      <sheetName val="Ref__Spec_Review_양식"/>
      <sheetName val="Ref__시험항목_테이블"/>
      <sheetName val="Ref__Search_Result_테이블"/>
      <sheetName val="20년_동일기간_소테마"/>
      <sheetName val="control_sheet"/>
      <sheetName val="JT3_0견적-구1"/>
      <sheetName val="Dropbox_목록"/>
      <sheetName val="SPT_vs_PHI"/>
      <sheetName val="수량산출서_(2)"/>
      <sheetName val="1_수인터널1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7_공사비집Ā翸"/>
      <sheetName val="1~9_하중계산"/>
      <sheetName val="BSD_(2)"/>
      <sheetName val="_x005f_x0000__㴐ኰ"/>
      <sheetName val="_x005f_x0000__움ᕕ"/>
      <sheetName val="2_실행ﶻ"/>
      <sheetName val="방배동내역_(총괄)"/>
      <sheetName val="NKC_(final)"/>
      <sheetName val="NCR_HEC_6_Opens"/>
      <sheetName val="NCR_HEC_4_Open_&amp;_Vendor_2_Opens"/>
      <sheetName val="무형자산_LS11"/>
      <sheetName val="OH_"/>
      <sheetName val="2_FM_Fee_2차년도"/>
      <sheetName val="3_감가장비"/>
      <sheetName val="SRS_월별_BS1"/>
      <sheetName val="평가&amp;선급_미지급1"/>
      <sheetName val="EXC_IND"/>
      <sheetName val="COLOR별_인쇄"/>
      <sheetName val="Sensitivity_and_GC_Value"/>
      <sheetName val="10_예산_및_원가_계획(02년)"/>
      <sheetName val="TO_Data_Base26"/>
      <sheetName val="YTD_Summary25"/>
      <sheetName val="Month_Summary25"/>
      <sheetName val="Trial_Balance_MAY_200925"/>
      <sheetName val="TB_Pivot25"/>
      <sheetName val="total_per_LB_LB225"/>
      <sheetName val="Trial_Balance_Vlookup25"/>
      <sheetName val="Trial_Balance_APRIL_200925"/>
      <sheetName val="Roll_Out_AQ25"/>
      <sheetName val="Evolução_mandamentos25"/>
      <sheetName val="Planilha_resultados24"/>
      <sheetName val="Historico_200324"/>
      <sheetName val="Sig_Cycles_Accts_&amp;_Processes24"/>
      <sheetName val="E_法规NC18"/>
      <sheetName val="3_ISo_YTD18"/>
      <sheetName val="Resumen_Costo18"/>
      <sheetName val="Extract_Loss18"/>
      <sheetName val="QA_跟踪记录表18"/>
      <sheetName val="Fixed_ZBB18"/>
      <sheetName val="Données_LMU18"/>
      <sheetName val="Brazil_Sovereign18"/>
      <sheetName val="5_118"/>
      <sheetName val="material_data18"/>
      <sheetName val="other_data18"/>
      <sheetName val="요일_테이블18"/>
      <sheetName val="요일_테이블_(2)17"/>
      <sheetName val="RG_Depots18"/>
      <sheetName val="Como_Estamos18"/>
      <sheetName val="Database_(RUR)Mar_YTD18"/>
      <sheetName val="SKU_Mapping18"/>
      <sheetName val="Drop_Down18"/>
      <sheetName val="Raw_Data18"/>
      <sheetName val="EBM-2_GHQ18"/>
      <sheetName val="Base_PEF19"/>
      <sheetName val="Base_de_Dados18"/>
      <sheetName val="Testing_Template_Guidance18"/>
      <sheetName val="Test_Programs18"/>
      <sheetName val="Dados_BLP18"/>
      <sheetName val="Controls_data20"/>
      <sheetName val="FJJX_Bud_IB17"/>
      <sheetName val="look-up_data17"/>
      <sheetName val="JOB_PROFILE_-_LAS18"/>
      <sheetName val="ARdistr_(2)18"/>
      <sheetName val="Prd_Hierarchy(产品层级)17"/>
      <sheetName val="Com_(2PK)17"/>
      <sheetName val="전사_PL19"/>
      <sheetName val="자금_제외_PL19"/>
      <sheetName val="자금_PL19"/>
      <sheetName val="전사_BS19"/>
      <sheetName val="자금_제외_BS19"/>
      <sheetName val="자금_BS19"/>
      <sheetName val="BS_계정_설명19"/>
      <sheetName val="_Cash_Flow(전사)19"/>
      <sheetName val="_Cash_Flow(자금제외)19"/>
      <sheetName val="_Cash_Flow(자금)19"/>
      <sheetName val="ROIC_19"/>
      <sheetName val="인건비_명세19"/>
      <sheetName val="판관비_명세19"/>
      <sheetName val="OH_Cost경비(내역)19"/>
      <sheetName val="OH_Cost경비(배부기준)19"/>
      <sheetName val="기타수지&amp;특별손익_명세19"/>
      <sheetName val="업무연락_(2)18"/>
      <sheetName val="제시_손익계산서18"/>
      <sheetName val="01_02월_성과급19"/>
      <sheetName val="M_7회차_담금_계획18"/>
      <sheetName val="팀별_실적18"/>
      <sheetName val="팀별_실적_(환산)18"/>
      <sheetName val="4__Inj_투자상세내역18"/>
      <sheetName val="3__Blow_투자_상세내역18"/>
      <sheetName val="Process_List18"/>
      <sheetName val="7_(2)18"/>
      <sheetName val="Prd_Hierarchy(产品层次)17"/>
      <sheetName val="Project_Code17"/>
      <sheetName val="_손익기01_XL17"/>
      <sheetName val="drop_down_list17"/>
      <sheetName val="[손익기01_XL_x005f_x0000__x005f_x0000_DePara17"/>
      <sheetName val="Income_Stmt17"/>
      <sheetName val="Quarterly_LBO_Model17"/>
      <sheetName val="[손익기01_XL17"/>
      <sheetName val="_손익기01_XL_x005f_x0000__x005f_x0000_DePara17"/>
      <sheetName val="15년_BL_사계17"/>
      <sheetName val="1_종합손익(도급)17"/>
      <sheetName val="1_종합손익(주택,개발)17"/>
      <sheetName val="2_실행예산17"/>
      <sheetName val="2_2과부족17"/>
      <sheetName val="2_3원가절감17"/>
      <sheetName val="8_외주비집행현황17"/>
      <sheetName val="9_자재비17"/>
      <sheetName val="10_현장집행17"/>
      <sheetName val="3_추가원가17"/>
      <sheetName val="3_추가원가_(2)17"/>
      <sheetName val="4_사전공사17"/>
      <sheetName val="5_추정공사비17"/>
      <sheetName val="6_금융비용17"/>
      <sheetName val="7_공사비집행현황(총괄)17"/>
      <sheetName val="11_1생산성17"/>
      <sheetName val="11_2인원산출17"/>
      <sheetName val="Classification_分类16"/>
      <sheetName val="Figures_Report16"/>
      <sheetName val="Set_Up17"/>
      <sheetName val="Fare_prices16"/>
      <sheetName val="Hotel_prices16"/>
      <sheetName val="__한국_AMP_ASP-23_판매가격__16"/>
      <sheetName val="CC_Down_load_071616"/>
      <sheetName val="변경실행(2차)_16"/>
      <sheetName val="나_출고16"/>
      <sheetName val="나_입고16"/>
      <sheetName val="09년_인건비(속리산)16"/>
      <sheetName val="합산목표(감가+57_5)16"/>
      <sheetName val="제조원가_원단위_분석16"/>
      <sheetName val="종합표양식(품의_&amp;_입고)_216"/>
      <sheetName val="원가관리_(동월대비)16"/>
      <sheetName val="b_balju_(2)16"/>
      <sheetName val="2-2_매출분석16"/>
      <sheetName val="몰드시스템_리스트16"/>
      <sheetName val="11_외화채무증권(AFS,HTM)0816"/>
      <sheetName val="13_감액TEST_0816"/>
      <sheetName val="12년_CF(9월)16"/>
      <sheetName val="중기조종사_단위단가16"/>
      <sheetName val="6PILE__(돌출)16"/>
      <sheetName val="기성청구_공문16"/>
      <sheetName val="Sheet1_(2)16"/>
      <sheetName val="09~10년_매출계획16"/>
      <sheetName val="1_MDF1공장16"/>
      <sheetName val="tab_STATUS_DO_PROCESSO_16"/>
      <sheetName val="Perf__Plan__Diário116"/>
      <sheetName val="In_(2)16"/>
      <sheetName val="slide_24_cat_A16"/>
      <sheetName val="slide_82_cat_b16"/>
      <sheetName val="Incident_유형구분표16"/>
      <sheetName val="CLASIFICACION_DE_AI16"/>
      <sheetName val="Base_da_Datos16"/>
      <sheetName val="Dados_dos_Produtos16"/>
      <sheetName val="DD_list16"/>
      <sheetName val="3YP2016-Bottom_up15"/>
      <sheetName val="2_카드채권(대출포함)15"/>
      <sheetName val="表21_净利润调节表15"/>
      <sheetName val="MASTER_APP15"/>
      <sheetName val="Cond__Inseguros15"/>
      <sheetName val="Comp__Inseguros15"/>
      <sheetName val="Lista_de_datos15"/>
      <sheetName val="Base_de_Datos15"/>
      <sheetName val="_DD_List15"/>
      <sheetName val="Share_Price_200215"/>
      <sheetName val="Clasif_15"/>
      <sheetName val="Lista_CI15"/>
      <sheetName val="Farol_Acciones15"/>
      <sheetName val="Lista_de_Entrenamientos15"/>
      <sheetName val="Supply_Cost_Centers15"/>
      <sheetName val="BEP_加薪_KPI14"/>
      <sheetName val="F08_-_Asia_Pac_Full_Year_Q315"/>
      <sheetName val="Top_Priorities15"/>
      <sheetName val="Listco_Stock15"/>
      <sheetName val="Intl_Purchase15"/>
      <sheetName val="FY_outlook15"/>
      <sheetName val="CY_outlook15"/>
      <sheetName val="Cash_metrics15"/>
      <sheetName val="P6_715"/>
      <sheetName val="DATOS_BASE14"/>
      <sheetName val="Unidades_SAC-REVENDA16"/>
      <sheetName val="FornecM_Check14"/>
      <sheetName val="Estratificación_AI14"/>
      <sheetName val="condicion_inseguras14"/>
      <sheetName val="Actos_Inseguros14"/>
      <sheetName val="Control_de_incidentes14"/>
      <sheetName val="Plan_de_Acción14"/>
      <sheetName val="Dashboard_Prevención_Riesgos_14"/>
      <sheetName val="TOP_KPIs_MTM14"/>
      <sheetName val="PLAN_DE_ACCION14"/>
      <sheetName val="Faro_de_Indicadores14"/>
      <sheetName val="Hazards_Analysis-隐患分析14"/>
      <sheetName val="_손익기01_XL_x005f_x005f_x005f_x0000__x005f_x005f_14"/>
      <sheetName val="97_사업추정(WEKI)14"/>
      <sheetName val="Tong_hop14"/>
      <sheetName val="95_1_1이후취득자산(숨기기상태)14"/>
      <sheetName val="sum1_(2)14"/>
      <sheetName val="3_바닥판설계14"/>
      <sheetName val="6월_공정외주14"/>
      <sheetName val="2_대외공문14"/>
      <sheetName val="2_총괄표14"/>
      <sheetName val="입출재고현황_(2)14"/>
      <sheetName val="504전기실_동부하-L14"/>
      <sheetName val="OUTER_AREA(겹침없음)14"/>
      <sheetName val="EL_표면적14"/>
      <sheetName val="TRE_TABLE14"/>
      <sheetName val="입찰내역_발주처_양식14"/>
      <sheetName val="Jul-Sep_Actual_cost_(2)13"/>
      <sheetName val="Issues_List_Payments14"/>
      <sheetName val="turnover_reason퇴직사유14"/>
      <sheetName val="Grafica_Actos14"/>
      <sheetName val="POC_LIST14"/>
      <sheetName val="부재료_비교(11년_vs_10년)12"/>
      <sheetName val="Condiciones_SyE14"/>
      <sheetName val="DETALLE_MENSUAL14"/>
      <sheetName val="do_not_delete14"/>
      <sheetName val="APAC_S14"/>
      <sheetName val="APAC_N14"/>
      <sheetName val="Slide_output14"/>
      <sheetName val="[손익기01_XL??DePara14"/>
      <sheetName val="Farol_Metas14"/>
      <sheetName val="Mod_Relac_14"/>
      <sheetName val="REALxMETA_-_CERVEJA16"/>
      <sheetName val="REALxMETA_-_REFRI16"/>
      <sheetName val="Directrices_de_Metas_201714"/>
      <sheetName val="Data_validation14"/>
      <sheetName val="SKU_Basic_Data14"/>
      <sheetName val="Entity_Target14"/>
      <sheetName val="VALIDACION_DE_DATOS13"/>
      <sheetName val="Drop-down_List13"/>
      <sheetName val="by_DD13"/>
      <sheetName val="Check_Qualidade12"/>
      <sheetName val="De_Para13"/>
      <sheetName val="Check_Aderencia12"/>
      <sheetName val="_손익기01_XL_x005f_x0000__x012"/>
      <sheetName val="Base_Farol12"/>
      <sheetName val="Gerencial_IL12"/>
      <sheetName val="Ventas_Campo12"/>
      <sheetName val="ACTOS_POR_RIESGO12"/>
      <sheetName val="drop_lists12"/>
      <sheetName val="MRL_NON_SUPPLY_URU12"/>
      <sheetName val="AIIM_-_Empresas_Ext_201212"/>
      <sheetName val="KPIs_Hana12"/>
      <sheetName val="Catalago_de_refacciones_12"/>
      <sheetName val="Existencias_al_07-Nov-201212"/>
      <sheetName val="Check_GG12"/>
      <sheetName val="Sheet3_(2)12"/>
      <sheetName val="요일_테이블_12"/>
      <sheetName val="Nombre_de_SOP12"/>
      <sheetName val="_mngt_Pillar12"/>
      <sheetName val="2__Indicadores12"/>
      <sheetName val="Ta_12"/>
      <sheetName val="Lao_&amp;_Cam12"/>
      <sheetName val="Hoegaarden_201912"/>
      <sheetName val="Lao_&amp;_Cam_201912"/>
      <sheetName val="Malaysia_201912"/>
      <sheetName val="Singapore_201912"/>
      <sheetName val="Sheet2_(2)12"/>
      <sheetName val="Other_Listings12"/>
      <sheetName val="Lista_de_Entrenamientos_RSO12"/>
      <sheetName val="Tablero_SDG15"/>
      <sheetName val="Lista_Areas15"/>
      <sheetName val="One_Page15"/>
      <sheetName val="Sub-Productos_HN13"/>
      <sheetName val="Eficiencia_linea12"/>
      <sheetName val="Pauta_RPS_Distribuição11"/>
      <sheetName val="Estoque_(2)11"/>
      <sheetName val="Comp_Inseguros11"/>
      <sheetName val="BNR_2012_в_ящике11"/>
      <sheetName val="DATOS_DE_VALIDACIÓN11"/>
      <sheetName val="Datos_con11"/>
      <sheetName val="_Datos_Cond_11"/>
      <sheetName val="DO_NOT_MOVE11"/>
      <sheetName val="INGRESO_(2)11"/>
      <sheetName val="PG-K1610_(UEN_Areas)MNG11"/>
      <sheetName val="DATOS_GEN_11"/>
      <sheetName val="NUEVOS_CRITERIOS11"/>
      <sheetName val="Condiciones_Agua11"/>
      <sheetName val="Dropdown_list10"/>
      <sheetName val="Drop_list10"/>
      <sheetName val="FX_Rates10"/>
      <sheetName val="Proced_10"/>
      <sheetName val="Cut_Machine_Summary10"/>
      <sheetName val="Control_de_Fallas10"/>
      <sheetName val="Setup_for_Templates10"/>
      <sheetName val="Datos_emp10"/>
      <sheetName val="Validation_lists10"/>
      <sheetName val="__한국_AMP_ASP-23_판㧤가격__10"/>
      <sheetName val="11_䡸화채무줝ⴌ(AFS,HTM)0810"/>
      <sheetName val="TIPO_DE_ACTO10"/>
      <sheetName val="CRITICIDAD_DE_CI10"/>
      <sheetName val="Catálogo_de_CI10"/>
      <sheetName val="%_CUMPLIMIENTO10"/>
      <sheetName val="%_cumplimiento_10"/>
      <sheetName val="CALIFICACIONES_20198"/>
      <sheetName val="Lev_4_360_deg_check_Crit_Task8"/>
      <sheetName val="Lev_4_Chk_IC_Stock_Crit_Task8"/>
      <sheetName val="Lev_4_WMS_Putaway_Crit_Task8"/>
      <sheetName val="Data_selection8"/>
      <sheetName val="1_8"/>
      <sheetName val="Customer_&amp;_SO8"/>
      <sheetName val="Session_Proposal8"/>
      <sheetName val="Vagas_x_Candidatos10"/>
      <sheetName val="Listas_y_equipos_a_evaluar10"/>
      <sheetName val="Data_Reporte10"/>
      <sheetName val="Read_me10"/>
      <sheetName val="Champions_List9"/>
      <sheetName val="NAZ_Strategy8"/>
      <sheetName val="Daily_Dashboard10"/>
      <sheetName val="Dropdown_Menu6"/>
      <sheetName val="Análise_Tempos7"/>
      <sheetName val="PDA_BOP7"/>
      <sheetName val="Validação_de_Dados7"/>
      <sheetName val="No_llenar_7"/>
      <sheetName val="유류대_현황5"/>
      <sheetName val="Incentivo_Automóvil7"/>
      <sheetName val="mapping_(2)5"/>
      <sheetName val="Ref_5"/>
      <sheetName val="Consolidated_Project_List5"/>
      <sheetName val="Fixed_Cost5"/>
      <sheetName val="1__템플릿5"/>
      <sheetName val="2__작성_참고사항5"/>
      <sheetName val="Lista_de_Motivos7"/>
      <sheetName val="Ponto_Crítico_-_Resp__Plano7"/>
      <sheetName val="Lista_Funcionários_(2)7"/>
      <sheetName val="2_3_Projects_Status5"/>
      <sheetName val="Project_List6"/>
      <sheetName val="PROCESS_MD7"/>
      <sheetName val="Выпадающие_списки6"/>
      <sheetName val="Listas_desplegables5"/>
      <sheetName val="Resumen_General5"/>
      <sheetName val="Cátalogo_de_CI5"/>
      <sheetName val="Hoja2_(2)5"/>
      <sheetName val="Technology_check_list5"/>
      <sheetName val="Status_de_Usuario5"/>
      <sheetName val="Actos_y_Condiciones_5"/>
      <sheetName val="NO_BORRAR5"/>
      <sheetName val="Formato_checklist_Lab5"/>
      <sheetName val="SOP_Freshness5"/>
      <sheetName val="Master_Data5"/>
      <sheetName val="PAINEL_RECOLHA_CRÉDITO7"/>
      <sheetName val="Gráficos_-_CDD7"/>
      <sheetName val="Dimension_IN_Sheet1!D19125"/>
      <sheetName val="Dimension_IN_19125"/>
      <sheetName val="Manage_to_Sustain4"/>
      <sheetName val="Packages_Info4"/>
      <sheetName val="Meeting_List4"/>
      <sheetName val="2020_MMR124"/>
      <sheetName val="입문_트랜드(종합분석)4"/>
      <sheetName val="Master_CE4"/>
      <sheetName val="CE_Final_4"/>
      <sheetName val="OL_LIST4"/>
      <sheetName val="YTD_GUEST_LIST4"/>
      <sheetName val="Session_Full_list4"/>
      <sheetName val="FOOD_PAYMENT_update_JAN4"/>
      <sheetName val="Rate_card_F19_4"/>
      <sheetName val="Master_Plan__(update)4"/>
      <sheetName val="The_KPI_4"/>
      <sheetName val="Mentor_Plan_4"/>
      <sheetName val="Master_Plan_4"/>
      <sheetName val="Tier_1_GOV_PC_Networking_4"/>
      <sheetName val="Tier_1_LBO_4"/>
      <sheetName val="Preferred_Option4"/>
      <sheetName val="Razão_Social4"/>
      <sheetName val="_손익기01_XL_x005f_x0000__x005f_x005f_x04"/>
      <sheetName val="1월_목표4"/>
      <sheetName val="FILIAL_MINAS4"/>
      <sheetName val="info_for_drop_box4"/>
      <sheetName val="KPIs-_TTP,_PTP,_People_Turnove4"/>
      <sheetName val="POCM_배송지4"/>
      <sheetName val="10_麦汁CIP清洗标准水量2"/>
      <sheetName val="Mapping_2"/>
      <sheetName val="WS_DB2"/>
      <sheetName val="Region_2"/>
      <sheetName val="SKU_DB2"/>
      <sheetName val="데이터_유효성_목록2"/>
      <sheetName val="SAP_info2"/>
      <sheetName val="Target_Book2"/>
      <sheetName val="Tipo_Viaje2"/>
      <sheetName val="Flota_y_Personal2"/>
      <sheetName val="Name_List2"/>
      <sheetName val="Ref_New_Contract_Model2"/>
      <sheetName val="Back_Data_14"/>
      <sheetName val="2_주요계수총괄4"/>
      <sheetName val="외주현황_wq13"/>
      <sheetName val="P_M_별5"/>
      <sheetName val="대투_보관자료_변경3"/>
      <sheetName val="Project_Brief4"/>
      <sheetName val="단면_(2)4"/>
      <sheetName val="부대시행1_(2)4"/>
      <sheetName val="1_차입금4"/>
      <sheetName val="근거_및_가정4"/>
      <sheetName val="118_세금과공과4"/>
      <sheetName val="_견적서3"/>
      <sheetName val="Facility_Information4"/>
      <sheetName val="1_본사계정별4"/>
      <sheetName val="3_6_2남양주택배4"/>
      <sheetName val="해외_기술훈련비_(합계)4"/>
      <sheetName val="설산1_나4"/>
      <sheetName val="PAD_TR보호대기초4"/>
      <sheetName val="1월_예산3"/>
      <sheetName val="Utility_Usage_YTN_TOWER3"/>
      <sheetName val="1__시공측량4"/>
      <sheetName val="수종별수량_(2)4"/>
      <sheetName val="전선_및_전선관3"/>
      <sheetName val="설문_평가3"/>
      <sheetName val="B-1_기본정보3"/>
      <sheetName val="납부내역총괄표_(수정)4"/>
      <sheetName val="#1)_투자_구분3"/>
      <sheetName val="Rev__Recon_12"/>
      <sheetName val="1_고객불만건수2"/>
      <sheetName val="1_변경범위2"/>
      <sheetName val="Weekly_Progress(계장)4"/>
      <sheetName val="2013_2월_연결대상3"/>
      <sheetName val="2-2_투자3"/>
      <sheetName val="Proj__Fin_3"/>
      <sheetName val="ITS_Assumptions2"/>
      <sheetName val="7_Utility_Analysis3"/>
      <sheetName val="Operational_Activities3"/>
      <sheetName val="13_포장용역비표준3"/>
      <sheetName val="9_가공부자재표준3"/>
      <sheetName val="8_ROLL표준(TSW)3"/>
      <sheetName val="4_톤당조관량표준3"/>
      <sheetName val="5_조관부자재표준3"/>
      <sheetName val="KEY_CODE3"/>
      <sheetName val="2-1_강사료,교통비_지급명세3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C1_3_12"/>
      <sheetName val="실행기성_갑지3"/>
      <sheetName val="Eq__Mobilization2"/>
      <sheetName val="1__작성방식2"/>
      <sheetName val="표)CFT장_조직별_배분2"/>
      <sheetName val="20180214_P&amp;T2"/>
      <sheetName val="Ref__중점_추진_과제별_상세2"/>
      <sheetName val="2_6_三无_(2)2"/>
      <sheetName val="수량산출서_갑지2"/>
      <sheetName val="G_R300경비2"/>
      <sheetName val="AS포장복구_2"/>
      <sheetName val="설_계2"/>
      <sheetName val="Worker_List2"/>
      <sheetName val="GB-IC_Villingen_GG2"/>
      <sheetName val="6월_공嚺㓶가2"/>
      <sheetName val="Exchange_rate2"/>
      <sheetName val="업무_분류(Category)2"/>
      <sheetName val="준검_내역서2"/>
      <sheetName val="날개수량1_52"/>
      <sheetName val="F_월별기성수금현황_2"/>
      <sheetName val="기초정보_코드2"/>
      <sheetName val="#1_Basic2"/>
      <sheetName val="첨부#2_Cash_Flow(현장작성)2"/>
      <sheetName val="3_일반사상2"/>
      <sheetName val="Bank_code2"/>
      <sheetName val="Drop-down_RAW2"/>
      <sheetName val="산자사_운전용품2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4_1_월별_에너지_사용량2"/>
      <sheetName val="조도계산서_(도서)2"/>
      <sheetName val="A(Rev_3)2"/>
      <sheetName val="STRAT_PLAN_WKSHT3"/>
      <sheetName val="Sales_Plan_&amp;_other3"/>
      <sheetName val="drop_downs2"/>
      <sheetName val="Basic_Information2"/>
      <sheetName val="7300-1000_113"/>
      <sheetName val="PJT_현황2"/>
      <sheetName val="진행_DATA_(2)2"/>
      <sheetName val="참고)_기준정보2"/>
      <sheetName val="Long_Term_Prices2"/>
      <sheetName val="구분_Table2"/>
      <sheetName val="역T형옹벽(3_0)2"/>
      <sheetName val="외상매출금현황-수정분_A22"/>
      <sheetName val="PF_현황(11년12월)2"/>
      <sheetName val="_손익기01_XL__DePara11"/>
      <sheetName val="Q4_20182"/>
      <sheetName val="Q4_20192"/>
      <sheetName val="Q4_Sum2"/>
      <sheetName val="2020_KPI_LE02"/>
      <sheetName val="Lista_AI2"/>
      <sheetName val="_2"/>
      <sheetName val="COE_Scope_-_Strategic_Projects2"/>
      <sheetName val="SEGUIMIENTO_SEMANAL2"/>
      <sheetName val="TO_TTZ2"/>
      <sheetName val="CATÁLOGO_DE_PELIGROS2"/>
      <sheetName val="입찰내역_Ĉ2"/>
      <sheetName val="match_list2"/>
      <sheetName val="Rate_data2"/>
      <sheetName val="KPI_need_to_input2"/>
      <sheetName val="강남_CRM_11월2"/>
      <sheetName val="Template_HN2"/>
      <sheetName val="Resumen_(hL_env)2"/>
      <sheetName val="RyNV_detectados_2"/>
      <sheetName val="Curva_20212"/>
      <sheetName val="Por_PPR3"/>
      <sheetName val="Nigeria_&amp;_Ghana2"/>
      <sheetName val="_손익기01_XL_x005f_x005f_x002"/>
      <sheetName val="Manual_Database1"/>
      <sheetName val="CRITERIOS_DE_AI2"/>
      <sheetName val="TR__KHCode1"/>
      <sheetName val="NDD_CPT1"/>
      <sheetName val="_折扣项_PromotionPlan1"/>
      <sheetName val="DEX_(2)1"/>
      <sheetName val="Lista_d2"/>
      <sheetName val="Catalogo_Cursos1"/>
      <sheetName val="Catalogo_Cursos_1"/>
      <sheetName val="Check_People1"/>
      <sheetName val="AVANCE_PROGRAMACION1"/>
      <sheetName val="Cumplimiento_por_Entrenamiento1"/>
      <sheetName val="Cumplimiento_del_Plan_por_área1"/>
      <sheetName val="CAPTURA_ENE_MAY1"/>
      <sheetName val="tablas_cuadrillas1"/>
      <sheetName val="Base_de_Datos_de_Activos_1"/>
      <sheetName val="PIVOT_ADHERENCIA1"/>
      <sheetName val="Steps_of_Committe_1"/>
      <sheetName val="IC's_(2)1"/>
      <sheetName val="Participación_en_entrenamie_(21"/>
      <sheetName val="Detalle_para_correctivo_excep_2"/>
      <sheetName val="Puerto_Rico2"/>
      <sheetName val="AI_OYS_Acum2"/>
      <sheetName val="Boletas_Condiciones2"/>
      <sheetName val="1_13"/>
      <sheetName val="1_23"/>
      <sheetName val="2_1-Pareto2"/>
      <sheetName val="Datos_Mensuales2"/>
      <sheetName val="Indicador_EE_Mensual2"/>
      <sheetName val="Plan_de_Acción_MAZ1"/>
      <sheetName val="DIAGEO_VENTURE1"/>
      <sheetName val="MAESTRO_CODIGOS1"/>
      <sheetName val="Por_regional1"/>
      <sheetName val="Por_Proveedor1"/>
      <sheetName val="X_Categoria1"/>
      <sheetName val="Por_Vendedor1"/>
      <sheetName val="Por_Mayoristas1"/>
      <sheetName val="Por_Cliente1"/>
      <sheetName val="Por_producto1"/>
      <sheetName val="Por_producto_cant_1"/>
      <sheetName val="Por_producto_cant__(2)1"/>
      <sheetName val="Por_Vendedor_X_Ciudad1"/>
      <sheetName val="Act_por_cliente1"/>
      <sheetName val="Act_por_Proveedor1"/>
      <sheetName val="Act_por_producto1"/>
      <sheetName val="Project_Count1"/>
      <sheetName val="M&amp;Q_Lead1"/>
      <sheetName val="업무분장_1"/>
      <sheetName val="견적_맵1"/>
      <sheetName val="TOWER_12TON1"/>
      <sheetName val="TOWER_10TON1"/>
      <sheetName val="JIB_CRANE,HOIST1"/>
      <sheetName val="Diesel_Price_1"/>
      <sheetName val="전기요금_산출내역1"/>
      <sheetName val="노원열병합__건축공사기성내역서1"/>
      <sheetName val="문의내용_카테고리_분류(수정X)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Investment_Category1"/>
      <sheetName val="Mot_So_Thuat_Ngu_EN-VI2"/>
      <sheetName val="시스템_개요_유효값1"/>
      <sheetName val="NG_Item1"/>
      <sheetName val="Ref__Spec_Review_양식1"/>
      <sheetName val="Ref__시험항목_테이블1"/>
      <sheetName val="Ref__Search_Result_테이블1"/>
      <sheetName val="20년_동일기간_소테마1"/>
      <sheetName val="control_sheet1"/>
      <sheetName val="JT3_0견적-구11"/>
      <sheetName val="Dropbox_목록1"/>
      <sheetName val="SPT_vs_PHI1"/>
      <sheetName val="수량산출서_(2)1"/>
      <sheetName val="1_수인터널2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1~9_하중계산1"/>
      <sheetName val="BSD_(2)1"/>
      <sheetName val="방배동내역_(총괄)1"/>
      <sheetName val="NKC_(final)1"/>
      <sheetName val="NCR_HEC_6_Opens1"/>
      <sheetName val="NCR_HEC_4_Open_&amp;_Vendor_2_Open1"/>
      <sheetName val="무형자산_LS111"/>
      <sheetName val="2_FM_Fee_2차년도1"/>
      <sheetName val="3_감가장비1"/>
      <sheetName val="SRS_월별_BS2"/>
      <sheetName val="평가&amp;선급_미지급2"/>
      <sheetName val="EXC_IND1"/>
      <sheetName val="COLOR별_인쇄1"/>
      <sheetName val="Sensitivity_and_GC_Value1"/>
      <sheetName val="10_예산_및_원가_계획(02년)1"/>
      <sheetName val="실행간萹_x0014_旄"/>
      <sheetName val="실행간萹į㿔"/>
      <sheetName val="실행간萹⼴"/>
      <sheetName val="실행간萹%ㄤ"/>
      <sheetName val="실행간萹ç⽄"/>
      <sheetName val="실행간萹Ľ≌"/>
      <sheetName val="실행간萹Ăㇴ"/>
      <sheetName val="실행간萹à⌌"/>
      <sheetName val="실행간萹Ó㋄"/>
      <sheetName val="실행간萹Ĭ㈤"/>
      <sheetName val="실행간_x0000__x0000__x0005_"/>
      <sheetName val="기준정보基准信息参考"/>
      <sheetName val="계정정보"/>
      <sheetName val="예산관리대장"/>
      <sheetName val="Xunit (단위환산)"/>
      <sheetName val="기준표"/>
      <sheetName val="산출기준(파견전산실)"/>
      <sheetName val="보빈규격"/>
      <sheetName val="공사비지급"/>
      <sheetName val="책임준비금"/>
      <sheetName val="매입매출(입력)"/>
      <sheetName val="참고3.DATA"/>
      <sheetName val="경영비율 "/>
      <sheetName val="간접경상비"/>
      <sheetName val="자금_제_x0000__x0000_Ԁ_x0000_"/>
      <sheetName val="tifico"/>
      <sheetName val="3.공통공사대비"/>
      <sheetName val="2002년12월"/>
      <sheetName val="현장관리비 산출내역"/>
      <sheetName val="일일투입집계표"/>
      <sheetName val="평가데이터"/>
      <sheetName val="Macro3"/>
      <sheetName val="지급제한자"/>
      <sheetName val="생산"/>
      <sheetName val="단가조사표"/>
      <sheetName val="물가대비표"/>
      <sheetName val="상반기손익차2총괄"/>
      <sheetName val="OUTER_A՜"/>
      <sheetName val="__Dscljh_c_EXCEL________1_96__2"/>
      <sheetName val="토공(우물통,기타) "/>
      <sheetName val="원가관리_(동월대-_x0000_Ԁ"/>
      <sheetName val="가설전기별첨"/>
      <sheetName val="Insight MTD QTD YTD DATA"/>
      <sheetName val="Working (PivotTable)"/>
      <sheetName val="주주명부&lt;끝&gt;"/>
      <sheetName val="Essbase (53 Weeks)"/>
      <sheetName val="Essbase (52 Weeks)"/>
      <sheetName val="Store Listing"/>
      <sheetName val="COMP Working"/>
      <sheetName val="Q1"/>
      <sheetName val="Q3"/>
      <sheetName val="COMP LLY Working"/>
      <sheetName val="상표권"/>
      <sheetName val="_x005f_x005f_x005f_x005f_x005f_x005f_x005f_x0018__x005f"/>
      <sheetName val="_x005f_x005f_x005f_x0018__"/>
      <sheetName val="간접비"/>
      <sheetName val="무역한도관리"/>
      <sheetName val="체신주조서"/>
      <sheetName val="연결조정사항(2019)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손익합산"/>
      <sheetName val="특정현금과예금"/>
      <sheetName val="현금과예금"/>
      <sheetName val="OWNER-1 (2)"/>
      <sheetName val="Sheet7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OWNER-1_(2)1"/>
      <sheetName val="BS준비.XLS"/>
      <sheetName val="BS%EC%A4%80%EB%B9%84.XLS"/>
      <sheetName val="ITEM-LIST"/>
      <sheetName val="출자한도"/>
      <sheetName val="CD-실적"/>
      <sheetName val="기초데이타"/>
      <sheetName val="품의"/>
      <sheetName val="동해title"/>
      <sheetName val="3210이연법인세"/>
      <sheetName val="0212"/>
      <sheetName val="comm"/>
      <sheetName val="리드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공통비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xxxxxx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4b Consolidated PL"/>
      <sheetName val="C200"/>
      <sheetName val="TT List"/>
      <sheetName val="类别"/>
      <sheetName val="(실사조정)총괄"/>
      <sheetName val="4월 매출"/>
      <sheetName val="2005조관부자재표준"/>
      <sheetName val="2005공정별직접노무비표준"/>
      <sheetName val="2005공정별전력비표준"/>
      <sheetName val="2005도금부자재표준"/>
      <sheetName val="2005톤당조관량표준"/>
      <sheetName val="2005인발표준"/>
      <sheetName val="Stop"/>
      <sheetName val="Accueil"/>
      <sheetName val="C61X-BOM"/>
      <sheetName val="품목리스트"/>
      <sheetName val=" Drop"/>
      <sheetName val="변동률산출"/>
      <sheetName val="F4-F7"/>
      <sheetName val="Supplement2"/>
      <sheetName val="本月预计"/>
      <sheetName val="1)추진현황"/>
      <sheetName val="매출회전"/>
      <sheetName val="소방사항"/>
      <sheetName val="TMPA"/>
      <sheetName val="TLoss"/>
      <sheetName val="예총"/>
      <sheetName val="0304"/>
      <sheetName val="운영경비 세부작성근거"/>
      <sheetName val="T13(P68~72,78)"/>
      <sheetName val="3.판관비명세서"/>
      <sheetName val="입찰내역 _x0000__x0000__x0000__x0001_Ԁ_x0000_"/>
      <sheetName val="퇴직사유"/>
      <sheetName val="카테고리 분류 (수정X)"/>
      <sheetName val="07.01"/>
      <sheetName val="설계내역양식"/>
      <sheetName val="경영비율_"/>
      <sheetName val="목차 "/>
      <sheetName val="0. 물류비집계 rev1"/>
      <sheetName val="0. 물류비 집계"/>
      <sheetName val="(1-2) 국내 구간별 운송 견적 1"/>
      <sheetName val="(1-1) 국내 구간별 운송 실적  (2)"/>
      <sheetName val="(1) 국내 사이트 상세 주소 "/>
      <sheetName val="수입 건수 정리"/>
      <sheetName val="(2-1) 수출 해상 (LCL) "/>
      <sheetName val="(2-2) 수출 항공 "/>
      <sheetName val="(2-4) 수출 내륙 운송료"/>
      <sheetName val="(3-1) 수입 해상 (FCL)"/>
      <sheetName val="(3-2) 수입 해상 (LCL) "/>
      <sheetName val="(3-3) 수입 항공 "/>
      <sheetName val="(3-5) 수입 내륙 운송료"/>
      <sheetName val="물류비"/>
      <sheetName val="운송내역 "/>
      <sheetName val="입찰내역 _x0000_⊍_x0000__x0000_∀的"/>
      <sheetName val="집계확_x0000_"/>
      <sheetName val="⑤항목별2"/>
      <sheetName val="504전기실_x0000__x0000__x0001_Ԁ_x0000_"/>
      <sheetName val="__한국_AMP_ASP-23_판매가격_롟"/>
      <sheetName val="기타코드"/>
      <sheetName val="LE (VND)"/>
      <sheetName val="_x005f_x0000__"/>
      <sheetName val="Probability and Consequence"/>
      <sheetName val="Total marcas"/>
      <sheetName val="Fase 1"/>
      <sheetName val="Fase 2"/>
      <sheetName val="Fase 3"/>
      <sheetName val="Ajuste"/>
      <sheetName val="TSC_Mensual"/>
      <sheetName val="陈列标准"/>
      <sheetName val="2021"/>
      <sheetName val="TARGETS BY MONTH"/>
      <sheetName val="2021 Customer Targets By Month"/>
      <sheetName val="Customer Data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CLOSED OUT LETS _x0009_"/>
      <sheetName val="Swaziland_Data"/>
      <sheetName val="2019_Cases"/>
      <sheetName val="년도기부"/>
      <sheetName val="Tipo_Viaje3"/>
      <sheetName val="Flota_y_Personal3"/>
      <sheetName val="COE_Scope_-_Strategic_Projects3"/>
      <sheetName val="SEGUIMIENTO_SEMANAL3"/>
      <sheetName val="TO_TTZ3"/>
      <sheetName val="CATÁLOGO_DE_PELIGROS3"/>
      <sheetName val="RyNV_detectados_3"/>
      <sheetName val="CRITERIOS_DE_AI3"/>
      <sheetName val="Probability_and_Consequence"/>
      <sheetName val="Total_marcas"/>
      <sheetName val="Fase_1"/>
      <sheetName val="Fase_2"/>
      <sheetName val="Fase_3"/>
      <sheetName val="CLOSED OUT LETS  "/>
      <sheetName val="Drop-Down Lists"/>
      <sheetName val="Standards"/>
      <sheetName val="SEM x area"/>
      <sheetName val="PLANTA"/>
      <sheetName val="8 Bars"/>
      <sheetName val="ubictec"/>
      <sheetName val="TO_Data_Base27"/>
      <sheetName val="YTD_Summary26"/>
      <sheetName val="Month_Summary26"/>
      <sheetName val="Trial_Balance_MAY_200926"/>
      <sheetName val="TB_Pivot26"/>
      <sheetName val="total_per_LB_LB226"/>
      <sheetName val="Trial_Balance_Vlookup26"/>
      <sheetName val="Trial_Balance_APRIL_200926"/>
      <sheetName val="Roll_Out_AQ26"/>
      <sheetName val="Evolução_mandamentos26"/>
      <sheetName val="Planilha_resultados25"/>
      <sheetName val="Historico_200325"/>
      <sheetName val="Sig_Cycles_Accts_&amp;_Processes25"/>
      <sheetName val="Fixed_ZBB19"/>
      <sheetName val="E_法规NC19"/>
      <sheetName val="3_ISo_YTD19"/>
      <sheetName val="Données_LMU19"/>
      <sheetName val="Brazil_Sovereign19"/>
      <sheetName val="Base_de_Dados19"/>
      <sheetName val="Resumen_Costo19"/>
      <sheetName val="Extract_Loss19"/>
      <sheetName val="QA_跟踪记录表19"/>
      <sheetName val="5_119"/>
      <sheetName val="material_data19"/>
      <sheetName val="other_data19"/>
      <sheetName val="Dados_BLP19"/>
      <sheetName val="Como_Estamos19"/>
      <sheetName val="RG_Depots19"/>
      <sheetName val="Base_PEF20"/>
      <sheetName val="SKU_Mapping19"/>
      <sheetName val="Drop_Down19"/>
      <sheetName val="Controls_data21"/>
      <sheetName val="Testing_Template_Guidance19"/>
      <sheetName val="Test_Programs19"/>
      <sheetName val="Raw_Data19"/>
      <sheetName val="EBM-2_GHQ19"/>
      <sheetName val="JOB_PROFILE_-_LAS19"/>
      <sheetName val="ARdistr_(2)19"/>
      <sheetName val="Database_(RUR)Mar_YTD19"/>
      <sheetName val="look-up_data18"/>
      <sheetName val="FJJX_Bud_IB18"/>
      <sheetName val="Com_(2PK)18"/>
      <sheetName val="Prd_Hierarchy(产品层级)18"/>
      <sheetName val="Project_Code18"/>
      <sheetName val="요일_테이블19"/>
      <sheetName val="요일_테이블_(2)18"/>
      <sheetName val="전사_PL20"/>
      <sheetName val="자금_제외_PL20"/>
      <sheetName val="자금_PL20"/>
      <sheetName val="전사_BS20"/>
      <sheetName val="자금_제외_BS20"/>
      <sheetName val="자금_BS20"/>
      <sheetName val="BS_계정_설명20"/>
      <sheetName val="_Cash_Flow(전사)20"/>
      <sheetName val="_Cash_Flow(자금제외)20"/>
      <sheetName val="_Cash_Flow(자금)20"/>
      <sheetName val="ROIC_20"/>
      <sheetName val="인건비_명세20"/>
      <sheetName val="판관비_명세20"/>
      <sheetName val="OH_Cost경비(내역)20"/>
      <sheetName val="OH_Cost경비(배부기준)20"/>
      <sheetName val="기타수지&amp;특별손익_명세20"/>
      <sheetName val="업무연락_(2)19"/>
      <sheetName val="제시_손익계산서19"/>
      <sheetName val="01_02월_성과급20"/>
      <sheetName val="M_7회차_담금_계획19"/>
      <sheetName val="팀별_실적19"/>
      <sheetName val="팀별_실적_(환산)19"/>
      <sheetName val="4__Inj_투자상세내역19"/>
      <sheetName val="3__Blow_투자_상세내역19"/>
      <sheetName val="Process_List19"/>
      <sheetName val="7_(2)19"/>
      <sheetName val="Prd_Hierarchy(产品层次)18"/>
      <sheetName val="_손익기01_XL18"/>
      <sheetName val="Income_Stmt18"/>
      <sheetName val="drop_down_list18"/>
      <sheetName val="[손익기01_XL_x005f_x0000__x005f_x0000_DePara18"/>
      <sheetName val="Set_Up18"/>
      <sheetName val="[손익기01_XL18"/>
      <sheetName val="Quarterly_LBO_Model18"/>
      <sheetName val="tab_STATUS_DO_PROCESSO_17"/>
      <sheetName val="CLASIFICACION_DE_AI17"/>
      <sheetName val="Base_da_Datos17"/>
      <sheetName val="_손익기01_XL_x005f_x0000__x005f_x0000_DePara18"/>
      <sheetName val="Perf__Plan__Diário117"/>
      <sheetName val="In_(2)17"/>
      <sheetName val="Classification_分类17"/>
      <sheetName val="15년_BL_사계18"/>
      <sheetName val="1_종합손익(도급)18"/>
      <sheetName val="1_종합손익(주택,개발)18"/>
      <sheetName val="2_실행예산18"/>
      <sheetName val="2_2과부족18"/>
      <sheetName val="2_3원가절감18"/>
      <sheetName val="8_외주비집행현황18"/>
      <sheetName val="9_자재비18"/>
      <sheetName val="10_현장집행18"/>
      <sheetName val="3_추가원가18"/>
      <sheetName val="3_추가원가_(2)18"/>
      <sheetName val="4_사전공사18"/>
      <sheetName val="5_추정공사비18"/>
      <sheetName val="6_금융비용18"/>
      <sheetName val="7_공사비집행현황(총괄)18"/>
      <sheetName val="11_1생산성18"/>
      <sheetName val="11_2인원산출18"/>
      <sheetName val="Figures_Report17"/>
      <sheetName val="Dados_dos_Produtos17"/>
      <sheetName val="Fare_prices17"/>
      <sheetName val="Hotel_prices17"/>
      <sheetName val="MASTER_APP16"/>
      <sheetName val="Cond__Inseguros16"/>
      <sheetName val="Comp__Inseguros16"/>
      <sheetName val="__한국_AMP_ASP-23_판매가격__17"/>
      <sheetName val="CC_Down_load_071617"/>
      <sheetName val="변경실행(2차)_17"/>
      <sheetName val="나_출고17"/>
      <sheetName val="나_입고17"/>
      <sheetName val="09년_인건비(속리산)17"/>
      <sheetName val="합산목표(감가+57_5)17"/>
      <sheetName val="제조원가_원단위_분석17"/>
      <sheetName val="종합표양식(품의_&amp;_입고)_217"/>
      <sheetName val="원가관리_(동월대비)17"/>
      <sheetName val="b_balju_(2)17"/>
      <sheetName val="2-2_매출분석17"/>
      <sheetName val="몰드시스템_리스트17"/>
      <sheetName val="11_외화채무증권(AFS,HTM)0817"/>
      <sheetName val="13_감액TEST_0817"/>
      <sheetName val="12년_CF(9월)17"/>
      <sheetName val="중기조종사_단위단가17"/>
      <sheetName val="6PILE__(돌출)17"/>
      <sheetName val="기성청구_공문17"/>
      <sheetName val="Sheet1_(2)17"/>
      <sheetName val="slide_24_cat_A17"/>
      <sheetName val="slide_82_cat_b17"/>
      <sheetName val="09~10년_매출계획17"/>
      <sheetName val="1_MDF1공장17"/>
      <sheetName val="Incident_유형구분표17"/>
      <sheetName val="3YP2016-Bottom_up16"/>
      <sheetName val="DD_list17"/>
      <sheetName val="Lista_de_datos16"/>
      <sheetName val="Base_de_Datos16"/>
      <sheetName val="Farol_Acciones16"/>
      <sheetName val="Lista_de_Entrenamientos16"/>
      <sheetName val="Clasif_16"/>
      <sheetName val="Lista_CI16"/>
      <sheetName val="2_카드채권(대출포함)16"/>
      <sheetName val="表21_净利润调节表16"/>
      <sheetName val="Unidades_SAC-REVENDA17"/>
      <sheetName val="FornecM_Check15"/>
      <sheetName val="Supply_Cost_Centers16"/>
      <sheetName val="Faro_de_Indicadores15"/>
      <sheetName val="TOP_KPIs_MTM15"/>
      <sheetName val="PLAN_DE_ACCION15"/>
      <sheetName val="Grafica_Actos15"/>
      <sheetName val="Estratificación_AI15"/>
      <sheetName val="condicion_inseguras15"/>
      <sheetName val="Actos_Inseguros15"/>
      <sheetName val="Control_de_incidentes15"/>
      <sheetName val="Plan_de_Acción15"/>
      <sheetName val="REALxMETA_-_CERVEJA17"/>
      <sheetName val="REALxMETA_-_REFRI17"/>
      <sheetName val="Condiciones_SyE15"/>
      <sheetName val="Share_Price_200216"/>
      <sheetName val="_DD_List16"/>
      <sheetName val="BEP_加薪_KPI15"/>
      <sheetName val="[손익기01_XL??DePara15"/>
      <sheetName val="Farol_Metas15"/>
      <sheetName val="Dashboard_Prevención_Riesgos_15"/>
      <sheetName val="Mod_Relac_15"/>
      <sheetName val="Directrices_de_Metas_201715"/>
      <sheetName val="Issues_List_Payments15"/>
      <sheetName val="DETALLE_MENSUAL15"/>
      <sheetName val="POC_LIST15"/>
      <sheetName val="Entity_Target15"/>
      <sheetName val="Check_Qualidade13"/>
      <sheetName val="do_not_delete15"/>
      <sheetName val="APAC_S15"/>
      <sheetName val="APAC_N15"/>
      <sheetName val="Slide_output15"/>
      <sheetName val="_손익기01_XL_x005f_x005f_x005f_x0000__x005f_x005f_15"/>
      <sheetName val="F08_-_Asia_Pac_Full_Year_Q316"/>
      <sheetName val="Top_Priorities16"/>
      <sheetName val="Listco_Stock16"/>
      <sheetName val="Intl_Purchase16"/>
      <sheetName val="FY_outlook16"/>
      <sheetName val="CY_outlook16"/>
      <sheetName val="Cash_metrics16"/>
      <sheetName val="P6_716"/>
      <sheetName val="DATOS_BASE15"/>
      <sheetName val="Hazards_Analysis-隐患分析15"/>
      <sheetName val="97_사업추정(WEKI)15"/>
      <sheetName val="Tong_hop15"/>
      <sheetName val="95_1_1이후취득자산(숨기기상태)15"/>
      <sheetName val="sum1_(2)15"/>
      <sheetName val="3_바닥판설계15"/>
      <sheetName val="6월_공정외주15"/>
      <sheetName val="2_대외공문15"/>
      <sheetName val="2_총괄표15"/>
      <sheetName val="입출재고현황_(2)15"/>
      <sheetName val="504전기실_동부하-L15"/>
      <sheetName val="OUTER_AREA(겹침없음)15"/>
      <sheetName val="EL_표면적15"/>
      <sheetName val="TRE_TABLE15"/>
      <sheetName val="입찰내역_발주처_양식15"/>
      <sheetName val="turnover_reason퇴직사유15"/>
      <sheetName val="Data_validation15"/>
      <sheetName val="SKU_Basic_Data15"/>
      <sheetName val="Check_Aderencia13"/>
      <sheetName val="De_Para14"/>
      <sheetName val="Ventas_Campo13"/>
      <sheetName val="Base_Farol13"/>
      <sheetName val="Gerencial_IL13"/>
      <sheetName val="VALIDACION_DE_DATOS14"/>
      <sheetName val="KPIs_Hana13"/>
      <sheetName val="Catalago_de_refacciones_13"/>
      <sheetName val="Existencias_al_07-Nov-201213"/>
      <sheetName val="ACTOS_POR_RIESGO13"/>
      <sheetName val="drop_lists13"/>
      <sheetName val="Check_GG13"/>
      <sheetName val="AIIM_-_Empresas_Ext_201213"/>
      <sheetName val="Nombre_de_SOP13"/>
      <sheetName val="Ta_13"/>
      <sheetName val="2__Indicadores13"/>
      <sheetName val="Drop-down_List14"/>
      <sheetName val="by_DD14"/>
      <sheetName val="Jul-Sep_Actual_cost_(2)14"/>
      <sheetName val="MRL_NON_SUPPLY_URU13"/>
      <sheetName val="Lista_de_Entrenamientos_RSO13"/>
      <sheetName val="Tablero_SDG16"/>
      <sheetName val="Lista_Areas16"/>
      <sheetName val="One_Page16"/>
      <sheetName val="Sub-Productos_HN14"/>
      <sheetName val="Eficiencia_linea13"/>
      <sheetName val="_손익기01_XL_x005f_x0000__x013"/>
      <sheetName val="부재료_비교(11년_vs_10년)13"/>
      <sheetName val="_mngt_Pillar13"/>
      <sheetName val="Comp_Inseguros12"/>
      <sheetName val="Pauta_RPS_Distribuição12"/>
      <sheetName val="Estoque_(2)12"/>
      <sheetName val="Sheet3_(2)13"/>
      <sheetName val="Lao_&amp;_Cam13"/>
      <sheetName val="Hoegaarden_201913"/>
      <sheetName val="Lao_&amp;_Cam_201913"/>
      <sheetName val="Malaysia_201913"/>
      <sheetName val="Singapore_201913"/>
      <sheetName val="Sheet2_(2)13"/>
      <sheetName val="요일_테이블_13"/>
      <sheetName val="Other_Listings13"/>
      <sheetName val="BNR_2012_в_ящике12"/>
      <sheetName val="FX_Rates11"/>
      <sheetName val="__한국_AMP_ASP-23_판㧤가격__11"/>
      <sheetName val="11_䡸화채무줝ⴌ(AFS,HTM)0811"/>
      <sheetName val="Drop_list11"/>
      <sheetName val="Vagas_x_Candidatos11"/>
      <sheetName val="DO_NOT_MOVE12"/>
      <sheetName val="DATOS_DE_VALIDACIÓN12"/>
      <sheetName val="Datos_con12"/>
      <sheetName val="_Datos_Cond_12"/>
      <sheetName val="INGRESO_(2)12"/>
      <sheetName val="PG-K1610_(UEN_Areas)MNG12"/>
      <sheetName val="DATOS_GEN_12"/>
      <sheetName val="NUEVOS_CRITERIOS12"/>
      <sheetName val="Condiciones_Agua12"/>
      <sheetName val="Análise_Tempos8"/>
      <sheetName val="Dropdown_list11"/>
      <sheetName val="Proced_11"/>
      <sheetName val="Cut_Machine_Summary11"/>
      <sheetName val="Control_de_Fallas11"/>
      <sheetName val="Setup_for_Templates11"/>
      <sheetName val="Datos_emp11"/>
      <sheetName val="Validation_lists11"/>
      <sheetName val="Validação_de_Dados8"/>
      <sheetName val="Lista_de_Motivos8"/>
      <sheetName val="Ponto_Crítico_-_Resp__Plano8"/>
      <sheetName val="Lista_Funcionários_(2)8"/>
      <sheetName val="No_llenar_8"/>
      <sheetName val="TIPO_DE_ACTO11"/>
      <sheetName val="CRITICIDAD_DE_CI11"/>
      <sheetName val="Catálogo_de_CI11"/>
      <sheetName val="%_CUMPLIMIENTO11"/>
      <sheetName val="%_cumplimiento_11"/>
      <sheetName val="CALIFICACIONES_20199"/>
      <sheetName val="Lev_4_360_deg_check_Crit_Task9"/>
      <sheetName val="Lev_4_Chk_IC_Stock_Crit_Task9"/>
      <sheetName val="Lev_4_WMS_Putaway_Crit_Task9"/>
      <sheetName val="PAINEL_RECOLHA_CRÉDITO8"/>
      <sheetName val="Gráficos_-_CDD8"/>
      <sheetName val="Listas_y_equipos_a_evaluar11"/>
      <sheetName val="Data_Reporte11"/>
      <sheetName val="Read_me11"/>
      <sheetName val="Champions_List10"/>
      <sheetName val="NAZ_Strategy9"/>
      <sheetName val="Razão_Social5"/>
      <sheetName val="Daily_Dashboard11"/>
      <sheetName val="Brand_P&amp;L9"/>
      <sheetName val="Data_selection9"/>
      <sheetName val="1_9"/>
      <sheetName val="Customer_&amp;_SO9"/>
      <sheetName val="Session_Proposal9"/>
      <sheetName val="PDA_BOP8"/>
      <sheetName val="Incentivo_Automóvil8"/>
      <sheetName val="Status_de_Usuario6"/>
      <sheetName val="Listas_desplegables6"/>
      <sheetName val="Resumen_General6"/>
      <sheetName val="Cátalogo_de_CI6"/>
      <sheetName val="Hoja2_(2)6"/>
      <sheetName val="Technology_check_list6"/>
      <sheetName val="Actos_y_Condiciones_6"/>
      <sheetName val="NO_BORRAR6"/>
      <sheetName val="PROCESS_MD8"/>
      <sheetName val="Dropdown_Menu7"/>
      <sheetName val="Project_List7"/>
      <sheetName val="Выпадающие_списки7"/>
      <sheetName val="유류대_현황6"/>
      <sheetName val="2_3_Projects_Status6"/>
      <sheetName val="mapping_(2)6"/>
      <sheetName val="Ref_6"/>
      <sheetName val="SOP_Freshness6"/>
      <sheetName val="Formato_checklist_Lab6"/>
      <sheetName val="1__템플릿6"/>
      <sheetName val="2__작성_참고사항6"/>
      <sheetName val="Master_Data6"/>
      <sheetName val="Consolidated_Project_List6"/>
      <sheetName val="Fixed_Cost6"/>
      <sheetName val="Dimension_IN_Sheet1!D19126"/>
      <sheetName val="Dimension_IN_19126"/>
      <sheetName val="Manage_to_Sustain5"/>
      <sheetName val="Packages_Info5"/>
      <sheetName val="Meeting_List5"/>
      <sheetName val="FILIAL_MINAS5"/>
      <sheetName val="2020_MMR125"/>
      <sheetName val="입문_트랜드(종합분석)5"/>
      <sheetName val="Master_CE5"/>
      <sheetName val="CE_Final_5"/>
      <sheetName val="OL_LIST5"/>
      <sheetName val="YTD_GUEST_LIST5"/>
      <sheetName val="Session_Full_list5"/>
      <sheetName val="FOOD_PAYMENT_update_JAN5"/>
      <sheetName val="Rate_card_F19_5"/>
      <sheetName val="Master_Plan__(update)5"/>
      <sheetName val="The_KPI_5"/>
      <sheetName val="Mentor_Plan_5"/>
      <sheetName val="Master_Plan_5"/>
      <sheetName val="Tier_1_GOV_PC_Networking_5"/>
      <sheetName val="Tier_1_LBO_5"/>
      <sheetName val="Preferred_Option5"/>
      <sheetName val="_손익기01_XL_x005f_x0000__x005f_x005f_x05"/>
      <sheetName val="info_for_drop_box5"/>
      <sheetName val="KPIs-_TTP,_PTP,_People_Turnove5"/>
      <sheetName val="1월_목표5"/>
      <sheetName val="POCM_배송지5"/>
      <sheetName val="Mapping_3"/>
      <sheetName val="WS_DB3"/>
      <sheetName val="Region_3"/>
      <sheetName val="SKU_DB3"/>
      <sheetName val="SAP_info3"/>
      <sheetName val="Target_Book3"/>
      <sheetName val="10_麦汁CIP清洗标准水量3"/>
      <sheetName val="Lista_AI3"/>
      <sheetName val="COE_Scope_-_Strategic_Projects4"/>
      <sheetName val="SEGUIMIENTO_SEMANAL4"/>
      <sheetName val="Tipo_Viaje4"/>
      <sheetName val="Flota_y_Personal4"/>
      <sheetName val="TO_TTZ4"/>
      <sheetName val="CATÁLOGO_DE_PELIGROS4"/>
      <sheetName val="데이터_유효성_목록3"/>
      <sheetName val="Ref_New_Contract_Model3"/>
      <sheetName val="RyNV_detectados_4"/>
      <sheetName val="Curva_20213"/>
      <sheetName val="Por_PPR4"/>
      <sheetName val="Name_List3"/>
      <sheetName val="Back_Data_15"/>
      <sheetName val="2_주요계수총괄5"/>
      <sheetName val="외주현황_wq14"/>
      <sheetName val="P_M_별6"/>
      <sheetName val="대투_보관자료_변경4"/>
      <sheetName val="Project_Brief5"/>
      <sheetName val="단면_(2)5"/>
      <sheetName val="118_세금과공과5"/>
      <sheetName val="_견적서4"/>
      <sheetName val="Facility_Information5"/>
      <sheetName val="1_본사계정별5"/>
      <sheetName val="해외_기술훈련비_(합계)5"/>
      <sheetName val="1월_예산4"/>
      <sheetName val="Utility_Usage_YTN_TOWER4"/>
      <sheetName val="전선_및_전선관4"/>
      <sheetName val="설문_평가4"/>
      <sheetName val="B-1_기본정보4"/>
      <sheetName val="#1)_투자_구분4"/>
      <sheetName val="Rev__Recon_13"/>
      <sheetName val="1_고객불만건수3"/>
      <sheetName val="1_변경범위3"/>
      <sheetName val="2013_2월_연결대상4"/>
      <sheetName val="2-2_투자4"/>
      <sheetName val="Proj__Fin_4"/>
      <sheetName val="ITS_Assumptions3"/>
      <sheetName val="13_포장용역비표준4"/>
      <sheetName val="9_가공부자재표준4"/>
      <sheetName val="8_ROLL표준(TSW)4"/>
      <sheetName val="4_톤당조관량표준4"/>
      <sheetName val="5_조관부자재표준4"/>
      <sheetName val="KEY_CODE4"/>
      <sheetName val="2-1_강사료,교통비_지급명세4"/>
      <sheetName val="HQ_급여_3"/>
      <sheetName val="OF_급여3"/>
      <sheetName val="F_Ma급여3"/>
      <sheetName val="SMT_급여3"/>
      <sheetName val="QC_급여3"/>
      <sheetName val="Sam_sung_급여3"/>
      <sheetName val="Dlock_급여3"/>
      <sheetName val="_thôi_việc_급여3"/>
      <sheetName val="Công_smt3"/>
      <sheetName val="Công_smt_(2)3"/>
      <sheetName val="Detail_smt3"/>
      <sheetName val="Công_QC3"/>
      <sheetName val="Detail_QC_3"/>
      <sheetName val="Công_SS3"/>
      <sheetName val="Detail_SS3"/>
      <sheetName val="Công_FMa3"/>
      <sheetName val="Detail_FMa3"/>
      <sheetName val="Công_OF3"/>
      <sheetName val="Detail_OF3"/>
      <sheetName val="Công_Dlock3"/>
      <sheetName val="Detail_Dlock3"/>
      <sheetName val="Công_thôi_việc3"/>
      <sheetName val="Detail_thôi3"/>
      <sheetName val="C1_3_13"/>
      <sheetName val="실행기성_갑지4"/>
      <sheetName val="Eq__Mobilization3"/>
      <sheetName val="1__작성방식3"/>
      <sheetName val="표)CFT장_조직별_배분3"/>
      <sheetName val="20180214_P&amp;T3"/>
      <sheetName val="Ref__중점_추진_과제별_상세3"/>
      <sheetName val="2_6_三无_(2)3"/>
      <sheetName val="수량산출서_갑지3"/>
      <sheetName val="G_R300경비3"/>
      <sheetName val="AS포장복구_3"/>
      <sheetName val="설_계3"/>
      <sheetName val="Worker_List3"/>
      <sheetName val="GB-IC_Villingen_GG3"/>
      <sheetName val="6월_공嚺㓶가3"/>
      <sheetName val="Exchange_rate3"/>
      <sheetName val="업무_분류(Category)3"/>
      <sheetName val="준검_내역서3"/>
      <sheetName val="날개수량1_53"/>
      <sheetName val="F_월별기성수금현황_3"/>
      <sheetName val="기초정보_코드3"/>
      <sheetName val="#1_Basic3"/>
      <sheetName val="첨부#2_Cash_Flow(현장작성)3"/>
      <sheetName val="3_일반사상3"/>
      <sheetName val="Bank_code3"/>
      <sheetName val="Drop-down_RAW3"/>
      <sheetName val="산자사_운전용품3"/>
      <sheetName val="보고서_표3"/>
      <sheetName val="0__가정_및_결론3"/>
      <sheetName val="1__투자비3"/>
      <sheetName val="2__Rent-roll3"/>
      <sheetName val="3__Funding3"/>
      <sheetName val="4__운영수익3"/>
      <sheetName val="5__운영비용3"/>
      <sheetName val="6_1_N+1년차_NOI_산정3"/>
      <sheetName val="6__부동산매각3"/>
      <sheetName val="7__보유세3"/>
      <sheetName val="8__교통유발부담금3"/>
      <sheetName val="9__BS부속3"/>
      <sheetName val="10__CF(M)3"/>
      <sheetName val="11__IS(M)3"/>
      <sheetName val="12__BS(M)3"/>
      <sheetName val="14__IS(FY)3"/>
      <sheetName val="13__CF(FY)3"/>
      <sheetName val="15__BS(FY)3"/>
      <sheetName val="16__RE(FY)3"/>
      <sheetName val="4_1_월별_에너지_사용량3"/>
      <sheetName val="조도계산서_(도서)3"/>
      <sheetName val="A(Rev_3)3"/>
      <sheetName val="STRAT_PLAN_WKSHT4"/>
      <sheetName val="Sales_Plan_&amp;_other4"/>
      <sheetName val="drop_downs3"/>
      <sheetName val="Basic_Information3"/>
      <sheetName val="7300-1000_114"/>
      <sheetName val="PJT_현황3"/>
      <sheetName val="진행_DATA_(2)3"/>
      <sheetName val="참고)_기준정보3"/>
      <sheetName val="Long_Term_Prices3"/>
      <sheetName val="구분_Table3"/>
      <sheetName val="역T형옹벽(3_0)3"/>
      <sheetName val="외상매출금현황-수정분_A23"/>
      <sheetName val="PF_현황(11년12월)3"/>
      <sheetName val="_3"/>
      <sheetName val="Template_HN3"/>
      <sheetName val="Resumen_(hL_env)3"/>
      <sheetName val="_손익기01_XL__DePara12"/>
      <sheetName val="입찰내역_Ĉ3"/>
      <sheetName val="match_list3"/>
      <sheetName val="Q4_20183"/>
      <sheetName val="Q4_20193"/>
      <sheetName val="Q4_Sum3"/>
      <sheetName val="2020_KPI_LE03"/>
      <sheetName val="Rate_data3"/>
      <sheetName val="KPI_need_to_input3"/>
      <sheetName val="강남_CRM_11월3"/>
      <sheetName val="CRITERIOS_DE_AI4"/>
      <sheetName val="Nigeria_&amp;_Ghana3"/>
      <sheetName val="Manual_Database2"/>
      <sheetName val="_손익기01_XL_x005f_x005f_x003"/>
      <sheetName val="DEX_(2)2"/>
      <sheetName val="TR__KHCode2"/>
      <sheetName val="NDD_CPT2"/>
      <sheetName val="_折扣项_PromotionPlan2"/>
      <sheetName val="Lista_d3"/>
      <sheetName val="Catalogo_Cursos2"/>
      <sheetName val="Catalogo_Cursos_2"/>
      <sheetName val="Check_People2"/>
      <sheetName val="AVANCE_PROGRAMACION2"/>
      <sheetName val="Cumplimiento_por_Entrenamiento2"/>
      <sheetName val="Cumplimiento_del_Plan_por_área2"/>
      <sheetName val="CAPTURA_ENE_MAY2"/>
      <sheetName val="tablas_cuadrillas2"/>
      <sheetName val="Base_de_Datos_de_Activos_2"/>
      <sheetName val="PIVOT_ADHERENCIA2"/>
      <sheetName val="Steps_of_Committe_2"/>
      <sheetName val="IC's_(2)2"/>
      <sheetName val="Participación_en_entrenamie_(22"/>
      <sheetName val="Detalle_para_correctivo_excep_3"/>
      <sheetName val="Puerto_Rico3"/>
      <sheetName val="AI_OYS_Acum3"/>
      <sheetName val="Boletas_Condiciones3"/>
      <sheetName val="1_14"/>
      <sheetName val="1_24"/>
      <sheetName val="2_1-Pareto3"/>
      <sheetName val="Datos_Mensuales3"/>
      <sheetName val="Indicador_EE_Mensual3"/>
      <sheetName val="Plan_de_Acción_MAZ2"/>
      <sheetName val="Probability_and_Consequence1"/>
      <sheetName val="Total_marcas1"/>
      <sheetName val="Fase_11"/>
      <sheetName val="Fase_21"/>
      <sheetName val="Fase_31"/>
      <sheetName val="TARGETS_BY_MONTH"/>
      <sheetName val="2021_Customer_Targets_By_Month"/>
      <sheetName val="Customer_Data"/>
      <sheetName val="Total_Sales"/>
      <sheetName val="April'21_(2)"/>
      <sheetName val="CLOSED_OUT_LETS_ "/>
      <sheetName val="SEM_x_area"/>
      <sheetName val="8_Bars"/>
      <sheetName val="TO_Data_Base28"/>
      <sheetName val="YTD_Summary27"/>
      <sheetName val="Month_Summary27"/>
      <sheetName val="Trial_Balance_MAY_200927"/>
      <sheetName val="TB_Pivot27"/>
      <sheetName val="total_per_LB_LB227"/>
      <sheetName val="Trial_Balance_Vlookup27"/>
      <sheetName val="Trial_Balance_APRIL_200927"/>
      <sheetName val="Roll_Out_AQ27"/>
      <sheetName val="Evolução_mandamentos27"/>
      <sheetName val="Planilha_resultados26"/>
      <sheetName val="Historico_200326"/>
      <sheetName val="Sig_Cycles_Accts_&amp;_Processes26"/>
      <sheetName val="Fixed_ZBB20"/>
      <sheetName val="E_法规NC20"/>
      <sheetName val="3_ISo_YTD20"/>
      <sheetName val="Données_LMU20"/>
      <sheetName val="Brazil_Sovereign20"/>
      <sheetName val="Resumen_Costo20"/>
      <sheetName val="Base_de_Dados20"/>
      <sheetName val="Extract_Loss20"/>
      <sheetName val="5_120"/>
      <sheetName val="QA_跟踪记录表20"/>
      <sheetName val="RG_Depots20"/>
      <sheetName val="material_data20"/>
      <sheetName val="other_data20"/>
      <sheetName val="Como_Estamos20"/>
      <sheetName val="Database_(RUR)Mar_YTD20"/>
      <sheetName val="SKU_Mapping20"/>
      <sheetName val="Drop_Down20"/>
      <sheetName val="Raw_Data20"/>
      <sheetName val="EBM-2_GHQ20"/>
      <sheetName val="Base_PEF21"/>
      <sheetName val="Controls_data22"/>
      <sheetName val="Testing_Template_Guidance20"/>
      <sheetName val="Test_Programs20"/>
      <sheetName val="Dados_BLP20"/>
      <sheetName val="FJJX_Bud_IB19"/>
      <sheetName val="JOB_PROFILE_-_LAS20"/>
      <sheetName val="ARdistr_(2)20"/>
      <sheetName val="look-up_data19"/>
      <sheetName val="Prd_Hierarchy(产品层级)19"/>
      <sheetName val="Com_(2PK)19"/>
      <sheetName val="Project_Code19"/>
      <sheetName val="요일_테이블20"/>
      <sheetName val="요일_테이블_(2)19"/>
      <sheetName val="Prd_Hierarchy(产品层次)19"/>
      <sheetName val="전사_PL21"/>
      <sheetName val="자금_제외_PL21"/>
      <sheetName val="자금_PL21"/>
      <sheetName val="전사_BS21"/>
      <sheetName val="자금_제외_BS21"/>
      <sheetName val="자금_BS21"/>
      <sheetName val="BS_계정_설명21"/>
      <sheetName val="_Cash_Flow(전사)21"/>
      <sheetName val="_Cash_Flow(자금제외)21"/>
      <sheetName val="_Cash_Flow(자금)21"/>
      <sheetName val="ROIC_21"/>
      <sheetName val="인건비_명세21"/>
      <sheetName val="판관비_명세21"/>
      <sheetName val="OH_Cost경비(내역)21"/>
      <sheetName val="OH_Cost경비(배부기준)21"/>
      <sheetName val="기타수지&amp;특별손익_명세21"/>
      <sheetName val="업무연락_(2)20"/>
      <sheetName val="제시_손익계산서20"/>
      <sheetName val="01_02월_성과급21"/>
      <sheetName val="M_7회차_담금_계획20"/>
      <sheetName val="팀별_실적20"/>
      <sheetName val="팀별_실적_(환산)20"/>
      <sheetName val="4__Inj_투자상세내역20"/>
      <sheetName val="3__Blow_투자_상세내역20"/>
      <sheetName val="Process_List20"/>
      <sheetName val="7_(2)20"/>
      <sheetName val="_손익기01_XL19"/>
      <sheetName val="drop_down_list19"/>
      <sheetName val="Income_Stmt19"/>
      <sheetName val="[손익기01_XL_x005f_x0000__x005f_x0000_DePara19"/>
      <sheetName val="Quarterly_LBO_Model19"/>
      <sheetName val="[손익기01_XL19"/>
      <sheetName val="_손익기01_XL_x005f_x0000__x005f_x0000_DePara19"/>
      <sheetName val="15년_BL_사계19"/>
      <sheetName val="1_종합손익(도급)19"/>
      <sheetName val="1_종합손익(주택,개발)19"/>
      <sheetName val="2_실행예산19"/>
      <sheetName val="2_2과부족19"/>
      <sheetName val="2_3원가절감19"/>
      <sheetName val="8_외주비집행현황19"/>
      <sheetName val="9_자재비19"/>
      <sheetName val="10_현장집행19"/>
      <sheetName val="3_추가원가19"/>
      <sheetName val="3_추가원가_(2)19"/>
      <sheetName val="4_사전공사19"/>
      <sheetName val="5_추정공사비19"/>
      <sheetName val="6_금융비용19"/>
      <sheetName val="7_공사비집행현황(총괄)19"/>
      <sheetName val="11_1생산성19"/>
      <sheetName val="11_2인원산출19"/>
      <sheetName val="Figures_Report18"/>
      <sheetName val="Classification_分类18"/>
      <sheetName val="Set_Up19"/>
      <sheetName val="Perf__Plan__Diário118"/>
      <sheetName val="In_(2)18"/>
      <sheetName val="Fare_prices18"/>
      <sheetName val="Hotel_prices18"/>
      <sheetName val="tab_STATUS_DO_PROCESSO_18"/>
      <sheetName val="Clasif_17"/>
      <sheetName val="Cond__Inseguros17"/>
      <sheetName val="Comp__Inseguros17"/>
      <sheetName val="Lista_de_datos17"/>
      <sheetName val="MASTER_APP17"/>
      <sheetName val="CLASIFICACION_DE_AI18"/>
      <sheetName val="Base_da_Datos18"/>
      <sheetName val="__한국_AMP_ASP-23_판매가격__18"/>
      <sheetName val="CC_Down_load_071618"/>
      <sheetName val="변경실행(2차)_18"/>
      <sheetName val="나_출고18"/>
      <sheetName val="나_입고18"/>
      <sheetName val="09년_인건비(속리산)18"/>
      <sheetName val="합산목표(감가+57_5)18"/>
      <sheetName val="제조원가_원단위_분석18"/>
      <sheetName val="종합표양식(품의_&amp;_입고)_218"/>
      <sheetName val="원가관리_(동월대비)18"/>
      <sheetName val="b_balju_(2)18"/>
      <sheetName val="2-2_매출분석18"/>
      <sheetName val="몰드시스템_리스트18"/>
      <sheetName val="11_외화채무증권(AFS,HTM)0818"/>
      <sheetName val="13_감액TEST_0818"/>
      <sheetName val="12년_CF(9월)18"/>
      <sheetName val="중기조종사_단위단가18"/>
      <sheetName val="6PILE__(돌출)18"/>
      <sheetName val="기성청구_공문18"/>
      <sheetName val="Sheet1_(2)18"/>
      <sheetName val="slide_24_cat_A18"/>
      <sheetName val="slide_82_cat_b18"/>
      <sheetName val="Dados_dos_Produtos18"/>
      <sheetName val="Base_de_Datos17"/>
      <sheetName val="Farol_Acciones17"/>
      <sheetName val="Lista_de_Entrenamientos17"/>
      <sheetName val="09~10년_매출계획18"/>
      <sheetName val="1_MDF1공장18"/>
      <sheetName val="Unidades_SAC-REVENDA18"/>
      <sheetName val="FornecM_Check16"/>
      <sheetName val="Incident_유형구분표18"/>
      <sheetName val="3YP2016-Bottom_up17"/>
      <sheetName val="DD_list18"/>
      <sheetName val="Lista_CI17"/>
      <sheetName val="2_카드채권(대출포함)17"/>
      <sheetName val="表21_净利润调节表17"/>
      <sheetName val="Supply_Cost_Centers17"/>
      <sheetName val="Estratificación_AI16"/>
      <sheetName val="condicion_inseguras16"/>
      <sheetName val="Actos_Inseguros16"/>
      <sheetName val="Control_de_incidentes16"/>
      <sheetName val="Plan_de_Acción16"/>
      <sheetName val="_DD_List17"/>
      <sheetName val="Share_Price_200217"/>
      <sheetName val="[손익기01_XL??DePara16"/>
      <sheetName val="Farol_Metas16"/>
      <sheetName val="Mod_Relac_16"/>
      <sheetName val="TOP_KPIs_MTM16"/>
      <sheetName val="PLAN_DE_ACCION16"/>
      <sheetName val="Faro_de_Indicadores16"/>
      <sheetName val="Grafica_Actos16"/>
      <sheetName val="Condiciones_SyE16"/>
      <sheetName val="REALxMETA_-_CERVEJA18"/>
      <sheetName val="REALxMETA_-_REFRI18"/>
      <sheetName val="BEP_加薪_KPI16"/>
      <sheetName val="Dashboard_Prevención_Riesgos_16"/>
      <sheetName val="Directrices_de_Metas_201716"/>
      <sheetName val="Issues_List_Payments16"/>
      <sheetName val="POC_LIST16"/>
      <sheetName val="Entity_Target16"/>
      <sheetName val="do_not_delete16"/>
      <sheetName val="_손익기01_XL_x005f_x005f_x005f_x0000__x005f_x005f_16"/>
      <sheetName val="Hazards_Analysis-隐患分析16"/>
      <sheetName val="F08_-_Asia_Pac_Full_Year_Q317"/>
      <sheetName val="Top_Priorities17"/>
      <sheetName val="Listco_Stock17"/>
      <sheetName val="Intl_Purchase17"/>
      <sheetName val="FY_outlook17"/>
      <sheetName val="CY_outlook17"/>
      <sheetName val="Cash_metrics17"/>
      <sheetName val="P6_717"/>
      <sheetName val="DATOS_BASE16"/>
      <sheetName val="97_사업추정(WEKI)16"/>
      <sheetName val="Tong_hop16"/>
      <sheetName val="95_1_1이후취득자산(숨기기상태)16"/>
      <sheetName val="sum1_(2)16"/>
      <sheetName val="3_바닥판설계16"/>
      <sheetName val="6월_공정외주16"/>
      <sheetName val="2_대외공문16"/>
      <sheetName val="2_총괄표16"/>
      <sheetName val="입출재고현황_(2)16"/>
      <sheetName val="504전기실_동부하-L16"/>
      <sheetName val="OUTER_AREA(겹침없음)16"/>
      <sheetName val="EL_표면적16"/>
      <sheetName val="TRE_TABLE16"/>
      <sheetName val="입찰내역_발주처_양식16"/>
      <sheetName val="De_Para15"/>
      <sheetName val="DETALLE_MENSUAL16"/>
      <sheetName val="Check_Qualidade14"/>
      <sheetName val="Check_Aderencia14"/>
      <sheetName val="Data_validation16"/>
      <sheetName val="SKU_Basic_Data16"/>
      <sheetName val="Ventas_Campo14"/>
      <sheetName val="APAC_S16"/>
      <sheetName val="APAC_N16"/>
      <sheetName val="Slide_output16"/>
      <sheetName val="turnover_reason퇴직사유16"/>
      <sheetName val="Base_Farol14"/>
      <sheetName val="Gerencial_IL14"/>
      <sheetName val="VALIDACION_DE_DATOS15"/>
      <sheetName val="ACTOS_POR_RIESGO14"/>
      <sheetName val="Nombre_de_SOP14"/>
      <sheetName val="drop_lists14"/>
      <sheetName val="KPIs_Hana14"/>
      <sheetName val="Catalago_de_refacciones_14"/>
      <sheetName val="Existencias_al_07-Nov-201214"/>
      <sheetName val="Check_GG14"/>
      <sheetName val="Drop-down_List15"/>
      <sheetName val="by_DD15"/>
      <sheetName val="Jul-Sep_Actual_cost_(2)15"/>
      <sheetName val="MRL_NON_SUPPLY_URU14"/>
      <sheetName val="AIIM_-_Empresas_Ext_201214"/>
      <sheetName val="Ta_14"/>
      <sheetName val="2__Indicadores14"/>
      <sheetName val="_손익기01_XL_x005f_x0000__x014"/>
      <sheetName val="부재료_비교(11년_vs_10년)14"/>
      <sheetName val="Lista_de_Entrenamientos_RSO14"/>
      <sheetName val="Tablero_SDG17"/>
      <sheetName val="Lista_Areas17"/>
      <sheetName val="One_Page17"/>
      <sheetName val="Sub-Productos_HN15"/>
      <sheetName val="Eficiencia_linea14"/>
      <sheetName val="_mngt_Pillar14"/>
      <sheetName val="Comp_Inseguros13"/>
      <sheetName val="Pauta_RPS_Distribuição13"/>
      <sheetName val="Estoque_(2)13"/>
      <sheetName val="Sheet3_(2)14"/>
      <sheetName val="Lao_&amp;_Cam14"/>
      <sheetName val="Hoegaarden_201914"/>
      <sheetName val="Lao_&amp;_Cam_201914"/>
      <sheetName val="Malaysia_201914"/>
      <sheetName val="Singapore_201914"/>
      <sheetName val="Sheet2_(2)14"/>
      <sheetName val="요일_테이블_14"/>
      <sheetName val="Other_Listings14"/>
      <sheetName val="BNR_2012_в_ящике13"/>
      <sheetName val="FX_Rates12"/>
      <sheetName val="Vagas_x_Candidatos12"/>
      <sheetName val="Análise_Tempos9"/>
      <sheetName val="__한국_AMP_ASP-23_판㧤가격__12"/>
      <sheetName val="11_䡸화채무줝ⴌ(AFS,HTM)0812"/>
      <sheetName val="Drop_list12"/>
      <sheetName val="DO_NOT_MOVE13"/>
      <sheetName val="DATOS_DE_VALIDACIÓN13"/>
      <sheetName val="Datos_con13"/>
      <sheetName val="_Datos_Cond_13"/>
      <sheetName val="INGRESO_(2)13"/>
      <sheetName val="PG-K1610_(UEN_Areas)MNG13"/>
      <sheetName val="DATOS_GEN_13"/>
      <sheetName val="NUEVOS_CRITERIOS13"/>
      <sheetName val="Condiciones_Agua13"/>
      <sheetName val="Dropdown_list12"/>
      <sheetName val="Proced_12"/>
      <sheetName val="Cut_Machine_Summary12"/>
      <sheetName val="Validação_de_Dados9"/>
      <sheetName val="Control_de_Fallas12"/>
      <sheetName val="Setup_for_Templates12"/>
      <sheetName val="Datos_emp12"/>
      <sheetName val="Validation_lists12"/>
      <sheetName val="TIPO_DE_ACTO12"/>
      <sheetName val="CRITICIDAD_DE_CI12"/>
      <sheetName val="Catálogo_de_CI12"/>
      <sheetName val="%_CUMPLIMIENTO12"/>
      <sheetName val="%_cumplimiento_12"/>
      <sheetName val="CALIFICACIONES_201910"/>
      <sheetName val="Lev_4_360_deg_check_Crit_Task10"/>
      <sheetName val="Lev_4_Chk_IC_Stock_Crit_Task10"/>
      <sheetName val="Lev_4_WMS_Putaway_Crit_Task10"/>
      <sheetName val="No_llenar_9"/>
      <sheetName val="Listas_y_equipos_a_evaluar12"/>
      <sheetName val="Data_Reporte12"/>
      <sheetName val="Read_me12"/>
      <sheetName val="Daily_Dashboard12"/>
      <sheetName val="Champions_List11"/>
      <sheetName val="NAZ_Strategy10"/>
      <sheetName val="Lista_de_Motivos9"/>
      <sheetName val="Ponto_Crítico_-_Resp__Plano9"/>
      <sheetName val="Lista_Funcionários_(2)9"/>
      <sheetName val="Mapeo_SKUs12"/>
      <sheetName val="Vol_(Ds)12"/>
      <sheetName val="Vol_(Ka)12"/>
      <sheetName val="Vol_(Oth)12"/>
      <sheetName val="Vol_(Oth)_Cortesias12"/>
      <sheetName val="INPUT-Cust_Sugg_Margin(Ds)12"/>
      <sheetName val="On_Invoice12"/>
      <sheetName val="INPUT-Cust_Sugg_Margin(Ka)12"/>
      <sheetName val="INPUT_SKUs12"/>
      <sheetName val="Brand_P&amp;L10"/>
      <sheetName val="SUPERMONT_P10"/>
      <sheetName val="Data_selection10"/>
      <sheetName val="1_10"/>
      <sheetName val="Customer_&amp;_SO10"/>
      <sheetName val="Session_Proposal10"/>
      <sheetName val="PDA_BOP9"/>
      <sheetName val="Incentivo_Automóvil9"/>
      <sheetName val="PAINEL_RECOLHA_CRÉDITO9"/>
      <sheetName val="Gráficos_-_CDD9"/>
      <sheetName val="Razão_Social6"/>
      <sheetName val="Status_de_Usuario7"/>
      <sheetName val="Listas_desplegables7"/>
      <sheetName val="Resumen_General7"/>
      <sheetName val="Cátalogo_de_CI7"/>
      <sheetName val="Hoja2_(2)7"/>
      <sheetName val="Technology_check_list7"/>
      <sheetName val="Actos_y_Condiciones_7"/>
      <sheetName val="NO_BORRAR7"/>
      <sheetName val="Project_List8"/>
      <sheetName val="Dropdown_Menu8"/>
      <sheetName val="SOP_Freshness7"/>
      <sheetName val="유류대_현황7"/>
      <sheetName val="Выпадающие_списки8"/>
      <sheetName val="2_3_Projects_Status7"/>
      <sheetName val="mapping_(2)7"/>
      <sheetName val="Ref_7"/>
      <sheetName val="PROCESS_MD9"/>
      <sheetName val="Formato_checklist_Lab7"/>
      <sheetName val="1__템플릿7"/>
      <sheetName val="2__작성_참고사항7"/>
      <sheetName val="Master_Data7"/>
      <sheetName val="Consolidated_Project_List7"/>
      <sheetName val="Fixed_Cost7"/>
      <sheetName val="Dimension_IN_Sheet1!D19127"/>
      <sheetName val="Dimension_IN_19127"/>
      <sheetName val="Manage_to_Sustain6"/>
      <sheetName val="Packages_Info6"/>
      <sheetName val="Meeting_List6"/>
      <sheetName val="FILIAL_MINAS6"/>
      <sheetName val="2020_MMR126"/>
      <sheetName val="입문_트랜드(종합분석)6"/>
      <sheetName val="Master_CE6"/>
      <sheetName val="CE_Final_6"/>
      <sheetName val="OL_LIST6"/>
      <sheetName val="YTD_GUEST_LIST6"/>
      <sheetName val="Session_Full_list6"/>
      <sheetName val="FOOD_PAYMENT_update_JAN6"/>
      <sheetName val="Rate_card_F19_6"/>
      <sheetName val="Master_Plan__(update)6"/>
      <sheetName val="The_KPI_6"/>
      <sheetName val="Mentor_Plan_6"/>
      <sheetName val="Master_Plan_6"/>
      <sheetName val="Tier_1_GOV_PC_Networking_6"/>
      <sheetName val="Tier_1_LBO_6"/>
      <sheetName val="Preferred_Option6"/>
      <sheetName val="_손익기01_XL_x005f_x0000__x005f_x005f_x06"/>
      <sheetName val="info_for_drop_box6"/>
      <sheetName val="KPIs-_TTP,_PTP,_People_Turnove6"/>
      <sheetName val="1월_목표6"/>
      <sheetName val="POCM_배송지6"/>
      <sheetName val="_4"/>
      <sheetName val="Mapping_4"/>
      <sheetName val="WS_DB4"/>
      <sheetName val="Region_4"/>
      <sheetName val="SKU_DB4"/>
      <sheetName val="SAP_info4"/>
      <sheetName val="Target_Book4"/>
      <sheetName val="10_麦汁CIP清洗标准水量4"/>
      <sheetName val="Lista_AI4"/>
      <sheetName val="Resumen_(hL_env)4"/>
      <sheetName val="데이터_유효성_목록4"/>
      <sheetName val="Ref_New_Contract_Model4"/>
      <sheetName val="Name_List4"/>
      <sheetName val="Back_Data_16"/>
      <sheetName val="2_주요계수총괄6"/>
      <sheetName val="외주현황_wq15"/>
      <sheetName val="P_M_별7"/>
      <sheetName val="대투_보관자료_변경5"/>
      <sheetName val="Project_Brief6"/>
      <sheetName val="단면_(2)6"/>
      <sheetName val="부대시행1_(2)5"/>
      <sheetName val="1_차입금5"/>
      <sheetName val="근거_및_가정5"/>
      <sheetName val="118_세금과공과6"/>
      <sheetName val="_견적서5"/>
      <sheetName val="Facility_Information6"/>
      <sheetName val="1_본사계정별6"/>
      <sheetName val="3_6_2남양주택배5"/>
      <sheetName val="해외_기술훈련비_(합계)6"/>
      <sheetName val="설산1_나5"/>
      <sheetName val="PAD_TR보호대기초5"/>
      <sheetName val="1월_예산5"/>
      <sheetName val="Utility_Usage_YTN_TOWER5"/>
      <sheetName val="1__시공측량5"/>
      <sheetName val="수종별수량_(2)5"/>
      <sheetName val="전선_및_전선관5"/>
      <sheetName val="설문_평가5"/>
      <sheetName val="B-1_기본정보5"/>
      <sheetName val="납부내역총괄표_(수정)5"/>
      <sheetName val="#1)_투자_구분5"/>
      <sheetName val="Rev__Recon_14"/>
      <sheetName val="1_고객불만건수4"/>
      <sheetName val="1_변경범위4"/>
      <sheetName val="Weekly_Progress(계장)5"/>
      <sheetName val="2013_2월_연결대상5"/>
      <sheetName val="2-2_투자5"/>
      <sheetName val="Proj__Fin_5"/>
      <sheetName val="ITS_Assumptions4"/>
      <sheetName val="7_Utility_Analysis4"/>
      <sheetName val="Operational_Activities4"/>
      <sheetName val="13_포장용역비표준5"/>
      <sheetName val="9_가공부자재표준5"/>
      <sheetName val="8_ROLL표준(TSW)5"/>
      <sheetName val="4_톤당조관량표준5"/>
      <sheetName val="5_조관부자재표준5"/>
      <sheetName val="KEY_CODE5"/>
      <sheetName val="2-1_강사료,교통비_지급명세5"/>
      <sheetName val="HQ_급여_4"/>
      <sheetName val="OF_급여4"/>
      <sheetName val="F_Ma급여4"/>
      <sheetName val="SMT_급여4"/>
      <sheetName val="QC_급여4"/>
      <sheetName val="Sam_sung_급여4"/>
      <sheetName val="Dlock_급여4"/>
      <sheetName val="_thôi_việc_급여4"/>
      <sheetName val="Công_smt4"/>
      <sheetName val="Công_smt_(2)4"/>
      <sheetName val="Detail_smt4"/>
      <sheetName val="Công_QC4"/>
      <sheetName val="Detail_QC_4"/>
      <sheetName val="Công_SS4"/>
      <sheetName val="Detail_SS4"/>
      <sheetName val="Công_FMa4"/>
      <sheetName val="Detail_FMa4"/>
      <sheetName val="Công_OF4"/>
      <sheetName val="Detail_OF4"/>
      <sheetName val="Công_Dlock4"/>
      <sheetName val="Detail_Dlock4"/>
      <sheetName val="Công_thôi_việc4"/>
      <sheetName val="Detail_thôi4"/>
      <sheetName val="C1_3_14"/>
      <sheetName val="실행기성_갑지5"/>
      <sheetName val="Eq__Mobilization4"/>
      <sheetName val="1__작성방식4"/>
      <sheetName val="표)CFT장_조직별_배분4"/>
      <sheetName val="20180214_P&amp;T4"/>
      <sheetName val="Ref__중점_추진_과제별_상세4"/>
      <sheetName val="2_6_三无_(2)4"/>
      <sheetName val="수량산출서_갑지4"/>
      <sheetName val="G_R300경비4"/>
      <sheetName val="AS포장복구_4"/>
      <sheetName val="설_계4"/>
      <sheetName val="Worker_List4"/>
      <sheetName val="GB-IC_Villingen_GG4"/>
      <sheetName val="6월_공嚺㓶가4"/>
      <sheetName val="Exchange_rate4"/>
      <sheetName val="업무_분류(Category)4"/>
      <sheetName val="준검_내역서4"/>
      <sheetName val="날개수량1_54"/>
      <sheetName val="F_월별기성수금현황_4"/>
      <sheetName val="기초정보_코드4"/>
      <sheetName val="#1_Basic4"/>
      <sheetName val="첨부#2_Cash_Flow(현장작성)4"/>
      <sheetName val="3_일반사상4"/>
      <sheetName val="Bank_code4"/>
      <sheetName val="Drop-down_RAW4"/>
      <sheetName val="산자사_운전용품4"/>
      <sheetName val="보고서_표4"/>
      <sheetName val="0__가정_및_결론4"/>
      <sheetName val="1__투자비4"/>
      <sheetName val="2__Rent-roll4"/>
      <sheetName val="3__Funding4"/>
      <sheetName val="4__운영수익4"/>
      <sheetName val="5__운영비용4"/>
      <sheetName val="6_1_N+1년차_NOI_산정4"/>
      <sheetName val="6__부동산매각4"/>
      <sheetName val="7__보유세4"/>
      <sheetName val="8__교통유발부담금4"/>
      <sheetName val="9__BS부속4"/>
      <sheetName val="10__CF(M)4"/>
      <sheetName val="11__IS(M)4"/>
      <sheetName val="12__BS(M)4"/>
      <sheetName val="14__IS(FY)4"/>
      <sheetName val="13__CF(FY)4"/>
      <sheetName val="15__BS(FY)4"/>
      <sheetName val="16__RE(FY)4"/>
      <sheetName val="4_1_월별_에너지_사용량4"/>
      <sheetName val="조도계산서_(도서)4"/>
      <sheetName val="A(Rev_3)4"/>
      <sheetName val="STRAT_PLAN_WKSHT5"/>
      <sheetName val="Sales_Plan_&amp;_other5"/>
      <sheetName val="drop_downs4"/>
      <sheetName val="Basic_Information4"/>
      <sheetName val="7300-1000_115"/>
      <sheetName val="PJT_현황4"/>
      <sheetName val="진행_DATA_(2)4"/>
      <sheetName val="참고)_기준정보4"/>
      <sheetName val="Long_Term_Prices4"/>
      <sheetName val="구분_Table4"/>
      <sheetName val="역T형옹벽(3_0)4"/>
      <sheetName val="외상매출금현황-수정분_A24"/>
      <sheetName val="PF_현황(11년12월)4"/>
      <sheetName val="Curva_20214"/>
      <sheetName val="Por_PPR5"/>
      <sheetName val="_손익기01_XL__DePara13"/>
      <sheetName val="입찰내역_Ĉ4"/>
      <sheetName val="match_list4"/>
      <sheetName val="Q4_20184"/>
      <sheetName val="Q4_20194"/>
      <sheetName val="Q4_Sum4"/>
      <sheetName val="2020_KPI_LE04"/>
      <sheetName val="Rate_data4"/>
      <sheetName val="Template_HN4"/>
      <sheetName val="KPI_need_to_input4"/>
      <sheetName val="강남_CRM_11월4"/>
      <sheetName val="Nigeria_&amp;_Ghana4"/>
      <sheetName val="DEX_(2)3"/>
      <sheetName val="Manual_Database3"/>
      <sheetName val="_손익기01_XL_x005f_x005f_x004"/>
      <sheetName val="TO_Data_Base29"/>
      <sheetName val="YTD_Summary28"/>
      <sheetName val="Month_Summary28"/>
      <sheetName val="Trial_Balance_MAY_200928"/>
      <sheetName val="TB_Pivot28"/>
      <sheetName val="total_per_LB_LB228"/>
      <sheetName val="Trial_Balance_Vlookup28"/>
      <sheetName val="Trial_Balance_APRIL_200928"/>
      <sheetName val="Roll_Out_AQ28"/>
      <sheetName val="Evolução_mandamentos28"/>
      <sheetName val="Planilha_resultados27"/>
      <sheetName val="Historico_200327"/>
      <sheetName val="Sig_Cycles_Accts_&amp;_Processes27"/>
      <sheetName val="Fixed_ZBB21"/>
      <sheetName val="E_法规NC21"/>
      <sheetName val="3_ISo_YTD21"/>
      <sheetName val="Données_LMU21"/>
      <sheetName val="Brazil_Sovereign21"/>
      <sheetName val="Resumen_Costo21"/>
      <sheetName val="Base_de_Dados21"/>
      <sheetName val="Extract_Loss21"/>
      <sheetName val="5_121"/>
      <sheetName val="QA_跟踪记录表21"/>
      <sheetName val="RG_Depots21"/>
      <sheetName val="material_data21"/>
      <sheetName val="other_data21"/>
      <sheetName val="Como_Estamos21"/>
      <sheetName val="Database_(RUR)Mar_YTD21"/>
      <sheetName val="SKU_Mapping21"/>
      <sheetName val="Drop_Down21"/>
      <sheetName val="Raw_Data21"/>
      <sheetName val="EBM-2_GHQ21"/>
      <sheetName val="Base_PEF22"/>
      <sheetName val="Controls_data23"/>
      <sheetName val="Testing_Template_Guidance21"/>
      <sheetName val="Test_Programs21"/>
      <sheetName val="Dados_BLP21"/>
      <sheetName val="FJJX_Bud_IB20"/>
      <sheetName val="JOB_PROFILE_-_LAS21"/>
      <sheetName val="ARdistr_(2)21"/>
      <sheetName val="look-up_data20"/>
      <sheetName val="Prd_Hierarchy(产品层级)20"/>
      <sheetName val="Com_(2PK)20"/>
      <sheetName val="Project_Code20"/>
      <sheetName val="요일_테이블21"/>
      <sheetName val="요일_테이블_(2)20"/>
      <sheetName val="Prd_Hierarchy(产品层次)20"/>
      <sheetName val="전사_PL22"/>
      <sheetName val="자금_제외_PL22"/>
      <sheetName val="자금_PL22"/>
      <sheetName val="전사_BS22"/>
      <sheetName val="자금_제외_BS22"/>
      <sheetName val="자금_BS22"/>
      <sheetName val="BS_계정_설명22"/>
      <sheetName val="_Cash_Flow(전사)22"/>
      <sheetName val="_Cash_Flow(자금제외)22"/>
      <sheetName val="_Cash_Flow(자금)22"/>
      <sheetName val="ROIC_22"/>
      <sheetName val="인건비_명세22"/>
      <sheetName val="판관비_명세22"/>
      <sheetName val="OH_Cost경비(내역)22"/>
      <sheetName val="OH_Cost경비(배부기준)22"/>
      <sheetName val="기타수지&amp;특별손익_명세22"/>
      <sheetName val="업무연락_(2)21"/>
      <sheetName val="제시_손익계산서21"/>
      <sheetName val="01_02월_성과급22"/>
      <sheetName val="M_7회차_담금_계획21"/>
      <sheetName val="팀별_실적21"/>
      <sheetName val="팀별_실적_(환산)21"/>
      <sheetName val="4__Inj_투자상세내역21"/>
      <sheetName val="3__Blow_투자_상세내역21"/>
      <sheetName val="Process_List21"/>
      <sheetName val="7_(2)21"/>
      <sheetName val="_손익기01_XL20"/>
      <sheetName val="drop_down_list20"/>
      <sheetName val="Income_Stmt20"/>
      <sheetName val="[손익기01_XL_x005f_x0000__x005f_x0000_DePara20"/>
      <sheetName val="Quarterly_LBO_Model20"/>
      <sheetName val="[손익기01_XL20"/>
      <sheetName val="_손익기01_XL_x005f_x0000__x005f_x0000_DePara20"/>
      <sheetName val="15년_BL_사계20"/>
      <sheetName val="1_종합손익(도급)20"/>
      <sheetName val="1_종합손익(주택,개발)20"/>
      <sheetName val="2_실행예산20"/>
      <sheetName val="2_2과부족20"/>
      <sheetName val="2_3원가절감20"/>
      <sheetName val="8_외주비집행현황20"/>
      <sheetName val="9_자재비20"/>
      <sheetName val="10_현장집행20"/>
      <sheetName val="3_추가원가20"/>
      <sheetName val="3_추가원가_(2)20"/>
      <sheetName val="4_사전공사20"/>
      <sheetName val="5_추정공사비20"/>
      <sheetName val="6_금융비용20"/>
      <sheetName val="7_공사비집행현황(총괄)20"/>
      <sheetName val="11_1생산성20"/>
      <sheetName val="11_2인원산출20"/>
      <sheetName val="Figures_Report19"/>
      <sheetName val="Classification_分类19"/>
      <sheetName val="Set_Up20"/>
      <sheetName val="Perf__Plan__Diário119"/>
      <sheetName val="In_(2)19"/>
      <sheetName val="Fare_prices19"/>
      <sheetName val="Hotel_prices19"/>
      <sheetName val="tab_STATUS_DO_PROCESSO_19"/>
      <sheetName val="Clasif_18"/>
      <sheetName val="Cond__Inseguros18"/>
      <sheetName val="Comp__Inseguros18"/>
      <sheetName val="Lista_de_datos18"/>
      <sheetName val="MASTER_APP18"/>
      <sheetName val="CLASIFICACION_DE_AI19"/>
      <sheetName val="Base_da_Datos19"/>
      <sheetName val="__한국_AMP_ASP-23_판매가격__19"/>
      <sheetName val="CC_Down_load_071619"/>
      <sheetName val="변경실행(2차)_19"/>
      <sheetName val="나_출고19"/>
      <sheetName val="나_입고19"/>
      <sheetName val="09년_인건비(속리산)19"/>
      <sheetName val="합산목표(감가+57_5)19"/>
      <sheetName val="제조원가_원단위_분석19"/>
      <sheetName val="종합표양식(품의_&amp;_입고)_219"/>
      <sheetName val="원가관리_(동월대비)19"/>
      <sheetName val="b_balju_(2)19"/>
      <sheetName val="2-2_매출분석19"/>
      <sheetName val="몰드시스템_리스트19"/>
      <sheetName val="11_외화채무증권(AFS,HTM)0819"/>
      <sheetName val="13_감액TEST_0819"/>
      <sheetName val="12년_CF(9월)19"/>
      <sheetName val="중기조종사_단위단가19"/>
      <sheetName val="6PILE__(돌출)19"/>
      <sheetName val="기성청구_공문19"/>
      <sheetName val="Sheet1_(2)19"/>
      <sheetName val="slide_24_cat_A19"/>
      <sheetName val="slide_82_cat_b19"/>
      <sheetName val="Dados_dos_Produtos19"/>
      <sheetName val="Base_de_Datos18"/>
      <sheetName val="Farol_Acciones18"/>
      <sheetName val="Lista_de_Entrenamientos18"/>
      <sheetName val="09~10년_매출계획19"/>
      <sheetName val="1_MDF1공장19"/>
      <sheetName val="Unidades_SAC-REVENDA19"/>
      <sheetName val="FornecM_Check17"/>
      <sheetName val="Incident_유형구분표19"/>
      <sheetName val="3YP2016-Bottom_up18"/>
      <sheetName val="DD_list19"/>
      <sheetName val="Lista_CI18"/>
      <sheetName val="2_카드채권(대출포함)18"/>
      <sheetName val="表21_净利润调节表18"/>
      <sheetName val="Supply_Cost_Centers18"/>
      <sheetName val="Estratificación_AI17"/>
      <sheetName val="condicion_inseguras17"/>
      <sheetName val="Actos_Inseguros17"/>
      <sheetName val="Control_de_incidentes17"/>
      <sheetName val="Plan_de_Acción17"/>
      <sheetName val="_DD_List18"/>
      <sheetName val="Share_Price_200218"/>
      <sheetName val="[손익기01_XL??DePara17"/>
      <sheetName val="Farol_Metas17"/>
      <sheetName val="Mod_Relac_17"/>
      <sheetName val="TOP_KPIs_MTM17"/>
      <sheetName val="PLAN_DE_ACCION17"/>
      <sheetName val="Faro_de_Indicadores17"/>
      <sheetName val="Grafica_Actos17"/>
      <sheetName val="Condiciones_SyE17"/>
      <sheetName val="REALxMETA_-_CERVEJA19"/>
      <sheetName val="REALxMETA_-_REFRI19"/>
      <sheetName val="BEP_加薪_KPI17"/>
      <sheetName val="Dashboard_Prevención_Riesgos_17"/>
      <sheetName val="Directrices_de_Metas_201717"/>
      <sheetName val="Issues_List_Payments17"/>
      <sheetName val="POC_LIST17"/>
      <sheetName val="Entity_Target17"/>
      <sheetName val="do_not_delete17"/>
      <sheetName val="_손익기01_XL_x005f_x005f_x005f_x0000__x005f_x005f_17"/>
      <sheetName val="Hazards_Analysis-隐患分析17"/>
      <sheetName val="F08_-_Asia_Pac_Full_Year_Q318"/>
      <sheetName val="Top_Priorities18"/>
      <sheetName val="Listco_Stock18"/>
      <sheetName val="Intl_Purchase18"/>
      <sheetName val="FY_outlook18"/>
      <sheetName val="CY_outlook18"/>
      <sheetName val="Cash_metrics18"/>
      <sheetName val="P6_718"/>
      <sheetName val="DATOS_BASE17"/>
      <sheetName val="97_사업추정(WEKI)17"/>
      <sheetName val="Tong_hop17"/>
      <sheetName val="95_1_1이후취득자산(숨기기상태)17"/>
      <sheetName val="sum1_(2)17"/>
      <sheetName val="3_바닥판설계17"/>
      <sheetName val="6월_공정외주17"/>
      <sheetName val="2_대외공문17"/>
      <sheetName val="2_총괄표17"/>
      <sheetName val="입출재고현황_(2)17"/>
      <sheetName val="504전기실_동부하-L17"/>
      <sheetName val="OUTER_AREA(겹침없음)17"/>
      <sheetName val="EL_표면적17"/>
      <sheetName val="TRE_TABLE17"/>
      <sheetName val="입찰내역_발주처_양식17"/>
      <sheetName val="De_Para16"/>
      <sheetName val="DETALLE_MENSUAL17"/>
      <sheetName val="Check_Qualidade15"/>
      <sheetName val="Check_Aderencia15"/>
      <sheetName val="Data_validation17"/>
      <sheetName val="SKU_Basic_Data17"/>
      <sheetName val="Ventas_Campo15"/>
      <sheetName val="APAC_S17"/>
      <sheetName val="APAC_N17"/>
      <sheetName val="Slide_output17"/>
      <sheetName val="turnover_reason퇴직사유17"/>
      <sheetName val="Base_Farol15"/>
      <sheetName val="Gerencial_IL15"/>
      <sheetName val="VALIDACION_DE_DATOS16"/>
      <sheetName val="ACTOS_POR_RIESGO15"/>
      <sheetName val="Nombre_de_SOP15"/>
      <sheetName val="drop_lists15"/>
      <sheetName val="KPIs_Hana15"/>
      <sheetName val="Catalago_de_refacciones_15"/>
      <sheetName val="Existencias_al_07-Nov-201215"/>
      <sheetName val="Check_GG15"/>
      <sheetName val="Drop-down_List16"/>
      <sheetName val="by_DD16"/>
      <sheetName val="Jul-Sep_Actual_cost_(2)16"/>
      <sheetName val="MRL_NON_SUPPLY_URU15"/>
      <sheetName val="AIIM_-_Empresas_Ext_201215"/>
      <sheetName val="Ta_15"/>
      <sheetName val="2__Indicadores15"/>
      <sheetName val="_손익기01_XL_x005f_x0000__x015"/>
      <sheetName val="부재료_비교(11년_vs_10년)15"/>
      <sheetName val="Lista_de_Entrenamientos_RSO15"/>
      <sheetName val="Tablero_SDG18"/>
      <sheetName val="Lista_Areas18"/>
      <sheetName val="One_Page18"/>
      <sheetName val="Sub-Productos_HN16"/>
      <sheetName val="Eficiencia_linea15"/>
      <sheetName val="_mngt_Pillar15"/>
      <sheetName val="Comp_Inseguros14"/>
      <sheetName val="Pauta_RPS_Distribuição14"/>
      <sheetName val="Estoque_(2)14"/>
      <sheetName val="Sheet3_(2)15"/>
      <sheetName val="Lao_&amp;_Cam15"/>
      <sheetName val="Hoegaarden_201915"/>
      <sheetName val="Lao_&amp;_Cam_201915"/>
      <sheetName val="Malaysia_201915"/>
      <sheetName val="Singapore_201915"/>
      <sheetName val="Sheet2_(2)15"/>
      <sheetName val="요일_테이블_15"/>
      <sheetName val="Other_Listings15"/>
      <sheetName val="BNR_2012_в_ящике14"/>
      <sheetName val="FX_Rates13"/>
      <sheetName val="Vagas_x_Candidatos13"/>
      <sheetName val="Análise_Tempos10"/>
      <sheetName val="__한국_AMP_ASP-23_판㧤가격__13"/>
      <sheetName val="11_䡸화채무줝ⴌ(AFS,HTM)0813"/>
      <sheetName val="Drop_list13"/>
      <sheetName val="DO_NOT_MOVE14"/>
      <sheetName val="DATOS_DE_VALIDACIÓN14"/>
      <sheetName val="Datos_con14"/>
      <sheetName val="_Datos_Cond_14"/>
      <sheetName val="INGRESO_(2)14"/>
      <sheetName val="PG-K1610_(UEN_Areas)MNG14"/>
      <sheetName val="DATOS_GEN_14"/>
      <sheetName val="NUEVOS_CRITERIOS14"/>
      <sheetName val="Condiciones_Agua14"/>
      <sheetName val="Dropdown_list13"/>
      <sheetName val="Proced_13"/>
      <sheetName val="Cut_Machine_Summary13"/>
      <sheetName val="Validação_de_Dados10"/>
      <sheetName val="Control_de_Fallas13"/>
      <sheetName val="Setup_for_Templates13"/>
      <sheetName val="Datos_emp13"/>
      <sheetName val="Validation_lists13"/>
      <sheetName val="TIPO_DE_ACTO13"/>
      <sheetName val="CRITICIDAD_DE_CI13"/>
      <sheetName val="Catálogo_de_CI13"/>
      <sheetName val="%_CUMPLIMIENTO13"/>
      <sheetName val="%_cumplimiento_13"/>
      <sheetName val="CALIFICACIONES_201911"/>
      <sheetName val="Lev_4_360_deg_check_Crit_Task11"/>
      <sheetName val="Lev_4_Chk_IC_Stock_Crit_Task11"/>
      <sheetName val="Lev_4_WMS_Putaway_Crit_Task11"/>
      <sheetName val="No_llenar_10"/>
      <sheetName val="Listas_y_equipos_a_evaluar13"/>
      <sheetName val="Data_Reporte13"/>
      <sheetName val="Read_me13"/>
      <sheetName val="Daily_Dashboard13"/>
      <sheetName val="Champions_List12"/>
      <sheetName val="NAZ_Strategy11"/>
      <sheetName val="Lista_de_Motivos10"/>
      <sheetName val="Ponto_Crítico_-_Resp__Plano10"/>
      <sheetName val="Lista_Funcionários_(2)10"/>
      <sheetName val="Mapeo_SKUs13"/>
      <sheetName val="Vol_(Ds)13"/>
      <sheetName val="Vol_(Ka)13"/>
      <sheetName val="Vol_(Oth)13"/>
      <sheetName val="Vol_(Oth)_Cortesias13"/>
      <sheetName val="INPUT-Cust_Sugg_Margin(Ds)13"/>
      <sheetName val="On_Invoice13"/>
      <sheetName val="INPUT-Cust_Sugg_Margin(Ka)13"/>
      <sheetName val="INPUT_SKUs13"/>
      <sheetName val="Brand_P&amp;L11"/>
      <sheetName val="SUPERMONT_P11"/>
      <sheetName val="Data_selection11"/>
      <sheetName val="Customer_&amp;_SO11"/>
      <sheetName val="Session_Proposal11"/>
      <sheetName val="PDA_BOP10"/>
      <sheetName val="Incentivo_Automóvil10"/>
      <sheetName val="PAINEL_RECOLHA_CRÉDITO10"/>
      <sheetName val="Gráficos_-_CDD10"/>
      <sheetName val="Razão_Social7"/>
      <sheetName val="Status_de_Usuario8"/>
      <sheetName val="Listas_desplegables8"/>
      <sheetName val="Resumen_General8"/>
      <sheetName val="Cátalogo_de_CI8"/>
      <sheetName val="Hoja2_(2)8"/>
      <sheetName val="Technology_check_list8"/>
      <sheetName val="Actos_y_Condiciones_8"/>
      <sheetName val="NO_BORRAR8"/>
      <sheetName val="Project_List9"/>
      <sheetName val="Dropdown_Menu9"/>
      <sheetName val="SOP_Freshness8"/>
      <sheetName val="유류대_현황8"/>
      <sheetName val="Выпадающие_списки9"/>
      <sheetName val="2_3_Projects_Status8"/>
      <sheetName val="mapping_(2)8"/>
      <sheetName val="Ref_8"/>
      <sheetName val="PROCESS_MD10"/>
      <sheetName val="Formato_checklist_Lab8"/>
      <sheetName val="1__템플릿8"/>
      <sheetName val="2__작성_참고사항8"/>
      <sheetName val="Master_Data8"/>
      <sheetName val="Consolidated_Project_List8"/>
      <sheetName val="Fixed_Cost8"/>
      <sheetName val="Dimension_IN_Sheet1!D19128"/>
      <sheetName val="Dimension_IN_19128"/>
      <sheetName val="Manage_to_Sustain7"/>
      <sheetName val="Packages_Info7"/>
      <sheetName val="Meeting_List7"/>
      <sheetName val="3__Training_&amp;_travel7"/>
      <sheetName val="FILIAL_MINAS7"/>
      <sheetName val="2020_MMR127"/>
      <sheetName val="입문_트랜드(종합분석)7"/>
      <sheetName val="Master_CE7"/>
      <sheetName val="CE_Final_7"/>
      <sheetName val="OL_LIST7"/>
      <sheetName val="YTD_GUEST_LIST7"/>
      <sheetName val="Session_Full_list7"/>
      <sheetName val="FOOD_PAYMENT_update_JAN7"/>
      <sheetName val="Rate_card_F19_7"/>
      <sheetName val="Master_Plan__(update)7"/>
      <sheetName val="The_KPI_7"/>
      <sheetName val="Mentor_Plan_7"/>
      <sheetName val="Master_Plan_7"/>
      <sheetName val="Tier_1_GOV_PC_Networking_7"/>
      <sheetName val="Tier_1_LBO_7"/>
      <sheetName val="Preferred_Option7"/>
      <sheetName val="_손익기01_XL_x005f_x0000__x005f_x005f_x07"/>
      <sheetName val="info_for_drop_box7"/>
      <sheetName val="KPIs-_TTP,_PTP,_People_Turnove7"/>
      <sheetName val="1월_목표7"/>
      <sheetName val="POCM_배송지7"/>
      <sheetName val="_5"/>
      <sheetName val="Mapping_5"/>
      <sheetName val="WS_DB5"/>
      <sheetName val="Region_5"/>
      <sheetName val="SKU_DB5"/>
      <sheetName val="SAP_info5"/>
      <sheetName val="Target_Book5"/>
      <sheetName val="10_麦汁CIP清洗标准水量5"/>
      <sheetName val="Lista_AI5"/>
      <sheetName val="COE_Scope_-_Strategic_Projects5"/>
      <sheetName val="SEGUIMIENTO_SEMANAL5"/>
      <sheetName val="Resumen_(hL_env)5"/>
      <sheetName val="Tipo_Viaje5"/>
      <sheetName val="Flota_y_Personal5"/>
      <sheetName val="데이터_유효성_목록5"/>
      <sheetName val="Ref_New_Contract_Model5"/>
      <sheetName val="Name_List5"/>
      <sheetName val="Back_Data_17"/>
      <sheetName val="2_주요계수총괄7"/>
      <sheetName val="외주현황_wq16"/>
      <sheetName val="P_M_별8"/>
      <sheetName val="대투_보관자료_변경6"/>
      <sheetName val="Project_Brief7"/>
      <sheetName val="단면_(2)7"/>
      <sheetName val="부대시행1_(2)6"/>
      <sheetName val="1_차입금6"/>
      <sheetName val="근거_및_가정6"/>
      <sheetName val="118_세금과공과7"/>
      <sheetName val="_견적서6"/>
      <sheetName val="Facility_Information7"/>
      <sheetName val="1_본사계정별7"/>
      <sheetName val="3_6_2남양주택배6"/>
      <sheetName val="해외_기술훈련비_(합계)7"/>
      <sheetName val="설산1_나6"/>
      <sheetName val="PAD_TR보호대기초6"/>
      <sheetName val="1월_예산6"/>
      <sheetName val="Utility_Usage_YTN_TOWER6"/>
      <sheetName val="1__시공측량6"/>
      <sheetName val="수종별수량_(2)6"/>
      <sheetName val="전선_및_전선관6"/>
      <sheetName val="설문_평가6"/>
      <sheetName val="B-1_기본정보6"/>
      <sheetName val="납부내역총괄표_(수정)6"/>
      <sheetName val="#1)_투자_구분6"/>
      <sheetName val="Rev__Recon_15"/>
      <sheetName val="1_고객불만건수5"/>
      <sheetName val="1_변경범위5"/>
      <sheetName val="Weekly_Progress(계장)6"/>
      <sheetName val="2013_2월_연결대상6"/>
      <sheetName val="2-2_투자6"/>
      <sheetName val="Proj__Fin_6"/>
      <sheetName val="ITS_Assumptions5"/>
      <sheetName val="7_Utility_Analysis5"/>
      <sheetName val="Operational_Activities5"/>
      <sheetName val="13_포장용역비표준6"/>
      <sheetName val="9_가공부자재표준6"/>
      <sheetName val="8_ROLL표준(TSW)6"/>
      <sheetName val="4_톤당조관량표준6"/>
      <sheetName val="5_조관부자재표준6"/>
      <sheetName val="KEY_CODE6"/>
      <sheetName val="2-1_강사료,교통비_지급명세6"/>
      <sheetName val="HQ_급여_5"/>
      <sheetName val="OF_급여5"/>
      <sheetName val="F_Ma급여5"/>
      <sheetName val="SMT_급여5"/>
      <sheetName val="QC_급여5"/>
      <sheetName val="Sam_sung_급여5"/>
      <sheetName val="Dlock_급여5"/>
      <sheetName val="_thôi_việc_급여5"/>
      <sheetName val="Công_smt5"/>
      <sheetName val="Công_smt_(2)5"/>
      <sheetName val="Detail_smt5"/>
      <sheetName val="Công_QC5"/>
      <sheetName val="Detail_QC_5"/>
      <sheetName val="Công_SS5"/>
      <sheetName val="Detail_SS5"/>
      <sheetName val="Công_FMa5"/>
      <sheetName val="Detail_FMa5"/>
      <sheetName val="Công_OF5"/>
      <sheetName val="Detail_OF5"/>
      <sheetName val="Công_Dlock5"/>
      <sheetName val="Detail_Dlock5"/>
      <sheetName val="Công_thôi_việc5"/>
      <sheetName val="Detail_thôi5"/>
      <sheetName val="C1_3_15"/>
      <sheetName val="실행기성_갑지6"/>
      <sheetName val="Eq__Mobilization5"/>
      <sheetName val="1__작성방식5"/>
      <sheetName val="표)CFT장_조직별_배분5"/>
      <sheetName val="20180214_P&amp;T5"/>
      <sheetName val="Ref__중점_추진_과제별_상세5"/>
      <sheetName val="2_6_三无_(2)5"/>
      <sheetName val="수량산출서_갑지5"/>
      <sheetName val="G_R300경비5"/>
      <sheetName val="AS포장복구_5"/>
      <sheetName val="설_계5"/>
      <sheetName val="Worker_List5"/>
      <sheetName val="GB-IC_Villingen_GG5"/>
      <sheetName val="6월_공嚺㓶가5"/>
      <sheetName val="Exchange_rate5"/>
      <sheetName val="업무_분류(Category)5"/>
      <sheetName val="준검_내역서5"/>
      <sheetName val="날개수량1_55"/>
      <sheetName val="F_월별기성수금현황_5"/>
      <sheetName val="기초정보_코드5"/>
      <sheetName val="#1_Basic5"/>
      <sheetName val="첨부#2_Cash_Flow(현장작성)5"/>
      <sheetName val="3_일반사상5"/>
      <sheetName val="Bank_code5"/>
      <sheetName val="Drop-down_RAW5"/>
      <sheetName val="산자사_운전용품5"/>
      <sheetName val="보고서_표5"/>
      <sheetName val="0__가정_및_결론5"/>
      <sheetName val="1__투자비5"/>
      <sheetName val="2__Rent-roll5"/>
      <sheetName val="3__Funding5"/>
      <sheetName val="4__운영수익5"/>
      <sheetName val="5__운영비용5"/>
      <sheetName val="6_1_N+1년차_NOI_산정5"/>
      <sheetName val="6__부동산매각5"/>
      <sheetName val="7__보유세5"/>
      <sheetName val="8__교통유발부담금5"/>
      <sheetName val="9__BS부속5"/>
      <sheetName val="10__CF(M)5"/>
      <sheetName val="11__IS(M)5"/>
      <sheetName val="12__BS(M)5"/>
      <sheetName val="14__IS(FY)5"/>
      <sheetName val="13__CF(FY)5"/>
      <sheetName val="15__BS(FY)5"/>
      <sheetName val="16__RE(FY)5"/>
      <sheetName val="4_1_월별_에너지_사용량5"/>
      <sheetName val="조도계산서_(도서)5"/>
      <sheetName val="A(Rev_3)5"/>
      <sheetName val="STRAT_PLAN_WKSHT6"/>
      <sheetName val="Sales_Plan_&amp;_other6"/>
      <sheetName val="drop_downs5"/>
      <sheetName val="Basic_Information5"/>
      <sheetName val="7300-1000_116"/>
      <sheetName val="PJT_현황5"/>
      <sheetName val="진행_DATA_(2)5"/>
      <sheetName val="참고)_기준정보5"/>
      <sheetName val="Long_Term_Prices5"/>
      <sheetName val="구분_Table5"/>
      <sheetName val="역T형옹벽(3_0)5"/>
      <sheetName val="외상매출금현황-수정분_A25"/>
      <sheetName val="PF_현황(11년12월)5"/>
      <sheetName val="TO_TTZ5"/>
      <sheetName val="CATÁLOGO_DE_PELIGROS5"/>
      <sheetName val="RyNV_detectados_5"/>
      <sheetName val="Curva_20215"/>
      <sheetName val="Por_PPR6"/>
      <sheetName val="_손익기01_XL__DePara14"/>
      <sheetName val="입찰내역_Ĉ5"/>
      <sheetName val="match_list5"/>
      <sheetName val="Q4_20185"/>
      <sheetName val="Q4_20195"/>
      <sheetName val="Q4_Sum5"/>
      <sheetName val="2020_KPI_LE05"/>
      <sheetName val="Rate_data5"/>
      <sheetName val="Template_HN5"/>
      <sheetName val="KPI_need_to_input5"/>
      <sheetName val="강남_CRM_11월5"/>
      <sheetName val="CRITERIOS_DE_AI5"/>
      <sheetName val="Nigeria_&amp;_Ghana5"/>
      <sheetName val="DEX_(2)4"/>
      <sheetName val="Manual_Database4"/>
      <sheetName val="_손익기01_XL_x005f_x005f_x005"/>
      <sheetName val="TO_Data_Base30"/>
      <sheetName val="YTD_Summary29"/>
      <sheetName val="Month_Summary29"/>
      <sheetName val="Trial_Balance_MAY_200929"/>
      <sheetName val="TB_Pivot29"/>
      <sheetName val="total_per_LB_LB229"/>
      <sheetName val="Trial_Balance_Vlookup29"/>
      <sheetName val="Trial_Balance_APRIL_200929"/>
      <sheetName val="Roll_Out_AQ29"/>
      <sheetName val="Evolução_mandamentos29"/>
      <sheetName val="Planilha_resultados28"/>
      <sheetName val="Historico_200328"/>
      <sheetName val="Sig_Cycles_Accts_&amp;_Processes28"/>
      <sheetName val="Fixed_ZBB22"/>
      <sheetName val="E_法规NC22"/>
      <sheetName val="3_ISo_YTD22"/>
      <sheetName val="Données_LMU22"/>
      <sheetName val="Brazil_Sovereign22"/>
      <sheetName val="Resumen_Costo22"/>
      <sheetName val="Base_de_Dados22"/>
      <sheetName val="Extract_Loss22"/>
      <sheetName val="5_122"/>
      <sheetName val="QA_跟踪记录表22"/>
      <sheetName val="RG_Depots22"/>
      <sheetName val="material_data22"/>
      <sheetName val="other_data22"/>
      <sheetName val="Como_Estamos22"/>
      <sheetName val="Database_(RUR)Mar_YTD22"/>
      <sheetName val="SKU_Mapping22"/>
      <sheetName val="Drop_Down22"/>
      <sheetName val="Raw_Data22"/>
      <sheetName val="EBM-2_GHQ22"/>
      <sheetName val="Base_PEF23"/>
      <sheetName val="Controls_data24"/>
      <sheetName val="Testing_Template_Guidance22"/>
      <sheetName val="Test_Programs22"/>
      <sheetName val="Dados_BLP22"/>
      <sheetName val="FJJX_Bud_IB21"/>
      <sheetName val="JOB_PROFILE_-_LAS22"/>
      <sheetName val="ARdistr_(2)22"/>
      <sheetName val="look-up_data21"/>
      <sheetName val="Prd_Hierarchy(产品层级)21"/>
      <sheetName val="Com_(2PK)21"/>
      <sheetName val="Project_Code21"/>
      <sheetName val="요일_테이블22"/>
      <sheetName val="요일_테이블_(2)21"/>
      <sheetName val="Prd_Hierarchy(产品层次)21"/>
      <sheetName val="전사_PL23"/>
      <sheetName val="자금_제외_PL23"/>
      <sheetName val="자금_PL23"/>
      <sheetName val="전사_BS23"/>
      <sheetName val="자금_제외_BS23"/>
      <sheetName val="자금_BS23"/>
      <sheetName val="BS_계정_설명23"/>
      <sheetName val="_Cash_Flow(전사)23"/>
      <sheetName val="_Cash_Flow(자금제외)23"/>
      <sheetName val="_Cash_Flow(자금)23"/>
      <sheetName val="ROIC_23"/>
      <sheetName val="인건비_명세23"/>
      <sheetName val="판관비_명세23"/>
      <sheetName val="OH_Cost경비(내역)23"/>
      <sheetName val="OH_Cost경비(배부기준)23"/>
      <sheetName val="기타수지&amp;특별손익_명세23"/>
      <sheetName val="업무연락_(2)22"/>
      <sheetName val="제시_손익계산서22"/>
      <sheetName val="01_02월_성과급23"/>
      <sheetName val="M_7회차_담금_계획22"/>
      <sheetName val="팀별_실적22"/>
      <sheetName val="팀별_실적_(환산)22"/>
      <sheetName val="4__Inj_투자상세내역22"/>
      <sheetName val="3__Blow_투자_상세내역22"/>
      <sheetName val="Process_List22"/>
      <sheetName val="7_(2)22"/>
      <sheetName val="_손익기01_XL21"/>
      <sheetName val="drop_down_list21"/>
      <sheetName val="Income_Stmt21"/>
      <sheetName val="[손익기01_XL_x005f_x0000__x005f_x0000_DePara21"/>
      <sheetName val="Quarterly_LBO_Model21"/>
      <sheetName val="[손익기01_XL21"/>
      <sheetName val="_손익기01_XL_x005f_x0000__x005f_x0000_DePara21"/>
      <sheetName val="15년_BL_사계21"/>
      <sheetName val="1_종합손익(도급)21"/>
      <sheetName val="1_종합손익(주택,개발)21"/>
      <sheetName val="2_실행예산21"/>
      <sheetName val="2_2과부족21"/>
      <sheetName val="2_3원가절감21"/>
      <sheetName val="8_외주비집행현황21"/>
      <sheetName val="9_자재비21"/>
      <sheetName val="10_현장집행21"/>
      <sheetName val="3_추가원가21"/>
      <sheetName val="3_추가원가_(2)21"/>
      <sheetName val="4_사전공사21"/>
      <sheetName val="5_추정공사비21"/>
      <sheetName val="6_금융비용21"/>
      <sheetName val="7_공사비집행현황(총괄)21"/>
      <sheetName val="11_1생산성21"/>
      <sheetName val="11_2인원산출21"/>
      <sheetName val="Figures_Report20"/>
      <sheetName val="Classification_分类20"/>
      <sheetName val="Set_Up21"/>
      <sheetName val="Perf__Plan__Diário120"/>
      <sheetName val="In_(2)20"/>
      <sheetName val="Fare_prices20"/>
      <sheetName val="Hotel_prices20"/>
      <sheetName val="tab_STATUS_DO_PROCESSO_20"/>
      <sheetName val="Clasif_19"/>
      <sheetName val="Cond__Inseguros19"/>
      <sheetName val="Comp__Inseguros19"/>
      <sheetName val="Lista_de_datos19"/>
      <sheetName val="MASTER_APP19"/>
      <sheetName val="CLASIFICACION_DE_AI20"/>
      <sheetName val="Base_da_Datos20"/>
      <sheetName val="__한국_AMP_ASP-23_판매가격__20"/>
      <sheetName val="CC_Down_load_071620"/>
      <sheetName val="변경실행(2차)_20"/>
      <sheetName val="나_출고20"/>
      <sheetName val="나_입고20"/>
      <sheetName val="09년_인건비(속리산)20"/>
      <sheetName val="합산목표(감가+57_5)20"/>
      <sheetName val="제조원가_원단위_분석20"/>
      <sheetName val="종합표양식(품의_&amp;_입고)_220"/>
      <sheetName val="원가관리_(동월대비)20"/>
      <sheetName val="b_balju_(2)20"/>
      <sheetName val="2-2_매출분석20"/>
      <sheetName val="몰드시스템_리스트20"/>
      <sheetName val="11_외화채무증권(AFS,HTM)0820"/>
      <sheetName val="13_감액TEST_0820"/>
      <sheetName val="12년_CF(9월)20"/>
      <sheetName val="중기조종사_단위단가20"/>
      <sheetName val="6PILE__(돌출)20"/>
      <sheetName val="기성청구_공문20"/>
      <sheetName val="Sheet1_(2)20"/>
      <sheetName val="slide_24_cat_A20"/>
      <sheetName val="slide_82_cat_b20"/>
      <sheetName val="Dados_dos_Produtos20"/>
      <sheetName val="Base_de_Datos19"/>
      <sheetName val="Farol_Acciones19"/>
      <sheetName val="Lista_de_Entrenamientos19"/>
      <sheetName val="09~10년_매출계획20"/>
      <sheetName val="1_MDF1공장20"/>
      <sheetName val="Unidades_SAC-REVENDA20"/>
      <sheetName val="FornecM_Check18"/>
      <sheetName val="Incident_유형구분표20"/>
      <sheetName val="3YP2016-Bottom_up19"/>
      <sheetName val="DD_list20"/>
      <sheetName val="Lista_CI19"/>
      <sheetName val="2_카드채권(대출포함)19"/>
      <sheetName val="表21_净利润调节表19"/>
      <sheetName val="Supply_Cost_Centers19"/>
      <sheetName val="Estratificación_AI18"/>
      <sheetName val="condicion_inseguras18"/>
      <sheetName val="Actos_Inseguros18"/>
      <sheetName val="Control_de_incidentes18"/>
      <sheetName val="Plan_de_Acción18"/>
      <sheetName val="_DD_List19"/>
      <sheetName val="Share_Price_200219"/>
      <sheetName val="[손익기01_XL??DePara18"/>
      <sheetName val="Farol_Metas18"/>
      <sheetName val="Mod_Relac_18"/>
      <sheetName val="TOP_KPIs_MTM18"/>
      <sheetName val="PLAN_DE_ACCION18"/>
      <sheetName val="Faro_de_Indicadores18"/>
      <sheetName val="Grafica_Actos18"/>
      <sheetName val="Condiciones_SyE18"/>
      <sheetName val="REALxMETA_-_CERVEJA20"/>
      <sheetName val="REALxMETA_-_REFRI20"/>
      <sheetName val="BEP_加薪_KPI18"/>
      <sheetName val="Dashboard_Prevención_Riesgos_18"/>
      <sheetName val="Directrices_de_Metas_201718"/>
      <sheetName val="Issues_List_Payments18"/>
      <sheetName val="POC_LIST18"/>
      <sheetName val="Entity_Target18"/>
      <sheetName val="do_not_delete18"/>
      <sheetName val="_손익기01_XL_x005f_x005f_x005f_x0000__x005f_x005f_18"/>
      <sheetName val="Hazards_Analysis-隐患分析18"/>
      <sheetName val="F08_-_Asia_Pac_Full_Year_Q319"/>
      <sheetName val="Top_Priorities19"/>
      <sheetName val="Listco_Stock19"/>
      <sheetName val="Intl_Purchase19"/>
      <sheetName val="FY_outlook19"/>
      <sheetName val="CY_outlook19"/>
      <sheetName val="Cash_metrics19"/>
      <sheetName val="P6_719"/>
      <sheetName val="DATOS_BASE18"/>
      <sheetName val="97_사업추정(WEKI)18"/>
      <sheetName val="Tong_hop18"/>
      <sheetName val="95_1_1이후취득자산(숨기기상태)18"/>
      <sheetName val="sum1_(2)18"/>
      <sheetName val="3_바닥판설계18"/>
      <sheetName val="6월_공정외주18"/>
      <sheetName val="2_대외공문18"/>
      <sheetName val="2_총괄표18"/>
      <sheetName val="입출재고현황_(2)18"/>
      <sheetName val="504전기실_동부하-L18"/>
      <sheetName val="OUTER_AREA(겹침없음)18"/>
      <sheetName val="EL_표면적18"/>
      <sheetName val="TRE_TABLE18"/>
      <sheetName val="입찰내역_발주처_양식18"/>
      <sheetName val="De_Para17"/>
      <sheetName val="DETALLE_MENSUAL18"/>
      <sheetName val="Check_Qualidade16"/>
      <sheetName val="Check_Aderencia16"/>
      <sheetName val="Data_validation18"/>
      <sheetName val="SKU_Basic_Data18"/>
      <sheetName val="Ventas_Campo16"/>
      <sheetName val="APAC_S18"/>
      <sheetName val="APAC_N18"/>
      <sheetName val="Slide_output18"/>
      <sheetName val="turnover_reason퇴직사유18"/>
      <sheetName val="Base_Farol16"/>
      <sheetName val="Gerencial_IL16"/>
      <sheetName val="VALIDACION_DE_DATOS17"/>
      <sheetName val="ACTOS_POR_RIESGO16"/>
      <sheetName val="Nombre_de_SOP16"/>
      <sheetName val="drop_lists16"/>
      <sheetName val="KPIs_Hana16"/>
      <sheetName val="Catalago_de_refacciones_16"/>
      <sheetName val="Existencias_al_07-Nov-201216"/>
      <sheetName val="Check_GG16"/>
      <sheetName val="Drop-down_List17"/>
      <sheetName val="by_DD17"/>
      <sheetName val="Jul-Sep_Actual_cost_(2)17"/>
      <sheetName val="MRL_NON_SUPPLY_URU16"/>
      <sheetName val="AIIM_-_Empresas_Ext_201216"/>
      <sheetName val="Ta_16"/>
      <sheetName val="2__Indicadores16"/>
      <sheetName val="_손익기01_XL_x005f_x0000__x016"/>
      <sheetName val="부재료_비교(11년_vs_10년)16"/>
      <sheetName val="Lista_de_Entrenamientos_RSO16"/>
      <sheetName val="Tablero_SDG19"/>
      <sheetName val="Lista_Areas19"/>
      <sheetName val="One_Page19"/>
      <sheetName val="Sub-Productos_HN17"/>
      <sheetName val="Eficiencia_linea16"/>
      <sheetName val="_mngt_Pillar16"/>
      <sheetName val="Comp_Inseguros15"/>
      <sheetName val="Pauta_RPS_Distribuição15"/>
      <sheetName val="Estoque_(2)15"/>
      <sheetName val="Sheet3_(2)16"/>
      <sheetName val="Lao_&amp;_Cam16"/>
      <sheetName val="Hoegaarden_201916"/>
      <sheetName val="Lao_&amp;_Cam_201916"/>
      <sheetName val="Malaysia_201916"/>
      <sheetName val="Singapore_201916"/>
      <sheetName val="Sheet2_(2)16"/>
      <sheetName val="요일_테이블_16"/>
      <sheetName val="Other_Listings16"/>
      <sheetName val="BNR_2012_в_ящике15"/>
      <sheetName val="FX_Rates14"/>
      <sheetName val="Vagas_x_Candidatos14"/>
      <sheetName val="Análise_Tempos11"/>
      <sheetName val="__한국_AMP_ASP-23_판㧤가격__14"/>
      <sheetName val="11_䡸화채무줝ⴌ(AFS,HTM)0814"/>
      <sheetName val="Drop_list14"/>
      <sheetName val="DO_NOT_MOVE15"/>
      <sheetName val="DATOS_DE_VALIDACIÓN15"/>
      <sheetName val="Datos_con15"/>
      <sheetName val="_Datos_Cond_15"/>
      <sheetName val="INGRESO_(2)15"/>
      <sheetName val="PG-K1610_(UEN_Areas)MNG15"/>
      <sheetName val="DATOS_GEN_15"/>
      <sheetName val="NUEVOS_CRITERIOS15"/>
      <sheetName val="Condiciones_Agua15"/>
      <sheetName val="Dropdown_list14"/>
      <sheetName val="Proced_14"/>
      <sheetName val="Cut_Machine_Summary14"/>
      <sheetName val="Validação_de_Dados11"/>
      <sheetName val="Control_de_Fallas14"/>
      <sheetName val="Setup_for_Templates14"/>
      <sheetName val="Datos_emp14"/>
      <sheetName val="Validation_lists14"/>
      <sheetName val="TIPO_DE_ACTO14"/>
      <sheetName val="CRITICIDAD_DE_CI14"/>
      <sheetName val="Catálogo_de_CI14"/>
      <sheetName val="%_CUMPLIMIENTO14"/>
      <sheetName val="%_cumplimiento_14"/>
      <sheetName val="CALIFICACIONES_201912"/>
      <sheetName val="Lev_4_360_deg_check_Crit_Task12"/>
      <sheetName val="Lev_4_Chk_IC_Stock_Crit_Task12"/>
      <sheetName val="Lev_4_WMS_Putaway_Crit_Task12"/>
      <sheetName val="No_llenar_11"/>
      <sheetName val="Listas_y_equipos_a_evaluar14"/>
      <sheetName val="Data_Reporte14"/>
      <sheetName val="Read_me14"/>
      <sheetName val="Daily_Dashboard14"/>
      <sheetName val="Champions_List13"/>
      <sheetName val="NAZ_Strategy12"/>
      <sheetName val="Lista_de_Motivos11"/>
      <sheetName val="Ponto_Crítico_-_Resp__Plano11"/>
      <sheetName val="Lista_Funcionários_(2)11"/>
      <sheetName val="Mapeo_SKUs14"/>
      <sheetName val="Vol_(Ds)14"/>
      <sheetName val="Vol_(Ka)14"/>
      <sheetName val="Vol_(Oth)14"/>
      <sheetName val="Vol_(Oth)_Cortesias14"/>
      <sheetName val="INPUT-Cust_Sugg_Margin(Ds)14"/>
      <sheetName val="On_Invoice14"/>
      <sheetName val="INPUT-Cust_Sugg_Margin(Ka)14"/>
      <sheetName val="INPUT_SKUs14"/>
      <sheetName val="Brand_P&amp;L12"/>
      <sheetName val="SUPERMONT_P12"/>
      <sheetName val="Data_selection12"/>
      <sheetName val="Customer_&amp;_SO12"/>
      <sheetName val="Session_Proposal12"/>
      <sheetName val="PDA_BOP11"/>
      <sheetName val="Incentivo_Automóvil11"/>
      <sheetName val="PAINEL_RECOLHA_CRÉDITO11"/>
      <sheetName val="Gráficos_-_CDD11"/>
      <sheetName val="Razão_Social8"/>
      <sheetName val="Status_de_Usuario9"/>
      <sheetName val="Listas_desplegables9"/>
      <sheetName val="Resumen_General9"/>
      <sheetName val="Cátalogo_de_CI9"/>
      <sheetName val="Hoja2_(2)9"/>
      <sheetName val="Technology_check_list9"/>
      <sheetName val="Actos_y_Condiciones_9"/>
      <sheetName val="NO_BORRAR9"/>
      <sheetName val="Project_List10"/>
      <sheetName val="Dropdown_Menu10"/>
      <sheetName val="SOP_Freshness9"/>
      <sheetName val="유류대_현황9"/>
      <sheetName val="Выпадающие_списки10"/>
      <sheetName val="2_3_Projects_Status9"/>
      <sheetName val="mapping_(2)9"/>
      <sheetName val="Ref_9"/>
      <sheetName val="PROCESS_MD11"/>
      <sheetName val="Formato_checklist_Lab9"/>
      <sheetName val="1__템플릿9"/>
      <sheetName val="2__작성_참고사항9"/>
      <sheetName val="Master_Data9"/>
      <sheetName val="Consolidated_Project_List9"/>
      <sheetName val="Fixed_Cost9"/>
      <sheetName val="Dimension_IN_Sheet1!D19129"/>
      <sheetName val="Dimension_IN_19129"/>
      <sheetName val="Manage_to_Sustain8"/>
      <sheetName val="Packages_Info8"/>
      <sheetName val="Meeting_List8"/>
      <sheetName val="3__Training_&amp;_travel8"/>
      <sheetName val="FILIAL_MINAS8"/>
      <sheetName val="2020_MMR128"/>
      <sheetName val="입문_트랜드(종합분석)8"/>
      <sheetName val="Master_CE8"/>
      <sheetName val="CE_Final_8"/>
      <sheetName val="OL_LIST8"/>
      <sheetName val="YTD_GUEST_LIST8"/>
      <sheetName val="Session_Full_list8"/>
      <sheetName val="FOOD_PAYMENT_update_JAN8"/>
      <sheetName val="Rate_card_F19_8"/>
      <sheetName val="Master_Plan__(update)8"/>
      <sheetName val="The_KPI_8"/>
      <sheetName val="Mentor_Plan_8"/>
      <sheetName val="Master_Plan_8"/>
      <sheetName val="Tier_1_GOV_PC_Networking_8"/>
      <sheetName val="Tier_1_LBO_8"/>
      <sheetName val="Preferred_Option8"/>
      <sheetName val="_손익기01_XL_x005f_x0000__x005f_x005f_x08"/>
      <sheetName val="info_for_drop_box8"/>
      <sheetName val="KPIs-_TTP,_PTP,_People_Turnove8"/>
      <sheetName val="1월_목표8"/>
      <sheetName val="POCM_배송지8"/>
      <sheetName val="_6"/>
      <sheetName val="Mapping_6"/>
      <sheetName val="WS_DB6"/>
      <sheetName val="Region_6"/>
      <sheetName val="SKU_DB6"/>
      <sheetName val="SAP_info6"/>
      <sheetName val="Target_Book6"/>
      <sheetName val="10_麦汁CIP清洗标准水量6"/>
      <sheetName val="Lista_AI6"/>
      <sheetName val="COE_Scope_-_Strategic_Projects6"/>
      <sheetName val="SEGUIMIENTO_SEMANAL6"/>
      <sheetName val="Resumen_(hL_env)6"/>
      <sheetName val="Tipo_Viaje6"/>
      <sheetName val="Flota_y_Personal6"/>
      <sheetName val="데이터_유효성_목록6"/>
      <sheetName val="Ref_New_Contract_Model6"/>
      <sheetName val="Name_List6"/>
      <sheetName val="Back_Data_18"/>
      <sheetName val="2_주요계수총괄8"/>
      <sheetName val="외주현황_wq17"/>
      <sheetName val="P_M_별9"/>
      <sheetName val="대투_보관자료_변경7"/>
      <sheetName val="Project_Brief8"/>
      <sheetName val="단면_(2)8"/>
      <sheetName val="부대시행1_(2)7"/>
      <sheetName val="1_차입금7"/>
      <sheetName val="근거_및_가정7"/>
      <sheetName val="118_세금과공과8"/>
      <sheetName val="_견적서7"/>
      <sheetName val="Facility_Information8"/>
      <sheetName val="1_본사계정별8"/>
      <sheetName val="3_6_2남양주택배7"/>
      <sheetName val="해외_기술훈련비_(합계)8"/>
      <sheetName val="설산1_나7"/>
      <sheetName val="PAD_TR보호대기초7"/>
      <sheetName val="1월_예산7"/>
      <sheetName val="Utility_Usage_YTN_TOWER7"/>
      <sheetName val="1__시공측량7"/>
      <sheetName val="수종별수량_(2)7"/>
      <sheetName val="전선_및_전선관7"/>
      <sheetName val="설문_평가7"/>
      <sheetName val="B-1_기본정보7"/>
      <sheetName val="납부내역총괄표_(수정)7"/>
      <sheetName val="#1)_투자_구분7"/>
      <sheetName val="Rev__Recon_16"/>
      <sheetName val="1_고객불만건수6"/>
      <sheetName val="1_변경범위6"/>
      <sheetName val="Weekly_Progress(계장)7"/>
      <sheetName val="2013_2월_연결대상7"/>
      <sheetName val="2-2_투자7"/>
      <sheetName val="Proj__Fin_7"/>
      <sheetName val="ITS_Assumptions6"/>
      <sheetName val="7_Utility_Analysis6"/>
      <sheetName val="Operational_Activities6"/>
      <sheetName val="13_포장용역비표준7"/>
      <sheetName val="9_가공부자재표준7"/>
      <sheetName val="8_ROLL표준(TSW)7"/>
      <sheetName val="4_톤당조관량표준7"/>
      <sheetName val="5_조관부자재표준7"/>
      <sheetName val="KEY_CODE7"/>
      <sheetName val="2-1_강사료,교통비_지급명세7"/>
      <sheetName val="HQ_급여_6"/>
      <sheetName val="OF_급여6"/>
      <sheetName val="F_Ma급여6"/>
      <sheetName val="SMT_급여6"/>
      <sheetName val="QC_급여6"/>
      <sheetName val="Sam_sung_급여6"/>
      <sheetName val="Dlock_급여6"/>
      <sheetName val="_thôi_việc_급여6"/>
      <sheetName val="Công_smt6"/>
      <sheetName val="Công_smt_(2)6"/>
      <sheetName val="Detail_smt6"/>
      <sheetName val="Công_QC6"/>
      <sheetName val="Detail_QC_6"/>
      <sheetName val="Công_SS6"/>
      <sheetName val="Detail_SS6"/>
      <sheetName val="Công_FMa6"/>
      <sheetName val="Detail_FMa6"/>
      <sheetName val="Công_OF6"/>
      <sheetName val="Detail_OF6"/>
      <sheetName val="Công_Dlock6"/>
      <sheetName val="Detail_Dlock6"/>
      <sheetName val="Công_thôi_việc6"/>
      <sheetName val="Detail_thôi6"/>
      <sheetName val="C1_3_16"/>
      <sheetName val="실행기성_갑지7"/>
      <sheetName val="Eq__Mobilization6"/>
      <sheetName val="1__작성방식6"/>
      <sheetName val="표)CFT장_조직별_배분6"/>
      <sheetName val="20180214_P&amp;T6"/>
      <sheetName val="Ref__중점_추진_과제별_상세6"/>
      <sheetName val="2_6_三无_(2)6"/>
      <sheetName val="수량산출서_갑지6"/>
      <sheetName val="G_R300경비6"/>
      <sheetName val="AS포장복구_6"/>
      <sheetName val="설_계6"/>
      <sheetName val="Worker_List6"/>
      <sheetName val="GB-IC_Villingen_GG6"/>
      <sheetName val="6월_공嚺㓶가6"/>
      <sheetName val="Exchange_rate6"/>
      <sheetName val="업무_분류(Category)6"/>
      <sheetName val="준검_내역서6"/>
      <sheetName val="날개수량1_56"/>
      <sheetName val="F_월별기성수금현황_6"/>
      <sheetName val="기초정보_코드6"/>
      <sheetName val="#1_Basic6"/>
      <sheetName val="첨부#2_Cash_Flow(현장작성)6"/>
      <sheetName val="3_일반사상6"/>
      <sheetName val="Bank_code6"/>
      <sheetName val="Drop-down_RAW6"/>
      <sheetName val="산자사_운전용품6"/>
      <sheetName val="보고서_표6"/>
      <sheetName val="0__가정_및_결론6"/>
      <sheetName val="1__투자비6"/>
      <sheetName val="2__Rent-roll6"/>
      <sheetName val="3__Funding6"/>
      <sheetName val="4__운영수익6"/>
      <sheetName val="5__운영비용6"/>
      <sheetName val="6_1_N+1년차_NOI_산정6"/>
      <sheetName val="6__부동산매각6"/>
      <sheetName val="7__보유세6"/>
      <sheetName val="8__교통유발부담금6"/>
      <sheetName val="9__BS부속6"/>
      <sheetName val="10__CF(M)6"/>
      <sheetName val="11__IS(M)6"/>
      <sheetName val="12__BS(M)6"/>
      <sheetName val="14__IS(FY)6"/>
      <sheetName val="13__CF(FY)6"/>
      <sheetName val="15__BS(FY)6"/>
      <sheetName val="16__RE(FY)6"/>
      <sheetName val="4_1_월별_에너지_사용량6"/>
      <sheetName val="조도계산서_(도서)6"/>
      <sheetName val="A(Rev_3)6"/>
      <sheetName val="STRAT_PLAN_WKSHT7"/>
      <sheetName val="Sales_Plan_&amp;_other7"/>
      <sheetName val="drop_downs6"/>
      <sheetName val="Basic_Information6"/>
      <sheetName val="7300-1000_117"/>
      <sheetName val="PJT_현황6"/>
      <sheetName val="진행_DATA_(2)6"/>
      <sheetName val="참고)_기준정보6"/>
      <sheetName val="Long_Term_Prices6"/>
      <sheetName val="구분_Table6"/>
      <sheetName val="역T형옹벽(3_0)6"/>
      <sheetName val="외상매출금현황-수정분_A26"/>
      <sheetName val="PF_현황(11년12월)6"/>
      <sheetName val="TO_TTZ6"/>
      <sheetName val="CATÁLOGO_DE_PELIGROS6"/>
      <sheetName val="RyNV_detectados_6"/>
      <sheetName val="Curva_20216"/>
      <sheetName val="Por_PPR7"/>
      <sheetName val="_손익기01_XL__DePara15"/>
      <sheetName val="입찰내역_Ĉ6"/>
      <sheetName val="match_list6"/>
      <sheetName val="Q4_20186"/>
      <sheetName val="Q4_20196"/>
      <sheetName val="Q4_Sum6"/>
      <sheetName val="2020_KPI_LE06"/>
      <sheetName val="Rate_data6"/>
      <sheetName val="Template_HN6"/>
      <sheetName val="KPI_need_to_input6"/>
      <sheetName val="강남_CRM_11월6"/>
      <sheetName val="CRITERIOS_DE_AI6"/>
      <sheetName val="Nigeria_&amp;_Ghana6"/>
      <sheetName val="DEX_(2)5"/>
      <sheetName val="Manual_Database5"/>
      <sheetName val="_손익기01_XL_x005f_x005f_x006"/>
      <sheetName val="LE_(VND)"/>
      <sheetName val="WGS_TOT_KA_Segmentation1"/>
      <sheetName val="WGSK_SEGMENTATION1"/>
      <sheetName val="WGSK_Venue_Segment1"/>
      <sheetName val="Plant_assumptions1"/>
      <sheetName val="GH_GM"/>
      <sheetName val="FES_PM"/>
      <sheetName val="FES_GM"/>
      <sheetName val="SATZ_GM"/>
      <sheetName val="Total_marcas2"/>
      <sheetName val="Fase_12"/>
      <sheetName val="Fase_22"/>
      <sheetName val="Fase_32"/>
      <sheetName val="SEM_x_area1"/>
      <sheetName val="8_Bars1"/>
      <sheetName val="CALEY D._APPC"/>
      <sheetName val="Inventario inicial"/>
      <sheetName val="PROYEC. DE VENTAS"/>
      <sheetName val="Catalogo_Cursos3"/>
      <sheetName val="Catalogo_Cursos_3"/>
      <sheetName val="Check_People3"/>
      <sheetName val="AVANCE_PROGRAMACION3"/>
      <sheetName val="Cumplimiento_por_Entrenamiento3"/>
      <sheetName val="Cumplimiento_del_Plan_por_área3"/>
      <sheetName val="CAPTURA_ENE_MAY3"/>
      <sheetName val="tablas_cuadrillas3"/>
      <sheetName val="Base_de_Datos_de_Activos_3"/>
      <sheetName val="PIVOT_ADHERENCIA3"/>
      <sheetName val="Steps_of_Committe_3"/>
      <sheetName val="IC's_(2)3"/>
      <sheetName val="Participación_en_entrenamie_(23"/>
      <sheetName val="Probability_and_Consequence2"/>
      <sheetName val="SEM_x_area2"/>
      <sheetName val="Lista_d4"/>
      <sheetName val="Puerto_Rico4"/>
      <sheetName val="AI_OYS_Acum4"/>
      <sheetName val="Boletas_Condiciones4"/>
      <sheetName val="1_15"/>
      <sheetName val="1_25"/>
      <sheetName val="2_1-Pareto4"/>
      <sheetName val="Datos_Mensuales4"/>
      <sheetName val="Indicador_EE_Mensual4"/>
      <sheetName val="Catalogo_Cursos4"/>
      <sheetName val="Catalogo_Cursos_4"/>
      <sheetName val="Check_People4"/>
      <sheetName val="AVANCE_PROGRAMACION4"/>
      <sheetName val="Cumplimiento_por_Entrenamiento4"/>
      <sheetName val="Cumplimiento_del_Plan_por_área4"/>
      <sheetName val="CAPTURA_ENE_MAY4"/>
      <sheetName val="tablas_cuadrillas4"/>
      <sheetName val="Base_de_Datos_de_Activos_4"/>
      <sheetName val="PIVOT_ADHERENCIA4"/>
      <sheetName val="Steps_of_Committe_4"/>
      <sheetName val="IC's_(2)4"/>
      <sheetName val="Participación_en_entrenamie_(24"/>
      <sheetName val="Detalle_para_correctivo_excep_4"/>
      <sheetName val="Plan_de_Acción_MAZ3"/>
      <sheetName val="Probability_and_Consequence3"/>
      <sheetName val="Total_marcas3"/>
      <sheetName val="Fase_13"/>
      <sheetName val="Fase_23"/>
      <sheetName val="Fase_33"/>
      <sheetName val="SEM_x_area3"/>
      <sheetName val="Indicadores"/>
      <sheetName val="Inventario_inicial"/>
      <sheetName val="CALEY_D__APPC"/>
      <sheetName val="PROYEC__DE_VENTAS"/>
      <sheetName val="Forecast"/>
      <sheetName val="Domestic"/>
      <sheetName val="8_Bars2"/>
      <sheetName val="Valores de selección"/>
      <sheetName val="1_16"/>
      <sheetName val="Tipo_Viaje7"/>
      <sheetName val="Flota_y_Personal7"/>
      <sheetName val="TO_TTZ7"/>
      <sheetName val="CATÁLOGO_DE_PELIGROS7"/>
      <sheetName val="COE_Scope_-_Strategic_Projects7"/>
      <sheetName val="SEGUIMIENTO_SEMANAL7"/>
      <sheetName val="RyNV_detectados_7"/>
      <sheetName val="CRITERIOS_DE_AI7"/>
      <sheetName val="Lista_d5"/>
      <sheetName val="Puerto_Rico5"/>
      <sheetName val="AI_OYS_Acum5"/>
      <sheetName val="Boletas_Condiciones5"/>
      <sheetName val="1_17"/>
      <sheetName val="1_26"/>
      <sheetName val="2_1-Pareto5"/>
      <sheetName val="Datos_Mensuales5"/>
      <sheetName val="Indicador_EE_Mensual5"/>
      <sheetName val="Detalle_para_correctivo_excep_5"/>
      <sheetName val="Catalogo_Cursos5"/>
      <sheetName val="Catalogo_Cursos_5"/>
      <sheetName val="Check_People5"/>
      <sheetName val="AVANCE_PROGRAMACION5"/>
      <sheetName val="Cumplimiento_por_Entrenamiento5"/>
      <sheetName val="Cumplimiento_del_Plan_por_área5"/>
      <sheetName val="CAPTURA_ENE_MAY5"/>
      <sheetName val="tablas_cuadrillas5"/>
      <sheetName val="Base_de_Datos_de_Activos_5"/>
      <sheetName val="PIVOT_ADHERENCIA5"/>
      <sheetName val="Steps_of_Committe_5"/>
      <sheetName val="IC's_(2)5"/>
      <sheetName val="Participación_en_entrenamie_(25"/>
      <sheetName val="Plan_de_Acción_MAZ4"/>
      <sheetName val="Probability_and_Consequence4"/>
      <sheetName val="Total_marcas4"/>
      <sheetName val="Fase_14"/>
      <sheetName val="Fase_24"/>
      <sheetName val="Fase_34"/>
      <sheetName val="SEM_x_area4"/>
      <sheetName val="8_Bars3"/>
      <sheetName val="TR__KHCode3"/>
      <sheetName val="NDD_CPT3"/>
      <sheetName val="_折扣项_PromotionPlan3"/>
      <sheetName val="CALEY_D__APPC1"/>
      <sheetName val="Inventario_inicial1"/>
      <sheetName val="PROYEC__DE_VENTAS1"/>
      <sheetName val="Valores_de_selección"/>
      <sheetName val="CENTRO"/>
      <sheetName val="Instrucciones"/>
      <sheetName val="MANUAL DE TOMA DE DECISIONES"/>
      <sheetName val="Pivots"/>
      <sheetName val="PERS + OP`S"/>
      <sheetName val="Read me Trad"/>
      <sheetName val="Read_me_Trad"/>
      <sheetName val="Nomenclature"/>
      <sheetName val="Appendix"/>
      <sheetName val="DIAGEO_VENTURE2"/>
      <sheetName val="MAESTRO_CODIGOS2"/>
      <sheetName val="Por_regional2"/>
      <sheetName val="Por_Proveedor2"/>
      <sheetName val="X_Categoria2"/>
      <sheetName val="Por_Vendedor2"/>
      <sheetName val="Por_Mayoristas2"/>
      <sheetName val="Por_Cliente2"/>
      <sheetName val="Por_producto2"/>
      <sheetName val="Por_producto_cant_2"/>
      <sheetName val="Por_producto_cant__(2)2"/>
      <sheetName val="Por_Vendedor_X_Ciudad2"/>
      <sheetName val="Act_por_cliente2"/>
      <sheetName val="Act_por_Proveedor2"/>
      <sheetName val="Act_por_producto2"/>
      <sheetName val="Plant Micro Index Weekly"/>
      <sheetName val="FAROL_DISPONIBILIDADE"/>
      <sheetName val="01_CADASTRO"/>
      <sheetName val="Disp_Motorista"/>
      <sheetName val="DEZ"/>
      <sheetName val="TO_Data_Base31"/>
      <sheetName val="YTD_Summary30"/>
      <sheetName val="Month_Summary30"/>
      <sheetName val="Trial_Balance_MAY_200930"/>
      <sheetName val="TB_Pivot30"/>
      <sheetName val="total_per_LB_LB230"/>
      <sheetName val="Trial_Balance_Vlookup30"/>
      <sheetName val="Trial_Balance_APRIL_200930"/>
      <sheetName val="Roll_Out_AQ30"/>
      <sheetName val="Evolução_mandamentos30"/>
      <sheetName val="Planilha_resultados29"/>
      <sheetName val="Historico_200329"/>
      <sheetName val="Sig_Cycles_Accts_&amp;_Processes29"/>
      <sheetName val="Fixed_ZBB23"/>
      <sheetName val="E_法规NC23"/>
      <sheetName val="3_ISo_YTD23"/>
      <sheetName val="Données_LMU23"/>
      <sheetName val="Brazil_Sovereign23"/>
      <sheetName val="Resumen_Costo23"/>
      <sheetName val="Base_de_Dados23"/>
      <sheetName val="Extract_Loss23"/>
      <sheetName val="5_123"/>
      <sheetName val="QA_跟踪记录表23"/>
      <sheetName val="RG_Depots23"/>
      <sheetName val="material_data23"/>
      <sheetName val="other_data23"/>
      <sheetName val="Como_Estamos23"/>
      <sheetName val="Database_(RUR)Mar_YTD23"/>
      <sheetName val="SKU_Mapping23"/>
      <sheetName val="Drop_Down23"/>
      <sheetName val="Raw_Data23"/>
      <sheetName val="EBM-2_GHQ23"/>
      <sheetName val="Base_PEF24"/>
      <sheetName val="Controls_data25"/>
      <sheetName val="Testing_Template_Guidance23"/>
      <sheetName val="Test_Programs23"/>
      <sheetName val="Dados_BLP23"/>
      <sheetName val="FJJX_Bud_IB22"/>
      <sheetName val="JOB_PROFILE_-_LAS23"/>
      <sheetName val="ARdistr_(2)23"/>
      <sheetName val="look-up_data22"/>
      <sheetName val="Prd_Hierarchy(产品层级)22"/>
      <sheetName val="Com_(2PK)22"/>
      <sheetName val="Project_Code22"/>
      <sheetName val="요일_테이블23"/>
      <sheetName val="요일_테이블_(2)22"/>
      <sheetName val="Prd_Hierarchy(产品层次)22"/>
      <sheetName val="전사_PL24"/>
      <sheetName val="자금_제외_PL24"/>
      <sheetName val="자금_PL24"/>
      <sheetName val="전사_BS24"/>
      <sheetName val="자금_제외_BS24"/>
      <sheetName val="자금_BS24"/>
      <sheetName val="BS_계정_설명24"/>
      <sheetName val="_Cash_Flow(전사)24"/>
      <sheetName val="_Cash_Flow(자금제외)24"/>
      <sheetName val="_Cash_Flow(자금)24"/>
      <sheetName val="ROIC_24"/>
      <sheetName val="인건비_명세24"/>
      <sheetName val="판관비_명세24"/>
      <sheetName val="OH_Cost경비(내역)24"/>
      <sheetName val="OH_Cost경비(배부기준)24"/>
      <sheetName val="기타수지&amp;특별손익_명세24"/>
      <sheetName val="업무연락_(2)23"/>
      <sheetName val="제시_손익계산서23"/>
      <sheetName val="01_02월_성과급24"/>
      <sheetName val="M_7회차_담금_계획23"/>
      <sheetName val="팀별_실적23"/>
      <sheetName val="팀별_실적_(환산)23"/>
      <sheetName val="4__Inj_투자상세내역23"/>
      <sheetName val="3__Blow_투자_상세내역23"/>
      <sheetName val="Process_List23"/>
      <sheetName val="7_(2)23"/>
      <sheetName val="_손익기01_XL22"/>
      <sheetName val="drop_down_list22"/>
      <sheetName val="Income_Stmt22"/>
      <sheetName val="[손익기01_XL_x005f_x0000__x005f_x0000_DePara22"/>
      <sheetName val="Quarterly_LBO_Model22"/>
      <sheetName val="[손익기01_XL22"/>
      <sheetName val="_손익기01_XL_x005f_x0000__x005f_x0000_DePara22"/>
      <sheetName val="15년_BL_사계22"/>
      <sheetName val="1_종합손익(도급)22"/>
      <sheetName val="1_종합손익(주택,개발)22"/>
      <sheetName val="2_실행예산22"/>
      <sheetName val="2_2과부족22"/>
      <sheetName val="2_3원가절감22"/>
      <sheetName val="8_외주비집행현황22"/>
      <sheetName val="9_자재비22"/>
      <sheetName val="10_현장집행22"/>
      <sheetName val="3_추가원가22"/>
      <sheetName val="3_추가원가_(2)22"/>
      <sheetName val="4_사전공사22"/>
      <sheetName val="5_추정공사비22"/>
      <sheetName val="6_금융비용22"/>
      <sheetName val="7_공사비집행현황(총괄)22"/>
      <sheetName val="11_1생산성22"/>
      <sheetName val="11_2인원산출22"/>
      <sheetName val="Figures_Report21"/>
      <sheetName val="Classification_分类21"/>
      <sheetName val="Set_Up22"/>
      <sheetName val="Perf__Plan__Diário121"/>
      <sheetName val="In_(2)21"/>
      <sheetName val="Fare_prices21"/>
      <sheetName val="Hotel_prices21"/>
      <sheetName val="tab_STATUS_DO_PROCESSO_21"/>
      <sheetName val="Clasif_20"/>
      <sheetName val="Cond__Inseguros20"/>
      <sheetName val="Comp__Inseguros20"/>
      <sheetName val="Lista_de_datos20"/>
      <sheetName val="MASTER_APP20"/>
      <sheetName val="CLASIFICACION_DE_AI21"/>
      <sheetName val="Base_da_Datos21"/>
      <sheetName val="__한국_AMP_ASP-23_판매가격__21"/>
      <sheetName val="CC_Down_load_071621"/>
      <sheetName val="변경실행(2차)_21"/>
      <sheetName val="나_출고21"/>
      <sheetName val="나_입고21"/>
      <sheetName val="09년_인건비(속리산)21"/>
      <sheetName val="합산목표(감가+57_5)21"/>
      <sheetName val="제조원가_원단위_분석21"/>
      <sheetName val="종합표양식(품의_&amp;_입고)_221"/>
      <sheetName val="원가관리_(동월대비)21"/>
      <sheetName val="b_balju_(2)21"/>
      <sheetName val="2-2_매출분석21"/>
      <sheetName val="몰드시스템_리스트21"/>
      <sheetName val="11_외화채무증권(AFS,HTM)0821"/>
      <sheetName val="13_감액TEST_0821"/>
      <sheetName val="12년_CF(9월)21"/>
      <sheetName val="중기조종사_단위단가21"/>
      <sheetName val="6PILE__(돌출)21"/>
      <sheetName val="기성청구_공문21"/>
      <sheetName val="Sheet1_(2)21"/>
      <sheetName val="slide_24_cat_A21"/>
      <sheetName val="slide_82_cat_b21"/>
      <sheetName val="Dados_dos_Produtos21"/>
      <sheetName val="Base_de_Datos20"/>
      <sheetName val="Farol_Acciones20"/>
      <sheetName val="Lista_de_Entrenamientos20"/>
      <sheetName val="09~10년_매출계획21"/>
      <sheetName val="1_MDF1공장21"/>
      <sheetName val="Unidades_SAC-REVENDA21"/>
      <sheetName val="FornecM_Check19"/>
      <sheetName val="Incident_유형구분표21"/>
      <sheetName val="3YP2016-Bottom_up20"/>
      <sheetName val="DD_list21"/>
      <sheetName val="Lista_CI20"/>
      <sheetName val="2_카드채권(대출포함)20"/>
      <sheetName val="表21_净利润调节表20"/>
      <sheetName val="Supply_Cost_Centers20"/>
      <sheetName val="Estratificación_AI19"/>
      <sheetName val="condicion_inseguras19"/>
      <sheetName val="Actos_Inseguros19"/>
      <sheetName val="Control_de_incidentes19"/>
      <sheetName val="Plan_de_Acción19"/>
      <sheetName val="_DD_List20"/>
      <sheetName val="Share_Price_200220"/>
      <sheetName val="[손익기01_XL??DePara19"/>
      <sheetName val="Farol_Metas19"/>
      <sheetName val="Mod_Relac_19"/>
      <sheetName val="TOP_KPIs_MTM19"/>
      <sheetName val="PLAN_DE_ACCION19"/>
      <sheetName val="Faro_de_Indicadores19"/>
      <sheetName val="Grafica_Actos19"/>
      <sheetName val="Condiciones_SyE19"/>
      <sheetName val="REALxMETA_-_CERVEJA21"/>
      <sheetName val="REALxMETA_-_REFRI21"/>
      <sheetName val="BEP_加薪_KPI19"/>
      <sheetName val="Dashboard_Prevención_Riesgos_19"/>
      <sheetName val="Directrices_de_Metas_201719"/>
      <sheetName val="Issues_List_Payments19"/>
      <sheetName val="POC_LIST19"/>
      <sheetName val="Entity_Target19"/>
      <sheetName val="do_not_delete19"/>
      <sheetName val="_손익기01_XL_x005f_x005f_x005f_x0000__x005f_x005f_19"/>
      <sheetName val="Hazards_Analysis-隐患分析19"/>
      <sheetName val="F08_-_Asia_Pac_Full_Year_Q320"/>
      <sheetName val="Top_Priorities20"/>
      <sheetName val="Listco_Stock20"/>
      <sheetName val="Intl_Purchase20"/>
      <sheetName val="FY_outlook20"/>
      <sheetName val="CY_outlook20"/>
      <sheetName val="Cash_metrics20"/>
      <sheetName val="P6_720"/>
      <sheetName val="DATOS_BASE19"/>
      <sheetName val="97_사업추정(WEKI)19"/>
      <sheetName val="Tong_hop19"/>
      <sheetName val="95_1_1이후취득자산(숨기기상태)19"/>
      <sheetName val="sum1_(2)19"/>
      <sheetName val="3_바닥판설계19"/>
      <sheetName val="6월_공정외주19"/>
      <sheetName val="2_대외공문19"/>
      <sheetName val="2_총괄표19"/>
      <sheetName val="입출재고현황_(2)19"/>
      <sheetName val="504전기실_동부하-L19"/>
      <sheetName val="OUTER_AREA(겹침없음)19"/>
      <sheetName val="EL_표면적19"/>
      <sheetName val="TRE_TABLE19"/>
      <sheetName val="입찰내역_발주처_양식19"/>
      <sheetName val="De_Para18"/>
      <sheetName val="DETALLE_MENSUAL19"/>
      <sheetName val="Check_Qualidade17"/>
      <sheetName val="Check_Aderencia17"/>
      <sheetName val="Data_validation19"/>
      <sheetName val="SKU_Basic_Data19"/>
      <sheetName val="Ventas_Campo17"/>
      <sheetName val="APAC_S19"/>
      <sheetName val="APAC_N19"/>
      <sheetName val="Slide_output19"/>
      <sheetName val="turnover_reason퇴직사유19"/>
      <sheetName val="Base_Farol17"/>
      <sheetName val="Gerencial_IL17"/>
      <sheetName val="VALIDACION_DE_DATOS18"/>
      <sheetName val="ACTOS_POR_RIESGO17"/>
      <sheetName val="Nombre_de_SOP17"/>
      <sheetName val="drop_lists17"/>
      <sheetName val="KPIs_Hana17"/>
      <sheetName val="Catalago_de_refacciones_17"/>
      <sheetName val="Existencias_al_07-Nov-201217"/>
      <sheetName val="Check_GG17"/>
      <sheetName val="Drop-down_List18"/>
      <sheetName val="by_DD18"/>
      <sheetName val="Jul-Sep_Actual_cost_(2)18"/>
      <sheetName val="MRL_NON_SUPPLY_URU17"/>
      <sheetName val="AIIM_-_Empresas_Ext_201217"/>
      <sheetName val="Ta_17"/>
      <sheetName val="2__Indicadores17"/>
      <sheetName val="_손익기01_XL_x005f_x0000__x017"/>
      <sheetName val="부재료_비교(11년_vs_10년)17"/>
      <sheetName val="Lista_de_Entrenamientos_RSO17"/>
      <sheetName val="Tablero_SDG20"/>
      <sheetName val="Lista_Areas20"/>
      <sheetName val="One_Page20"/>
      <sheetName val="Sub-Productos_HN18"/>
      <sheetName val="Eficiencia_linea17"/>
      <sheetName val="_mngt_Pillar17"/>
      <sheetName val="Comp_Inseguros16"/>
      <sheetName val="Pauta_RPS_Distribuição16"/>
      <sheetName val="Estoque_(2)16"/>
      <sheetName val="Sheet3_(2)17"/>
      <sheetName val="Lao_&amp;_Cam17"/>
      <sheetName val="Hoegaarden_201917"/>
      <sheetName val="Lao_&amp;_Cam_201917"/>
      <sheetName val="Malaysia_201917"/>
      <sheetName val="Singapore_201917"/>
      <sheetName val="Sheet2_(2)17"/>
      <sheetName val="요일_테이블_17"/>
      <sheetName val="Other_Listings17"/>
      <sheetName val="BNR_2012_в_ящике16"/>
      <sheetName val="FX_Rates15"/>
      <sheetName val="Vagas_x_Candidatos15"/>
      <sheetName val="Análise_Tempos12"/>
      <sheetName val="__한국_AMP_ASP-23_판㧤가격__15"/>
      <sheetName val="11_䡸화채무줝ⴌ(AFS,HTM)0815"/>
      <sheetName val="Drop_list15"/>
      <sheetName val="DO_NOT_MOVE16"/>
      <sheetName val="DATOS_DE_VALIDACIÓN16"/>
      <sheetName val="Datos_con16"/>
      <sheetName val="_Datos_Cond_16"/>
      <sheetName val="INGRESO_(2)16"/>
      <sheetName val="PG-K1610_(UEN_Areas)MNG16"/>
      <sheetName val="DATOS_GEN_16"/>
      <sheetName val="NUEVOS_CRITERIOS16"/>
      <sheetName val="Condiciones_Agua16"/>
      <sheetName val="Dropdown_list15"/>
      <sheetName val="Proced_15"/>
      <sheetName val="Cut_Machine_Summary15"/>
      <sheetName val="Validação_de_Dados12"/>
      <sheetName val="Control_de_Fallas15"/>
      <sheetName val="Setup_for_Templates15"/>
      <sheetName val="Datos_emp15"/>
      <sheetName val="Validation_lists15"/>
      <sheetName val="TIPO_DE_ACTO15"/>
      <sheetName val="CRITICIDAD_DE_CI15"/>
      <sheetName val="Catálogo_de_CI15"/>
      <sheetName val="%_CUMPLIMIENTO15"/>
      <sheetName val="%_cumplimiento_15"/>
      <sheetName val="CALIFICACIONES_201913"/>
      <sheetName val="Lev_4_360_deg_check_Crit_Task13"/>
      <sheetName val="Lev_4_Chk_IC_Stock_Crit_Task13"/>
      <sheetName val="Lev_4_WMS_Putaway_Crit_Task13"/>
      <sheetName val="No_llenar_12"/>
      <sheetName val="Listas_y_equipos_a_evaluar15"/>
      <sheetName val="Data_Reporte15"/>
      <sheetName val="Read_me15"/>
      <sheetName val="Daily_Dashboard15"/>
      <sheetName val="Champions_List14"/>
      <sheetName val="NAZ_Strategy13"/>
      <sheetName val="Lista_de_Motivos12"/>
      <sheetName val="Ponto_Crítico_-_Resp__Plano12"/>
      <sheetName val="Lista_Funcionários_(2)12"/>
      <sheetName val="Mapeo_SKUs15"/>
      <sheetName val="Vol_(Ds)15"/>
      <sheetName val="Vol_(Ka)15"/>
      <sheetName val="Vol_(Oth)15"/>
      <sheetName val="Vol_(Oth)_Cortesias15"/>
      <sheetName val="INPUT-Cust_Sugg_Margin(Ds)15"/>
      <sheetName val="On_Invoice15"/>
      <sheetName val="INPUT-Cust_Sugg_Margin(Ka)15"/>
      <sheetName val="INPUT_SKUs15"/>
      <sheetName val="Brand_P&amp;L13"/>
      <sheetName val="SUPERMONT_P13"/>
      <sheetName val="Data_selection13"/>
      <sheetName val="Customer_&amp;_SO13"/>
      <sheetName val="Session_Proposal13"/>
      <sheetName val="PDA_BOP12"/>
      <sheetName val="Incentivo_Automóvil12"/>
      <sheetName val="PAINEL_RECOLHA_CRÉDITO12"/>
      <sheetName val="Gráficos_-_CDD12"/>
      <sheetName val="Razão_Social9"/>
      <sheetName val="Status_de_Usuario10"/>
      <sheetName val="Listas_desplegables10"/>
      <sheetName val="Resumen_General10"/>
      <sheetName val="Cátalogo_de_CI10"/>
      <sheetName val="Hoja2_(2)10"/>
      <sheetName val="Technology_check_list10"/>
      <sheetName val="Actos_y_Condiciones_10"/>
      <sheetName val="NO_BORRAR10"/>
      <sheetName val="Project_List11"/>
      <sheetName val="Dropdown_Menu11"/>
      <sheetName val="SOP_Freshness10"/>
      <sheetName val="유류대_현황10"/>
      <sheetName val="Выпадающие_списки11"/>
      <sheetName val="2_3_Projects_Status10"/>
      <sheetName val="mapping_(2)10"/>
      <sheetName val="Ref_10"/>
      <sheetName val="PROCESS_MD12"/>
      <sheetName val="Formato_checklist_Lab10"/>
      <sheetName val="1__템플릿10"/>
      <sheetName val="2__작성_참고사항10"/>
      <sheetName val="Master_Data10"/>
      <sheetName val="Consolidated_Project_List10"/>
      <sheetName val="Fixed_Cost10"/>
      <sheetName val="Dimension_IN_Sheet1!D191210"/>
      <sheetName val="Dimension_IN_191210"/>
      <sheetName val="Manage_to_Sustain9"/>
      <sheetName val="Packages_Info9"/>
      <sheetName val="Meeting_List9"/>
      <sheetName val="3__Training_&amp;_travel9"/>
      <sheetName val="FILIAL_MINAS9"/>
      <sheetName val="2020_MMR129"/>
      <sheetName val="입문_트랜드(종합분석)9"/>
      <sheetName val="Master_CE9"/>
      <sheetName val="CE_Final_9"/>
      <sheetName val="OL_LIST9"/>
      <sheetName val="YTD_GUEST_LIST9"/>
      <sheetName val="Session_Full_list9"/>
      <sheetName val="FOOD_PAYMENT_update_JAN9"/>
      <sheetName val="Rate_card_F19_9"/>
      <sheetName val="Master_Plan__(update)9"/>
      <sheetName val="The_KPI_9"/>
      <sheetName val="Mentor_Plan_9"/>
      <sheetName val="Master_Plan_9"/>
      <sheetName val="Tier_1_GOV_PC_Networking_9"/>
      <sheetName val="Tier_1_LBO_9"/>
      <sheetName val="Preferred_Option9"/>
      <sheetName val="_손익기01_XL_x005f_x0000__x005f_x005f_x09"/>
      <sheetName val="info_for_drop_box9"/>
      <sheetName val="KPIs-_TTP,_PTP,_People_Turnove9"/>
      <sheetName val="1월_목표9"/>
      <sheetName val="POCM_배송지9"/>
      <sheetName val="_7"/>
      <sheetName val="Mapping_7"/>
      <sheetName val="WS_DB7"/>
      <sheetName val="Region_7"/>
      <sheetName val="SKU_DB7"/>
      <sheetName val="SAP_info7"/>
      <sheetName val="Target_Book7"/>
      <sheetName val="10_麦汁CIP清洗标准水量7"/>
      <sheetName val="Lista_AI7"/>
      <sheetName val="Resumen_(hL_env)7"/>
      <sheetName val="데이터_유효성_목록7"/>
      <sheetName val="Ref_New_Contract_Model7"/>
      <sheetName val="Name_List7"/>
      <sheetName val="Back_Data_19"/>
      <sheetName val="2_주요계수총괄9"/>
      <sheetName val="외주현황_wq18"/>
      <sheetName val="P_M_별10"/>
      <sheetName val="대투_보관자료_변경8"/>
      <sheetName val="Project_Brief9"/>
      <sheetName val="단면_(2)9"/>
      <sheetName val="부대시행1_(2)8"/>
      <sheetName val="1_차입금8"/>
      <sheetName val="근거_및_가정8"/>
      <sheetName val="118_세금과공과9"/>
      <sheetName val="_견적서8"/>
      <sheetName val="Facility_Information9"/>
      <sheetName val="1_본사계정별9"/>
      <sheetName val="3_6_2남양주택배8"/>
      <sheetName val="해외_기술훈련비_(합계)9"/>
      <sheetName val="설산1_나8"/>
      <sheetName val="PAD_TR보호대기초8"/>
      <sheetName val="1월_예산8"/>
      <sheetName val="Utility_Usage_YTN_TOWER8"/>
      <sheetName val="1__시공측량8"/>
      <sheetName val="수종별수량_(2)8"/>
      <sheetName val="전선_및_전선관8"/>
      <sheetName val="설문_평가8"/>
      <sheetName val="B-1_기본정보8"/>
      <sheetName val="납부내역총괄표_(수정)8"/>
      <sheetName val="#1)_투자_구분8"/>
      <sheetName val="Rev__Recon_17"/>
      <sheetName val="1_고객불만건수7"/>
      <sheetName val="1_변경범위7"/>
      <sheetName val="Weekly_Progress(계장)8"/>
      <sheetName val="2013_2월_연결대상8"/>
      <sheetName val="2-2_투자8"/>
      <sheetName val="Proj__Fin_8"/>
      <sheetName val="ITS_Assumptions7"/>
      <sheetName val="7_Utility_Analysis7"/>
      <sheetName val="Operational_Activities7"/>
      <sheetName val="13_포장용역비표준8"/>
      <sheetName val="9_가공부자재표준8"/>
      <sheetName val="8_ROLL표준(TSW)8"/>
      <sheetName val="4_톤당조관량표준8"/>
      <sheetName val="5_조관부자재표준8"/>
      <sheetName val="KEY_CODE8"/>
      <sheetName val="2-1_강사료,교통비_지급명세8"/>
      <sheetName val="HQ_급여_7"/>
      <sheetName val="OF_급여7"/>
      <sheetName val="F_Ma급여7"/>
      <sheetName val="SMT_급여7"/>
      <sheetName val="QC_급여7"/>
      <sheetName val="Sam_sung_급여7"/>
      <sheetName val="Dlock_급여7"/>
      <sheetName val="_thôi_việc_급여7"/>
      <sheetName val="Công_smt7"/>
      <sheetName val="Công_smt_(2)7"/>
      <sheetName val="Detail_smt7"/>
      <sheetName val="Công_QC7"/>
      <sheetName val="Detail_QC_7"/>
      <sheetName val="Công_SS7"/>
      <sheetName val="Detail_SS7"/>
      <sheetName val="Công_FMa7"/>
      <sheetName val="Detail_FMa7"/>
      <sheetName val="Công_OF7"/>
      <sheetName val="Detail_OF7"/>
      <sheetName val="Công_Dlock7"/>
      <sheetName val="Detail_Dlock7"/>
      <sheetName val="Công_thôi_việc7"/>
      <sheetName val="Detail_thôi7"/>
      <sheetName val="C1_3_17"/>
      <sheetName val="실행기성_갑지8"/>
      <sheetName val="Eq__Mobilization7"/>
      <sheetName val="1__작성방식7"/>
      <sheetName val="표)CFT장_조직별_배분7"/>
      <sheetName val="20180214_P&amp;T7"/>
      <sheetName val="Ref__중점_추진_과제별_상세7"/>
      <sheetName val="2_6_三无_(2)7"/>
      <sheetName val="수량산출서_갑지7"/>
      <sheetName val="G_R300경비7"/>
      <sheetName val="AS포장복구_7"/>
      <sheetName val="설_계7"/>
      <sheetName val="Worker_List7"/>
      <sheetName val="GB-IC_Villingen_GG7"/>
      <sheetName val="6월_공嚺㓶가7"/>
      <sheetName val="Exchange_rate7"/>
      <sheetName val="업무_분류(Category)7"/>
      <sheetName val="준검_내역서7"/>
      <sheetName val="날개수량1_57"/>
      <sheetName val="F_월별기성수금현황_7"/>
      <sheetName val="기초정보_코드7"/>
      <sheetName val="#1_Basic7"/>
      <sheetName val="첨부#2_Cash_Flow(현장작성)7"/>
      <sheetName val="3_일반사상7"/>
      <sheetName val="Bank_code7"/>
      <sheetName val="Drop-down_RAW7"/>
      <sheetName val="산자사_운전용품7"/>
      <sheetName val="보고서_표7"/>
      <sheetName val="0__가정_및_결론7"/>
      <sheetName val="1__투자비7"/>
      <sheetName val="2__Rent-roll7"/>
      <sheetName val="3__Funding7"/>
      <sheetName val="4__운영수익7"/>
      <sheetName val="5__운영비용7"/>
      <sheetName val="6_1_N+1년차_NOI_산정7"/>
      <sheetName val="6__부동산매각7"/>
      <sheetName val="7__보유세7"/>
      <sheetName val="8__교통유발부담금7"/>
      <sheetName val="9__BS부속7"/>
      <sheetName val="10__CF(M)7"/>
      <sheetName val="11__IS(M)7"/>
      <sheetName val="12__BS(M)7"/>
      <sheetName val="14__IS(FY)7"/>
      <sheetName val="13__CF(FY)7"/>
      <sheetName val="15__BS(FY)7"/>
      <sheetName val="16__RE(FY)7"/>
      <sheetName val="4_1_월별_에너지_사용량7"/>
      <sheetName val="조도계산서_(도서)7"/>
      <sheetName val="A(Rev_3)7"/>
      <sheetName val="STRAT_PLAN_WKSHT8"/>
      <sheetName val="Sales_Plan_&amp;_other8"/>
      <sheetName val="drop_downs7"/>
      <sheetName val="Basic_Information7"/>
      <sheetName val="7300-1000_118"/>
      <sheetName val="PJT_현황7"/>
      <sheetName val="진행_DATA_(2)7"/>
      <sheetName val="참고)_기준정보7"/>
      <sheetName val="Long_Term_Prices7"/>
      <sheetName val="구분_Table7"/>
      <sheetName val="역T형옹벽(3_0)7"/>
      <sheetName val="외상매출금현황-수정분_A27"/>
      <sheetName val="PF_현황(11년12월)7"/>
      <sheetName val="Curva_20217"/>
      <sheetName val="Por_PPR8"/>
      <sheetName val="_손익기01_XL__DePara16"/>
      <sheetName val="입찰내역_Ĉ7"/>
      <sheetName val="match_list7"/>
      <sheetName val="Q4_20187"/>
      <sheetName val="Q4_20197"/>
      <sheetName val="Q4_Sum7"/>
      <sheetName val="2020_KPI_LE07"/>
      <sheetName val="Rate_data7"/>
      <sheetName val="Template_HN7"/>
      <sheetName val="KPI_need_to_input7"/>
      <sheetName val="강남_CRM_11월7"/>
      <sheetName val="Nigeria_&amp;_Ghana7"/>
      <sheetName val="DEX_(2)6"/>
      <sheetName val="Manual_Database6"/>
      <sheetName val="_손익기01_XL_x005f_x005f_x007"/>
      <sheetName val="[손익기01_XLDePara12"/>
      <sheetName val="_손익기01_XLDePara12"/>
      <sheetName val="_손익기01_XL_x07"/>
      <sheetName val="数据匹配"/>
      <sheetName val="Area"/>
      <sheetName val="M3"/>
      <sheetName val="MMR12子类(销量相关)"/>
      <sheetName val="成本中心"/>
      <sheetName val="1.2阶梯规则"/>
      <sheetName val="1.3买赠规则"/>
      <sheetName val="销售公司"/>
      <sheetName val="12月"/>
      <sheetName val="HuN"/>
      <sheetName val="1_18"/>
      <sheetName val="Tipo_Viaje8"/>
      <sheetName val="Flota_y_Personal8"/>
      <sheetName val="TO_TTZ8"/>
      <sheetName val="CATÁLOGO_DE_PELIGROS8"/>
      <sheetName val="COE_Scope_-_Strategic_Projects8"/>
      <sheetName val="SEGUIMIENTO_SEMANAL8"/>
      <sheetName val="RyNV_detectados_8"/>
      <sheetName val="CRITERIOS_DE_AI8"/>
      <sheetName val="Lista_d6"/>
      <sheetName val="Puerto_Rico6"/>
      <sheetName val="AI_OYS_Acum6"/>
      <sheetName val="Boletas_Condiciones6"/>
      <sheetName val="1_19"/>
      <sheetName val="1_27"/>
      <sheetName val="2_1-Pareto6"/>
      <sheetName val="Datos_Mensuales6"/>
      <sheetName val="Indicador_EE_Mensual6"/>
      <sheetName val="Detalle_para_correctivo_excep_6"/>
      <sheetName val="Catalogo_Cursos6"/>
      <sheetName val="Catalogo_Cursos_6"/>
      <sheetName val="Check_People6"/>
      <sheetName val="AVANCE_PROGRAMACION6"/>
      <sheetName val="Cumplimiento_por_Entrenamiento6"/>
      <sheetName val="Cumplimiento_del_Plan_por_área6"/>
      <sheetName val="CAPTURA_ENE_MAY6"/>
      <sheetName val="tablas_cuadrillas6"/>
      <sheetName val="Base_de_Datos_de_Activos_6"/>
      <sheetName val="PIVOT_ADHERENCIA6"/>
      <sheetName val="Steps_of_Committe_6"/>
      <sheetName val="IC's_(2)6"/>
      <sheetName val="Participación_en_entrenamie_(26"/>
      <sheetName val="Plan_de_Acción_MAZ5"/>
      <sheetName val="Probability_and_Consequence5"/>
      <sheetName val="Total_marcas5"/>
      <sheetName val="Fase_15"/>
      <sheetName val="Fase_25"/>
      <sheetName val="Fase_35"/>
      <sheetName val="SEM_x_area5"/>
      <sheetName val="8_Bars4"/>
      <sheetName val="TR__KHCode4"/>
      <sheetName val="NDD_CPT4"/>
      <sheetName val="_折扣项_PromotionPlan4"/>
      <sheetName val="CALEY_D__APPC2"/>
      <sheetName val="Inventario_inicial2"/>
      <sheetName val="PROYEC__DE_VENTAS2"/>
      <sheetName val="Read_me_Trad1"/>
      <sheetName val="Valores_de_selección1"/>
      <sheetName val="MANUAL_DE_TOMA_DE_DECISIONES"/>
      <sheetName val="PERS_+_OP`S"/>
      <sheetName val="M1"/>
      <sheetName val="Tabela"/>
      <sheetName val="Peças"/>
      <sheetName val="Valores Custo Médio"/>
      <sheetName val="SEM 23"/>
      <sheetName val="Data Maestra"/>
      <sheetName val="7 Bars"/>
      <sheetName val="Name"/>
      <sheetName val="ALK_Chi tiết công nợ"/>
      <sheetName val="Parem"/>
      <sheetName val="CHITIET VL-NC-TT1p"/>
      <sheetName val="TONGKE3p"/>
      <sheetName val="Act vs. budget"/>
      <sheetName val="인건비"/>
      <sheetName val="화기9901매출"/>
      <sheetName val="a.연결정리"/>
      <sheetName val="loading"/>
      <sheetName val="PH 5"/>
      <sheetName val="bar chart-rev"/>
      <sheetName val="Essbase"/>
      <sheetName val="신당동집계표"/>
      <sheetName val="504전기실_Ç_x0000_Ԁ_x0000_瀀"/>
      <sheetName val="504전기실_Ç_x0000_Ԁ_x0000_退"/>
      <sheetName val="504전기실_壇멿︀ⳕԯ"/>
      <sheetName val="공기연장현황"/>
      <sheetName val="첨부1-2. 증감사유내역서(을)"/>
      <sheetName val="6F8"/>
      <sheetName val="6PILE__(Y_x0000__x0000_"/>
      <sheetName val="4월25일실행"/>
      <sheetName val="경계석,골재외 (2)"/>
      <sheetName val="#88"/>
      <sheetName val="#10"/>
      <sheetName val="#100"/>
      <sheetName val="#101"/>
      <sheetName val="#102"/>
      <sheetName val="#103"/>
      <sheetName val="#104"/>
      <sheetName val="#105"/>
      <sheetName val="#106"/>
      <sheetName val="#107"/>
      <sheetName val="#108"/>
      <sheetName val="#11"/>
      <sheetName val="#21"/>
      <sheetName val="#22"/>
      <sheetName val="#95"/>
      <sheetName val="#60"/>
      <sheetName val="#61"/>
      <sheetName val="#62"/>
      <sheetName val="#63"/>
      <sheetName val="#64"/>
      <sheetName val="#65"/>
      <sheetName val="#70"/>
      <sheetName val="#71"/>
      <sheetName val="#72"/>
      <sheetName val="#73"/>
      <sheetName val="#74"/>
      <sheetName val="#75"/>
      <sheetName val="#76"/>
      <sheetName val="#77"/>
      <sheetName val="#82"/>
      <sheetName val="#83"/>
      <sheetName val="#84"/>
      <sheetName val="#87"/>
      <sheetName val="#90"/>
      <sheetName val="#91"/>
      <sheetName val="#92"/>
      <sheetName val="#93"/>
      <sheetName val="#94"/>
      <sheetName val="#98"/>
      <sheetName val="GL"/>
      <sheetName val="2003FX"/>
      <sheetName val="조도"/>
      <sheetName val="단면치수"/>
      <sheetName val="철거공사1"/>
      <sheetName val="합산목표(감가+5_x0000__x0000_Ԁ_x0000_䀀"/>
      <sheetName val="유효성 목록"/>
      <sheetName val="드롭다운(수정금지)"/>
      <sheetName val="총 원가계산"/>
      <sheetName val="증감내역서"/>
      <sheetName val="통က_x0000_"/>
      <sheetName val="제조원가_원단ၒ_x0000__x0000__x0000_"/>
      <sheetName val="제조원가_원단_x0000_좏_x0000__x0000_"/>
      <sheetName val="제조원가_원단_x0000_泀_x0000__x0000_"/>
      <sheetName val="제조원가_원단_x0010__x0000_༘֜"/>
      <sheetName val="제조원가_원단_x0000_ī_x0000_"/>
      <sheetName val="식재총괄"/>
      <sheetName val="P-J"/>
      <sheetName val="방배2E"/>
      <sheetName val="1.설계조건"/>
      <sheetName val="1.설계기준"/>
      <sheetName val="경상직원"/>
      <sheetName val="6PILE__(剙_x0010__x0000_"/>
      <sheetName val="자금_제"/>
      <sheetName val="504전기실"/>
      <sheetName val="단가산출서"/>
      <sheetName val="골조"/>
      <sheetName val="기본값"/>
      <sheetName val="KEBHANA(평균환율)"/>
      <sheetName val="SAP 검증(평균환율)"/>
      <sheetName val="KEBHANA(월말환율)"/>
      <sheetName val="SAP 검증(월말환율)"/>
      <sheetName val="환율"/>
      <sheetName val="작성방법"/>
      <sheetName val="전분기말 정산표(PQE)"/>
      <sheetName val="전년동기 정산표"/>
      <sheetName val="전기말 정산표(PYE)"/>
      <sheetName val="당기말 정산표(CPE)"/>
      <sheetName val="회사명"/>
      <sheetName val="목차(Contents)"/>
      <sheetName val="연결정산표"/>
      <sheetName val="범주별"/>
      <sheetName val="A01-1"/>
      <sheetName val="A01-2"/>
      <sheetName val="A01-3"/>
      <sheetName val="A01-3 조정내역"/>
      <sheetName val="A01-3 단순합산"/>
      <sheetName val="현금등"/>
      <sheetName val="A02-1"/>
      <sheetName val="A02-2"/>
      <sheetName val="CF_refer"/>
      <sheetName val="매출채권 및 금융자산"/>
      <sheetName val="A03-1"/>
      <sheetName val="A03-2"/>
      <sheetName val="A03-3"/>
      <sheetName val="A03-3 연결조정"/>
      <sheetName val="A04-1"/>
      <sheetName val="A04-2"/>
      <sheetName val="A04-3"/>
      <sheetName val="A04-4"/>
      <sheetName val="재고"/>
      <sheetName val="A05"/>
      <sheetName val="기타자산"/>
      <sheetName val="A06"/>
      <sheetName val="유형자산"/>
      <sheetName val="A07"/>
      <sheetName val="A07. 유형자산 차기이월, 미실현"/>
      <sheetName val="A07. 유형자산 감가상각"/>
      <sheetName val="A08"/>
      <sheetName val="A08. 연결 조정"/>
      <sheetName val="A09"/>
      <sheetName val="A09. 연결 조정"/>
      <sheetName val="A10"/>
      <sheetName val="A11"/>
      <sheetName val="차입금(완)"/>
      <sheetName val="B01-1"/>
      <sheetName val="B01-2"/>
      <sheetName val="B01-3"/>
      <sheetName val="B01-4"/>
      <sheetName val="B02"/>
      <sheetName val="B03"/>
      <sheetName val="B01 연결 조정"/>
      <sheetName val="순확정급여부채"/>
      <sheetName val="B04"/>
      <sheetName val="B04-1"/>
      <sheetName val="B04 연결 조정"/>
      <sheetName val="충당,계약부채"/>
      <sheetName val="B05 연결 조정"/>
      <sheetName val="B06"/>
      <sheetName val="납입자본(연결자본변동표 참조 작성)"/>
      <sheetName val="이익잉여금(연결자본변동표 참조 작성)"/>
      <sheetName val="기타포괄손익누계액(연결자본변동표 참조 작성)"/>
      <sheetName val="C01(신)"/>
      <sheetName val="C01(구)"/>
      <sheetName val="C02"/>
      <sheetName val="비용의성격"/>
      <sheetName val="D01-1"/>
      <sheetName val="D01-2"/>
      <sheetName val="D01 연결 조정"/>
      <sheetName val="판관비기타금융"/>
      <sheetName val="D02"/>
      <sheetName val="E01"/>
      <sheetName val="E02"/>
      <sheetName val="F01"/>
      <sheetName val="주당손익(개별파일 작성)"/>
      <sheetName val="우발약정"/>
      <sheetName val="G01"/>
      <sheetName val="G02"/>
      <sheetName val="G03"/>
      <sheetName val="G04"/>
      <sheetName val="특관자"/>
      <sheetName val="H01"/>
      <sheetName val="H02"/>
      <sheetName val="H03"/>
      <sheetName val="H04"/>
      <sheetName val="H05"/>
      <sheetName val="H06"/>
      <sheetName val="위험관리"/>
      <sheetName val="I01"/>
      <sheetName val="I02"/>
      <sheetName val="I03"/>
      <sheetName val="I04-1"/>
      <sheetName val="I04-2(내부거래)"/>
      <sheetName val="I04-3(내부거래)"/>
      <sheetName val="I04-4(내부거래)"/>
      <sheetName val="I04-5(장기리스)"/>
      <sheetName val="I05"/>
      <sheetName val="I06"/>
      <sheetName val="J01"/>
      <sheetName val="J01-1"/>
      <sheetName val="K01"/>
      <sheetName val="K02"/>
      <sheetName val="K03"/>
      <sheetName val="K03-1"/>
      <sheetName val="K04"/>
      <sheetName val="토지조서(원본)"/>
      <sheetName val="공사"/>
      <sheetName val="원가관리_(동월대-"/>
      <sheetName val="inter"/>
      <sheetName val="UPA(Part C,D,E,G,H)"/>
      <sheetName val="UPA(Part F)"/>
      <sheetName val="Materials"/>
      <sheetName val="일위대가 (Part C,D,E,G,H)"/>
      <sheetName val="Insulation_Utl_Off"/>
      <sheetName val="Note_Piping"/>
      <sheetName val="실행"/>
      <sheetName val="1_종합손익(주택,绘ÿ헾⽊"/>
      <sheetName val="504전기실__x0000_Ԁ_x0000_"/>
      <sheetName val="504전기실__x0000_Ԁ_x0000_က"/>
      <sheetName val="4Q주석"/>
      <sheetName val="다목적갑"/>
      <sheetName val="Warranty"/>
      <sheetName val="실행내역서 "/>
      <sheetName val="표준공사비-조명제외x10%up"/>
      <sheetName val="토지평가조서(발송용)"/>
      <sheetName val="anaysis_sheet"/>
      <sheetName val="완성차 미수금"/>
      <sheetName val="주관사업"/>
      <sheetName val="CERTIFICATE"/>
      <sheetName val="암거날개벽"/>
      <sheetName val="Process Li"/>
      <sheetName val="504전기실Ԁ"/>
      <sheetName val="합산목표(감가+5"/>
      <sheetName val="sum "/>
      <sheetName val="MTP1"/>
      <sheetName val="계정code"/>
      <sheetName val="리드14"/>
      <sheetName val="2014"/>
      <sheetName val="입찰내역 "/>
      <sheetName val="금액집계(리포트)"/>
      <sheetName val="영업보증금"/>
      <sheetName val="HERO01"/>
      <sheetName val="04_4월말_합병시_지분변동차액"/>
      <sheetName val="2007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Noncurrent assets"/>
      <sheetName val="2장(1사업부)ERP"/>
      <sheetName val="선택옵션"/>
      <sheetName val="옵션"/>
      <sheetName val="CriteriaUpdate"/>
      <sheetName val="주간남10대순위1"/>
      <sheetName val="주간여30대순위1"/>
      <sheetName val="건강_미결"/>
      <sheetName val="Comments (2)"/>
      <sheetName val="1_20"/>
      <sheetName val="Tipo_Viaje9"/>
      <sheetName val="Flota_y_Personal9"/>
      <sheetName val="TO_TTZ9"/>
      <sheetName val="CATÁLOGO_DE_PELIGROS9"/>
      <sheetName val="COE_Scope_-_Strategic_Projects9"/>
      <sheetName val="SEGUIMIENTO_SEMANAL9"/>
      <sheetName val="RyNV_detectados_9"/>
      <sheetName val="Curva_20218"/>
      <sheetName val="Por_PPR9"/>
      <sheetName val="CRITERIOS_DE_AI9"/>
      <sheetName val="Lista_d7"/>
      <sheetName val="Puerto_Rico7"/>
      <sheetName val="AI_OYS_Acum7"/>
      <sheetName val="Boletas_Condiciones7"/>
      <sheetName val="1_110"/>
      <sheetName val="1_28"/>
      <sheetName val="2_1-Pareto7"/>
      <sheetName val="Datos_Mensuales7"/>
      <sheetName val="Indicador_EE_Mensual7"/>
      <sheetName val="Detalle_para_correctivo_excep_7"/>
      <sheetName val="Catalogo_Cursos7"/>
      <sheetName val="Catalogo_Cursos_7"/>
      <sheetName val="Check_People7"/>
      <sheetName val="AVANCE_PROGRAMACION7"/>
      <sheetName val="Cumplimiento_por_Entrenamiento7"/>
      <sheetName val="Cumplimiento_del_Plan_por_área7"/>
      <sheetName val="CAPTURA_ENE_MAY7"/>
      <sheetName val="tablas_cuadrillas7"/>
      <sheetName val="Base_de_Datos_de_Activos_7"/>
      <sheetName val="PIVOT_ADHERENCIA7"/>
      <sheetName val="Steps_of_Committe_7"/>
      <sheetName val="IC's_(2)7"/>
      <sheetName val="Participación_en_entrenamie_(27"/>
      <sheetName val="Plan_de_Acción_MAZ6"/>
      <sheetName val="Probability_and_Consequence6"/>
      <sheetName val="Total_marcas6"/>
      <sheetName val="Fase_16"/>
      <sheetName val="Fase_26"/>
      <sheetName val="Fase_36"/>
      <sheetName val="SEM_x_area6"/>
      <sheetName val="8_Bars5"/>
      <sheetName val="TR__KHCode5"/>
      <sheetName val="NDD_CPT5"/>
      <sheetName val="_折扣项_PromotionPlan5"/>
      <sheetName val="CALEY_D__APPC3"/>
      <sheetName val="Inventario_inicial3"/>
      <sheetName val="PROYEC__DE_VENTAS3"/>
      <sheetName val="DIAGEO_VENTURE3"/>
      <sheetName val="MAESTRO_CODIGOS3"/>
      <sheetName val="Por_regional3"/>
      <sheetName val="Por_Proveedor3"/>
      <sheetName val="X_Categoria3"/>
      <sheetName val="Por_Vendedor3"/>
      <sheetName val="Por_Mayoristas3"/>
      <sheetName val="Por_Cliente3"/>
      <sheetName val="Por_producto3"/>
      <sheetName val="Por_producto_cant_3"/>
      <sheetName val="Por_producto_cant__(2)3"/>
      <sheetName val="Por_Vendedor_X_Ciudad3"/>
      <sheetName val="Act_por_cliente3"/>
      <sheetName val="Act_por_Proveedor3"/>
      <sheetName val="Act_por_producto3"/>
      <sheetName val="Read_me_Trad2"/>
      <sheetName val="Valores_de_selección2"/>
      <sheetName val="TARGETS_BY_MONTH1"/>
      <sheetName val="2021_Customer_Targets_By_Month1"/>
      <sheetName val="Customer_Data1"/>
      <sheetName val="Total_Sales1"/>
      <sheetName val="April'21_(2)1"/>
      <sheetName val="MANUAL_DE_TOMA_DE_DECISIONES1"/>
      <sheetName val="PERS_+_OP`S1"/>
      <sheetName val="CLOSED_OUT_LETS__"/>
      <sheetName val="TO_Data_Base32"/>
      <sheetName val="YTD_Summary31"/>
      <sheetName val="Month_Summary31"/>
      <sheetName val="Trial_Balance_MAY_200931"/>
      <sheetName val="TB_Pivot31"/>
      <sheetName val="total_per_LB_LB231"/>
      <sheetName val="Trial_Balance_Vlookup31"/>
      <sheetName val="Trial_Balance_APRIL_200931"/>
      <sheetName val="Roll_Out_AQ31"/>
      <sheetName val="Evolução_mandamentos31"/>
      <sheetName val="Planilha_resultados30"/>
      <sheetName val="Historico_200330"/>
      <sheetName val="Sig_Cycles_Accts_&amp;_Processes30"/>
      <sheetName val="Fixed_ZBB24"/>
      <sheetName val="Base_de_Dados24"/>
      <sheetName val="E_法规NC24"/>
      <sheetName val="3_ISo_YTD24"/>
      <sheetName val="Données_LMU24"/>
      <sheetName val="Brazil_Sovereign24"/>
      <sheetName val="Resumen_Costo24"/>
      <sheetName val="Extract_Loss24"/>
      <sheetName val="QA_跟踪记录表24"/>
      <sheetName val="5_124"/>
      <sheetName val="Como_Estamos24"/>
      <sheetName val="material_data24"/>
      <sheetName val="other_data24"/>
      <sheetName val="Dados_BLP24"/>
      <sheetName val="RG_Depots24"/>
      <sheetName val="Base_PEF25"/>
      <sheetName val="SKU_Mapping24"/>
      <sheetName val="Drop_Down24"/>
      <sheetName val="Controls_data26"/>
      <sheetName val="Testing_Template_Guidance24"/>
      <sheetName val="Test_Programs24"/>
      <sheetName val="Raw_Data24"/>
      <sheetName val="EBM-2_GHQ24"/>
      <sheetName val="JOB_PROFILE_-_LAS24"/>
      <sheetName val="ARdistr_(2)24"/>
      <sheetName val="Database_(RUR)Mar_YTD24"/>
      <sheetName val="look-up_data23"/>
      <sheetName val="FJJX_Bud_IB23"/>
      <sheetName val="Com_(2PK)23"/>
      <sheetName val="Prd_Hierarchy(产品层级)23"/>
      <sheetName val="Project_Code23"/>
      <sheetName val="요일_테이블24"/>
      <sheetName val="요일_테이블_(2)23"/>
      <sheetName val="전사_PL25"/>
      <sheetName val="자금_제외_PL25"/>
      <sheetName val="자금_PL25"/>
      <sheetName val="전사_BS25"/>
      <sheetName val="자금_제외_BS25"/>
      <sheetName val="자금_BS25"/>
      <sheetName val="BS_계정_설명25"/>
      <sheetName val="_Cash_Flow(전사)25"/>
      <sheetName val="_Cash_Flow(자금제외)25"/>
      <sheetName val="_Cash_Flow(자금)25"/>
      <sheetName val="ROIC_25"/>
      <sheetName val="인건비_명세25"/>
      <sheetName val="판관비_명세25"/>
      <sheetName val="OH_Cost경비(내역)25"/>
      <sheetName val="OH_Cost경비(배부기준)25"/>
      <sheetName val="기타수지&amp;특별손익_명세25"/>
      <sheetName val="업무연락_(2)24"/>
      <sheetName val="제시_손익계산서24"/>
      <sheetName val="01_02월_성과급25"/>
      <sheetName val="M_7회차_담금_계획24"/>
      <sheetName val="팀별_실적24"/>
      <sheetName val="팀별_실적_(환산)24"/>
      <sheetName val="4__Inj_투자상세내역24"/>
      <sheetName val="3__Blow_투자_상세내역24"/>
      <sheetName val="Process_List24"/>
      <sheetName val="7_(2)24"/>
      <sheetName val="Prd_Hierarchy(产品层次)23"/>
      <sheetName val="_손익기01_XL23"/>
      <sheetName val="Income_Stmt23"/>
      <sheetName val="drop_down_list23"/>
      <sheetName val="[손익기01_XL_x005f_x0000__x005f_x0000_DePara23"/>
      <sheetName val="Set_Up23"/>
      <sheetName val="Base_de_Datos21"/>
      <sheetName val="[손익기01_XL23"/>
      <sheetName val="Quarterly_LBO_Model23"/>
      <sheetName val="tab_STATUS_DO_PROCESSO_22"/>
      <sheetName val="CLASIFICACION_DE_AI22"/>
      <sheetName val="Base_da_Datos22"/>
      <sheetName val="_손익기01_XL_x005f_x0000__x005f_x0000_DePara23"/>
      <sheetName val="Figures_Report22"/>
      <sheetName val="15년_BL_사계23"/>
      <sheetName val="1_종합손익(도급)23"/>
      <sheetName val="1_종합손익(주택,개발)23"/>
      <sheetName val="2_실행예산23"/>
      <sheetName val="2_2과부족23"/>
      <sheetName val="2_3원가절감23"/>
      <sheetName val="8_외주비집행현황23"/>
      <sheetName val="9_자재비23"/>
      <sheetName val="10_현장집행23"/>
      <sheetName val="3_추가원가23"/>
      <sheetName val="3_추가원가_(2)23"/>
      <sheetName val="4_사전공사23"/>
      <sheetName val="5_추정공사비23"/>
      <sheetName val="6_금융비용23"/>
      <sheetName val="7_공사비집행현황(총괄)23"/>
      <sheetName val="11_1생산성23"/>
      <sheetName val="11_2인원산출23"/>
      <sheetName val="Fare_prices22"/>
      <sheetName val="Hotel_prices22"/>
      <sheetName val="Perf__Plan__Diário122"/>
      <sheetName val="In_(2)22"/>
      <sheetName val="Classification_分类22"/>
      <sheetName val="Dados_dos_Produtos22"/>
      <sheetName val="MASTER_APP21"/>
      <sheetName val="Cond__Inseguros21"/>
      <sheetName val="Comp__Inseguros21"/>
      <sheetName val="__한국_AMP_ASP-23_판매가격__22"/>
      <sheetName val="CC_Down_load_071622"/>
      <sheetName val="변경실행(2차)_22"/>
      <sheetName val="나_출고22"/>
      <sheetName val="나_입고22"/>
      <sheetName val="09년_인건비(속리산)22"/>
      <sheetName val="합산목표(감가+57_5)22"/>
      <sheetName val="제조원가_원단위_분석22"/>
      <sheetName val="종합표양식(품의_&amp;_입고)_222"/>
      <sheetName val="원가관리_(동월대비)22"/>
      <sheetName val="b_balju_(2)22"/>
      <sheetName val="2-2_매출분석22"/>
      <sheetName val="몰드시스템_리스트22"/>
      <sheetName val="11_외화채무증권(AFS,HTM)0822"/>
      <sheetName val="13_감액TEST_0822"/>
      <sheetName val="12년_CF(9월)22"/>
      <sheetName val="중기조종사_단위단가22"/>
      <sheetName val="6PILE__(돌출)22"/>
      <sheetName val="기성청구_공문22"/>
      <sheetName val="Sheet1_(2)22"/>
      <sheetName val="slide_24_cat_A22"/>
      <sheetName val="slide_82_cat_b22"/>
      <sheetName val="Farol_Acciones21"/>
      <sheetName val="Lista_de_Entrenamientos21"/>
      <sheetName val="Clasif_21"/>
      <sheetName val="Lista_de_datos21"/>
      <sheetName val="09~10년_매출계획22"/>
      <sheetName val="1_MDF1공장22"/>
      <sheetName val="Unidades_SAC-REVENDA22"/>
      <sheetName val="FornecM_Check20"/>
      <sheetName val="Incident_유형구분표22"/>
      <sheetName val="3YP2016-Bottom_up21"/>
      <sheetName val="DD_list22"/>
      <sheetName val="2_카드채권(대출포함)21"/>
      <sheetName val="表21_净利润调节表21"/>
      <sheetName val="Lista_CI21"/>
      <sheetName val="Supply_Cost_Centers21"/>
      <sheetName val="Estratificación_AI20"/>
      <sheetName val="condicion_inseguras20"/>
      <sheetName val="Actos_Inseguros20"/>
      <sheetName val="Control_de_incidentes20"/>
      <sheetName val="Plan_de_Acción20"/>
      <sheetName val="_DD_List21"/>
      <sheetName val="Share_Price_200221"/>
      <sheetName val="Directrices_de_Metas_201720"/>
      <sheetName val="TOP_KPIs_MTM20"/>
      <sheetName val="PLAN_DE_ACCION20"/>
      <sheetName val="Faro_de_Indicadores20"/>
      <sheetName val="Grafica_Actos20"/>
      <sheetName val="Condiciones_SyE20"/>
      <sheetName val="REALxMETA_-_CERVEJA22"/>
      <sheetName val="REALxMETA_-_REFRI22"/>
      <sheetName val="BEP_加薪_KPI20"/>
      <sheetName val="[손익기01_XL??DePara20"/>
      <sheetName val="Farol_Metas20"/>
      <sheetName val="Mod_Relac_20"/>
      <sheetName val="Dashboard_Prevención_Riesgos_20"/>
      <sheetName val="_손익기01_XL_x005f_x005f_x005f_x0000__x005f_x005f_20"/>
      <sheetName val="Hazards_Analysis-隐患分析20"/>
      <sheetName val="F08_-_Asia_Pac_Full_Year_Q321"/>
      <sheetName val="Top_Priorities21"/>
      <sheetName val="Listco_Stock21"/>
      <sheetName val="Intl_Purchase21"/>
      <sheetName val="FY_outlook21"/>
      <sheetName val="CY_outlook21"/>
      <sheetName val="Cash_metrics21"/>
      <sheetName val="P6_721"/>
      <sheetName val="DATOS_BASE20"/>
      <sheetName val="97_사업추정(WEKI)20"/>
      <sheetName val="Tong_hop20"/>
      <sheetName val="95_1_1이후취득자산(숨기기상태)20"/>
      <sheetName val="sum1_(2)20"/>
      <sheetName val="3_바닥판설계20"/>
      <sheetName val="6월_공정외주20"/>
      <sheetName val="2_대외공문20"/>
      <sheetName val="2_총괄표20"/>
      <sheetName val="입출재고현황_(2)20"/>
      <sheetName val="504전기실_동부하-L20"/>
      <sheetName val="OUTER_AREA(겹침없음)20"/>
      <sheetName val="EL_표면적20"/>
      <sheetName val="TRE_TABLE20"/>
      <sheetName val="입찰내역_발주처_양식20"/>
      <sheetName val="Issues_List_Payments20"/>
      <sheetName val="POC_LIST20"/>
      <sheetName val="Entity_Target20"/>
      <sheetName val="do_not_delete20"/>
      <sheetName val="De_Para19"/>
      <sheetName val="DETALLE_MENSUAL20"/>
      <sheetName val="Check_Qualidade18"/>
      <sheetName val="Check_Aderencia18"/>
      <sheetName val="Ventas_Campo18"/>
      <sheetName val="APAC_S20"/>
      <sheetName val="APAC_N20"/>
      <sheetName val="Slide_output20"/>
      <sheetName val="turnover_reason퇴직사유20"/>
      <sheetName val="Data_validation20"/>
      <sheetName val="SKU_Basic_Data20"/>
      <sheetName val="Base_Farol18"/>
      <sheetName val="Gerencial_IL18"/>
      <sheetName val="VALIDACION_DE_DATOS19"/>
      <sheetName val="Check_GG18"/>
      <sheetName val="2__Indicadores18"/>
      <sheetName val="ACTOS_POR_RIESGO18"/>
      <sheetName val="Nombre_de_SOP18"/>
      <sheetName val="drop_lists18"/>
      <sheetName val="KPIs_Hana18"/>
      <sheetName val="Catalago_de_refacciones_18"/>
      <sheetName val="Existencias_al_07-Nov-201218"/>
      <sheetName val="Drop-down_List19"/>
      <sheetName val="by_DD19"/>
      <sheetName val="Jul-Sep_Actual_cost_(2)19"/>
      <sheetName val="MRL_NON_SUPPLY_URU18"/>
      <sheetName val="AIIM_-_Empresas_Ext_201218"/>
      <sheetName val="Ta_18"/>
      <sheetName val="Lista_de_Entrenamientos_RSO18"/>
      <sheetName val="Tablero_SDG21"/>
      <sheetName val="Lista_Areas21"/>
      <sheetName val="One_Page21"/>
      <sheetName val="Sub-Productos_HN19"/>
      <sheetName val="Eficiencia_linea18"/>
      <sheetName val="_mngt_Pillar18"/>
      <sheetName val="_손익기01_XL_x005f_x0000__x018"/>
      <sheetName val="부재료_비교(11년_vs_10년)18"/>
      <sheetName val="Pauta_RPS_Distribuição17"/>
      <sheetName val="Estoque_(2)17"/>
      <sheetName val="Sheet3_(2)18"/>
      <sheetName val="요일_테이블_18"/>
      <sheetName val="Sheet2_(2)18"/>
      <sheetName val="Lao_&amp;_Cam18"/>
      <sheetName val="Hoegaarden_201918"/>
      <sheetName val="Lao_&amp;_Cam_201918"/>
      <sheetName val="Malaysia_201918"/>
      <sheetName val="Singapore_201918"/>
      <sheetName val="Other_Listings18"/>
      <sheetName val="DATOS_DE_VALIDACIÓN17"/>
      <sheetName val="Datos_con17"/>
      <sheetName val="_Datos_Cond_17"/>
      <sheetName val="BNR_2012_в_ящике17"/>
      <sheetName val="INGRESO_(2)17"/>
      <sheetName val="PG-K1610_(UEN_Areas)MNG17"/>
      <sheetName val="DATOS_GEN_17"/>
      <sheetName val="NUEVOS_CRITERIOS17"/>
      <sheetName val="Condiciones_Agua17"/>
      <sheetName val="Comp_Inseguros17"/>
      <sheetName val="Control_de_Fallas16"/>
      <sheetName val="Setup_for_Templates16"/>
      <sheetName val="Datos_emp16"/>
      <sheetName val="DO_NOT_MOVE17"/>
      <sheetName val="Dropdown_list16"/>
      <sheetName val="TIPO_DE_ACTO16"/>
      <sheetName val="%_cumplimiento_16"/>
      <sheetName val="%_CUMPLIMIENTO16"/>
      <sheetName val="Listas_y_equipos_a_evaluar16"/>
      <sheetName val="CRITICIDAD_DE_CI16"/>
      <sheetName val="Catálogo_de_CI16"/>
      <sheetName val="Data_Reporte16"/>
      <sheetName val="Read_me16"/>
      <sheetName val="FX_Rates16"/>
      <sheetName val="__한국_AMP_ASP-23_판㧤가격__16"/>
      <sheetName val="11_䡸화채무줝ⴌ(AFS,HTM)0816"/>
      <sheetName val="Drop_list16"/>
      <sheetName val="PDA_BOP13"/>
      <sheetName val="Proced_16"/>
      <sheetName val="Cut_Machine_Summary16"/>
      <sheetName val="Análise_Tempos13"/>
      <sheetName val="Vagas_x_Candidatos16"/>
      <sheetName val="Validation_lists16"/>
      <sheetName val="CALIFICACIONES_201914"/>
      <sheetName val="Lev_4_360_deg_check_Crit_Task14"/>
      <sheetName val="Lev_4_Chk_IC_Stock_Crit_Task14"/>
      <sheetName val="Lev_4_WMS_Putaway_Crit_Task14"/>
      <sheetName val="Daily_Dashboard16"/>
      <sheetName val="Champions_List15"/>
      <sheetName val="Status_de_Usuario11"/>
      <sheetName val="Listas_desplegables11"/>
      <sheetName val="Resumen_General11"/>
      <sheetName val="Cátalogo_de_CI11"/>
      <sheetName val="Hoja2_(2)11"/>
      <sheetName val="Technology_check_list11"/>
      <sheetName val="Actos_y_Condiciones_11"/>
      <sheetName val="NO_BORRAR11"/>
      <sheetName val="NAZ_Strategy14"/>
      <sheetName val="Incentivo_Automóvil13"/>
      <sheetName val="Mapeo_SKUs16"/>
      <sheetName val="Vol_(Ds)16"/>
      <sheetName val="Vol_(Ka)16"/>
      <sheetName val="Vol_(Oth)16"/>
      <sheetName val="Vol_(Oth)_Cortesias16"/>
      <sheetName val="INPUT-Cust_Sugg_Margin(Ds)16"/>
      <sheetName val="On_Invoice16"/>
      <sheetName val="INPUT-Cust_Sugg_Margin(Ka)16"/>
      <sheetName val="INPUT_SKUs16"/>
      <sheetName val="Brand_P&amp;L14"/>
      <sheetName val="SUPERMONT_P14"/>
      <sheetName val="Data_selection14"/>
      <sheetName val="1_29"/>
      <sheetName val="Customer_&amp;_SO14"/>
      <sheetName val="Session_Proposal14"/>
      <sheetName val="Validação_de_Dados13"/>
      <sheetName val="No_llenar_13"/>
      <sheetName val="PROCESS_MD13"/>
      <sheetName val="Formato_checklist_Lab11"/>
      <sheetName val="Lista_de_Motivos13"/>
      <sheetName val="Ponto_Crítico_-_Resp__Plano13"/>
      <sheetName val="Lista_Funcionários_(2)13"/>
      <sheetName val="Dropdown_Menu12"/>
      <sheetName val="유류대_현황11"/>
      <sheetName val="2_3_Projects_Status11"/>
      <sheetName val="mapping_(2)11"/>
      <sheetName val="Ref_11"/>
      <sheetName val="Project_List12"/>
      <sheetName val="Выпадающие_списки12"/>
      <sheetName val="SOP_Freshness11"/>
      <sheetName val="1__템플릿11"/>
      <sheetName val="2__작성_참고사항11"/>
      <sheetName val="Master_Data11"/>
      <sheetName val="Consolidated_Project_List11"/>
      <sheetName val="Fixed_Cost11"/>
      <sheetName val="PAINEL_RECOLHA_CRÉDITO13"/>
      <sheetName val="Gráficos_-_CDD13"/>
      <sheetName val="Dimension_IN_Sheet1!D191211"/>
      <sheetName val="Dimension_IN_191211"/>
      <sheetName val="Tipo_Viaje10"/>
      <sheetName val="Flota_y_Personal10"/>
      <sheetName val="TO_TTZ10"/>
      <sheetName val="CATÁLOGO_DE_PELIGROS10"/>
      <sheetName val="Razão_Social10"/>
      <sheetName val="Manage_to_Sustain10"/>
      <sheetName val="Packages_Info10"/>
      <sheetName val="Meeting_List10"/>
      <sheetName val="3__Training_&amp;_travel10"/>
      <sheetName val="info_for_drop_box10"/>
      <sheetName val="COE_Scope_-_Strategic_Project10"/>
      <sheetName val="SEGUIMIENTO_SEMANAL10"/>
      <sheetName val="Preferred_Option10"/>
      <sheetName val="KPIs-_TTP,_PTP,_People_Turnov10"/>
      <sheetName val="RyNV_detectados_10"/>
      <sheetName val="Curva_20219"/>
      <sheetName val="Por_PPR10"/>
      <sheetName val="2020_MMR1210"/>
      <sheetName val="입문_트랜드(종합분석)10"/>
      <sheetName val="Master_CE10"/>
      <sheetName val="CE_Final_10"/>
      <sheetName val="OL_LIST10"/>
      <sheetName val="YTD_GUEST_LIST10"/>
      <sheetName val="Session_Full_list10"/>
      <sheetName val="FOOD_PAYMENT_update_JAN10"/>
      <sheetName val="Rate_card_F19_10"/>
      <sheetName val="Master_Plan__(update)10"/>
      <sheetName val="The_KPI_10"/>
      <sheetName val="Mentor_Plan_10"/>
      <sheetName val="Master_Plan_10"/>
      <sheetName val="Tier_1_GOV_PC_Networking_10"/>
      <sheetName val="Tier_1_LBO_10"/>
      <sheetName val="FILIAL_MINAS10"/>
      <sheetName val="_손익기01_XL_x005f_x0000__x005f_x005f_x010"/>
      <sheetName val="1월_목표10"/>
      <sheetName val="POCM_배송지10"/>
      <sheetName val="CRITERIOS_DE_AI10"/>
      <sheetName val="Template_HN8"/>
      <sheetName val="Mapping_8"/>
      <sheetName val="WS_DB8"/>
      <sheetName val="Region_8"/>
      <sheetName val="SKU_DB8"/>
      <sheetName val="SAP_info8"/>
      <sheetName val="Target_Book8"/>
      <sheetName val="10_麦汁CIP清洗标准水量8"/>
      <sheetName val="데이터_유효성_목록8"/>
      <sheetName val="Ref_New_Contract_Model8"/>
      <sheetName val="_8"/>
      <sheetName val="Lista_AI8"/>
      <sheetName val="Name_List8"/>
      <sheetName val="Back_Data_110"/>
      <sheetName val="2_주요계수총괄10"/>
      <sheetName val="외주현황_wq19"/>
      <sheetName val="P_M_별11"/>
      <sheetName val="대투_보관자료_변경9"/>
      <sheetName val="Project_Brief10"/>
      <sheetName val="단면_(2)10"/>
      <sheetName val="부대시행1_(2)9"/>
      <sheetName val="1_차입금9"/>
      <sheetName val="근거_및_가정9"/>
      <sheetName val="118_세금과공과10"/>
      <sheetName val="_견적서9"/>
      <sheetName val="Facility_Information10"/>
      <sheetName val="1_본사계정별10"/>
      <sheetName val="3_6_2남양주택배9"/>
      <sheetName val="해외_기술훈련비_(합계)10"/>
      <sheetName val="설산1_나9"/>
      <sheetName val="PAD_TR보호대기초9"/>
      <sheetName val="1월_예산9"/>
      <sheetName val="Utility_Usage_YTN_TOWER9"/>
      <sheetName val="1__시공측량9"/>
      <sheetName val="수종별수량_(2)9"/>
      <sheetName val="전선_및_전선관9"/>
      <sheetName val="설문_평가9"/>
      <sheetName val="B-1_기본정보9"/>
      <sheetName val="납부내역총괄표_(수정)9"/>
      <sheetName val="#1)_투자_구분9"/>
      <sheetName val="Rev__Recon_18"/>
      <sheetName val="1_고객불만건수8"/>
      <sheetName val="1_변경범위8"/>
      <sheetName val="Weekly_Progress(계장)9"/>
      <sheetName val="2013_2월_연결대상9"/>
      <sheetName val="2-2_투자9"/>
      <sheetName val="Proj__Fin_9"/>
      <sheetName val="ITS_Assumptions8"/>
      <sheetName val="7_Utility_Analysis8"/>
      <sheetName val="Operational_Activities8"/>
      <sheetName val="13_포장용역비표준9"/>
      <sheetName val="9_가공부자재표준9"/>
      <sheetName val="8_ROLL표준(TSW)9"/>
      <sheetName val="4_톤당조관량표준9"/>
      <sheetName val="5_조관부자재표준9"/>
      <sheetName val="KEY_CODE9"/>
      <sheetName val="2-1_강사료,교통비_지급명세9"/>
      <sheetName val="HQ_급여_8"/>
      <sheetName val="OF_급여8"/>
      <sheetName val="F_Ma급여8"/>
      <sheetName val="SMT_급여8"/>
      <sheetName val="QC_급여8"/>
      <sheetName val="Sam_sung_급여8"/>
      <sheetName val="Dlock_급여8"/>
      <sheetName val="_thôi_việc_급여8"/>
      <sheetName val="Công_smt8"/>
      <sheetName val="Công_smt_(2)8"/>
      <sheetName val="Detail_smt8"/>
      <sheetName val="Công_QC8"/>
      <sheetName val="Detail_QC_8"/>
      <sheetName val="Công_SS8"/>
      <sheetName val="Detail_SS8"/>
      <sheetName val="Công_FMa8"/>
      <sheetName val="Detail_FMa8"/>
      <sheetName val="Công_OF8"/>
      <sheetName val="Detail_OF8"/>
      <sheetName val="Công_Dlock8"/>
      <sheetName val="Detail_Dlock8"/>
      <sheetName val="Công_thôi_việc8"/>
      <sheetName val="Detail_thôi8"/>
      <sheetName val="C1_3_18"/>
      <sheetName val="실행기성_갑지9"/>
      <sheetName val="Eq__Mobilization8"/>
      <sheetName val="1__작성방식8"/>
      <sheetName val="표)CFT장_조직별_배분8"/>
      <sheetName val="20180214_P&amp;T8"/>
      <sheetName val="Ref__중점_추진_과제별_상세8"/>
      <sheetName val="2_6_三无_(2)8"/>
      <sheetName val="수량산출서_갑지8"/>
      <sheetName val="G_R300경비8"/>
      <sheetName val="AS포장복구_8"/>
      <sheetName val="설_계8"/>
      <sheetName val="Worker_List8"/>
      <sheetName val="GB-IC_Villingen_GG8"/>
      <sheetName val="6월_공嚺㓶가8"/>
      <sheetName val="Exchange_rate8"/>
      <sheetName val="업무_분류(Category)8"/>
      <sheetName val="준검_내역서8"/>
      <sheetName val="날개수량1_58"/>
      <sheetName val="F_월별기성수금현황_8"/>
      <sheetName val="기초정보_코드8"/>
      <sheetName val="#1_Basic8"/>
      <sheetName val="첨부#2_Cash_Flow(현장작성)8"/>
      <sheetName val="3_일반사상8"/>
      <sheetName val="Bank_code8"/>
      <sheetName val="Drop-down_RAW8"/>
      <sheetName val="산자사_운전용품8"/>
      <sheetName val="보고서_표8"/>
      <sheetName val="0__가정_및_결론8"/>
      <sheetName val="1__투자비8"/>
      <sheetName val="2__Rent-roll8"/>
      <sheetName val="3__Funding8"/>
      <sheetName val="4__운영수익8"/>
      <sheetName val="5__운영비용8"/>
      <sheetName val="6_1_N+1년차_NOI_산정8"/>
      <sheetName val="6__부동산매각8"/>
      <sheetName val="7__보유세8"/>
      <sheetName val="8__교통유발부담금8"/>
      <sheetName val="9__BS부속8"/>
      <sheetName val="10__CF(M)8"/>
      <sheetName val="11__IS(M)8"/>
      <sheetName val="12__BS(M)8"/>
      <sheetName val="14__IS(FY)8"/>
      <sheetName val="13__CF(FY)8"/>
      <sheetName val="15__BS(FY)8"/>
      <sheetName val="16__RE(FY)8"/>
      <sheetName val="4_1_월별_에너지_사용량8"/>
      <sheetName val="조도계산서_(도서)8"/>
      <sheetName val="A(Rev_3)8"/>
      <sheetName val="STRAT_PLAN_WKSHT9"/>
      <sheetName val="Sales_Plan_&amp;_other9"/>
      <sheetName val="drop_downs8"/>
      <sheetName val="Basic_Information8"/>
      <sheetName val="7300-1000_119"/>
      <sheetName val="PJT_현황8"/>
      <sheetName val="진행_DATA_(2)8"/>
      <sheetName val="참고)_기준정보8"/>
      <sheetName val="Long_Term_Prices8"/>
      <sheetName val="구분_Table8"/>
      <sheetName val="역T형옹벽(3_0)8"/>
      <sheetName val="외상매출금현황-수정분_A28"/>
      <sheetName val="PF_현황(11년12월)8"/>
      <sheetName val="_손익기01_XL__DePara17"/>
      <sheetName val="입찰내역_Ĉ8"/>
      <sheetName val="Q4_20188"/>
      <sheetName val="Q4_20198"/>
      <sheetName val="Q4_Sum8"/>
      <sheetName val="2020_KPI_LE08"/>
      <sheetName val="match_list8"/>
      <sheetName val="Rate_data8"/>
      <sheetName val="Lista_d8"/>
      <sheetName val="Puerto_Rico8"/>
      <sheetName val="AI_OYS_Acum8"/>
      <sheetName val="Boletas_Condiciones8"/>
      <sheetName val="1_111"/>
      <sheetName val="1_210"/>
      <sheetName val="2_1-Pareto8"/>
      <sheetName val="Datos_Mensuales8"/>
      <sheetName val="Indicador_EE_Mensual8"/>
      <sheetName val="Detalle_para_correctivo_excep_8"/>
      <sheetName val="Catalogo_Cursos8"/>
      <sheetName val="Catalogo_Cursos_8"/>
      <sheetName val="Check_People8"/>
      <sheetName val="AVANCE_PROGRAMACION8"/>
      <sheetName val="Cumplimiento_por_Entrenamiento8"/>
      <sheetName val="Cumplimiento_del_Plan_por_área8"/>
      <sheetName val="CAPTURA_ENE_MAY8"/>
      <sheetName val="tablas_cuadrillas8"/>
      <sheetName val="Base_de_Datos_de_Activos_8"/>
      <sheetName val="PIVOT_ADHERENCIA8"/>
      <sheetName val="Steps_of_Committe_8"/>
      <sheetName val="IC's_(2)8"/>
      <sheetName val="Participación_en_entrenamie_(28"/>
      <sheetName val="Resumen_(hL_env)8"/>
      <sheetName val="KPI_need_to_input8"/>
      <sheetName val="강남_CRM_11월8"/>
      <sheetName val="Plan_de_Acción_MAZ7"/>
      <sheetName val="Manual_Database7"/>
      <sheetName val="Probability_and_Consequence7"/>
      <sheetName val="Total_marcas7"/>
      <sheetName val="Fase_17"/>
      <sheetName val="Fase_27"/>
      <sheetName val="Fase_37"/>
      <sheetName val="_손익기01_XL_x005f_x005f_x008"/>
      <sheetName val="SEM_x_area7"/>
      <sheetName val="8_Bars6"/>
      <sheetName val="TR__KHCode6"/>
      <sheetName val="NDD_CPT6"/>
      <sheetName val="_折扣项_PromotionPlan6"/>
      <sheetName val="CALEY_D__APPC4"/>
      <sheetName val="Inventario_inicial4"/>
      <sheetName val="PROYEC__DE_VENTAS4"/>
      <sheetName val="DIAGEO_VENTURE4"/>
      <sheetName val="MAESTRO_CODIGOS4"/>
      <sheetName val="Por_regional4"/>
      <sheetName val="Por_Proveedor4"/>
      <sheetName val="X_Categoria4"/>
      <sheetName val="Por_Vendedor4"/>
      <sheetName val="Por_Mayoristas4"/>
      <sheetName val="Por_Cliente4"/>
      <sheetName val="Por_producto4"/>
      <sheetName val="Por_producto_cant_4"/>
      <sheetName val="Por_producto_cant__(2)4"/>
      <sheetName val="Por_Vendedor_X_Ciudad4"/>
      <sheetName val="Act_por_cliente4"/>
      <sheetName val="Act_por_Proveedor4"/>
      <sheetName val="Act_por_producto4"/>
      <sheetName val="Read_me_Trad3"/>
      <sheetName val="Valores_de_selección3"/>
      <sheetName val="Project_Count2"/>
      <sheetName val="M&amp;Q_Lead2"/>
      <sheetName val="업무분장_2"/>
      <sheetName val="견적_맵2"/>
      <sheetName val="TOWER_12TON2"/>
      <sheetName val="TOWER_10TON2"/>
      <sheetName val="JIB_CRANE,HOIST2"/>
      <sheetName val="Diesel_Price_2"/>
      <sheetName val="전기요금_산출내역2"/>
      <sheetName val="노원열병합__건축공사기성내역서2"/>
      <sheetName val="문의내용_카테고리_분류(수정X)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Investment_Category2"/>
      <sheetName val="Mot_So_Thuat_Ngu_EN-VI3"/>
      <sheetName val="시스템_개요_유효값2"/>
      <sheetName val="NG_Item2"/>
      <sheetName val="Ref__Spec_Review_양식2"/>
      <sheetName val="Ref__시험항목_테이블2"/>
      <sheetName val="Ref__Search_Result_테이블2"/>
      <sheetName val="20년_동일기간_소테마2"/>
      <sheetName val="control_sheet2"/>
      <sheetName val="JT3_0견적-구12"/>
      <sheetName val="Dropbox_목록2"/>
      <sheetName val="SPT_vs_PHI2"/>
      <sheetName val="수량산출서_(2)2"/>
      <sheetName val="1_수인터널3"/>
      <sheetName val="1-2_설계변경요청서(갑지)2"/>
      <sheetName val="첨부1_(주차관제-_당공)2"/>
      <sheetName val="첨부1-1_설계변경내역서(CCTV)2"/>
      <sheetName val="첨부1-2_(주차관제-변공)2"/>
      <sheetName val="2-6_변공량(추가공사)2"/>
      <sheetName val="_2-1_관제(물량산출서집계표)2"/>
      <sheetName val="_2-2_유도(물량산출서집계표)2"/>
      <sheetName val="3-1_주차관제2"/>
      <sheetName val="3-2_주차-광케이블2"/>
      <sheetName val="3-3_층별LPR2"/>
      <sheetName val="4-1_유도-광케이블2"/>
      <sheetName val="4-2_주차키오스크2"/>
      <sheetName val="4-3_4면카메라2"/>
      <sheetName val="4-5_CCTV2"/>
      <sheetName val="4-6_블럭유도등2"/>
      <sheetName val="4-7_입구만차등2"/>
      <sheetName val="4-8_비상벨2"/>
      <sheetName val="1~9_하중계산2"/>
      <sheetName val="BSD_(2)2"/>
      <sheetName val="방배동내역_(총괄)2"/>
      <sheetName val="NKC_(final)2"/>
      <sheetName val="NCR_HEC_6_Opens2"/>
      <sheetName val="NCR_HEC_4_Open_&amp;_Vendor_2_Open2"/>
      <sheetName val="무형자산_LS112"/>
      <sheetName val="2_FM_Fee_2차년도2"/>
      <sheetName val="3_감가장비2"/>
      <sheetName val="SRS_월별_BS3"/>
      <sheetName val="평가&amp;선급_미지급3"/>
      <sheetName val="EXC_IND2"/>
      <sheetName val="COLOR별_인쇄2"/>
      <sheetName val="Sensitivity_and_GC_Value2"/>
      <sheetName val="10_예산_및_원가_계획(02년)2"/>
      <sheetName val="TARGETS_BY_MONTH2"/>
      <sheetName val="2021_Customer_Targets_By_Month2"/>
      <sheetName val="Customer_Data2"/>
      <sheetName val="Total_Sales2"/>
      <sheetName val="April'21_(2)2"/>
      <sheetName val="MANUAL_DE_TOMA_DE_DECISIONES2"/>
      <sheetName val="PERS_+_OP`S2"/>
      <sheetName val="CLOSED_OUT_LETS__1"/>
      <sheetName val="SEM_23"/>
      <sheetName val="Data_Maestra"/>
      <sheetName val="Data_Maestra1"/>
      <sheetName val="SEM_232"/>
      <sheetName val="SEM_231"/>
      <sheetName val="useless"/>
      <sheetName val="Colaboradores"/>
      <sheetName val="YTD - BRL (4AM)"/>
      <sheetName val="YTD - LC (4AM)"/>
      <sheetName val="Month - BRL (4AM)"/>
      <sheetName val="Month - LC (4AM)"/>
      <sheetName val="Com-Emp"/>
      <sheetName val="TO_Data_Base33"/>
      <sheetName val="YTD_Summary32"/>
      <sheetName val="Month_Summary32"/>
      <sheetName val="Trial_Balance_MAY_200932"/>
      <sheetName val="TB_Pivot32"/>
      <sheetName val="total_per_LB_LB232"/>
      <sheetName val="Trial_Balance_Vlookup32"/>
      <sheetName val="Trial_Balance_APRIL_200932"/>
      <sheetName val="Roll_Out_AQ32"/>
      <sheetName val="Evolução_mandamentos32"/>
      <sheetName val="Planilha_resultados31"/>
      <sheetName val="Historico_200331"/>
      <sheetName val="Sig_Cycles_Accts_&amp;_Processes31"/>
      <sheetName val="Fixed_ZBB25"/>
      <sheetName val="E_法规NC25"/>
      <sheetName val="3_ISo_YTD25"/>
      <sheetName val="Données_LMU25"/>
      <sheetName val="Brazil_Sovereign25"/>
      <sheetName val="Resumen_Costo25"/>
      <sheetName val="Extract_Loss25"/>
      <sheetName val="QA_跟踪记录表25"/>
      <sheetName val="5_125"/>
      <sheetName val="Base_de_Dados25"/>
      <sheetName val="Como_Estamos25"/>
      <sheetName val="Controls_data27"/>
      <sheetName val="RG_Depots25"/>
      <sheetName val="material_data25"/>
      <sheetName val="other_data25"/>
      <sheetName val="Database_(RUR)Mar_YTD25"/>
      <sheetName val="SKU_Mapping25"/>
      <sheetName val="Drop_Down25"/>
      <sheetName val="Raw_Data25"/>
      <sheetName val="EBM-2_GHQ25"/>
      <sheetName val="Base_PEF26"/>
      <sheetName val="Testing_Template_Guidance25"/>
      <sheetName val="Test_Programs25"/>
      <sheetName val="Dados_BLP25"/>
      <sheetName val="FJJX_Bud_IB24"/>
      <sheetName val="JOB_PROFILE_-_LAS25"/>
      <sheetName val="ARdistr_(2)25"/>
      <sheetName val="look-up_data24"/>
      <sheetName val="Prd_Hierarchy(产品层级)24"/>
      <sheetName val="Com_(2PK)24"/>
      <sheetName val="Project_Code24"/>
      <sheetName val="요일_테이블25"/>
      <sheetName val="요일_테이블_(2)24"/>
      <sheetName val="Prd_Hierarchy(产品层次)24"/>
      <sheetName val="전사_PL26"/>
      <sheetName val="자금_제외_PL26"/>
      <sheetName val="자금_PL26"/>
      <sheetName val="전사_BS26"/>
      <sheetName val="자금_제외_BS26"/>
      <sheetName val="자금_BS26"/>
      <sheetName val="BS_계정_설명26"/>
      <sheetName val="_Cash_Flow(전사)26"/>
      <sheetName val="_Cash_Flow(자금제외)26"/>
      <sheetName val="_Cash_Flow(자금)26"/>
      <sheetName val="ROIC_26"/>
      <sheetName val="인건비_명세26"/>
      <sheetName val="판관비_명세26"/>
      <sheetName val="OH_Cost경비(내역)26"/>
      <sheetName val="OH_Cost경비(배부기준)26"/>
      <sheetName val="기타수지&amp;특별손익_명세26"/>
      <sheetName val="업무연락_(2)25"/>
      <sheetName val="제시_손익계산서25"/>
      <sheetName val="01_02월_성과급26"/>
      <sheetName val="M_7회차_담금_계획25"/>
      <sheetName val="팀별_실적25"/>
      <sheetName val="팀별_실적_(환산)25"/>
      <sheetName val="4__Inj_투자상세내역25"/>
      <sheetName val="3__Blow_투자_상세내역25"/>
      <sheetName val="Process_List25"/>
      <sheetName val="7_(2)25"/>
      <sheetName val="_손익기01_XL24"/>
      <sheetName val="Income_Stmt24"/>
      <sheetName val="drop_down_list24"/>
      <sheetName val="[손익기01_XL_x005f_x0000__x005f_x0000_DePara24"/>
      <sheetName val="Quarterly_LBO_Model24"/>
      <sheetName val="Figures_Report23"/>
      <sheetName val="[손익기01_XL24"/>
      <sheetName val="_손익기01_XL_x005f_x0000__x005f_x0000_DePara24"/>
      <sheetName val="Fare_prices23"/>
      <sheetName val="Hotel_prices23"/>
      <sheetName val="Set_Up24"/>
      <sheetName val="15년_BL_사계24"/>
      <sheetName val="1_종합손익(도급)24"/>
      <sheetName val="1_종합손익(주택,개발)24"/>
      <sheetName val="2_실행예산24"/>
      <sheetName val="2_2과부족24"/>
      <sheetName val="2_3원가절감24"/>
      <sheetName val="8_외주비집행현황24"/>
      <sheetName val="9_자재비24"/>
      <sheetName val="10_현장집행24"/>
      <sheetName val="3_추가원가24"/>
      <sheetName val="3_추가원가_(2)24"/>
      <sheetName val="4_사전공사24"/>
      <sheetName val="5_추정공사비24"/>
      <sheetName val="6_금융비용24"/>
      <sheetName val="7_공사비집행현황(총괄)24"/>
      <sheetName val="11_1생산성24"/>
      <sheetName val="11_2인원산출24"/>
      <sheetName val="Classification_分类23"/>
      <sheetName val="tab_STATUS_DO_PROCESSO_23"/>
      <sheetName val="Perf__Plan__Diário123"/>
      <sheetName val="In_(2)23"/>
      <sheetName val="__한국_AMP_ASP-23_판매가격__23"/>
      <sheetName val="CC_Down_load_071623"/>
      <sheetName val="변경실행(2차)_23"/>
      <sheetName val="나_출고23"/>
      <sheetName val="나_입고23"/>
      <sheetName val="09년_인건비(속리산)23"/>
      <sheetName val="합산목표(감가+57_5)23"/>
      <sheetName val="제조원가_원단위_분석23"/>
      <sheetName val="종합표양식(품의_&amp;_입고)_223"/>
      <sheetName val="원가관리_(동월대비)23"/>
      <sheetName val="b_balju_(2)23"/>
      <sheetName val="2-2_매출분석23"/>
      <sheetName val="몰드시스템_리스트23"/>
      <sheetName val="11_외화채무증권(AFS,HTM)0823"/>
      <sheetName val="13_감액TEST_0823"/>
      <sheetName val="12년_CF(9월)23"/>
      <sheetName val="중기조종사_단위단가23"/>
      <sheetName val="6PILE__(돌출)23"/>
      <sheetName val="기성청구_공문23"/>
      <sheetName val="Sheet1_(2)23"/>
      <sheetName val="CLASIFICACION_DE_AI23"/>
      <sheetName val="Base_da_Datos23"/>
      <sheetName val="slide_24_cat_A23"/>
      <sheetName val="slide_82_cat_b23"/>
      <sheetName val="Dados_dos_Produtos23"/>
      <sheetName val="09~10년_매출계획23"/>
      <sheetName val="1_MDF1공장23"/>
      <sheetName val="Incident_유형구분표23"/>
      <sheetName val="3YP2016-Bottom_up22"/>
      <sheetName val="DD_list23"/>
      <sheetName val="Base_de_Datos22"/>
      <sheetName val="Clasif_22"/>
      <sheetName val="Supply_Cost_Centers22"/>
      <sheetName val="Cond__Inseguros22"/>
      <sheetName val="Comp__Inseguros22"/>
      <sheetName val="Lista_de_datos22"/>
      <sheetName val="MASTER_APP22"/>
      <sheetName val="2_카드채권(대출포함)22"/>
      <sheetName val="表21_净利润调节表22"/>
      <sheetName val="Lista_CI22"/>
      <sheetName val="Dashboard_Prevención_Riesgos_21"/>
      <sheetName val="TOP_KPIs_MTM21"/>
      <sheetName val="PLAN_DE_ACCION21"/>
      <sheetName val="Faro_de_Indicadores21"/>
      <sheetName val="Farol_Acciones22"/>
      <sheetName val="Lista_de_Entrenamientos22"/>
      <sheetName val="Unidades_SAC-REVENDA23"/>
      <sheetName val="FornecM_Check21"/>
      <sheetName val="Share_Price_200222"/>
      <sheetName val="_DD_List22"/>
      <sheetName val="BEP_加薪_KPI21"/>
      <sheetName val="Estratificación_AI21"/>
      <sheetName val="condicion_inseguras21"/>
      <sheetName val="Actos_Inseguros21"/>
      <sheetName val="Control_de_incidentes21"/>
      <sheetName val="Plan_de_Acción21"/>
      <sheetName val="Issues_List_Payments21"/>
      <sheetName val="do_not_delete21"/>
      <sheetName val="Grafica_Actos21"/>
      <sheetName val="APAC_S21"/>
      <sheetName val="APAC_N21"/>
      <sheetName val="Slide_output21"/>
      <sheetName val="[손익기01_XL??DePara21"/>
      <sheetName val="Farol_Metas21"/>
      <sheetName val="Mod_Relac_21"/>
      <sheetName val="Condiciones_SyE21"/>
      <sheetName val="REALxMETA_-_CERVEJA23"/>
      <sheetName val="REALxMETA_-_REFRI23"/>
      <sheetName val="Directrices_de_Metas_201721"/>
      <sheetName val="Data_validation21"/>
      <sheetName val="_손익기01_XL_x005f_x005f_x005f_x0000__x005f_x005f_21"/>
      <sheetName val="Hazards_Analysis-隐患分析21"/>
      <sheetName val="F08_-_Asia_Pac_Full_Year_Q322"/>
      <sheetName val="Top_Priorities22"/>
      <sheetName val="Listco_Stock22"/>
      <sheetName val="Intl_Purchase22"/>
      <sheetName val="FY_outlook22"/>
      <sheetName val="CY_outlook22"/>
      <sheetName val="Cash_metrics22"/>
      <sheetName val="P6_722"/>
      <sheetName val="DATOS_BASE21"/>
      <sheetName val="97_사업추정(WEKI)21"/>
      <sheetName val="Tong_hop21"/>
      <sheetName val="95_1_1이후취득자산(숨기기상태)21"/>
      <sheetName val="sum1_(2)21"/>
      <sheetName val="3_바닥판설계21"/>
      <sheetName val="6월_공정외주21"/>
      <sheetName val="2_대외공문21"/>
      <sheetName val="2_총괄표21"/>
      <sheetName val="입출재고현황_(2)21"/>
      <sheetName val="504전기실_동부하-L21"/>
      <sheetName val="OUTER_AREA(겹침없음)21"/>
      <sheetName val="EL_표면적21"/>
      <sheetName val="TRE_TABLE21"/>
      <sheetName val="입찰내역_발주처_양식21"/>
      <sheetName val="POC_LIST21"/>
      <sheetName val="turnover_reason퇴직사유21"/>
      <sheetName val="SKU_Basic_Data21"/>
      <sheetName val="Entity_Target21"/>
      <sheetName val="DETALLE_MENSUAL21"/>
      <sheetName val="Drop-down_List20"/>
      <sheetName val="by_DD20"/>
      <sheetName val="VALIDACION_DE_DATOS20"/>
      <sheetName val="Jul-Sep_Actual_cost_(2)20"/>
      <sheetName val="Check_Qualidade19"/>
      <sheetName val="De_Para20"/>
      <sheetName val="Check_Aderencia19"/>
      <sheetName val="_손익기01_XL_x005f_x0000__x019"/>
      <sheetName val="부재료_비교(11년_vs_10년)19"/>
      <sheetName val="Base_Farol19"/>
      <sheetName val="Gerencial_IL19"/>
      <sheetName val="Ventas_Campo19"/>
      <sheetName val="ACTOS_POR_RIESGO19"/>
      <sheetName val="drop_lists19"/>
      <sheetName val="MRL_NON_SUPPLY_URU19"/>
      <sheetName val="AIIM_-_Empresas_Ext_201219"/>
      <sheetName val="KPIs_Hana19"/>
      <sheetName val="Catalago_de_refacciones_19"/>
      <sheetName val="Existencias_al_07-Nov-201219"/>
      <sheetName val="Check_GG19"/>
      <sheetName val="Sheet3_(2)19"/>
      <sheetName val="Nombre_de_SOP19"/>
      <sheetName val="Lao_&amp;_Cam19"/>
      <sheetName val="Hoegaarden_201919"/>
      <sheetName val="Lao_&amp;_Cam_201919"/>
      <sheetName val="Malaysia_201919"/>
      <sheetName val="Singapore_201919"/>
      <sheetName val="Sheet2_(2)19"/>
      <sheetName val="요일_테이블_19"/>
      <sheetName val="Other_Listings19"/>
      <sheetName val="2__Indicadores19"/>
      <sheetName val="Ta_19"/>
      <sheetName val="Lista_de_Entrenamientos_RSO19"/>
      <sheetName val="Tablero_SDG22"/>
      <sheetName val="Lista_Areas22"/>
      <sheetName val="One_Page22"/>
      <sheetName val="Sub-Productos_HN20"/>
      <sheetName val="Eficiencia_linea19"/>
      <sheetName val="_mngt_Pillar19"/>
      <sheetName val="Pauta_RPS_Distribuição18"/>
      <sheetName val="Estoque_(2)18"/>
      <sheetName val="BNR_2012_в_ящике18"/>
      <sheetName val="Comp_Inseguros18"/>
      <sheetName val="DO_NOT_MOVE18"/>
      <sheetName val="DATOS_DE_VALIDACIÓN18"/>
      <sheetName val="Datos_con18"/>
      <sheetName val="_Datos_Cond_18"/>
      <sheetName val="INGRESO_(2)18"/>
      <sheetName val="PG-K1610_(UEN_Areas)MNG18"/>
      <sheetName val="DATOS_GEN_18"/>
      <sheetName val="NUEVOS_CRITERIOS18"/>
      <sheetName val="Condiciones_Agua18"/>
      <sheetName val="__한국_AMP_ASP-23_판㧤가격__17"/>
      <sheetName val="11_䡸화채무줝ⴌ(AFS,HTM)0817"/>
      <sheetName val="Drop_list17"/>
      <sheetName val="FX_Rates17"/>
      <sheetName val="Dropdown_list17"/>
      <sheetName val="Vagas_x_Candidatos17"/>
      <sheetName val="Proced_17"/>
      <sheetName val="Cut_Machine_Summary17"/>
      <sheetName val="Control_de_Fallas17"/>
      <sheetName val="Setup_for_Templates17"/>
      <sheetName val="Datos_emp17"/>
      <sheetName val="Validation_lists17"/>
      <sheetName val="TIPO_DE_ACTO17"/>
      <sheetName val="CRITICIDAD_DE_CI17"/>
      <sheetName val="Catálogo_de_CI17"/>
      <sheetName val="%_CUMPLIMIENTO17"/>
      <sheetName val="%_cumplimiento_17"/>
      <sheetName val="CALIFICACIONES_201915"/>
      <sheetName val="Lev_4_360_deg_check_Crit_Task15"/>
      <sheetName val="Lev_4_Chk_IC_Stock_Crit_Task15"/>
      <sheetName val="Lev_4_WMS_Putaway_Crit_Task15"/>
      <sheetName val="Listas_y_equipos_a_evaluar17"/>
      <sheetName val="Data_Reporte17"/>
      <sheetName val="Read_me17"/>
      <sheetName val="PDA_BOP14"/>
      <sheetName val="Análise_Tempos14"/>
      <sheetName val="Listas_desplegables12"/>
      <sheetName val="Validação_de_Dados14"/>
      <sheetName val="Status_de_Usuario12"/>
      <sheetName val="Resumen_General12"/>
      <sheetName val="Cátalogo_de_CI12"/>
      <sheetName val="Hoja2_(2)12"/>
      <sheetName val="Technology_check_list12"/>
      <sheetName val="Actos_y_Condiciones_12"/>
      <sheetName val="NO_BORRAR12"/>
      <sheetName val="Champions_List16"/>
      <sheetName val="NAZ_Strategy15"/>
      <sheetName val="Daily_Dashboard17"/>
      <sheetName val="Incentivo_Automóvil14"/>
      <sheetName val="Mapeo_SKUs17"/>
      <sheetName val="Vol_(Ds)17"/>
      <sheetName val="Vol_(Ka)17"/>
      <sheetName val="Vol_(Oth)17"/>
      <sheetName val="Vol_(Oth)_Cortesias17"/>
      <sheetName val="INPUT-Cust_Sugg_Margin(Ds)17"/>
      <sheetName val="On_Invoice17"/>
      <sheetName val="INPUT-Cust_Sugg_Margin(Ka)17"/>
      <sheetName val="INPUT_SKUs17"/>
      <sheetName val="Brand_P&amp;L15"/>
      <sheetName val="SUPERMONT_P15"/>
      <sheetName val="Data_selection15"/>
      <sheetName val="1_30"/>
      <sheetName val="Customer_&amp;_SO15"/>
      <sheetName val="Session_Proposal15"/>
      <sheetName val="No_llenar_14"/>
      <sheetName val="PROCESS_MD14"/>
      <sheetName val="Formato_checklist_Lab12"/>
      <sheetName val="Project_List13"/>
      <sheetName val="Dropdown_Menu13"/>
      <sheetName val="Lista_de_Motivos14"/>
      <sheetName val="Ponto_Crítico_-_Resp__Plano14"/>
      <sheetName val="Lista_Funcionários_(2)14"/>
      <sheetName val="PAINEL_RECOLHA_CRÉDITO14"/>
      <sheetName val="Gráficos_-_CDD14"/>
      <sheetName val="Tipo_Viaje11"/>
      <sheetName val="Flota_y_Personal11"/>
      <sheetName val="TO_TTZ11"/>
      <sheetName val="CATÁLOGO_DE_PELIGROS11"/>
      <sheetName val="Выпадающие_списки13"/>
      <sheetName val="유류대_현황12"/>
      <sheetName val="2_3_Projects_Status12"/>
      <sheetName val="mapping_(2)12"/>
      <sheetName val="Ref_12"/>
      <sheetName val="SOP_Freshness12"/>
      <sheetName val="1__템플릿12"/>
      <sheetName val="2__작성_참고사항12"/>
      <sheetName val="Master_Data12"/>
      <sheetName val="Consolidated_Project_List12"/>
      <sheetName val="Fixed_Cost12"/>
      <sheetName val="Dimension_IN_Sheet1!D191212"/>
      <sheetName val="Dimension_IN_191212"/>
      <sheetName val="Razão_Social11"/>
      <sheetName val="Manage_to_Sustain11"/>
      <sheetName val="Packages_Info11"/>
      <sheetName val="Meeting_List11"/>
      <sheetName val="3__Training_&amp;_travel11"/>
      <sheetName val="info_for_drop_box11"/>
      <sheetName val="COE_Scope_-_Strategic_Project11"/>
      <sheetName val="SEGUIMIENTO_SEMANAL11"/>
      <sheetName val="2020_MMR1211"/>
      <sheetName val="입문_트랜드(종합분석)11"/>
      <sheetName val="Master_CE11"/>
      <sheetName val="CE_Final_11"/>
      <sheetName val="OL_LIST11"/>
      <sheetName val="YTD_GUEST_LIST11"/>
      <sheetName val="Session_Full_list11"/>
      <sheetName val="FOOD_PAYMENT_update_JAN11"/>
      <sheetName val="Rate_card_F19_11"/>
      <sheetName val="Master_Plan__(update)11"/>
      <sheetName val="The_KPI_11"/>
      <sheetName val="Mentor_Plan_11"/>
      <sheetName val="Master_Plan_11"/>
      <sheetName val="Tier_1_GOV_PC_Networking_11"/>
      <sheetName val="Tier_1_LBO_11"/>
      <sheetName val="Preferred_Option11"/>
      <sheetName val="FILIAL_MINAS11"/>
      <sheetName val="_손익기01_XL_x005f_x0000__x005f_x005f_x011"/>
      <sheetName val="KPIs-_TTP,_PTP,_People_Turnov11"/>
      <sheetName val="1월_목표11"/>
      <sheetName val="POCM_배송지11"/>
      <sheetName val="RyNV_detectados_11"/>
      <sheetName val="Curva_202110"/>
      <sheetName val="Por_PPR11"/>
      <sheetName val="Mapping_9"/>
      <sheetName val="WS_DB9"/>
      <sheetName val="Region_9"/>
      <sheetName val="SKU_DB9"/>
      <sheetName val="SAP_info9"/>
      <sheetName val="Target_Book9"/>
      <sheetName val="10_麦汁CIP清洗标准水量9"/>
      <sheetName val="데이터_유효성_목록9"/>
      <sheetName val="Ref_New_Contract_Model9"/>
      <sheetName val="_9"/>
      <sheetName val="Lista_AI9"/>
      <sheetName val="CRITERIOS_DE_AI11"/>
      <sheetName val="Template_HN9"/>
      <sheetName val="Lista_d9"/>
      <sheetName val="Name_List9"/>
      <sheetName val="Back_Data_111"/>
      <sheetName val="2_주요계수총괄11"/>
      <sheetName val="외주현황_wq110"/>
      <sheetName val="P_M_별12"/>
      <sheetName val="대투_보관자료_변경10"/>
      <sheetName val="Project_Brief11"/>
      <sheetName val="단면_(2)11"/>
      <sheetName val="부대시행1_(2)10"/>
      <sheetName val="1_차입금10"/>
      <sheetName val="근거_및_가정10"/>
      <sheetName val="118_세금과공과11"/>
      <sheetName val="_견적서10"/>
      <sheetName val="Facility_Information11"/>
      <sheetName val="1_본사계정별11"/>
      <sheetName val="3_6_2남양주택배10"/>
      <sheetName val="해외_기술훈련비_(합계)11"/>
      <sheetName val="설산1_나10"/>
      <sheetName val="PAD_TR보호대기초10"/>
      <sheetName val="1월_예산10"/>
      <sheetName val="Utility_Usage_YTN_TOWER10"/>
      <sheetName val="1__시공측량10"/>
      <sheetName val="수종별수량_(2)10"/>
      <sheetName val="전선_및_전선관10"/>
      <sheetName val="설문_평가10"/>
      <sheetName val="B-1_기본정보10"/>
      <sheetName val="납부내역총괄표_(수정)10"/>
      <sheetName val="#1)_투자_구분10"/>
      <sheetName val="Rev__Recon_19"/>
      <sheetName val="1_고객불만건수9"/>
      <sheetName val="1_변경범위9"/>
      <sheetName val="Weekly_Progress(계장)10"/>
      <sheetName val="2013_2월_연결대상10"/>
      <sheetName val="2-2_투자10"/>
      <sheetName val="Proj__Fin_10"/>
      <sheetName val="ITS_Assumptions9"/>
      <sheetName val="7_Utility_Analysis9"/>
      <sheetName val="Operational_Activities9"/>
      <sheetName val="13_포장용역비표준10"/>
      <sheetName val="9_가공부자재표준10"/>
      <sheetName val="8_ROLL표준(TSW)10"/>
      <sheetName val="4_톤당조관량표준10"/>
      <sheetName val="5_조관부자재표준10"/>
      <sheetName val="KEY_CODE10"/>
      <sheetName val="2-1_강사료,교통비_지급명세10"/>
      <sheetName val="HQ_급여_9"/>
      <sheetName val="OF_급여9"/>
      <sheetName val="F_Ma급여9"/>
      <sheetName val="SMT_급여9"/>
      <sheetName val="QC_급여9"/>
      <sheetName val="Sam_sung_급여9"/>
      <sheetName val="Dlock_급여9"/>
      <sheetName val="_thôi_việc_급여9"/>
      <sheetName val="Công_smt9"/>
      <sheetName val="Công_smt_(2)9"/>
      <sheetName val="Detail_smt9"/>
      <sheetName val="Công_QC9"/>
      <sheetName val="Detail_QC_9"/>
      <sheetName val="Công_SS9"/>
      <sheetName val="Detail_SS9"/>
      <sheetName val="Công_FMa9"/>
      <sheetName val="Detail_FMa9"/>
      <sheetName val="Công_OF9"/>
      <sheetName val="Detail_OF9"/>
      <sheetName val="Công_Dlock9"/>
      <sheetName val="Detail_Dlock9"/>
      <sheetName val="Công_thôi_việc9"/>
      <sheetName val="Detail_thôi9"/>
      <sheetName val="C1_3_19"/>
      <sheetName val="실행기성_갑지10"/>
      <sheetName val="Eq__Mobilization9"/>
      <sheetName val="1__작성방식9"/>
      <sheetName val="표)CFT장_조직별_배분9"/>
      <sheetName val="20180214_P&amp;T9"/>
      <sheetName val="Ref__중점_추진_과제별_상세9"/>
      <sheetName val="2_6_三无_(2)9"/>
      <sheetName val="수량산출서_갑지9"/>
      <sheetName val="G_R300경비9"/>
      <sheetName val="AS포장복구_9"/>
      <sheetName val="설_계9"/>
      <sheetName val="Worker_List9"/>
      <sheetName val="GB-IC_Villingen_GG9"/>
      <sheetName val="6월_공嚺㓶가9"/>
      <sheetName val="Exchange_rate9"/>
      <sheetName val="업무_분류(Category)9"/>
      <sheetName val="준검_내역서9"/>
      <sheetName val="날개수량1_59"/>
      <sheetName val="F_월별기성수금현황_9"/>
      <sheetName val="기초정보_코드9"/>
      <sheetName val="#1_Basic9"/>
      <sheetName val="첨부#2_Cash_Flow(현장작성)9"/>
      <sheetName val="3_일반사상9"/>
      <sheetName val="Bank_code9"/>
      <sheetName val="Drop-down_RAW9"/>
      <sheetName val="산자사_운전용품9"/>
      <sheetName val="보고서_표9"/>
      <sheetName val="0__가정_및_결론9"/>
      <sheetName val="1__투자비9"/>
      <sheetName val="2__Rent-roll9"/>
      <sheetName val="3__Funding9"/>
      <sheetName val="4__운영수익9"/>
      <sheetName val="5__운영비용9"/>
      <sheetName val="6_1_N+1년차_NOI_산정9"/>
      <sheetName val="6__부동산매각9"/>
      <sheetName val="7__보유세9"/>
      <sheetName val="8__교통유발부담금9"/>
      <sheetName val="9__BS부속9"/>
      <sheetName val="10__CF(M)9"/>
      <sheetName val="11__IS(M)9"/>
      <sheetName val="12__BS(M)9"/>
      <sheetName val="14__IS(FY)9"/>
      <sheetName val="13__CF(FY)9"/>
      <sheetName val="15__BS(FY)9"/>
      <sheetName val="16__RE(FY)9"/>
      <sheetName val="4_1_월별_에너지_사용량9"/>
      <sheetName val="조도계산서_(도서)9"/>
      <sheetName val="A(Rev_3)9"/>
      <sheetName val="STRAT_PLAN_WKSHT10"/>
      <sheetName val="Sales_Plan_&amp;_other10"/>
      <sheetName val="drop_downs9"/>
      <sheetName val="Basic_Information9"/>
      <sheetName val="7300-1000_1110"/>
      <sheetName val="PJT_현황9"/>
      <sheetName val="진행_DATA_(2)9"/>
      <sheetName val="참고)_기준정보9"/>
      <sheetName val="Long_Term_Prices9"/>
      <sheetName val="구분_Table9"/>
      <sheetName val="역T형옹벽(3_0)9"/>
      <sheetName val="외상매출금현황-수정분_A29"/>
      <sheetName val="PF_현황(11년12월)9"/>
      <sheetName val="_손익기01_XL__DePara18"/>
      <sheetName val="입찰내역_Ĉ9"/>
      <sheetName val="Q4_20189"/>
      <sheetName val="Q4_20199"/>
      <sheetName val="Q4_Sum9"/>
      <sheetName val="2020_KPI_LE09"/>
      <sheetName val="match_list9"/>
      <sheetName val="Rate_data9"/>
      <sheetName val="Catalogo_Cursos9"/>
      <sheetName val="Catalogo_Cursos_9"/>
      <sheetName val="Check_People9"/>
      <sheetName val="AVANCE_PROGRAMACION9"/>
      <sheetName val="Cumplimiento_por_Entrenamiento9"/>
      <sheetName val="Cumplimiento_del_Plan_por_área9"/>
      <sheetName val="CAPTURA_ENE_MAY9"/>
      <sheetName val="tablas_cuadrillas9"/>
      <sheetName val="Base_de_Datos_de_Activos_9"/>
      <sheetName val="PIVOT_ADHERENCIA9"/>
      <sheetName val="Steps_of_Committe_9"/>
      <sheetName val="IC's_(2)9"/>
      <sheetName val="Participación_en_entrenamie_(29"/>
      <sheetName val="Detalle_para_correctivo_excep_9"/>
      <sheetName val="Puerto_Rico9"/>
      <sheetName val="AI_OYS_Acum9"/>
      <sheetName val="Boletas_Condiciones9"/>
      <sheetName val="1_112"/>
      <sheetName val="1_211"/>
      <sheetName val="2_1-Pareto9"/>
      <sheetName val="Datos_Mensuales9"/>
      <sheetName val="Indicador_EE_Mensual9"/>
      <sheetName val="Nigeria_&amp;_Ghana8"/>
      <sheetName val="Resumen_(hL_env)9"/>
      <sheetName val="KPI_need_to_input9"/>
      <sheetName val="강남_CRM_11월9"/>
      <sheetName val="Plan_de_Acción_MAZ8"/>
      <sheetName val="Manual_Database8"/>
      <sheetName val="Probability_and_Consequence8"/>
      <sheetName val="_손익기01_XL_x005f_x005f_x009"/>
      <sheetName val="Total_marcas8"/>
      <sheetName val="Fase_18"/>
      <sheetName val="Fase_28"/>
      <sheetName val="Fase_38"/>
      <sheetName val="SEM_x_area8"/>
      <sheetName val="DEX_(2)7"/>
      <sheetName val="TR__KHCode7"/>
      <sheetName val="NDD_CPT7"/>
      <sheetName val="_折扣项_PromotionPlan7"/>
      <sheetName val="8_Bars7"/>
      <sheetName val="CALEY_D__APPC5"/>
      <sheetName val="Inventario_inicial5"/>
      <sheetName val="PROYEC__DE_VENTAS5"/>
      <sheetName val="Valores_de_selección4"/>
      <sheetName val="DIAGEO_VENTURE5"/>
      <sheetName val="MAESTRO_CODIGOS5"/>
      <sheetName val="Por_regional5"/>
      <sheetName val="Por_Proveedor5"/>
      <sheetName val="X_Categoria5"/>
      <sheetName val="Por_Vendedor5"/>
      <sheetName val="Por_Mayoristas5"/>
      <sheetName val="Por_Cliente5"/>
      <sheetName val="Por_producto5"/>
      <sheetName val="Por_producto_cant_5"/>
      <sheetName val="Por_producto_cant__(2)5"/>
      <sheetName val="Por_Vendedor_X_Ciudad5"/>
      <sheetName val="Act_por_cliente5"/>
      <sheetName val="Act_por_Proveedor5"/>
      <sheetName val="Act_por_producto5"/>
      <sheetName val="Project_Count3"/>
      <sheetName val="M&amp;Q_Lead3"/>
      <sheetName val="업무분장_3"/>
      <sheetName val="견적_맵3"/>
      <sheetName val="TOWER_12TON3"/>
      <sheetName val="TOWER_10TON3"/>
      <sheetName val="JIB_CRANE,HOIST3"/>
      <sheetName val="Diesel_Price_3"/>
      <sheetName val="전기요금_산출내역3"/>
      <sheetName val="노원열병합__건축공사기성내역서3"/>
      <sheetName val="문의내용_카테고리_분류(수정X)3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Investment_Category3"/>
      <sheetName val="Mot_So_Thuat_Ngu_EN-VI4"/>
      <sheetName val="시스템_개요_유효값3"/>
      <sheetName val="NG_Item3"/>
      <sheetName val="Ref__Spec_Review_양식3"/>
      <sheetName val="Ref__시험항목_테이블3"/>
      <sheetName val="Ref__Search_Result_테이블3"/>
      <sheetName val="20년_동일기간_소테마3"/>
      <sheetName val="control_sheet3"/>
      <sheetName val="JT3_0견적-구13"/>
      <sheetName val="Dropbox_목록3"/>
      <sheetName val="SPT_vs_PHI3"/>
      <sheetName val="수량산출서_(2)3"/>
      <sheetName val="1_수인터널4"/>
      <sheetName val="1-2_설계변경요청서(갑지)3"/>
      <sheetName val="첨부1_(주차관제-_당공)3"/>
      <sheetName val="첨부1-1_설계변경내역서(CCTV)3"/>
      <sheetName val="첨부1-2_(주차관제-변공)3"/>
      <sheetName val="2-6_변공량(추가공사)3"/>
      <sheetName val="_2-1_관제(물량산출서집계표)3"/>
      <sheetName val="_2-2_유도(물량산출서집계표)3"/>
      <sheetName val="3-1_주차관제3"/>
      <sheetName val="3-2_주차-광케이블3"/>
      <sheetName val="3-3_층별LPR3"/>
      <sheetName val="4-1_유도-광케이블3"/>
      <sheetName val="4-2_주차키오스크3"/>
      <sheetName val="4-3_4면카메라3"/>
      <sheetName val="4-5_CCTV3"/>
      <sheetName val="4-6_블럭유도등3"/>
      <sheetName val="4-7_입구만차등3"/>
      <sheetName val="4-8_비상벨3"/>
      <sheetName val="1~9_하중계산3"/>
      <sheetName val="BSD_(2)3"/>
      <sheetName val="방배동내역_(총괄)3"/>
      <sheetName val="NKC_(final)3"/>
      <sheetName val="NCR_HEC_6_Opens3"/>
      <sheetName val="NCR_HEC_4_Open_&amp;_Vendor_2_Open3"/>
      <sheetName val="무형자산_LS113"/>
      <sheetName val="2_FM_Fee_2차년도3"/>
      <sheetName val="3_감가장비3"/>
      <sheetName val="SRS_월별_BS4"/>
      <sheetName val="평가&amp;선급_미지급4"/>
      <sheetName val="EXC_IND3"/>
      <sheetName val="COLOR별_인쇄3"/>
      <sheetName val="Sensitivity_and_GC_Value3"/>
      <sheetName val="10_예산_및_원가_계획(02년)3"/>
      <sheetName val="TARGETS_BY_MONTH3"/>
      <sheetName val="2021_Customer_Targets_By_Month3"/>
      <sheetName val="Customer_Data3"/>
      <sheetName val="Total_Sales3"/>
      <sheetName val="April'21_(2)3"/>
      <sheetName val="MANUAL_DE_TOMA_DE_DECISIONES3"/>
      <sheetName val="PERS_+_OP`S3"/>
      <sheetName val="Read_me_Trad4"/>
      <sheetName val="CLOSED_OUT_LETS__2"/>
      <sheetName val="7_Bars"/>
      <sheetName val="Comments_(2)"/>
      <sheetName val="Plant_Micro_Index_Weekly"/>
      <sheetName val="CRITERIOS EVALUACIÓN "/>
      <sheetName val="SEM_233"/>
      <sheetName val="Data_Maestra2"/>
      <sheetName val="SEM_234"/>
      <sheetName val="Data_Maestra3"/>
      <sheetName val="CRITERIOS_EVALUACIÓN_"/>
      <sheetName val="SEM_235"/>
      <sheetName val="Data_Maestra4"/>
      <sheetName val="CRITERIOS_EVALUACIÓN_1"/>
      <sheetName val="SEM_236"/>
      <sheetName val="Data_Maestra5"/>
      <sheetName val="CRITERIOS_EVALUACIÓN_2"/>
      <sheetName val="WGS_TOT_KA_Segmentation2"/>
      <sheetName val="WGSK_SEGMENTATION2"/>
      <sheetName val="WGSK_Venue_Segment2"/>
      <sheetName val="Plant_assumptions2"/>
      <sheetName val="GH_GM1"/>
      <sheetName val="FES_PM1"/>
      <sheetName val="FES_GM1"/>
      <sheetName val="SATZ_GM1"/>
      <sheetName val="LE_(VND)1"/>
      <sheetName val="WGS_TOT_KA_Segmentation3"/>
      <sheetName val="WGSK_SEGMENTATION3"/>
      <sheetName val="WGSK_Venue_Segment3"/>
      <sheetName val="Plant_assumptions3"/>
      <sheetName val="GH_GM2"/>
      <sheetName val="FES_PM2"/>
      <sheetName val="FES_GM2"/>
      <sheetName val="SATZ_GM2"/>
      <sheetName val="LE_(VND)2"/>
      <sheetName val="CLOSED_OUT_LETS__3"/>
      <sheetName val="05 过滤CIP标准"/>
      <sheetName val="sum_x0008_ _x0006_"/>
      <sheetName val="CRUDE-D"/>
      <sheetName val="POSTF1"/>
      <sheetName val="S'PORE-D"/>
      <sheetName val="POSTHD1"/>
      <sheetName val="POSTLPG"/>
      <sheetName val="PO97(02)"/>
      <sheetName val="Sensitivities"/>
      <sheetName val="52 - Em chamados cerveja"/>
      <sheetName val="Entrega Beneficios"/>
      <sheetName val="Gráficos"/>
      <sheetName val="품목코드"/>
      <sheetName val="2022 Core MICS"/>
      <sheetName val="Recon"/>
      <sheetName val="GIT recon"/>
      <sheetName val="GCC"/>
      <sheetName val="ZONE"/>
      <sheetName val="RPSS"/>
      <sheetName val="SEM_237"/>
      <sheetName val="Data_Maestra6"/>
      <sheetName val="CRITERIOS_EVALUACIÓN_3"/>
      <sheetName val="Comments_(2)1"/>
      <sheetName val="INDICES"/>
      <sheetName val="Total_marcas9"/>
      <sheetName val="Fase_19"/>
      <sheetName val="Fase_29"/>
      <sheetName val="Fase_39"/>
      <sheetName val="RF-G7"/>
      <sheetName val="Catálogo"/>
      <sheetName val="WC"/>
      <sheetName val="MP Graphs"/>
      <sheetName val="Database"/>
      <sheetName val="sum_"/>
      <sheetName val="Planilha_relts__eos7"/>
      <sheetName val="설정"/>
      <sheetName val="3F"/>
      <sheetName val="New graph"/>
      <sheetName val="VSA Category and Specific"/>
      <sheetName val="drop down li"/>
      <sheetName val="Details"/>
      <sheetName val="데이터 유효성"/>
      <sheetName val="Выпадающий список"/>
      <sheetName val="Tque Acum - Receiver - P Cte"/>
      <sheetName val="Curva SI"/>
      <sheetName val="Tend 23"/>
      <sheetName val="Sheet407"/>
      <sheetName val="504전기실_Ç"/>
      <sheetName val="_손익기01.XL??DePara"/>
      <sheetName val="_손익기01_XL_x005f_x0000__x005f_x005f_x1"/>
      <sheetName val="_손익기01_XL??DePara2"/>
      <sheetName val="_손익기01_XL??DePara1"/>
      <sheetName val="_손익기01_XL??DePara"/>
      <sheetName val="_손익기01_XL??DePara3"/>
      <sheetName val="_손익기01.XL?_x0"/>
      <sheetName val="_손익기01_XL??DePara4"/>
      <sheetName val="_손익기01_XL_x005f_x0000__x005f_x005f_x2"/>
      <sheetName val="Planilha_relts?eos7"/>
      <sheetName val="_손익기01_XL_x005f_x0000__x005f_x005f_x3"/>
      <sheetName val="?_x0005_?_x0001_???"/>
      <sheetName val="?_x0005_?ÿ_x000f_?ÿ"/>
      <sheetName val="_손익기01_XL_x005f_x0000__x005f_x005f_x4"/>
      <sheetName val="_손익기01_XL?_x1"/>
      <sheetName val="_손익기01_XL_x005f_x0000__x005f_x005f_x5"/>
      <sheetName val="_손익기01_XL_x005f_x0000__x005f_x005f_x6"/>
      <sheetName val="_손익기01_XL??DePara6"/>
      <sheetName val="_손익기01_XL?_x01"/>
      <sheetName val="_손익기01_XL?_x2"/>
      <sheetName val="_손익기01_XL?_x3"/>
      <sheetName val="_손익기01_XL_x005f_x0000__x005f_x005f_x7"/>
      <sheetName val="_손익기01_XL?_x0"/>
      <sheetName val="_손익기01_XL??DePara5"/>
      <sheetName val="_손익기01_XL_x005f_x0000__x005f_x005f_x8"/>
      <sheetName val="_손익기01_XL??DePara7"/>
      <sheetName val="_손익기01_XL?_x02"/>
      <sheetName val="_손익기01_XL??DePara8"/>
      <sheetName val="_손익기01_XL?_x03"/>
      <sheetName val="_손익기01_XL??DePara9"/>
      <sheetName val="_손익기01_XL?_x04"/>
      <sheetName val="_손익기01_XL_x005f_x0000__x005f_x005f_x9"/>
      <sheetName val="_손익기01_XL??DePara10"/>
      <sheetName val="_손익기01_XL?_x05"/>
      <sheetName val="_손익기01_XL?_x4"/>
      <sheetName val="_손익기01_XL?_x5"/>
      <sheetName val="_손익기01_XL?_x6"/>
      <sheetName val="_손익기01_XL?_x7"/>
      <sheetName val="_손익기01_XL_x005f_x0000__x005f_x005f_10"/>
      <sheetName val="입찰내역 Ĉ??ᇆ"/>
      <sheetName val="입찰내역 Ĉ??ᇆ"/>
      <sheetName val="sum_x0008_?_x000d_?_x0006_?"/>
      <sheetName val="_x005f_x0000__x005f"/>
      <sheetName val="_손익기01_XL_x005f_x0000__x005f_x005f_11"/>
      <sheetName val="?_x0005_?????"/>
      <sheetName val="_손익기01_XL_x005f_x0000__x005f_x005f_12"/>
      <sheetName val="Planilha_relts?eos"/>
      <sheetName val="_손익기01_XL_x005f_x0000__x005f_x005f_13"/>
      <sheetName val="_손익기01_XL_x005f_x0000__x005f_x005f_14"/>
      <sheetName val="설비등록_x0010_?"/>
      <sheetName val="7_공사비집??Ā?_x0005_?翸?"/>
      <sheetName val="_x005f_x0000__??_x0005_?㴐ኰ"/>
      <sheetName val="_x005f_x0000__??_x0005_?움ᕕ"/>
      <sheetName val="2_실행ﶻĉ?"/>
      <sheetName val="2_실행ﶻ_x001e_?"/>
      <sheetName val="공통비??ʯ"/>
      <sheetName val="공통비?í遘̩"/>
      <sheetName val="OUTER_A՜?缀???尀빙끯"/>
      <sheetName val="01_02월_성B?"/>
      <sheetName val="나_출??"/>
      <sheetName val="OH _x000f_?_x000c_?_x0006_?_x0005_?_x000c_?"/>
      <sheetName val="?_x0004_?_x0002_?_x0002_?_x0005_?_x0008_?"/>
      <sheetName val="국내??"/>
      <sheetName val="_Cash_Flow(자??"/>
      <sheetName val="_손익기01_XL_x005f_x0000__x005f_x005f_15"/>
      <sheetName val="_손익기01_XL_x005f_x0000__x005f_x005f_16"/>
      <sheetName val="_손익기01_XL_x005f_x0000__x005f_x005f_17"/>
      <sheetName val="_손익기01_XL_x005f_x0000__x005f_x005f_18"/>
      <sheetName val="_손익기01_XL_x005f_x0000__x005f_x005f_19"/>
      <sheetName val="_손익기01_XL_x005f_x0000__x005f_x005f_20"/>
      <sheetName val="_손익기01_XL_x005f_x0000__x005f_x005f_21"/>
      <sheetName val="Define"/>
      <sheetName val="GASTO_WEEK"/>
      <sheetName val="CAVEIRA"/>
      <sheetName val="Detalle x Cadena (2)"/>
      <sheetName val="Dia"/>
      <sheetName val="TO_Data_Base34"/>
      <sheetName val="YTD_Summary33"/>
      <sheetName val="Month_Summary33"/>
      <sheetName val="Trial_Balance_MAY_200933"/>
      <sheetName val="TB_Pivot33"/>
      <sheetName val="total_per_LB_LB233"/>
      <sheetName val="Trial_Balance_Vlookup33"/>
      <sheetName val="Trial_Balance_APRIL_200933"/>
      <sheetName val="Roll_Out_AQ33"/>
      <sheetName val="Evolução_mandamentos33"/>
      <sheetName val="Planilha_resultados32"/>
      <sheetName val="Sig_Cycles_Accts_&amp;_Processes32"/>
      <sheetName val="Historico_200332"/>
      <sheetName val="Fixed_ZBB26"/>
      <sheetName val="E_法规NC26"/>
      <sheetName val="3_ISo_YTD26"/>
      <sheetName val="Données_LMU26"/>
      <sheetName val="Brazil_Sovereign26"/>
      <sheetName val="Base_de_Dados26"/>
      <sheetName val="Resumen_Costo26"/>
      <sheetName val="Extract_Loss26"/>
      <sheetName val="QA_跟踪记录表26"/>
      <sheetName val="5_126"/>
      <sheetName val="Como_Estamos26"/>
      <sheetName val="material_data26"/>
      <sheetName val="other_data26"/>
      <sheetName val="Dados_BLP26"/>
      <sheetName val="RG_Depots26"/>
      <sheetName val="Base_PEF27"/>
      <sheetName val="SKU_Mapping26"/>
      <sheetName val="Drop_Down26"/>
      <sheetName val="Controls_data28"/>
      <sheetName val="Testing_Template_Guidance26"/>
      <sheetName val="Test_Programs26"/>
      <sheetName val="Raw_Data26"/>
      <sheetName val="EBM-2_GHQ26"/>
      <sheetName val="JOB_PROFILE_-_LAS26"/>
      <sheetName val="ARdistr_(2)26"/>
      <sheetName val="Database_(RUR)Mar_YTD26"/>
      <sheetName val="look-up_data25"/>
      <sheetName val="FJJX_Bud_IB25"/>
      <sheetName val="Com_(2PK)25"/>
      <sheetName val="In_(2)24"/>
      <sheetName val="Prd_Hierarchy(产品层级)25"/>
      <sheetName val="Project_Code25"/>
      <sheetName val="요일_테이블26"/>
      <sheetName val="요일_테이블_(2)25"/>
      <sheetName val="Prd_Hierarchy(产品层次)25"/>
      <sheetName val="전사_PL27"/>
      <sheetName val="자금_제외_PL27"/>
      <sheetName val="자금_PL27"/>
      <sheetName val="전사_BS27"/>
      <sheetName val="자금_제외_BS27"/>
      <sheetName val="자금_BS27"/>
      <sheetName val="BS_계정_설명27"/>
      <sheetName val="_Cash_Flow(전사)27"/>
      <sheetName val="_Cash_Flow(자금제외)27"/>
      <sheetName val="_Cash_Flow(자금)27"/>
      <sheetName val="ROIC_27"/>
      <sheetName val="인건비_명세27"/>
      <sheetName val="판관비_명세27"/>
      <sheetName val="OH_Cost경비(내역)27"/>
      <sheetName val="OH_Cost경비(배부기준)27"/>
      <sheetName val="기타수지&amp;특별손익_명세27"/>
      <sheetName val="업무연락_(2)26"/>
      <sheetName val="제시_손익계산서26"/>
      <sheetName val="01_02월_성과급27"/>
      <sheetName val="M_7회차_담금_계획26"/>
      <sheetName val="팀별_실적26"/>
      <sheetName val="팀별_실적_(환산)26"/>
      <sheetName val="4__Inj_투자상세내역26"/>
      <sheetName val="3__Blow_투자_상세내역26"/>
      <sheetName val="Process_List26"/>
      <sheetName val="7_(2)26"/>
      <sheetName val="TOP_KPIs_MTM22"/>
      <sheetName val="PLAN_DE_ACCION22"/>
      <sheetName val="_손익기01_XL25"/>
      <sheetName val="drop_down_list25"/>
      <sheetName val="[손익기01_XL_x005f_x0000__x005f_x0000_DePara25"/>
      <sheetName val="Set_Up25"/>
      <sheetName val="Income_Stmt25"/>
      <sheetName val="Faro_de_Indicadores22"/>
      <sheetName val="Grafica_Actos22"/>
      <sheetName val="CLASIFICACION_DE_AI24"/>
      <sheetName val="Base_da_Datos24"/>
      <sheetName val="_손익기01_XL_x005f_x0000__x005f_x0000_DePara25"/>
      <sheetName val="Quarterly_LBO_Model25"/>
      <sheetName val="[손익기01_XL25"/>
      <sheetName val="Perf__Plan__Diário124"/>
      <sheetName val="Condiciones_SyE22"/>
      <sheetName val="tab_STATUS_DO_PROCESSO_24"/>
      <sheetName val="Classification_分类24"/>
      <sheetName val="15년_BL_사계25"/>
      <sheetName val="1_종합손익(도급)25"/>
      <sheetName val="1_종합손익(주택,개발)25"/>
      <sheetName val="2_실행예산25"/>
      <sheetName val="2_2과부족25"/>
      <sheetName val="2_3원가절감25"/>
      <sheetName val="8_외주비집행현황25"/>
      <sheetName val="9_자재비25"/>
      <sheetName val="10_현장집행25"/>
      <sheetName val="3_추가원가25"/>
      <sheetName val="3_추가원가_(2)25"/>
      <sheetName val="4_사전공사25"/>
      <sheetName val="5_추정공사비25"/>
      <sheetName val="6_금융비용25"/>
      <sheetName val="7_공사비집행현황(총괄)25"/>
      <sheetName val="11_1생산성25"/>
      <sheetName val="11_2인원산출25"/>
      <sheetName val="Figures_Report24"/>
      <sheetName val="Dados_dos_Produtos24"/>
      <sheetName val="Fare_prices24"/>
      <sheetName val="Hotel_prices24"/>
      <sheetName val="MASTER_APP23"/>
      <sheetName val="Cond__Inseguros23"/>
      <sheetName val="Comp__Inseguros23"/>
      <sheetName val="Base_de_Datos23"/>
      <sheetName val="VALIDACION_DE_DATOS21"/>
      <sheetName val="Lista_de_datos23"/>
      <sheetName val="__한국_AMP_ASP-23_판매가격__24"/>
      <sheetName val="CC_Down_load_071624"/>
      <sheetName val="변경실행(2차)_24"/>
      <sheetName val="나_출고24"/>
      <sheetName val="나_입고24"/>
      <sheetName val="09년_인건비(속리산)24"/>
      <sheetName val="합산목표(감가+57_5)24"/>
      <sheetName val="제조원가_원단위_분석24"/>
      <sheetName val="종합표양식(품의_&amp;_입고)_224"/>
      <sheetName val="원가관리_(동월대비)24"/>
      <sheetName val="b_balju_(2)24"/>
      <sheetName val="2-2_매출분석24"/>
      <sheetName val="몰드시스템_리스트24"/>
      <sheetName val="11_외화채무증권(AFS,HTM)0824"/>
      <sheetName val="13_감액TEST_0824"/>
      <sheetName val="12년_CF(9월)24"/>
      <sheetName val="중기조종사_단위단가24"/>
      <sheetName val="6PILE__(돌출)24"/>
      <sheetName val="기성청구_공문24"/>
      <sheetName val="Sheet1_(2)24"/>
      <sheetName val="slide_24_cat_A24"/>
      <sheetName val="slide_82_cat_b24"/>
      <sheetName val="09~10년_매출계획24"/>
      <sheetName val="1_MDF1공장24"/>
      <sheetName val="Incident_유형구분표24"/>
      <sheetName val="3YP2016-Bottom_up23"/>
      <sheetName val="DD_list24"/>
      <sheetName val="Farol_Acciones23"/>
      <sheetName val="Lista_de_Entrenamientos23"/>
      <sheetName val="Clasif_23"/>
      <sheetName val="Lista_CI23"/>
      <sheetName val="2_카드채권(대출포함)23"/>
      <sheetName val="表21_净利润调节表23"/>
      <sheetName val="Unidades_SAC-REVENDA24"/>
      <sheetName val="FornecM_Check22"/>
      <sheetName val="Catalago_de_refacciones_20"/>
      <sheetName val="Existencias_al_07-Nov-201220"/>
      <sheetName val="KPIs_Hana20"/>
      <sheetName val="Supply_Cost_Centers23"/>
      <sheetName val="Share_Price_200223"/>
      <sheetName val="_DD_List23"/>
      <sheetName val="Dashboard_Prevención_Riesgos_22"/>
      <sheetName val="Estratificación_AI22"/>
      <sheetName val="condicion_inseguras22"/>
      <sheetName val="Actos_Inseguros22"/>
      <sheetName val="Control_de_incidentes22"/>
      <sheetName val="Plan_de_Acción22"/>
      <sheetName val="BEP_加薪_KPI22"/>
      <sheetName val="REALxMETA_-_CERVEJA24"/>
      <sheetName val="REALxMETA_-_REFRI24"/>
      <sheetName val="[손익기01_XL??DePara22"/>
      <sheetName val="Farol_Metas22"/>
      <sheetName val="Mod_Relac_22"/>
      <sheetName val="DATOS_DE_VALIDACIÓN19"/>
      <sheetName val="Datos_con19"/>
      <sheetName val="Directrices_de_Metas_201722"/>
      <sheetName val="Issues_List_Payments22"/>
      <sheetName val="POC_LIST22"/>
      <sheetName val="Entity_Target22"/>
      <sheetName val="_손익기01_XL_x005f_x005f_x005f_x0000__x005f_x005f_22"/>
      <sheetName val="Hazards_Analysis-隐患分析22"/>
      <sheetName val="97_사업추정(WEKI)22"/>
      <sheetName val="Tong_hop22"/>
      <sheetName val="95_1_1이후취득자산(숨기기상태)22"/>
      <sheetName val="sum1_(2)22"/>
      <sheetName val="3_바닥판설계22"/>
      <sheetName val="6월_공정외주22"/>
      <sheetName val="2_대외공문22"/>
      <sheetName val="2_총괄표22"/>
      <sheetName val="입출재고현황_(2)22"/>
      <sheetName val="504전기실_동부하-L22"/>
      <sheetName val="OUTER_AREA(겹침없음)22"/>
      <sheetName val="EL_표면적22"/>
      <sheetName val="TRE_TABLE22"/>
      <sheetName val="입찰내역_발주처_양식22"/>
      <sheetName val="F08_-_Asia_Pac_Full_Year_Q323"/>
      <sheetName val="Top_Priorities23"/>
      <sheetName val="Listco_Stock23"/>
      <sheetName val="Intl_Purchase23"/>
      <sheetName val="FY_outlook23"/>
      <sheetName val="CY_outlook23"/>
      <sheetName val="Cash_metrics23"/>
      <sheetName val="P6_723"/>
      <sheetName val="DATOS_BASE22"/>
      <sheetName val="turnover_reason퇴직사유22"/>
      <sheetName val="ACTOS_POR_RIESGO20"/>
      <sheetName val="drop_lists20"/>
      <sheetName val="INGRESO_(2)19"/>
      <sheetName val="_Datos_Cond_19"/>
      <sheetName val="PG-K1610_(UEN_Areas)MNG19"/>
      <sheetName val="DATOS_GEN_19"/>
      <sheetName val="do_not_delete22"/>
      <sheetName val="DETALLE_MENSUAL22"/>
      <sheetName val="Check_Qualidade20"/>
      <sheetName val="Check_Aderencia20"/>
      <sheetName val="APAC_S22"/>
      <sheetName val="APAC_N22"/>
      <sheetName val="Slide_output22"/>
      <sheetName val="Data_validation22"/>
      <sheetName val="SKU_Basic_Data22"/>
      <sheetName val="De_Para21"/>
      <sheetName val="Base_Farol20"/>
      <sheetName val="Gerencial_IL20"/>
      <sheetName val="NUEVOS_CRITERIOS19"/>
      <sheetName val="Nombre_de_SOP20"/>
      <sheetName val="MRL_NON_SUPPLY_URU20"/>
      <sheetName val="Condiciones_Agua19"/>
      <sheetName val="Ventas_Campo20"/>
      <sheetName val="_mngt_Pillar20"/>
      <sheetName val="Control_de_Fallas18"/>
      <sheetName val="Tablero_SDG23"/>
      <sheetName val="Lista_Areas23"/>
      <sheetName val="One_Page23"/>
      <sheetName val="Sub-Productos_HN21"/>
      <sheetName val="Eficiencia_linea20"/>
      <sheetName val="2__Indicadores20"/>
      <sheetName val="Check_GG20"/>
      <sheetName val="Drop-down_List21"/>
      <sheetName val="by_DD21"/>
      <sheetName val="Jul-Sep_Actual_cost_(2)21"/>
      <sheetName val="Lista_de_Entrenamientos_RSO20"/>
      <sheetName val="Ta_20"/>
      <sheetName val="AIIM_-_Empresas_Ext_201220"/>
      <sheetName val="BNR_2012_в_ящике19"/>
      <sheetName val="TIPO_DE_ACTO18"/>
      <sheetName val="_손익기01_XL_x005f_x0000__x020"/>
      <sheetName val="부재료_비교(11년_vs_10년)20"/>
      <sheetName val="Setup_for_Templates18"/>
      <sheetName val="Pauta_RPS_Distribuição19"/>
      <sheetName val="Estoque_(2)19"/>
      <sheetName val="CRITICIDAD_DE_CI18"/>
      <sheetName val="Catálogo_de_CI18"/>
      <sheetName val="%_CUMPLIMIENTO18"/>
      <sheetName val="%_cumplimiento_18"/>
      <sheetName val="Datos_emp18"/>
      <sheetName val="Comp_Inseguros19"/>
      <sheetName val="Sheet3_(2)20"/>
      <sheetName val="Lao_&amp;_Cam20"/>
      <sheetName val="Hoegaarden_201920"/>
      <sheetName val="Lao_&amp;_Cam_201920"/>
      <sheetName val="Malaysia_201920"/>
      <sheetName val="Singapore_201920"/>
      <sheetName val="Sheet2_(2)20"/>
      <sheetName val="요일_테이블_20"/>
      <sheetName val="Other_Listings20"/>
      <sheetName val="PDA_BOP15"/>
      <sheetName val="CALIFICACIONES_201916"/>
      <sheetName val="Data_Reporte18"/>
      <sheetName val="Read_me18"/>
      <sheetName val="Listas_y_equipos_a_evaluar18"/>
      <sheetName val="Listas_desplegables13"/>
      <sheetName val="Resumen_General13"/>
      <sheetName val="Cátalogo_de_CI13"/>
      <sheetName val="Hoja2_(2)13"/>
      <sheetName val="Technology_check_list13"/>
      <sheetName val="NO_BORRAR13"/>
      <sheetName val="Actos_y_Condiciones_13"/>
      <sheetName val="DO_NOT_MOVE19"/>
      <sheetName val="Formato_checklist_Lab13"/>
      <sheetName val="FX_Rates18"/>
      <sheetName val="__한국_AMP_ASP-23_판㧤가격__18"/>
      <sheetName val="11_䡸화채무줝ⴌ(AFS,HTM)0818"/>
      <sheetName val="Drop_list18"/>
      <sheetName val="Status_de_Usuario13"/>
      <sheetName val="Dropdown_list18"/>
      <sheetName val="Proced_18"/>
      <sheetName val="Cut_Machine_Summary18"/>
      <sheetName val="Lev_4_360_deg_check_Crit_Task16"/>
      <sheetName val="Lev_4_Chk_IC_Stock_Crit_Task16"/>
      <sheetName val="Lev_4_WMS_Putaway_Crit_Task16"/>
      <sheetName val="Validation_lists18"/>
      <sheetName val="NAZ_Strategy16"/>
      <sheetName val="Vagas_x_Candidatos18"/>
      <sheetName val="Mapeo_SKUs18"/>
      <sheetName val="Vol_(Ds)18"/>
      <sheetName val="Vol_(Ka)18"/>
      <sheetName val="Vol_(Oth)18"/>
      <sheetName val="Vol_(Oth)_Cortesias18"/>
      <sheetName val="INPUT-Cust_Sugg_Margin(Ds)18"/>
      <sheetName val="On_Invoice18"/>
      <sheetName val="INPUT-Cust_Sugg_Margin(Ka)18"/>
      <sheetName val="INPUT_SKUs18"/>
      <sheetName val="Brand_P&amp;L16"/>
      <sheetName val="SUPERMONT_P16"/>
      <sheetName val="Data_selection16"/>
      <sheetName val="1_31"/>
      <sheetName val="Customer_&amp;_SO16"/>
      <sheetName val="Session_Proposal16"/>
      <sheetName val="Champions_List17"/>
      <sheetName val="Daily_Dashboard18"/>
      <sheetName val="COE_Scope_-_Strategic_Project12"/>
      <sheetName val="Análise_Tempos15"/>
      <sheetName val="Validação_de_Dados15"/>
      <sheetName val="No_llenar_15"/>
      <sheetName val="Incentivo_Automóvil15"/>
      <sheetName val="Project_List14"/>
      <sheetName val="Dropdown_Menu14"/>
      <sheetName val="CATÁLOGO_DE_PELIGROS12"/>
      <sheetName val="TO_TTZ12"/>
      <sheetName val="PROCESS_MD15"/>
      <sheetName val="Lista_de_Motivos15"/>
      <sheetName val="Ponto_Crítico_-_Resp__Plano15"/>
      <sheetName val="Lista_Funcionários_(2)15"/>
      <sheetName val="PAINEL_RECOLHA_CRÉDITO15"/>
      <sheetName val="Gráficos_-_CDD15"/>
      <sheetName val="SEGUIMIENTO_SEMANAL12"/>
      <sheetName val="Tipo_Viaje12"/>
      <sheetName val="Flota_y_Personal12"/>
      <sheetName val="Выпадающие_списки14"/>
      <sheetName val="유류대_현황13"/>
      <sheetName val="2_3_Projects_Status13"/>
      <sheetName val="mapping_(2)13"/>
      <sheetName val="Ref_13"/>
      <sheetName val="SOP_Freshness13"/>
      <sheetName val="1__템플릿13"/>
      <sheetName val="2__작성_참고사항13"/>
      <sheetName val="Master_Data13"/>
      <sheetName val="Consolidated_Project_List13"/>
      <sheetName val="Fixed_Cost13"/>
      <sheetName val="Dimension_IN_Sheet1!D191213"/>
      <sheetName val="Dimension_IN_191213"/>
      <sheetName val="CRITERIOS_DE_AI12"/>
      <sheetName val="Razão_Social12"/>
      <sheetName val="Manage_to_Sustain12"/>
      <sheetName val="Packages_Info12"/>
      <sheetName val="Meeting_List12"/>
      <sheetName val="3__Training_&amp;_travel12"/>
      <sheetName val="RyNV_detectados_12"/>
      <sheetName val="info_for_drop_box12"/>
      <sheetName val="Preferred_Option12"/>
      <sheetName val="KPIs-_TTP,_PTP,_People_Turnov12"/>
      <sheetName val="2020_MMR1212"/>
      <sheetName val="입문_트랜드(종합분석)12"/>
      <sheetName val="Master_CE12"/>
      <sheetName val="CE_Final_12"/>
      <sheetName val="OL_LIST12"/>
      <sheetName val="YTD_GUEST_LIST12"/>
      <sheetName val="Session_Full_list12"/>
      <sheetName val="FOOD_PAYMENT_update_JAN12"/>
      <sheetName val="Rate_card_F19_12"/>
      <sheetName val="Master_Plan__(update)12"/>
      <sheetName val="The_KPI_12"/>
      <sheetName val="Mentor_Plan_12"/>
      <sheetName val="Master_Plan_12"/>
      <sheetName val="Tier_1_GOV_PC_Networking_12"/>
      <sheetName val="Tier_1_LBO_12"/>
      <sheetName val="_손익기01_XL_x005f_x0000__x005f_x005f_x012"/>
      <sheetName val="1월_목표12"/>
      <sheetName val="FILIAL_MINAS12"/>
      <sheetName val="POCM_배송지12"/>
      <sheetName val="Curva_202111"/>
      <sheetName val="Por_PPR12"/>
      <sheetName val="Catalogo_Cursos10"/>
      <sheetName val="Catalogo_Cursos_10"/>
      <sheetName val="Check_People10"/>
      <sheetName val="AVANCE_PROGRAMACION10"/>
      <sheetName val="Cumplimiento_por_Entrenamient10"/>
      <sheetName val="Cumplimiento_del_Plan_por_áre10"/>
      <sheetName val="CAPTURA_ENE_MAY10"/>
      <sheetName val="tablas_cuadrillas10"/>
      <sheetName val="Base_de_Datos_de_Activos_10"/>
      <sheetName val="PIVOT_ADHERENCIA10"/>
      <sheetName val="Steps_of_Committe_10"/>
      <sheetName val="IC's_(2)10"/>
      <sheetName val="Participación_en_entrenamie_(10"/>
      <sheetName val="Template_HN10"/>
      <sheetName val="Mapping_10"/>
      <sheetName val="WS_DB10"/>
      <sheetName val="Region_10"/>
      <sheetName val="SKU_DB10"/>
      <sheetName val="SAP_info10"/>
      <sheetName val="Target_Book10"/>
      <sheetName val="10_麦汁CIP清洗标准水量10"/>
      <sheetName val="데이터_유효성_목록10"/>
      <sheetName val="Ref_New_Contract_Model10"/>
      <sheetName val="_10"/>
      <sheetName val="Lista_AI10"/>
      <sheetName val="Lista_d10"/>
      <sheetName val="Puerto_Rico10"/>
      <sheetName val="AI_OYS_Acum10"/>
      <sheetName val="Boletas_Condiciones10"/>
      <sheetName val="1_113"/>
      <sheetName val="1_212"/>
      <sheetName val="2_1-Pareto10"/>
      <sheetName val="Datos_Mensuales10"/>
      <sheetName val="Indicador_EE_Mensual10"/>
      <sheetName val="Detalle_para_correctivo_excep10"/>
      <sheetName val="Plan_de_Acción_MAZ9"/>
      <sheetName val="Probability_and_Consequence9"/>
      <sheetName val="SEM_238"/>
      <sheetName val="Data_Maestra7"/>
      <sheetName val="Read_me_Trad5"/>
      <sheetName val="CRITERIOS_EVALUACIÓN_4"/>
      <sheetName val="Comments_(2)2"/>
      <sheetName val="7_Bars1"/>
      <sheetName val="Total_marcas10"/>
      <sheetName val="Fase_110"/>
      <sheetName val="Fase_210"/>
      <sheetName val="Fase_310"/>
      <sheetName val="Nigeria_&amp;_Ghana9"/>
      <sheetName val="JUSTIFICACIONES"/>
      <sheetName val="CO"/>
      <sheetName val="2.Consideration sheet"/>
      <sheetName val="3. Export"/>
      <sheetName val="추정99"/>
      <sheetName val="기준정보"/>
      <sheetName val="@공통코드"/>
      <sheetName val="Ⅱ.추정종합"/>
      <sheetName val="부가가치"/>
      <sheetName val="2021 KPI_SD (대표이사)"/>
      <sheetName val="목록구분"/>
      <sheetName val="PC%계산"/>
      <sheetName val="경영비율_1"/>
      <sheetName val="07_01"/>
      <sheetName val="실행내역서_"/>
      <sheetName val="2_Consideration_sheet"/>
      <sheetName val="3__Export"/>
      <sheetName val="07~08 PL"/>
      <sheetName val="Ⅴ-2.공종별내역"/>
      <sheetName val="ITB COST"/>
      <sheetName val="돈암사업"/>
      <sheetName val="원형1호맨홀토공수량"/>
      <sheetName val="L형옹벽"/>
      <sheetName val="물가정보"/>
      <sheetName val="정부노임"/>
      <sheetName val="직종부호"/>
      <sheetName val="입찰내역"/>
      <sheetName val="_x005f_x005f_x005f_x0018_"/>
      <sheetName val="G2설비도급"/>
      <sheetName val="97노임단가"/>
      <sheetName val="입력란"/>
      <sheetName val="수량이동"/>
      <sheetName val="단양 00 아파트-세부내역"/>
      <sheetName val="견적 (2)"/>
      <sheetName val="▶ 일일출역 집계_20210819143316"/>
      <sheetName val="Rate Analysis"/>
      <sheetName val="EE-PROP"/>
      <sheetName val="집계표(OPTION)"/>
      <sheetName val="일위"/>
      <sheetName val="자료입력"/>
      <sheetName val="제조원가_원단_x0000_ǻ_x0000_"/>
      <sheetName val="TEMP2"/>
      <sheetName val="OH_Cost경비(배부呸2닑"/>
      <sheetName val="유림콘도"/>
      <sheetName val="장비명"/>
      <sheetName val="Ext. Stone-P"/>
      <sheetName val="DRUM"/>
      <sheetName val="제주환경순환센터"/>
      <sheetName val="member design"/>
      <sheetName val="design criteria"/>
      <sheetName val="working load at the btm ft."/>
      <sheetName val="plan&amp;section of foundation"/>
      <sheetName val="B"/>
      <sheetName val="COVER-P"/>
      <sheetName val="연간점유"/>
      <sheetName val="업무계획1"/>
      <sheetName val="건축개요_"/>
      <sheetName val="통က"/>
      <sheetName val="表21_净利润釘×㜀࠷"/>
      <sheetName val="기성및원가"/>
      <sheetName val="ASALTOTA"/>
      <sheetName val="국민연금"/>
      <sheetName val="입찰내역 Ĉ_x005f_x0000__x005f_x0000_ᇆ"/>
      <sheetName val="입찰내역 Ĉ_x005f_x0000__x005f_x0000_ᇆ"/>
      <sheetName val="_x005f_x005f_x005f_x005f_x005f_x005f_x005f_x0000__x005f"/>
      <sheetName val="제임스짐 예상매출 for 2023B"/>
      <sheetName val="경영혁신본부"/>
      <sheetName val="북마크"/>
      <sheetName val="SS215065"/>
      <sheetName val="Cash2"/>
      <sheetName val="Z"/>
      <sheetName val="PH_5"/>
      <sheetName val="bar_chart-rev"/>
      <sheetName val="1_설계조건"/>
      <sheetName val="6PILE__(돌출_x0000_"/>
      <sheetName val="ENE-CAL"/>
      <sheetName val="본사공가현황"/>
      <sheetName val="Process Li 鸴"/>
      <sheetName val="종합"/>
      <sheetName val="backdata"/>
      <sheetName val="제조원가_원단"/>
      <sheetName val="제조원가_원단_x0010_"/>
      <sheetName val="단독빌딩 총합계본"/>
      <sheetName val="2담당0113"/>
      <sheetName val="1담당0113"/>
      <sheetName val="argl(1)"/>
      <sheetName val="슬래?"/>
      <sheetName val="_x0000___x0000__x0000__x0005__x0000_㴐ኰ"/>
      <sheetName val="_x0000___x0000__x0000__x0005__x0000_움ᕕ"/>
      <sheetName val="Quantity"/>
      <sheetName val="Salary(해외)"/>
      <sheetName val="_x005f_x005f_x005f_x0018__x005f"/>
      <sheetName val="매출내역"/>
      <sheetName val="표지 (3)"/>
      <sheetName val="운영경비_세부작성근거1"/>
      <sheetName val="3_공통공사대비1"/>
      <sheetName val="현장관리비_산출내역1"/>
      <sheetName val="경영비율_2"/>
      <sheetName val="07_011"/>
      <sheetName val="운영경비_세부작성근거"/>
      <sheetName val="3_공통공사대비"/>
      <sheetName val="현장관리비_산출내역"/>
      <sheetName val="8月水电燃使用表"/>
      <sheetName val="자산LIST"/>
      <sheetName val="해외출자현황(원본틀)"/>
      <sheetName val="DATA SHEET(절대삭제 금지)"/>
      <sheetName val="감가상각비(2002)"/>
      <sheetName val="방법론선택및업로드"/>
      <sheetName val="下拉框选项"/>
      <sheetName val="Criteria List"/>
      <sheetName val="应收帐款(외상매출금)"/>
      <sheetName val="0405比较_查询"/>
      <sheetName val="범한여행"/>
      <sheetName val="KENworth"/>
      <sheetName val="Spreadsheet Information"/>
      <sheetName val="major"/>
      <sheetName val="시공비2"/>
      <sheetName val="DOOR"/>
      <sheetName val="STEEL"/>
      <sheetName val="비교표"/>
      <sheetName val="예산표 "/>
      <sheetName val="시공비"/>
      <sheetName val="M-UP"/>
      <sheetName val="상주비"/>
      <sheetName val="특수"/>
      <sheetName val="GLASS"/>
      <sheetName val="GRANITE"/>
      <sheetName val="PAINT (2)"/>
      <sheetName val="VOLUMN"/>
      <sheetName val="물량표 (2)"/>
      <sheetName val="MOCK-UP"/>
      <sheetName val="종합표양식(품의좲_xdd02_쒥⠀쮎_x001d__x0000__x0000_"/>
      <sheetName val="NOZZLE제작단가"/>
      <sheetName val="Electrical Load List"/>
      <sheetName val="월별"/>
      <sheetName val="96보완계획7.12"/>
      <sheetName val="STROPEZ"/>
      <sheetName val="CAL1"/>
      <sheetName val="생산"/>
      <sheetName val="구매대행이행율(2)"/>
      <sheetName val="FB150’980123"/>
      <sheetName val="category대응"/>
      <sheetName val="대출 상환액 산출표"/>
      <sheetName val="사외외주 9월 현황"/>
      <sheetName val="GRACE"/>
      <sheetName val="1) MALL"/>
      <sheetName val="DHEQSUPT"/>
      <sheetName val="1-11조직표"/>
      <sheetName val="ANE VII"/>
      <sheetName val="TP_B"/>
      <sheetName val="TP_A"/>
      <sheetName val="재고선1"/>
      <sheetName val="연차일수"/>
      <sheetName val="A-41"/>
      <sheetName val="주식배당"/>
      <sheetName val="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/>
      <sheetData sheetId="2065" refreshError="1"/>
      <sheetData sheetId="2066" refreshError="1"/>
      <sheetData sheetId="2067" refreshError="1"/>
      <sheetData sheetId="2068"/>
      <sheetData sheetId="2069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/>
      <sheetData sheetId="2089"/>
      <sheetData sheetId="2090"/>
      <sheetData sheetId="2091"/>
      <sheetData sheetId="2092"/>
      <sheetData sheetId="2093"/>
      <sheetData sheetId="2094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/>
      <sheetData sheetId="2148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/>
      <sheetData sheetId="2161" refreshError="1"/>
      <sheetData sheetId="2162" refreshError="1"/>
      <sheetData sheetId="2163" refreshError="1"/>
      <sheetData sheetId="2164" refreshError="1"/>
      <sheetData sheetId="2165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/>
      <sheetData sheetId="2670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/>
      <sheetData sheetId="3406"/>
      <sheetData sheetId="3407" refreshError="1"/>
      <sheetData sheetId="3408"/>
      <sheetData sheetId="3409"/>
      <sheetData sheetId="3410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 refreshError="1"/>
      <sheetData sheetId="4102" refreshError="1"/>
      <sheetData sheetId="4103" refreshError="1"/>
      <sheetData sheetId="4104" refreshError="1"/>
      <sheetData sheetId="4105"/>
      <sheetData sheetId="4106" refreshError="1"/>
      <sheetData sheetId="4107" refreshError="1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/>
      <sheetData sheetId="4466" refreshError="1"/>
      <sheetData sheetId="4467" refreshError="1"/>
      <sheetData sheetId="4468" refreshError="1"/>
      <sheetData sheetId="4469" refreshError="1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 refreshError="1"/>
      <sheetData sheetId="4833" refreshError="1"/>
      <sheetData sheetId="4834" refreshError="1"/>
      <sheetData sheetId="4835" refreshError="1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/>
      <sheetData sheetId="5418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/>
      <sheetData sheetId="6241"/>
      <sheetData sheetId="6242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/>
      <sheetData sheetId="6335" refreshError="1"/>
      <sheetData sheetId="6336"/>
      <sheetData sheetId="6337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/>
      <sheetData sheetId="6524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/>
      <sheetData sheetId="6531" refreshError="1"/>
      <sheetData sheetId="6532" refreshError="1"/>
      <sheetData sheetId="6533"/>
      <sheetData sheetId="6534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 refreshError="1"/>
      <sheetData sheetId="6990" refreshError="1"/>
      <sheetData sheetId="6991"/>
      <sheetData sheetId="6992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 refreshError="1"/>
      <sheetData sheetId="7047" refreshError="1"/>
      <sheetData sheetId="7048"/>
      <sheetData sheetId="7049" refreshError="1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 refreshError="1"/>
      <sheetData sheetId="7076"/>
      <sheetData sheetId="7077"/>
      <sheetData sheetId="7078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 refreshError="1"/>
      <sheetData sheetId="7227" refreshError="1"/>
      <sheetData sheetId="7228" refreshError="1"/>
      <sheetData sheetId="7229" refreshError="1"/>
      <sheetData sheetId="7230"/>
      <sheetData sheetId="7231"/>
      <sheetData sheetId="7232"/>
      <sheetData sheetId="7233" refreshError="1"/>
      <sheetData sheetId="7234" refreshError="1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/>
      <sheetData sheetId="8513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/>
      <sheetData sheetId="8690" refreshError="1"/>
      <sheetData sheetId="8691" refreshError="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 refreshError="1"/>
      <sheetData sheetId="8709" refreshError="1"/>
      <sheetData sheetId="8710" refreshError="1"/>
      <sheetData sheetId="8711" refreshError="1"/>
      <sheetData sheetId="8712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/>
      <sheetData sheetId="8760" refreshError="1"/>
      <sheetData sheetId="8761" refreshError="1"/>
      <sheetData sheetId="8762" refreshError="1"/>
      <sheetData sheetId="8763" refreshError="1"/>
      <sheetData sheetId="8764"/>
      <sheetData sheetId="8765" refreshError="1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 refreshError="1"/>
      <sheetData sheetId="10900" refreshError="1"/>
      <sheetData sheetId="10901" refreshError="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/>
      <sheetData sheetId="10949"/>
      <sheetData sheetId="10950"/>
      <sheetData sheetId="10951" refreshError="1"/>
      <sheetData sheetId="10952" refreshError="1"/>
      <sheetData sheetId="10953"/>
      <sheetData sheetId="10954" refreshError="1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/>
      <sheetData sheetId="11009" refreshError="1"/>
      <sheetData sheetId="11010" refreshError="1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/>
      <sheetData sheetId="12630"/>
      <sheetData sheetId="12631"/>
      <sheetData sheetId="12632"/>
      <sheetData sheetId="12633" refreshError="1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 refreshError="1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/>
      <sheetData sheetId="13340"/>
      <sheetData sheetId="13341"/>
      <sheetData sheetId="13342"/>
      <sheetData sheetId="13343"/>
      <sheetData sheetId="13344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/>
      <sheetData sheetId="13351"/>
      <sheetData sheetId="13352"/>
      <sheetData sheetId="13353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/>
      <sheetData sheetId="13360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/>
      <sheetData sheetId="13373" refreshError="1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 refreshError="1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/>
      <sheetData sheetId="13882"/>
      <sheetData sheetId="13883"/>
      <sheetData sheetId="13884"/>
      <sheetData sheetId="13885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/>
      <sheetData sheetId="13937" refreshError="1"/>
      <sheetData sheetId="13938" refreshError="1"/>
      <sheetData sheetId="13939" refreshError="1"/>
      <sheetData sheetId="13940"/>
      <sheetData sheetId="13941"/>
      <sheetData sheetId="13942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/>
      <sheetData sheetId="14000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X"/>
      <sheetName val="BSInfo"/>
      <sheetName val="BS'1000"/>
      <sheetName val="IS'1000"/>
      <sheetName val="Roce"/>
      <sheetName val="Sales"/>
      <sheetName val="IS"/>
      <sheetName val="ISYTD"/>
      <sheetName val="Tr_Price"/>
      <sheetName val="BS"/>
      <sheetName val="Defer Tax"/>
      <sheetName val="H-BS"/>
      <sheetName val="Hyp-Bs"/>
      <sheetName val="PPE-Add"/>
      <sheetName val="Asset Contl"/>
      <sheetName val="Interest"/>
      <sheetName val="Asset&amp;Depre"/>
      <sheetName val="Production"/>
      <sheetName val="DataByPlant"/>
      <sheetName val="Std,Cost"/>
      <sheetName val="Cost"/>
      <sheetName val="Unit-Price"/>
      <sheetName val="H-AD"/>
      <sheetName val="H-DP"/>
      <sheetName val="H-IS"/>
      <sheetName val="Sheet2"/>
      <sheetName val="BSAct"/>
      <sheetName val="IS-Act"/>
      <sheetName val="Sheet3 (2)"/>
      <sheetName val="Contribution Analysis"/>
      <sheetName val="Product Costing"/>
      <sheetName val="ProductCost2"/>
      <sheetName val="IS-BOI&amp;NonBOI"/>
      <sheetName val="Tax Reconcile"/>
      <sheetName val="Sheet5"/>
      <sheetName val="Sales summary"/>
      <sheetName val="Interco"/>
      <sheetName val="Capex"/>
      <sheetName val="Asset Tr"/>
      <sheetName val="Chart Production Yield"/>
      <sheetName val="Capacity"/>
      <sheetName val="Hyp-Is"/>
      <sheetName val="Analysis"/>
      <sheetName val="AddlData"/>
      <sheetName val="Sheet1 (2)"/>
      <sheetName val="ppt"/>
      <sheetName val="Sheet2 (2)"/>
      <sheetName val="Pur-Prod"/>
      <sheetName val="Chart Assumption"/>
      <sheetName val="Chart Plant Yield"/>
      <sheetName val="Chart IS"/>
      <sheetName val="Chart NS"/>
      <sheetName val="Chart Sales by Product"/>
      <sheetName val="Chart Domestic"/>
      <sheetName val="Chart Export"/>
      <sheetName val="Chart Product Portfolio"/>
      <sheetName val="ChartContri by Prod."/>
      <sheetName val="Addition Cost"/>
    </sheetNames>
    <sheetDataSet>
      <sheetData sheetId="0" refreshError="1"/>
      <sheetData sheetId="1" refreshError="1">
        <row r="9">
          <cell r="C9" t="str">
            <v>Actual</v>
          </cell>
        </row>
        <row r="10">
          <cell r="C10" t="str">
            <v>Actual</v>
          </cell>
        </row>
        <row r="11">
          <cell r="C11" t="str">
            <v>Actual</v>
          </cell>
        </row>
        <row r="12">
          <cell r="C12" t="str">
            <v>Actual</v>
          </cell>
        </row>
        <row r="13">
          <cell r="C13" t="str">
            <v>Actual</v>
          </cell>
        </row>
        <row r="14">
          <cell r="C14" t="str">
            <v>Actual</v>
          </cell>
        </row>
        <row r="15">
          <cell r="C15" t="str">
            <v>Actual</v>
          </cell>
        </row>
        <row r="16">
          <cell r="C16" t="str">
            <v>Actual</v>
          </cell>
        </row>
        <row r="17">
          <cell r="C17" t="str">
            <v>LE3</v>
          </cell>
        </row>
        <row r="18">
          <cell r="C18" t="str">
            <v>LE3</v>
          </cell>
        </row>
        <row r="19">
          <cell r="C19" t="str">
            <v>LE3</v>
          </cell>
        </row>
        <row r="20">
          <cell r="C20" t="str">
            <v>LE3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ncomeStmt"/>
      <sheetName val="BsStmt"/>
      <sheetName val="CfStmt"/>
      <sheetName val="ProdStmt"/>
      <sheetName val="TWC"/>
      <sheetName val="WcStmt"/>
      <sheetName val="ArStmt"/>
      <sheetName val="DSOTracking"/>
      <sheetName val="RoceStmt"/>
      <sheetName val="KPM"/>
      <sheetName val="RatioAnls"/>
      <sheetName val="IS-Qtr"/>
      <sheetName val="BS-Qtr"/>
      <sheetName val="CF-Qtr"/>
      <sheetName val="Pd-Qtr"/>
      <sheetName val="Wc-Qtr"/>
      <sheetName val="Roce-Qtr"/>
      <sheetName val="ISMonthly"/>
      <sheetName val="ISYTD"/>
      <sheetName val="BS"/>
      <sheetName val="BSLY"/>
      <sheetName val="AddlDataMonthly"/>
      <sheetName val="AddlDataYTD"/>
      <sheetName val="DatabyPlantMonthly"/>
      <sheetName val="DatabyPlantYTD"/>
      <sheetName val="ISQTR"/>
      <sheetName val="BSQTR"/>
      <sheetName val="AddlDataQTR"/>
      <sheetName val="DatabyPlantQTR"/>
      <sheetName val="Twc-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is(누계)"/>
      <sheetName val="02is(월계)"/>
      <sheetName val="02is(누계)"/>
      <sheetName val="03is(월계)"/>
      <sheetName val="03is(누계)"/>
      <sheetName val="04is(월계)"/>
      <sheetName val="04is(누계)"/>
      <sheetName val="05is(월계)"/>
      <sheetName val="05is(누계)"/>
      <sheetName val="06is(월계)"/>
      <sheetName val="06is(누계)"/>
      <sheetName val="07is(월계)"/>
      <sheetName val="07is(누계)"/>
      <sheetName val="08is(월계)"/>
      <sheetName val="08is(누계)"/>
      <sheetName val="8월전체"/>
      <sheetName val="09is(월계)"/>
      <sheetName val="09is(누계)"/>
      <sheetName val="9월전체"/>
      <sheetName val="10is(월계)"/>
      <sheetName val="10is(누계)"/>
      <sheetName val="10월전체"/>
      <sheetName val="11is(월계)"/>
      <sheetName val="11is(누계)"/>
      <sheetName val="11월전체"/>
      <sheetName val="12is(월계)"/>
      <sheetName val="12is(누계)"/>
      <sheetName val="12월총괄"/>
      <sheetName val="99monis"/>
      <sheetName val="99monis(시흥)"/>
      <sheetName val="월별매출"/>
      <sheetName val="9906손익보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X"/>
      <sheetName val="BSInfo"/>
      <sheetName val="BS'1000"/>
      <sheetName val="IS'1000"/>
      <sheetName val="Roce"/>
      <sheetName val="Sales"/>
      <sheetName val="IS"/>
      <sheetName val="ISYTD"/>
      <sheetName val="Tr_Price"/>
      <sheetName val="BS"/>
      <sheetName val="Defer Tax"/>
      <sheetName val="H-BS"/>
      <sheetName val="Hyp-Bs"/>
      <sheetName val="PPE-Add"/>
      <sheetName val="Asset Contl"/>
      <sheetName val="Interest"/>
      <sheetName val="Asset&amp;Depre"/>
      <sheetName val="Production"/>
      <sheetName val="DataByPlant"/>
      <sheetName val="Std,Cost"/>
      <sheetName val="Cost"/>
      <sheetName val="Unit-Price"/>
      <sheetName val="H-AD"/>
      <sheetName val="H-DP"/>
      <sheetName val="H-IS"/>
      <sheetName val="Sheet2"/>
      <sheetName val="BSAct"/>
      <sheetName val="IS-Act"/>
      <sheetName val="Sheet3 (2)"/>
      <sheetName val="Contribution Analysis"/>
      <sheetName val="Product Costing"/>
      <sheetName val="ProductCost2"/>
      <sheetName val="IS-BOI&amp;NonBOI"/>
      <sheetName val="Tax Reconcile"/>
      <sheetName val="Sheet5"/>
      <sheetName val="Sales summary"/>
      <sheetName val="Interco"/>
      <sheetName val="Capex"/>
      <sheetName val="Asset Tr"/>
      <sheetName val="Chart Production Yield"/>
      <sheetName val="Capacity"/>
      <sheetName val="Hyp-Is"/>
      <sheetName val="Analysis"/>
      <sheetName val="AddlData"/>
      <sheetName val="Sheet1 (2)"/>
      <sheetName val="ppt"/>
      <sheetName val="Sheet2 (2)"/>
      <sheetName val="Pur-Prod"/>
      <sheetName val="Chart Assumption"/>
      <sheetName val="Chart Plant Yield"/>
      <sheetName val="Chart IS"/>
      <sheetName val="Chart NS"/>
      <sheetName val="Chart Sales by Product"/>
      <sheetName val="Chart Domestic"/>
      <sheetName val="Chart Export"/>
      <sheetName val="Chart Product Portfolio"/>
      <sheetName val="ChartContri by Prod."/>
      <sheetName val="Addition Cost"/>
    </sheetNames>
    <sheetDataSet>
      <sheetData sheetId="0" refreshError="1"/>
      <sheetData sheetId="1" refreshError="1">
        <row r="9">
          <cell r="C9" t="str">
            <v>Actual</v>
          </cell>
          <cell r="J9">
            <v>42.74</v>
          </cell>
          <cell r="K9">
            <v>42.7361</v>
          </cell>
        </row>
        <row r="10">
          <cell r="C10" t="str">
            <v>Actual</v>
          </cell>
          <cell r="J10">
            <v>42.78</v>
          </cell>
          <cell r="K10">
            <v>42.817300000000003</v>
          </cell>
        </row>
        <row r="11">
          <cell r="C11" t="str">
            <v>Actual</v>
          </cell>
          <cell r="J11">
            <v>42.82</v>
          </cell>
          <cell r="K11">
            <v>42.808599999999998</v>
          </cell>
        </row>
        <row r="12">
          <cell r="C12" t="str">
            <v>Actual</v>
          </cell>
          <cell r="J12">
            <v>42.87</v>
          </cell>
          <cell r="K12">
            <v>42.828299999999999</v>
          </cell>
        </row>
        <row r="13">
          <cell r="C13" t="str">
            <v>Actual</v>
          </cell>
          <cell r="J13">
            <v>41.74</v>
          </cell>
          <cell r="K13">
            <v>42.474699999999999</v>
          </cell>
        </row>
        <row r="14">
          <cell r="C14" t="str">
            <v>Actual</v>
          </cell>
          <cell r="J14">
            <v>41.98</v>
          </cell>
          <cell r="K14">
            <v>42.355600000000003</v>
          </cell>
        </row>
        <row r="15">
          <cell r="C15" t="str">
            <v>Actual</v>
          </cell>
          <cell r="J15">
            <v>41.98</v>
          </cell>
          <cell r="K15">
            <v>42.293300000000002</v>
          </cell>
        </row>
        <row r="16">
          <cell r="C16" t="str">
            <v>Actual</v>
          </cell>
        </row>
        <row r="17">
          <cell r="C17" t="str">
            <v>LE3</v>
          </cell>
          <cell r="K17">
            <v>42.204999999999998</v>
          </cell>
        </row>
        <row r="18">
          <cell r="C18" t="str">
            <v>LE3</v>
          </cell>
        </row>
        <row r="19">
          <cell r="C19" t="str">
            <v>LE3</v>
          </cell>
        </row>
        <row r="20">
          <cell r="C20" t="str">
            <v>LE3</v>
          </cell>
        </row>
        <row r="23">
          <cell r="J23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ncomeStmt"/>
      <sheetName val="BsStmt"/>
      <sheetName val="CfStmt"/>
      <sheetName val="ProdStmt"/>
      <sheetName val="TWC"/>
      <sheetName val="WcStmt"/>
      <sheetName val="ArStmt"/>
      <sheetName val="DSOTracking"/>
      <sheetName val="RoceStmt"/>
      <sheetName val="KPM"/>
      <sheetName val="RatioAnls"/>
      <sheetName val="IS-Qtr"/>
      <sheetName val="BS-Qtr"/>
      <sheetName val="CF-Qtr"/>
      <sheetName val="Pd-Qtr"/>
      <sheetName val="Wc-Qtr"/>
      <sheetName val="Roce-Qtr"/>
      <sheetName val="ISMonthly"/>
      <sheetName val="ISYTD"/>
      <sheetName val="BS"/>
      <sheetName val="BSLY"/>
      <sheetName val="AddlDataMonthly"/>
      <sheetName val="AddlDataYTD"/>
      <sheetName val="DatabyPlantMonthly"/>
      <sheetName val="DatabyPlantYTD"/>
      <sheetName val="ISQTR"/>
      <sheetName val="BSQTR"/>
      <sheetName val="AddlDataQTR"/>
      <sheetName val="DatabyPlantQTR"/>
      <sheetName val="Twc-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ชื่อเกษตรกรขุดเก็บเกี่ยว"/>
      <sheetName val="Harvesting Feb-2020"/>
      <sheetName val="Harvesting(Agronomist)"/>
      <sheetName val="Harvesting All Area Feb-2020"/>
      <sheetName val="Nakhon Ratchasim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ชื่อเกษตรกรขุดเก็บเกี่ยว"/>
      <sheetName val="Harvesting Feb-2020"/>
      <sheetName val="Harvesting(Agronomist)"/>
      <sheetName val="Harvesting All Area Feb-2020"/>
      <sheetName val="Nakhon Ratchasim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E G1"/>
      <sheetName val="OEE G2"/>
      <sheetName val="OEE G3"/>
      <sheetName val="OEE malto"/>
      <sheetName val="Report OEE G1"/>
      <sheetName val="Report OEE G2"/>
      <sheetName val="Report OEE G3"/>
      <sheetName val="Report OEE Malto"/>
      <sheetName val="Machine Ref"/>
      <sheetName val="Std Rate"/>
      <sheetName val="Weekly report"/>
      <sheetName val="Sheet1"/>
    </sheetNames>
    <sheetDataSet>
      <sheetData sheetId="0">
        <row r="10">
          <cell r="AQ10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E G1"/>
      <sheetName val="OEE G2"/>
      <sheetName val="OEE G3"/>
      <sheetName val="OEE malto"/>
      <sheetName val="Report OEE G1"/>
      <sheetName val="Report OEE G2"/>
      <sheetName val="Report OEE G3"/>
      <sheetName val="Report OEE Malto"/>
      <sheetName val="Machine Ref"/>
      <sheetName val="Std Rate"/>
      <sheetName val="Weekly report"/>
      <sheetName val="Sheet1"/>
    </sheetNames>
    <sheetDataSet>
      <sheetData sheetId="0">
        <row r="10">
          <cell r="AQ10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주요계수총괄"/>
      <sheetName val="유형자산"/>
      <sheetName val="2.주요계수총괄 (2)"/>
      <sheetName val="2.1fcf분석"/>
      <sheetName val="차이요인"/>
      <sheetName val="손익계산서"/>
      <sheetName val="6.1영업이익"/>
      <sheetName val="6.298년대비99년"/>
      <sheetName val="6.3영업이익분석"/>
      <sheetName val="6.4매출액구성"/>
      <sheetName val="요인"/>
      <sheetName val="6.5매출원가구성"/>
      <sheetName val="6.6판매관리비 구성"/>
      <sheetName val="7요약cf"/>
      <sheetName val="7.1WORKING CAPITAL"/>
      <sheetName val="7.2설비투자내역"/>
      <sheetName val="자산매각"/>
      <sheetName val="7.3차입금"/>
      <sheetName val="8대차대조표"/>
      <sheetName val="Module1"/>
      <sheetName val="중기계획5"/>
      <sheetName val="#REF"/>
      <sheetName val="Sheet2"/>
      <sheetName val="VXXXXX"/>
      <sheetName val="갑지"/>
      <sheetName val="추가공사"/>
      <sheetName val="Cover"/>
      <sheetName val="주요지표"/>
      <sheetName val=" PL"/>
      <sheetName val="ROIC"/>
      <sheetName val=" Cash Flow"/>
      <sheetName val="BS"/>
      <sheetName val="기타&amp;특별수지 명세"/>
      <sheetName val="목차"/>
      <sheetName val="기본원칙"/>
      <sheetName val="매출액명세"/>
      <sheetName val="매출원가명세"/>
      <sheetName val="매출이익명세"/>
      <sheetName val="인력계획"/>
      <sheetName val="인건비"/>
      <sheetName val="판관비-공통"/>
      <sheetName val="판관비-기타경비명세"/>
      <sheetName val="매출채권산출"/>
      <sheetName val="재고자산산출"/>
      <sheetName val="수입계획"/>
      <sheetName val="매입채무산출"/>
      <sheetName val="투자계획"/>
      <sheetName val="이자비용"/>
      <sheetName val="BS계정"/>
      <sheetName val="Sensible Indicator"/>
      <sheetName val="현금흐름"/>
      <sheetName val="교각1"/>
      <sheetName val="간선계산"/>
      <sheetName val="입찰안"/>
      <sheetName val="목표세부명세"/>
      <sheetName val="전차선로 물량표"/>
      <sheetName val="설계내역서"/>
      <sheetName val="노임이"/>
      <sheetName val="포장복구집계"/>
      <sheetName val="중기계획5.xls"/>
      <sheetName val="%EC%A4%91%EA%B8%B0%EA%B3%84%ED%"/>
    </sheetNames>
    <definedNames>
      <definedName name="Barley_Quota" refersTo="#REF!"/>
      <definedName name="Premium_Beer" refersTo="#REF!"/>
      <definedName name="Soju_Effect" refersTo="#REF!"/>
      <definedName name="Tax_Reduction" refersTo="#REF!"/>
      <definedName name="Youngnam_Market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rade lane"/>
      <sheetName val="BAF CAF ISPS"/>
      <sheetName val="Origin_Local_Charges"/>
      <sheetName val="Destination_local_charge"/>
      <sheetName val="DG"/>
      <sheetName val="Bangkok"/>
      <sheetName val="Heavyweight Surcharge"/>
      <sheetName val="Bid_Data"/>
      <sheetName val="Errors"/>
      <sheetName val="Agility FAC"/>
      <sheetName val="Port Country"/>
      <sheetName val="Exchange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Carriers</v>
          </cell>
          <cell r="B3" t="str">
            <v>Load Port Country</v>
          </cell>
          <cell r="C3" t="str">
            <v>Load Port</v>
          </cell>
          <cell r="D3" t="str">
            <v>Destination</v>
          </cell>
          <cell r="E3" t="str">
            <v>Container Size</v>
          </cell>
          <cell r="F3" t="str">
            <v>THC CON</v>
          </cell>
          <cell r="G3" t="str">
            <v>Origin THC Amount</v>
          </cell>
          <cell r="H3" t="str">
            <v>Origin THC Currency</v>
          </cell>
          <cell r="I3" t="str">
            <v>Origin Port Security Amount</v>
          </cell>
          <cell r="J3" t="str">
            <v>Origin Port Security Currency</v>
          </cell>
          <cell r="K3" t="str">
            <v>Origin Docs Fee Amount</v>
          </cell>
          <cell r="L3" t="str">
            <v>Origin Docs Fee Currency</v>
          </cell>
          <cell r="M3" t="str">
            <v>Origin Other Charges Amount</v>
          </cell>
          <cell r="N3" t="str">
            <v>Origin Other Charges Currency</v>
          </cell>
          <cell r="O3" t="str">
            <v>Origin Other Charge Description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Lane Information</v>
          </cell>
        </row>
        <row r="2">
          <cell r="A2" t="str">
            <v>Lot Name</v>
          </cell>
          <cell r="B2" t="str">
            <v>Load Port Country</v>
          </cell>
          <cell r="C2" t="str">
            <v>Load Port</v>
          </cell>
          <cell r="D2" t="str">
            <v>Destination Port</v>
          </cell>
          <cell r="E2" t="str">
            <v>Final Destination Point</v>
          </cell>
          <cell r="F2" t="str">
            <v>Destination Country</v>
          </cell>
          <cell r="G2" t="str">
            <v>Trade Lane</v>
          </cell>
          <cell r="H2" t="str">
            <v>Service</v>
          </cell>
          <cell r="I2" t="str">
            <v>Cont Size</v>
          </cell>
          <cell r="J2" t="str">
            <v>TL CON</v>
          </cell>
          <cell r="K2" t="str">
            <v>THC CON</v>
          </cell>
          <cell r="L2" t="str">
            <v>FAC Con</v>
          </cell>
          <cell r="M2" t="str">
            <v>BAF CAF CON</v>
          </cell>
          <cell r="N2" t="str">
            <v>Port/Door Con</v>
          </cell>
          <cell r="O2" t="str">
            <v>Agility FAC (USD)</v>
          </cell>
          <cell r="P2" t="str">
            <v>Carriers</v>
          </cell>
          <cell r="Q2" t="str">
            <v>Total Rate (USD)</v>
          </cell>
          <cell r="R2" t="str">
            <v>2009 Tendered Volume (TEUs)</v>
          </cell>
          <cell r="S2" t="str">
            <v>Carrier Capacity Committed (indicate if less than tender volume)</v>
          </cell>
          <cell r="T2" t="str">
            <v>Committed Volume Check</v>
          </cell>
          <cell r="U2" t="str">
            <v>Total Local Charges</v>
          </cell>
          <cell r="V2" t="str">
            <v>Origin THC Amount</v>
          </cell>
          <cell r="W2" t="str">
            <v>Origin THC Currency</v>
          </cell>
          <cell r="X2" t="str">
            <v>Origin Port Security Amount</v>
          </cell>
          <cell r="Y2" t="str">
            <v>Origin Port Security Currency</v>
          </cell>
          <cell r="Z2" t="str">
            <v>Origin Docs Fee Amount</v>
          </cell>
          <cell r="AA2" t="str">
            <v>Origin Docs Fee Currency</v>
          </cell>
          <cell r="AB2" t="str">
            <v>Origin Other Charges Amount</v>
          </cell>
          <cell r="AC2" t="str">
            <v>Origin Other Charges Currency</v>
          </cell>
          <cell r="AD2" t="str">
            <v>Orign Other Charge Description</v>
          </cell>
          <cell r="AE2" t="str">
            <v>Ocean Freight Amount</v>
          </cell>
          <cell r="AF2" t="str">
            <v>Ocean Freight Currency</v>
          </cell>
          <cell r="AG2" t="str">
            <v>CAF Amount</v>
          </cell>
          <cell r="AH2" t="str">
            <v>CAF Currency</v>
          </cell>
          <cell r="AI2" t="str">
            <v>BAF Amount</v>
          </cell>
          <cell r="AJ2" t="str">
            <v>BAF Currency</v>
          </cell>
          <cell r="AK2" t="str">
            <v>Ocean ISPS Amount</v>
          </cell>
          <cell r="AL2" t="str">
            <v>Ocean ISPS Currency</v>
          </cell>
          <cell r="AM2" t="str">
            <v>Other Charge Amount</v>
          </cell>
          <cell r="AN2" t="str">
            <v>Other Charge Currency</v>
          </cell>
          <cell r="AO2" t="str">
            <v>Other Charge Description</v>
          </cell>
          <cell r="AP2" t="str">
            <v>Total Destination Charge</v>
          </cell>
          <cell r="AQ2" t="str">
            <v>Dest THC Amount</v>
          </cell>
          <cell r="AR2" t="str">
            <v>Dest THC Currency</v>
          </cell>
          <cell r="AS2" t="str">
            <v>Destination Docs Fee Amount</v>
          </cell>
          <cell r="AT2" t="str">
            <v>Dest Docs Fee Currency</v>
          </cell>
          <cell r="AU2" t="str">
            <v>Destination Port Security Amount</v>
          </cell>
          <cell r="AV2" t="str">
            <v>Dest Port Security Currency</v>
          </cell>
          <cell r="AW2" t="str">
            <v>Destination Merchant Haulage Amount</v>
          </cell>
          <cell r="AX2" t="str">
            <v>Destination Merchant Haulage Amount</v>
          </cell>
          <cell r="AY2" t="str">
            <v>Dest Other Charges</v>
          </cell>
          <cell r="AZ2" t="str">
            <v>Dest Other Charges Currency</v>
          </cell>
          <cell r="BA2" t="str">
            <v>Dest Other Charges Description</v>
          </cell>
          <cell r="BB2" t="str">
            <v>Free Time at Destination (Days)</v>
          </cell>
          <cell r="BC2" t="str">
            <v>Weekly Frequency ( Number of Sailing)</v>
          </cell>
          <cell r="BD2" t="str">
            <v>Transit Time (Days)</v>
          </cell>
          <cell r="BE2" t="str">
            <v>Direct or T/S</v>
          </cell>
          <cell r="BF2" t="str">
            <v>Transhipment Port 1</v>
          </cell>
          <cell r="BG2" t="str">
            <v>Transhipment Port 2</v>
          </cell>
          <cell r="BH2" t="str">
            <v>Remarks</v>
          </cell>
        </row>
        <row r="3">
          <cell r="A3" t="str">
            <v>AhmedabadShekou20</v>
          </cell>
        </row>
        <row r="4">
          <cell r="A4" t="str">
            <v>AhmedabadShekou40</v>
          </cell>
        </row>
        <row r="5">
          <cell r="A5" t="str">
            <v>BangkokAdelaide20</v>
          </cell>
        </row>
        <row r="6">
          <cell r="A6" t="str">
            <v>BangkokAdelaide40</v>
          </cell>
        </row>
        <row r="7">
          <cell r="A7" t="str">
            <v>BangkokAkita20</v>
          </cell>
        </row>
        <row r="8">
          <cell r="A8" t="str">
            <v>BangkokAkita40</v>
          </cell>
        </row>
        <row r="9">
          <cell r="A9" t="str">
            <v>BangkokAlexandria20</v>
          </cell>
        </row>
        <row r="10">
          <cell r="A10" t="str">
            <v>BangkokAlexandria40</v>
          </cell>
        </row>
        <row r="11">
          <cell r="A11" t="str">
            <v>BangkokAntwerp20</v>
          </cell>
        </row>
        <row r="12">
          <cell r="A12" t="str">
            <v>BangkokAntwerp40</v>
          </cell>
        </row>
        <row r="13">
          <cell r="A13" t="str">
            <v>BangkokApapa20</v>
          </cell>
        </row>
        <row r="14">
          <cell r="A14" t="str">
            <v>BangkokApapa40</v>
          </cell>
        </row>
        <row r="15">
          <cell r="A15" t="str">
            <v>BangkokAqaba20</v>
          </cell>
        </row>
        <row r="16">
          <cell r="A16" t="str">
            <v>BangkokAqaba40</v>
          </cell>
        </row>
        <row r="17">
          <cell r="A17" t="str">
            <v>BangkokAshdod20</v>
          </cell>
        </row>
        <row r="18">
          <cell r="A18" t="str">
            <v>BangkokAshdod40</v>
          </cell>
        </row>
        <row r="19">
          <cell r="A19" t="str">
            <v>BangkokAuckland20</v>
          </cell>
        </row>
        <row r="20">
          <cell r="A20" t="str">
            <v>BangkokAuckland40</v>
          </cell>
        </row>
        <row r="21">
          <cell r="A21" t="str">
            <v>BangkokBelawan20</v>
          </cell>
        </row>
        <row r="22">
          <cell r="A22" t="str">
            <v>BangkokBelawan40</v>
          </cell>
        </row>
        <row r="23">
          <cell r="A23" t="str">
            <v>BangkokBremerhaven20</v>
          </cell>
        </row>
        <row r="24">
          <cell r="A24" t="str">
            <v>BangkokBremerhaven40</v>
          </cell>
        </row>
        <row r="25">
          <cell r="A25" t="str">
            <v>BangkokBrisbane20</v>
          </cell>
        </row>
        <row r="26">
          <cell r="A26" t="str">
            <v>BangkokBrisbane40</v>
          </cell>
        </row>
        <row r="27">
          <cell r="A27" t="str">
            <v>BangkokBuenaventura20</v>
          </cell>
        </row>
        <row r="28">
          <cell r="A28" t="str">
            <v>BangkokBuenaventura40</v>
          </cell>
        </row>
        <row r="29">
          <cell r="A29" t="str">
            <v>BangkokBuenos Aires20</v>
          </cell>
        </row>
        <row r="30">
          <cell r="A30" t="str">
            <v>BangkokBuenos Aires40</v>
          </cell>
        </row>
        <row r="31">
          <cell r="A31" t="str">
            <v>BangkokBusan20</v>
          </cell>
        </row>
        <row r="32">
          <cell r="A32" t="str">
            <v>BangkokBusan40</v>
          </cell>
        </row>
        <row r="33">
          <cell r="A33" t="str">
            <v>BangkokCartagena20</v>
          </cell>
        </row>
        <row r="34">
          <cell r="A34" t="str">
            <v>BangkokCartagena40</v>
          </cell>
        </row>
        <row r="35">
          <cell r="A35" t="str">
            <v>BangkokCasablanca20</v>
          </cell>
        </row>
        <row r="36">
          <cell r="A36" t="str">
            <v>BangkokCasablanca40</v>
          </cell>
        </row>
        <row r="37">
          <cell r="A37" t="str">
            <v>BangkokChittagong20</v>
          </cell>
        </row>
        <row r="38">
          <cell r="A38" t="str">
            <v>BangkokChittagong40</v>
          </cell>
        </row>
        <row r="39">
          <cell r="A39" t="str">
            <v>BangkokChongqing20</v>
          </cell>
        </row>
        <row r="40">
          <cell r="A40" t="str">
            <v>BangkokChongqing40</v>
          </cell>
        </row>
        <row r="41">
          <cell r="A41" t="str">
            <v>BangkokColombo20</v>
          </cell>
        </row>
        <row r="42">
          <cell r="A42" t="str">
            <v>BangkokColombo40</v>
          </cell>
        </row>
        <row r="43">
          <cell r="A43" t="str">
            <v>BangkokColon20</v>
          </cell>
        </row>
        <row r="44">
          <cell r="A44" t="str">
            <v>BangkokColon40</v>
          </cell>
        </row>
        <row r="45">
          <cell r="A45" t="str">
            <v>BangkokDalian20</v>
          </cell>
        </row>
        <row r="46">
          <cell r="A46" t="str">
            <v>BangkokDalian40</v>
          </cell>
        </row>
        <row r="47">
          <cell r="A47" t="str">
            <v>BangkokDammam20</v>
          </cell>
        </row>
        <row r="48">
          <cell r="A48" t="str">
            <v>BangkokDammam40</v>
          </cell>
        </row>
        <row r="49">
          <cell r="A49" t="str">
            <v>BangkokDanang20</v>
          </cell>
        </row>
        <row r="50">
          <cell r="A50" t="str">
            <v>BangkokDanang40</v>
          </cell>
        </row>
        <row r="51">
          <cell r="A51" t="str">
            <v>BangkokDar Es Salaam20</v>
          </cell>
        </row>
        <row r="52">
          <cell r="A52" t="str">
            <v>BangkokDar Es Salaam40</v>
          </cell>
        </row>
        <row r="53">
          <cell r="A53" t="str">
            <v>BangkokDavao City20</v>
          </cell>
        </row>
        <row r="54">
          <cell r="A54" t="str">
            <v>BangkokDavao City40</v>
          </cell>
        </row>
        <row r="55">
          <cell r="A55" t="str">
            <v>BangkokDoumen20</v>
          </cell>
        </row>
        <row r="56">
          <cell r="A56" t="str">
            <v>BangkokDoumen40</v>
          </cell>
        </row>
        <row r="57">
          <cell r="A57" t="str">
            <v>BangkokDubai20</v>
          </cell>
        </row>
        <row r="58">
          <cell r="A58" t="str">
            <v>BangkokDubai40</v>
          </cell>
        </row>
        <row r="59">
          <cell r="A59" t="str">
            <v>BangkokDurban20</v>
          </cell>
        </row>
        <row r="60">
          <cell r="A60" t="str">
            <v>BangkokDurban40</v>
          </cell>
        </row>
        <row r="61">
          <cell r="A61" t="str">
            <v>BangkokFelixstowe20</v>
          </cell>
        </row>
        <row r="62">
          <cell r="A62" t="str">
            <v>BangkokFelixstowe40</v>
          </cell>
        </row>
        <row r="63">
          <cell r="A63" t="str">
            <v>BangkokFremantle20</v>
          </cell>
        </row>
        <row r="64">
          <cell r="A64" t="str">
            <v>BangkokFremantle40</v>
          </cell>
        </row>
        <row r="65">
          <cell r="A65" t="str">
            <v>BangkokGenoa20</v>
          </cell>
        </row>
        <row r="66">
          <cell r="A66" t="str">
            <v>BangkokGenoa40</v>
          </cell>
        </row>
        <row r="67">
          <cell r="A67" t="str">
            <v>BangkokGrangemouth20</v>
          </cell>
        </row>
        <row r="68">
          <cell r="A68" t="str">
            <v>BangkokGrangemouth40</v>
          </cell>
        </row>
        <row r="69">
          <cell r="A69" t="str">
            <v>BangkokHaifa20</v>
          </cell>
        </row>
        <row r="70">
          <cell r="A70" t="str">
            <v>BangkokHaifa40</v>
          </cell>
        </row>
        <row r="71">
          <cell r="A71" t="str">
            <v>BangkokHaiphong20</v>
          </cell>
        </row>
        <row r="72">
          <cell r="A72" t="str">
            <v>BangkokHaiphong40</v>
          </cell>
        </row>
        <row r="73">
          <cell r="A73" t="str">
            <v>BangkokHamburg20</v>
          </cell>
        </row>
        <row r="74">
          <cell r="A74" t="str">
            <v>BangkokHamburg40</v>
          </cell>
        </row>
        <row r="75">
          <cell r="A75" t="str">
            <v>BangkokHiroshima20</v>
          </cell>
        </row>
        <row r="76">
          <cell r="A76" t="str">
            <v>BangkokHiroshima40</v>
          </cell>
        </row>
        <row r="77">
          <cell r="A77" t="str">
            <v>BangkokHo Chi Minh (Cat Lai)20</v>
          </cell>
        </row>
        <row r="78">
          <cell r="A78" t="str">
            <v>BangkokHo Chi Minh (Cat Lai)40</v>
          </cell>
        </row>
        <row r="79">
          <cell r="A79" t="str">
            <v>BangkokHo Chi Minh (Phuoc Long)20</v>
          </cell>
        </row>
        <row r="80">
          <cell r="A80" t="str">
            <v>BangkokHo Chi Minh (Phuoc Long)40</v>
          </cell>
        </row>
        <row r="81">
          <cell r="A81" t="str">
            <v>BangkokHo Chi Minh (Tan Cang)20</v>
          </cell>
        </row>
        <row r="82">
          <cell r="A82" t="str">
            <v>BangkokHo Chi Minh (Tan Cang)40</v>
          </cell>
        </row>
        <row r="83">
          <cell r="A83" t="str">
            <v>BangkokHo Chi Minh (VICT)20</v>
          </cell>
        </row>
        <row r="84">
          <cell r="A84" t="str">
            <v>BangkokHo Chi Minh (VICT)40</v>
          </cell>
        </row>
        <row r="85">
          <cell r="A85" t="str">
            <v>BangkokHong Kong20</v>
          </cell>
        </row>
        <row r="86">
          <cell r="A86" t="str">
            <v>BangkokHong Kong40</v>
          </cell>
        </row>
        <row r="87">
          <cell r="A87" t="str">
            <v>BangkokHuangpu20</v>
          </cell>
        </row>
        <row r="88">
          <cell r="A88" t="str">
            <v>BangkokHuangpu40</v>
          </cell>
        </row>
        <row r="89">
          <cell r="A89" t="str">
            <v>BangkokICD Kamalapur20</v>
          </cell>
        </row>
        <row r="90">
          <cell r="A90" t="str">
            <v>BangkokICD Kamalapur40</v>
          </cell>
        </row>
        <row r="91">
          <cell r="A91" t="str">
            <v>BangkokICD Maliwada20</v>
          </cell>
        </row>
        <row r="92">
          <cell r="A92" t="str">
            <v>BangkokICD Maliwada40</v>
          </cell>
        </row>
        <row r="93">
          <cell r="A93" t="str">
            <v>BangkokIncheon20</v>
          </cell>
        </row>
        <row r="94">
          <cell r="A94" t="str">
            <v>BangkokIncheon40</v>
          </cell>
        </row>
        <row r="95">
          <cell r="A95" t="str">
            <v>BangkokItajai20</v>
          </cell>
        </row>
        <row r="96">
          <cell r="A96" t="str">
            <v>BangkokItajai40</v>
          </cell>
        </row>
        <row r="97">
          <cell r="A97" t="str">
            <v>BangkokIyomishima20</v>
          </cell>
        </row>
        <row r="98">
          <cell r="A98" t="str">
            <v>BangkokIyomishima40</v>
          </cell>
        </row>
        <row r="99">
          <cell r="A99" t="str">
            <v>BangkokJakarta20</v>
          </cell>
        </row>
        <row r="100">
          <cell r="A100" t="str">
            <v>BangkokJakarta40</v>
          </cell>
        </row>
        <row r="101">
          <cell r="A101" t="str">
            <v>BangkokJebel Ali20</v>
          </cell>
        </row>
        <row r="102">
          <cell r="A102" t="str">
            <v>BangkokJebel Ali40</v>
          </cell>
        </row>
        <row r="103">
          <cell r="A103" t="str">
            <v>BangkokJeddah20</v>
          </cell>
        </row>
        <row r="104">
          <cell r="A104" t="str">
            <v>BangkokJeddah40</v>
          </cell>
        </row>
        <row r="105">
          <cell r="A105" t="str">
            <v>BangkokKandla20</v>
          </cell>
        </row>
        <row r="106">
          <cell r="A106" t="str">
            <v>BangkokKandla40</v>
          </cell>
        </row>
        <row r="107">
          <cell r="A107" t="str">
            <v>BangkokKaohsiung20</v>
          </cell>
        </row>
        <row r="108">
          <cell r="A108" t="str">
            <v>BangkokKaohsiung40</v>
          </cell>
        </row>
        <row r="109">
          <cell r="A109" t="str">
            <v>BangkokKarachi20</v>
          </cell>
        </row>
        <row r="110">
          <cell r="A110" t="str">
            <v>BangkokKarachi40</v>
          </cell>
        </row>
        <row r="111">
          <cell r="A111" t="str">
            <v>BangkokKeelung20</v>
          </cell>
        </row>
        <row r="112">
          <cell r="A112" t="str">
            <v>BangkokKeelung40</v>
          </cell>
        </row>
        <row r="113">
          <cell r="A113" t="str">
            <v>BangkokKobe20</v>
          </cell>
        </row>
        <row r="114">
          <cell r="A114" t="str">
            <v>BangkokKobe40</v>
          </cell>
        </row>
        <row r="115">
          <cell r="A115" t="str">
            <v>BangkokKwangyang20</v>
          </cell>
        </row>
        <row r="116">
          <cell r="A116" t="str">
            <v>BangkokKwangyang40</v>
          </cell>
        </row>
        <row r="117">
          <cell r="A117" t="str">
            <v>BangkokLatakia20</v>
          </cell>
        </row>
        <row r="118">
          <cell r="A118" t="str">
            <v>BangkokLatakia40</v>
          </cell>
        </row>
        <row r="119">
          <cell r="A119" t="str">
            <v>BangkokLazaro Cardenas20</v>
          </cell>
        </row>
        <row r="120">
          <cell r="A120" t="str">
            <v>BangkokLazaro Cardenas40</v>
          </cell>
        </row>
        <row r="121">
          <cell r="A121" t="str">
            <v>BangkokLeliu20</v>
          </cell>
        </row>
        <row r="122">
          <cell r="A122" t="str">
            <v>BangkokLeliu40</v>
          </cell>
        </row>
        <row r="123">
          <cell r="A123" t="str">
            <v>BangkokManaus20</v>
          </cell>
        </row>
        <row r="124">
          <cell r="A124" t="str">
            <v>BangkokManaus40</v>
          </cell>
        </row>
        <row r="125">
          <cell r="A125" t="str">
            <v>BangkokManila North Port20</v>
          </cell>
        </row>
        <row r="126">
          <cell r="A126" t="str">
            <v>BangkokManila North Port40</v>
          </cell>
        </row>
        <row r="127">
          <cell r="A127" t="str">
            <v>BangkokManila South Port20</v>
          </cell>
        </row>
        <row r="128">
          <cell r="A128" t="str">
            <v>BangkokManila South Port40</v>
          </cell>
        </row>
        <row r="129">
          <cell r="A129" t="str">
            <v>BangkokMarsaxlokk20</v>
          </cell>
        </row>
        <row r="130">
          <cell r="A130" t="str">
            <v>BangkokMarsaxlokk40</v>
          </cell>
        </row>
        <row r="131">
          <cell r="A131" t="str">
            <v>BangkokMelbourne20</v>
          </cell>
        </row>
        <row r="132">
          <cell r="A132" t="str">
            <v>BangkokMelbourne40</v>
          </cell>
        </row>
        <row r="133">
          <cell r="A133" t="str">
            <v>BangkokMoji20</v>
          </cell>
        </row>
        <row r="134">
          <cell r="A134" t="str">
            <v>BangkokMoji40</v>
          </cell>
        </row>
        <row r="135">
          <cell r="A135" t="str">
            <v>BangkokMontevideo20</v>
          </cell>
        </row>
        <row r="136">
          <cell r="A136" t="str">
            <v>BangkokMontevideo40</v>
          </cell>
        </row>
        <row r="137">
          <cell r="A137" t="str">
            <v>BangkokMumbai20</v>
          </cell>
        </row>
        <row r="138">
          <cell r="A138" t="str">
            <v>BangkokMumbai40</v>
          </cell>
        </row>
        <row r="139">
          <cell r="A139" t="str">
            <v>BangkokMuscat20</v>
          </cell>
        </row>
        <row r="140">
          <cell r="A140" t="str">
            <v>BangkokMuscat40</v>
          </cell>
        </row>
        <row r="141">
          <cell r="A141" t="str">
            <v>BangkokMX Manzanillo20</v>
          </cell>
        </row>
        <row r="142">
          <cell r="A142" t="str">
            <v>BangkokMX Manzanillo40</v>
          </cell>
        </row>
        <row r="143">
          <cell r="A143" t="str">
            <v>BangkokNagoya20</v>
          </cell>
        </row>
        <row r="144">
          <cell r="A144" t="str">
            <v>BangkokNagoya40</v>
          </cell>
        </row>
        <row r="145">
          <cell r="A145" t="str">
            <v>BangkokNhava Sheva20</v>
          </cell>
        </row>
        <row r="146">
          <cell r="A146" t="str">
            <v>BangkokNhava Sheva40</v>
          </cell>
        </row>
        <row r="147">
          <cell r="A147" t="str">
            <v>BangkokNingbo20</v>
          </cell>
        </row>
        <row r="148">
          <cell r="A148" t="str">
            <v>BangkokNingbo40</v>
          </cell>
        </row>
        <row r="149">
          <cell r="A149" t="str">
            <v>BangkokOnahama20</v>
          </cell>
        </row>
        <row r="150">
          <cell r="A150" t="str">
            <v>BangkokOnahama40</v>
          </cell>
        </row>
        <row r="151">
          <cell r="A151" t="str">
            <v>BangkokOsaka20</v>
          </cell>
        </row>
        <row r="152">
          <cell r="A152" t="str">
            <v>BangkokOsaka40</v>
          </cell>
        </row>
        <row r="153">
          <cell r="A153" t="str">
            <v>BangkokPA Manzanillo20</v>
          </cell>
        </row>
        <row r="154">
          <cell r="A154" t="str">
            <v>BangkokPA Manzanillo40</v>
          </cell>
        </row>
        <row r="155">
          <cell r="A155" t="str">
            <v>BangkokPapeete20</v>
          </cell>
        </row>
        <row r="156">
          <cell r="A156" t="str">
            <v>BangkokPapeete40</v>
          </cell>
        </row>
        <row r="157">
          <cell r="A157" t="str">
            <v>BangkokPasir Gudang20</v>
          </cell>
        </row>
        <row r="158">
          <cell r="A158" t="str">
            <v>BangkokPasir Gudang40</v>
          </cell>
        </row>
        <row r="159">
          <cell r="A159" t="str">
            <v>BangkokPecem20</v>
          </cell>
        </row>
        <row r="160">
          <cell r="A160" t="str">
            <v>BangkokPecem40</v>
          </cell>
        </row>
        <row r="161">
          <cell r="A161" t="str">
            <v>BangkokPort Elizabeth20</v>
          </cell>
        </row>
        <row r="162">
          <cell r="A162" t="str">
            <v>BangkokPort Elizabeth40</v>
          </cell>
        </row>
        <row r="163">
          <cell r="A163" t="str">
            <v>BangkokPort Klang20</v>
          </cell>
        </row>
        <row r="164">
          <cell r="A164" t="str">
            <v>BangkokPort Klang40</v>
          </cell>
        </row>
        <row r="165">
          <cell r="A165" t="str">
            <v>BangkokPort Louis20</v>
          </cell>
        </row>
        <row r="166">
          <cell r="A166" t="str">
            <v>BangkokPort Louis40</v>
          </cell>
        </row>
        <row r="167">
          <cell r="A167" t="str">
            <v>BangkokPuerto Cortes20</v>
          </cell>
        </row>
        <row r="168">
          <cell r="A168" t="str">
            <v>BangkokPuerto Cortes40</v>
          </cell>
        </row>
        <row r="169">
          <cell r="A169" t="str">
            <v>BangkokPuerto Quetzal20</v>
          </cell>
        </row>
        <row r="170">
          <cell r="A170" t="str">
            <v>BangkokPuerto Quetzal40</v>
          </cell>
        </row>
        <row r="171">
          <cell r="A171" t="str">
            <v>BangkokQingdao20</v>
          </cell>
        </row>
        <row r="172">
          <cell r="A172" t="str">
            <v>BangkokQingdao40</v>
          </cell>
        </row>
        <row r="173">
          <cell r="A173" t="str">
            <v>BangkokRio Grande20</v>
          </cell>
        </row>
        <row r="174">
          <cell r="A174" t="str">
            <v>BangkokRio Grande40</v>
          </cell>
        </row>
        <row r="175">
          <cell r="A175" t="str">
            <v>BangkokRio Grande Do Sul20</v>
          </cell>
        </row>
        <row r="176">
          <cell r="A176" t="str">
            <v>BangkokRio Grande Do Sul40</v>
          </cell>
        </row>
        <row r="177">
          <cell r="A177" t="str">
            <v>BangkokRiyadh20</v>
          </cell>
        </row>
        <row r="178">
          <cell r="A178" t="str">
            <v>BangkokRiyadh40</v>
          </cell>
        </row>
        <row r="179">
          <cell r="A179" t="str">
            <v>BangkokRongqi20</v>
          </cell>
        </row>
        <row r="180">
          <cell r="A180" t="str">
            <v>BangkokRongqi40</v>
          </cell>
        </row>
        <row r="181">
          <cell r="A181" t="str">
            <v>BangkokRotterdam20</v>
          </cell>
        </row>
        <row r="182">
          <cell r="A182" t="str">
            <v>BangkokRotterdam40</v>
          </cell>
        </row>
        <row r="183">
          <cell r="A183" t="str">
            <v>BangkokSakaiminato20</v>
          </cell>
        </row>
        <row r="184">
          <cell r="A184" t="str">
            <v>BangkokSakaiminato40</v>
          </cell>
        </row>
        <row r="185">
          <cell r="A185" t="str">
            <v>BangkokSan Pedro Sula20</v>
          </cell>
        </row>
        <row r="186">
          <cell r="A186" t="str">
            <v>BangkokSan Pedro Sula40</v>
          </cell>
        </row>
        <row r="187">
          <cell r="A187" t="str">
            <v>BangkokSantiago20</v>
          </cell>
        </row>
        <row r="188">
          <cell r="A188" t="str">
            <v>BangkokSantiago40</v>
          </cell>
        </row>
        <row r="189">
          <cell r="A189" t="str">
            <v>BangkokSantos20</v>
          </cell>
        </row>
        <row r="190">
          <cell r="A190" t="str">
            <v>BangkokSantos40</v>
          </cell>
        </row>
        <row r="191">
          <cell r="A191" t="str">
            <v>BangkokSemarang20</v>
          </cell>
        </row>
        <row r="192">
          <cell r="A192" t="str">
            <v>BangkokSemarang40</v>
          </cell>
        </row>
        <row r="193">
          <cell r="A193" t="str">
            <v>BangkokSendai20</v>
          </cell>
        </row>
        <row r="194">
          <cell r="A194" t="str">
            <v>BangkokSendai40</v>
          </cell>
        </row>
        <row r="195">
          <cell r="A195" t="str">
            <v>BangkokSendai ( Kagoshima )20</v>
          </cell>
        </row>
        <row r="196">
          <cell r="A196" t="str">
            <v>BangkokSendai ( Kagoshima )40</v>
          </cell>
        </row>
        <row r="197">
          <cell r="A197" t="str">
            <v>BangkokSendai ( Miyagi )20</v>
          </cell>
        </row>
        <row r="198">
          <cell r="A198" t="str">
            <v>BangkokSendai ( Miyagi )40</v>
          </cell>
        </row>
        <row r="199">
          <cell r="A199" t="str">
            <v>BangkokShanghai20</v>
          </cell>
        </row>
        <row r="200">
          <cell r="A200" t="str">
            <v>BangkokShanghai40</v>
          </cell>
        </row>
        <row r="201">
          <cell r="A201" t="str">
            <v>BangkokShatian20</v>
          </cell>
        </row>
        <row r="202">
          <cell r="A202" t="str">
            <v>BangkokShatian40</v>
          </cell>
        </row>
        <row r="203">
          <cell r="A203" t="str">
            <v>BangkokShekou20</v>
          </cell>
        </row>
        <row r="204">
          <cell r="A204" t="str">
            <v>BangkokShekou40</v>
          </cell>
        </row>
        <row r="205">
          <cell r="A205" t="str">
            <v>BangkokShimizu20</v>
          </cell>
        </row>
        <row r="206">
          <cell r="A206" t="str">
            <v>BangkokShimizu40</v>
          </cell>
        </row>
        <row r="207">
          <cell r="A207" t="str">
            <v>BangkokShuwaikh20</v>
          </cell>
        </row>
        <row r="208">
          <cell r="A208" t="str">
            <v>BangkokShuwaikh40</v>
          </cell>
        </row>
        <row r="209">
          <cell r="A209" t="str">
            <v>BangkokSihanoukville (Kâmpóng Saôm)20</v>
          </cell>
        </row>
        <row r="210">
          <cell r="A210" t="str">
            <v>BangkokSihanoukville (Kâmpóng Saôm)40</v>
          </cell>
        </row>
        <row r="211">
          <cell r="A211" t="str">
            <v>BangkokSingapore20</v>
          </cell>
        </row>
        <row r="212">
          <cell r="A212" t="str">
            <v>BangkokSingapore40</v>
          </cell>
        </row>
        <row r="213">
          <cell r="A213" t="str">
            <v>BangkokSouthampton20</v>
          </cell>
        </row>
        <row r="214">
          <cell r="A214" t="str">
            <v>BangkokSouthampton40</v>
          </cell>
        </row>
        <row r="215">
          <cell r="A215" t="str">
            <v>BangkokSultan Qaboos20</v>
          </cell>
        </row>
        <row r="216">
          <cell r="A216" t="str">
            <v>BangkokSultan Qaboos40</v>
          </cell>
        </row>
        <row r="217">
          <cell r="A217" t="str">
            <v>BangkokSurabaya20</v>
          </cell>
        </row>
        <row r="218">
          <cell r="A218" t="str">
            <v>BangkokSurabaya40</v>
          </cell>
        </row>
        <row r="219">
          <cell r="A219" t="str">
            <v>BangkokSydney20</v>
          </cell>
        </row>
        <row r="220">
          <cell r="A220" t="str">
            <v>BangkokSydney40</v>
          </cell>
        </row>
        <row r="221">
          <cell r="A221" t="str">
            <v>BangkokTaizhou20</v>
          </cell>
        </row>
        <row r="222">
          <cell r="A222" t="str">
            <v>BangkokTaizhou40</v>
          </cell>
        </row>
        <row r="223">
          <cell r="A223" t="str">
            <v>BangkokTema20</v>
          </cell>
        </row>
        <row r="224">
          <cell r="A224" t="str">
            <v>BangkokTema40</v>
          </cell>
        </row>
        <row r="225">
          <cell r="A225" t="str">
            <v>BangkokTokushima20</v>
          </cell>
        </row>
        <row r="226">
          <cell r="A226" t="str">
            <v>BangkokTokushima40</v>
          </cell>
        </row>
        <row r="227">
          <cell r="A227" t="str">
            <v>BangkokTokyo20</v>
          </cell>
        </row>
        <row r="228">
          <cell r="A228" t="str">
            <v>BangkokTokyo40</v>
          </cell>
        </row>
        <row r="229">
          <cell r="A229" t="str">
            <v>BangkokTomakomai20</v>
          </cell>
        </row>
        <row r="230">
          <cell r="A230" t="str">
            <v>BangkokTomakomai40</v>
          </cell>
        </row>
        <row r="231">
          <cell r="A231" t="str">
            <v>BangkokToyama20</v>
          </cell>
        </row>
        <row r="232">
          <cell r="A232" t="str">
            <v>BangkokToyama40</v>
          </cell>
        </row>
        <row r="233">
          <cell r="A233" t="str">
            <v>BangkokTuticorin20</v>
          </cell>
        </row>
        <row r="234">
          <cell r="A234" t="str">
            <v>BangkokTuticorin40</v>
          </cell>
        </row>
        <row r="235">
          <cell r="A235" t="str">
            <v>BangkokWuhan20</v>
          </cell>
        </row>
        <row r="236">
          <cell r="A236" t="str">
            <v>BangkokWuhan40</v>
          </cell>
        </row>
        <row r="237">
          <cell r="A237" t="str">
            <v>BangkokXiamen20</v>
          </cell>
        </row>
        <row r="238">
          <cell r="A238" t="str">
            <v>BangkokXiamen40</v>
          </cell>
        </row>
        <row r="239">
          <cell r="A239" t="str">
            <v>BangkokXinfeng20</v>
          </cell>
        </row>
        <row r="240">
          <cell r="A240" t="str">
            <v>BangkokXinfeng40</v>
          </cell>
        </row>
        <row r="241">
          <cell r="A241" t="str">
            <v>BangkokXingang20</v>
          </cell>
        </row>
        <row r="242">
          <cell r="A242" t="str">
            <v>BangkokXingang40</v>
          </cell>
        </row>
        <row r="243">
          <cell r="A243" t="str">
            <v>BangkokYangzhou20</v>
          </cell>
        </row>
        <row r="244">
          <cell r="A244" t="str">
            <v>BangkokYangzhou40</v>
          </cell>
        </row>
        <row r="245">
          <cell r="A245" t="str">
            <v>BangkokYantai20</v>
          </cell>
        </row>
        <row r="246">
          <cell r="A246" t="str">
            <v>BangkokYantai40</v>
          </cell>
        </row>
        <row r="247">
          <cell r="A247" t="str">
            <v>BangkokYatsushiro20</v>
          </cell>
        </row>
        <row r="248">
          <cell r="A248" t="str">
            <v>BangkokYatsushiro40</v>
          </cell>
        </row>
        <row r="249">
          <cell r="A249" t="str">
            <v>BangkokYokkaichi20</v>
          </cell>
        </row>
        <row r="250">
          <cell r="A250" t="str">
            <v>BangkokYokkaichi40</v>
          </cell>
        </row>
        <row r="251">
          <cell r="A251" t="str">
            <v>BangkokYokohama20</v>
          </cell>
        </row>
        <row r="252">
          <cell r="A252" t="str">
            <v>BangkokYokohama40</v>
          </cell>
        </row>
        <row r="253">
          <cell r="A253" t="str">
            <v>BangkokZeebrugge20</v>
          </cell>
        </row>
        <row r="254">
          <cell r="A254" t="str">
            <v>BangkokZeebrugge40</v>
          </cell>
        </row>
        <row r="255">
          <cell r="A255" t="str">
            <v>BangkokZhenjiang20</v>
          </cell>
        </row>
        <row r="256">
          <cell r="A256" t="str">
            <v>BangkokZhenjiang40</v>
          </cell>
        </row>
        <row r="257">
          <cell r="A257" t="str">
            <v>BangkokZhongshan20</v>
          </cell>
        </row>
        <row r="258">
          <cell r="A258" t="str">
            <v>BangkokZhongshan40</v>
          </cell>
        </row>
        <row r="259">
          <cell r="A259" t="str">
            <v>BangkokBirsfelden20</v>
          </cell>
        </row>
        <row r="260">
          <cell r="A260" t="str">
            <v>BangkokBirsfelden40</v>
          </cell>
        </row>
        <row r="261">
          <cell r="A261" t="str">
            <v>BangkokHeppenheim20</v>
          </cell>
        </row>
        <row r="262">
          <cell r="A262" t="str">
            <v>BangkokHeppenheim40</v>
          </cell>
        </row>
        <row r="263">
          <cell r="A263" t="str">
            <v>BangkokKirkby20</v>
          </cell>
        </row>
        <row r="264">
          <cell r="A264" t="str">
            <v>BangkokKirkby40</v>
          </cell>
        </row>
        <row r="265">
          <cell r="A265" t="str">
            <v>BangkokLeverkusen20</v>
          </cell>
        </row>
        <row r="266">
          <cell r="A266" t="str">
            <v>BangkokLeverkusen40</v>
          </cell>
        </row>
        <row r="267">
          <cell r="A267" t="str">
            <v>BangkokOss20</v>
          </cell>
        </row>
        <row r="268">
          <cell r="A268" t="str">
            <v>BangkokOss40</v>
          </cell>
        </row>
        <row r="269">
          <cell r="A269" t="str">
            <v>BangkokArdeer20</v>
          </cell>
        </row>
        <row r="270">
          <cell r="A270" t="str">
            <v>BangkokArdeer40</v>
          </cell>
        </row>
        <row r="271">
          <cell r="A271" t="str">
            <v>BangkokOsterholz-Scharmbeck20</v>
          </cell>
        </row>
        <row r="272">
          <cell r="A272" t="str">
            <v>BangkokOsterholz-Scharmbeck40</v>
          </cell>
        </row>
        <row r="273">
          <cell r="A273" t="str">
            <v>BangkokColon Free Zone20</v>
          </cell>
        </row>
        <row r="274">
          <cell r="A274" t="str">
            <v>BangkokColon Free Zone40</v>
          </cell>
        </row>
        <row r="275">
          <cell r="A275" t="str">
            <v>BusanAntwerp20</v>
          </cell>
        </row>
        <row r="276">
          <cell r="A276" t="str">
            <v>BusanAntwerp40</v>
          </cell>
        </row>
        <row r="277">
          <cell r="A277" t="str">
            <v>BusanBremerhaven20</v>
          </cell>
        </row>
        <row r="278">
          <cell r="A278" t="str">
            <v>BusanBremerhaven40</v>
          </cell>
        </row>
        <row r="279">
          <cell r="A279" t="str">
            <v>BusanFelixstowe20</v>
          </cell>
        </row>
        <row r="280">
          <cell r="A280" t="str">
            <v>BusanFelixstowe40</v>
          </cell>
        </row>
        <row r="281">
          <cell r="A281" t="str">
            <v>BusanHamburg20</v>
          </cell>
        </row>
        <row r="282">
          <cell r="A282" t="str">
            <v>BusanHamburg40</v>
          </cell>
        </row>
        <row r="283">
          <cell r="A283" t="str">
            <v>BusanHo Chi Minh (Cat Lai)20</v>
          </cell>
        </row>
        <row r="284">
          <cell r="A284" t="str">
            <v>BusanHo Chi Minh (Cat Lai)40</v>
          </cell>
        </row>
        <row r="285">
          <cell r="A285" t="str">
            <v>BusanHo Chi Minh (Phuoc Long)20</v>
          </cell>
        </row>
        <row r="286">
          <cell r="A286" t="str">
            <v>BusanHo Chi Minh (Phuoc Long)40</v>
          </cell>
        </row>
        <row r="287">
          <cell r="A287" t="str">
            <v>BusanHo Chi Minh (Tan Cang)20</v>
          </cell>
        </row>
        <row r="288">
          <cell r="A288" t="str">
            <v>BusanHo Chi Minh (Tan Cang)40</v>
          </cell>
        </row>
        <row r="289">
          <cell r="A289" t="str">
            <v>BusanHo Chi Minh (VICT)20</v>
          </cell>
        </row>
        <row r="290">
          <cell r="A290" t="str">
            <v>BusanHo Chi Minh (VICT)40</v>
          </cell>
        </row>
        <row r="291">
          <cell r="A291" t="str">
            <v>BusanICD New Delhi20</v>
          </cell>
        </row>
        <row r="292">
          <cell r="A292" t="str">
            <v>BusanICD New Delhi40</v>
          </cell>
        </row>
        <row r="293">
          <cell r="A293" t="str">
            <v>BusanManila North Port20</v>
          </cell>
        </row>
        <row r="294">
          <cell r="A294" t="str">
            <v>BusanManila North Port40</v>
          </cell>
        </row>
        <row r="295">
          <cell r="A295" t="str">
            <v>BusanManila South Port20</v>
          </cell>
        </row>
        <row r="296">
          <cell r="A296" t="str">
            <v>BusanManila South Port40</v>
          </cell>
        </row>
        <row r="297">
          <cell r="A297" t="str">
            <v>BusanNhava Sheva20</v>
          </cell>
        </row>
        <row r="298">
          <cell r="A298" t="str">
            <v>BusanNhava Sheva40</v>
          </cell>
        </row>
        <row r="299">
          <cell r="A299" t="str">
            <v>BusanRotterdam20</v>
          </cell>
        </row>
        <row r="300">
          <cell r="A300" t="str">
            <v>BusanRotterdam40</v>
          </cell>
        </row>
        <row r="301">
          <cell r="A301" t="str">
            <v>BusanShanghai20</v>
          </cell>
        </row>
        <row r="302">
          <cell r="A302" t="str">
            <v>BusanShanghai40</v>
          </cell>
        </row>
        <row r="303">
          <cell r="A303" t="str">
            <v>BusanShekou20</v>
          </cell>
        </row>
        <row r="304">
          <cell r="A304" t="str">
            <v>BusanShekou40</v>
          </cell>
        </row>
        <row r="305">
          <cell r="A305" t="str">
            <v>BusanSouthampton20</v>
          </cell>
        </row>
        <row r="306">
          <cell r="A306" t="str">
            <v>BusanSouthampton40</v>
          </cell>
        </row>
        <row r="307">
          <cell r="A307" t="str">
            <v>BusanBasel20</v>
          </cell>
        </row>
        <row r="308">
          <cell r="A308" t="str">
            <v>BusanBasel40</v>
          </cell>
        </row>
        <row r="309">
          <cell r="A309" t="str">
            <v>BusanBirsfelden20</v>
          </cell>
        </row>
        <row r="310">
          <cell r="A310" t="str">
            <v>BusanBirsfelden40</v>
          </cell>
        </row>
        <row r="311">
          <cell r="A311" t="str">
            <v>BusanHeppenheim20</v>
          </cell>
        </row>
        <row r="312">
          <cell r="A312" t="str">
            <v>BusanHeppenheim40</v>
          </cell>
        </row>
        <row r="313">
          <cell r="A313" t="str">
            <v>BusanRuncorn20ISO</v>
          </cell>
        </row>
        <row r="314">
          <cell r="A314" t="str">
            <v>ChennaiFelixstowe20ISO</v>
          </cell>
        </row>
        <row r="315">
          <cell r="A315" t="str">
            <v>ChiwanBusan20</v>
          </cell>
        </row>
        <row r="316">
          <cell r="A316" t="str">
            <v>ChiwanBusan40</v>
          </cell>
        </row>
        <row r="317">
          <cell r="A317" t="str">
            <v>ChiwanColombo20</v>
          </cell>
        </row>
        <row r="318">
          <cell r="A318" t="str">
            <v>ChiwanColombo40</v>
          </cell>
        </row>
        <row r="319">
          <cell r="A319" t="str">
            <v>ChiwanHo Chi Minh (Cat Lai)20</v>
          </cell>
        </row>
        <row r="320">
          <cell r="A320" t="str">
            <v>ChiwanHo Chi Minh (Cat Lai)40</v>
          </cell>
        </row>
        <row r="321">
          <cell r="A321" t="str">
            <v>ChiwanHo Chi Minh (Phuoc Long)20</v>
          </cell>
        </row>
        <row r="322">
          <cell r="A322" t="str">
            <v>ChiwanHo Chi Minh (Phuoc Long)40</v>
          </cell>
        </row>
        <row r="323">
          <cell r="A323" t="str">
            <v>ChiwanHo Chi Minh (Tan Cang)20</v>
          </cell>
        </row>
        <row r="324">
          <cell r="A324" t="str">
            <v>ChiwanHo Chi Minh (Tan Cang)40</v>
          </cell>
        </row>
        <row r="325">
          <cell r="A325" t="str">
            <v>ChiwanHo Chi Minh (VICT)20</v>
          </cell>
        </row>
        <row r="326">
          <cell r="A326" t="str">
            <v>ChiwanHo Chi Minh (VICT)40</v>
          </cell>
        </row>
        <row r="327">
          <cell r="A327" t="str">
            <v>ChiwanQingdao20</v>
          </cell>
        </row>
        <row r="328">
          <cell r="A328" t="str">
            <v>ChiwanQingdao40</v>
          </cell>
        </row>
        <row r="329">
          <cell r="A329" t="str">
            <v>ChiwanShanghai20</v>
          </cell>
        </row>
        <row r="330">
          <cell r="A330" t="str">
            <v>ChiwanShanghai40</v>
          </cell>
        </row>
        <row r="331">
          <cell r="A331" t="str">
            <v>DalianAntwerp20</v>
          </cell>
        </row>
        <row r="332">
          <cell r="A332" t="str">
            <v>DalianRotterdam20</v>
          </cell>
        </row>
        <row r="333">
          <cell r="A333" t="str">
            <v>DalianRotterdam40</v>
          </cell>
        </row>
        <row r="334">
          <cell r="A334" t="str">
            <v>DalianBasel20</v>
          </cell>
        </row>
        <row r="335">
          <cell r="A335" t="str">
            <v>DalianBasel40</v>
          </cell>
        </row>
        <row r="336">
          <cell r="A336" t="str">
            <v>DalianPratteln20</v>
          </cell>
        </row>
        <row r="337">
          <cell r="A337" t="str">
            <v>DalianPratteln40</v>
          </cell>
        </row>
        <row r="338">
          <cell r="A338" t="str">
            <v>FremantleAntwerp20</v>
          </cell>
        </row>
        <row r="339">
          <cell r="A339" t="str">
            <v>FremantleAuckland20</v>
          </cell>
        </row>
        <row r="340">
          <cell r="A340" t="str">
            <v>FremantleBangkok20</v>
          </cell>
        </row>
        <row r="341">
          <cell r="A341" t="str">
            <v>FremantleBangkok40</v>
          </cell>
        </row>
        <row r="342">
          <cell r="A342" t="str">
            <v>FremantleBarcelona20</v>
          </cell>
        </row>
        <row r="343">
          <cell r="A343" t="str">
            <v>FremantleBeijiao20</v>
          </cell>
        </row>
        <row r="344">
          <cell r="A344" t="str">
            <v>FremantleBelawan20</v>
          </cell>
        </row>
        <row r="345">
          <cell r="A345" t="str">
            <v>FremantleBremerhaven20</v>
          </cell>
        </row>
        <row r="346">
          <cell r="A346" t="str">
            <v>FremantleBuccinasco20</v>
          </cell>
        </row>
        <row r="347">
          <cell r="A347" t="str">
            <v>FremantleBuccinasco40</v>
          </cell>
        </row>
        <row r="348">
          <cell r="A348" t="str">
            <v>FremantleBusan20</v>
          </cell>
        </row>
        <row r="349">
          <cell r="A349" t="str">
            <v>FremantleBusan40</v>
          </cell>
        </row>
        <row r="350">
          <cell r="A350" t="str">
            <v>FremantleCalcutta20</v>
          </cell>
        </row>
        <row r="351">
          <cell r="A351" t="str">
            <v>FremantleCebu20</v>
          </cell>
        </row>
        <row r="352">
          <cell r="A352" t="str">
            <v>FremantleChennai20</v>
          </cell>
        </row>
        <row r="353">
          <cell r="A353" t="str">
            <v>FremantleChittagong20</v>
          </cell>
        </row>
        <row r="354">
          <cell r="A354" t="str">
            <v>FremantleChiwan20</v>
          </cell>
        </row>
        <row r="355">
          <cell r="A355" t="str">
            <v>FremantleChongqing20</v>
          </cell>
        </row>
        <row r="356">
          <cell r="A356" t="str">
            <v>FremantleColombo20</v>
          </cell>
        </row>
        <row r="357">
          <cell r="A357" t="str">
            <v>FremantleDalian20</v>
          </cell>
        </row>
        <row r="358">
          <cell r="A358" t="str">
            <v>FremantleDurban20</v>
          </cell>
        </row>
        <row r="359">
          <cell r="A359" t="str">
            <v>FremantleFelixstowe40</v>
          </cell>
        </row>
        <row r="360">
          <cell r="A360" t="str">
            <v>FremantleFuzhou20</v>
          </cell>
        </row>
        <row r="361">
          <cell r="A361" t="str">
            <v>FremantleHaiphong20</v>
          </cell>
        </row>
        <row r="362">
          <cell r="A362" t="str">
            <v>FremantleHaldia20</v>
          </cell>
        </row>
        <row r="363">
          <cell r="A363" t="str">
            <v>FremantleHamburg20</v>
          </cell>
        </row>
        <row r="364">
          <cell r="A364" t="str">
            <v>FremantleHo Chi Minh (Cat Lai)20</v>
          </cell>
        </row>
        <row r="365">
          <cell r="A365" t="str">
            <v>FremantleHo Chi Minh (Phuoc Long)20</v>
          </cell>
        </row>
        <row r="366">
          <cell r="A366" t="str">
            <v>FremantleHo Chi Minh (Tan Cang)20</v>
          </cell>
        </row>
        <row r="367">
          <cell r="A367" t="str">
            <v>FremantleHo Chi Minh (VICT)20</v>
          </cell>
        </row>
        <row r="368">
          <cell r="A368" t="str">
            <v>FremantleHong Kong20</v>
          </cell>
        </row>
        <row r="369">
          <cell r="A369" t="str">
            <v>FremantleHuangpu20</v>
          </cell>
        </row>
        <row r="370">
          <cell r="A370" t="str">
            <v>FremantleHumen20</v>
          </cell>
        </row>
        <row r="371">
          <cell r="A371" t="str">
            <v>FremantleICD New Delhi20</v>
          </cell>
        </row>
        <row r="372">
          <cell r="A372" t="str">
            <v>FremantleJakarta20</v>
          </cell>
        </row>
        <row r="373">
          <cell r="A373" t="str">
            <v>FremantleKaohsiung20</v>
          </cell>
        </row>
        <row r="374">
          <cell r="A374" t="str">
            <v>FremantleKarachi20</v>
          </cell>
        </row>
        <row r="375">
          <cell r="A375" t="str">
            <v>FremantleKeelung20</v>
          </cell>
        </row>
        <row r="376">
          <cell r="A376" t="str">
            <v>FremantleKobe20</v>
          </cell>
        </row>
        <row r="377">
          <cell r="A377" t="str">
            <v>FremantleLyttelton20</v>
          </cell>
        </row>
        <row r="378">
          <cell r="A378" t="str">
            <v>FremantleMa Chong20</v>
          </cell>
        </row>
        <row r="379">
          <cell r="A379" t="str">
            <v>FremantleMa Chong40</v>
          </cell>
        </row>
        <row r="380">
          <cell r="A380" t="str">
            <v>FremantleManila North Port20</v>
          </cell>
        </row>
        <row r="381">
          <cell r="A381" t="str">
            <v>FremantleManila South Port20</v>
          </cell>
        </row>
        <row r="382">
          <cell r="A382" t="str">
            <v>FremantleMawei20</v>
          </cell>
        </row>
        <row r="383">
          <cell r="A383" t="str">
            <v>FremantleMawei40</v>
          </cell>
        </row>
        <row r="384">
          <cell r="A384" t="str">
            <v>FremantleMoji20</v>
          </cell>
        </row>
        <row r="385">
          <cell r="A385" t="str">
            <v>FremantleMuggio20</v>
          </cell>
        </row>
        <row r="386">
          <cell r="A386" t="str">
            <v>FremantleMuggio40</v>
          </cell>
        </row>
        <row r="387">
          <cell r="A387" t="str">
            <v>FremantleMX Manzanillo20</v>
          </cell>
        </row>
        <row r="388">
          <cell r="A388" t="str">
            <v>FremantleNagoya20</v>
          </cell>
        </row>
        <row r="389">
          <cell r="A389" t="str">
            <v>FremantleNanchang20</v>
          </cell>
        </row>
        <row r="390">
          <cell r="A390" t="str">
            <v>FremantleNansha20</v>
          </cell>
        </row>
        <row r="391">
          <cell r="A391" t="str">
            <v>FremantleNhava Sheva20</v>
          </cell>
        </row>
        <row r="392">
          <cell r="A392" t="str">
            <v>FremantleOsaka20</v>
          </cell>
        </row>
        <row r="393">
          <cell r="A393" t="str">
            <v>FremantlePasir Gudang20</v>
          </cell>
        </row>
        <row r="394">
          <cell r="A394" t="str">
            <v>FremantlePasir Gudang40</v>
          </cell>
        </row>
        <row r="395">
          <cell r="A395" t="str">
            <v>FremantlePenang20</v>
          </cell>
        </row>
        <row r="396">
          <cell r="A396" t="str">
            <v>FremantlePort Klang20</v>
          </cell>
        </row>
        <row r="397">
          <cell r="A397" t="str">
            <v>FremantlePort Louis20</v>
          </cell>
        </row>
        <row r="398">
          <cell r="A398" t="str">
            <v>FremantlePort Qasim20</v>
          </cell>
        </row>
        <row r="399">
          <cell r="A399" t="str">
            <v>FremantleQingdao20</v>
          </cell>
        </row>
        <row r="400">
          <cell r="A400" t="str">
            <v>FremantleRongqi20</v>
          </cell>
        </row>
        <row r="401">
          <cell r="A401" t="str">
            <v>FremantleRotterdam20</v>
          </cell>
        </row>
        <row r="402">
          <cell r="A402" t="str">
            <v>FremantleSantos20</v>
          </cell>
        </row>
        <row r="403">
          <cell r="A403" t="str">
            <v>FremantleShanghai20</v>
          </cell>
        </row>
        <row r="404">
          <cell r="A404" t="str">
            <v>FremantleShantou20</v>
          </cell>
        </row>
        <row r="405">
          <cell r="A405" t="str">
            <v>FremantleShekou20</v>
          </cell>
        </row>
        <row r="406">
          <cell r="A406" t="str">
            <v>FremantleSihanoukville (Kâmpóng Saôm)20</v>
          </cell>
        </row>
        <row r="407">
          <cell r="A407" t="str">
            <v>FremantleSingapore20</v>
          </cell>
        </row>
        <row r="408">
          <cell r="A408" t="str">
            <v>FremantleSouthampton20</v>
          </cell>
        </row>
        <row r="409">
          <cell r="A409" t="str">
            <v>FremantleSurabaya20</v>
          </cell>
        </row>
        <row r="410">
          <cell r="A410" t="str">
            <v>FremantleTaichung20</v>
          </cell>
        </row>
        <row r="411">
          <cell r="A411" t="str">
            <v>FremantleTauranga20</v>
          </cell>
        </row>
        <row r="412">
          <cell r="A412" t="str">
            <v>FremantleTokyo20</v>
          </cell>
        </row>
        <row r="413">
          <cell r="A413" t="str">
            <v>FremantleVojens20</v>
          </cell>
        </row>
        <row r="414">
          <cell r="A414" t="str">
            <v>FremantleWellington20</v>
          </cell>
        </row>
        <row r="415">
          <cell r="A415" t="str">
            <v>FremantleXiamen20</v>
          </cell>
        </row>
        <row r="416">
          <cell r="A416" t="str">
            <v>FremantleXingang20</v>
          </cell>
        </row>
        <row r="417">
          <cell r="A417" t="str">
            <v>FremantleYangon20</v>
          </cell>
        </row>
        <row r="418">
          <cell r="A418" t="str">
            <v>FremantleYantian20</v>
          </cell>
        </row>
        <row r="419">
          <cell r="A419" t="str">
            <v>FremantleYokohama20</v>
          </cell>
        </row>
        <row r="420">
          <cell r="A420" t="str">
            <v>FremantleZhangjiagang20</v>
          </cell>
        </row>
        <row r="421">
          <cell r="A421" t="str">
            <v>FremantleZhongshan20</v>
          </cell>
        </row>
        <row r="422">
          <cell r="A422" t="str">
            <v>FremantleZhuhai20</v>
          </cell>
        </row>
        <row r="423">
          <cell r="A423" t="str">
            <v>FremantleTortosa20</v>
          </cell>
        </row>
        <row r="424">
          <cell r="A424" t="str">
            <v>FremantleFlixborough20</v>
          </cell>
        </row>
        <row r="425">
          <cell r="A425" t="str">
            <v>FremantleVasteraas20</v>
          </cell>
        </row>
        <row r="426">
          <cell r="A426" t="str">
            <v>FremantleValencia20</v>
          </cell>
        </row>
        <row r="427">
          <cell r="A427" t="str">
            <v>Hong KongBahrain20</v>
          </cell>
        </row>
        <row r="428">
          <cell r="A428" t="str">
            <v>Hong KongBahrain40</v>
          </cell>
        </row>
        <row r="429">
          <cell r="A429" t="str">
            <v>Hong KongBangkok20</v>
          </cell>
        </row>
        <row r="430">
          <cell r="A430" t="str">
            <v>Hong KongBangkok40</v>
          </cell>
        </row>
        <row r="431">
          <cell r="A431" t="str">
            <v>Hong KongBusan20</v>
          </cell>
        </row>
        <row r="432">
          <cell r="A432" t="str">
            <v>Hong KongBusan40</v>
          </cell>
        </row>
        <row r="433">
          <cell r="A433" t="str">
            <v>Hong KongColombo20</v>
          </cell>
        </row>
        <row r="434">
          <cell r="A434" t="str">
            <v>Hong KongColombo40</v>
          </cell>
        </row>
        <row r="435">
          <cell r="A435" t="str">
            <v>Hong KongColon20</v>
          </cell>
        </row>
        <row r="436">
          <cell r="A436" t="str">
            <v>Hong KongColon40</v>
          </cell>
        </row>
        <row r="437">
          <cell r="A437" t="str">
            <v>Hong KongDalian20</v>
          </cell>
        </row>
        <row r="438">
          <cell r="A438" t="str">
            <v>Hong KongDalian40</v>
          </cell>
        </row>
        <row r="439">
          <cell r="A439" t="str">
            <v>Hong KongFelixstowe20</v>
          </cell>
        </row>
        <row r="440">
          <cell r="A440" t="str">
            <v>Hong KongFelixstowe40</v>
          </cell>
        </row>
        <row r="441">
          <cell r="A441" t="str">
            <v>Hong KongHaiphong20</v>
          </cell>
        </row>
        <row r="442">
          <cell r="A442" t="str">
            <v>Hong KongHaiphong40</v>
          </cell>
        </row>
        <row r="443">
          <cell r="A443" t="str">
            <v>Hong KongHo Chi Minh (Cat Lai)20</v>
          </cell>
        </row>
        <row r="444">
          <cell r="A444" t="str">
            <v>Hong KongHo Chi Minh (Cat Lai)40</v>
          </cell>
        </row>
        <row r="445">
          <cell r="A445" t="str">
            <v>Hong KongHo Chi Minh (Phuoc Long)20</v>
          </cell>
        </row>
        <row r="446">
          <cell r="A446" t="str">
            <v>Hong KongHo Chi Minh (Phuoc Long)40</v>
          </cell>
        </row>
        <row r="447">
          <cell r="A447" t="str">
            <v>Hong KongHo Chi Minh (Tan Cang)20</v>
          </cell>
        </row>
        <row r="448">
          <cell r="A448" t="str">
            <v>Hong KongHo Chi Minh (Tan Cang)40</v>
          </cell>
        </row>
        <row r="449">
          <cell r="A449" t="str">
            <v>Hong KongHo Chi Minh (VICT)20</v>
          </cell>
        </row>
        <row r="450">
          <cell r="A450" t="str">
            <v>Hong KongHo Chi Minh (VICT)40</v>
          </cell>
        </row>
        <row r="451">
          <cell r="A451" t="str">
            <v>Hong KongICD Kamalapur20</v>
          </cell>
        </row>
        <row r="452">
          <cell r="A452" t="str">
            <v>Hong KongICD Kamalapur40</v>
          </cell>
        </row>
        <row r="453">
          <cell r="A453" t="str">
            <v>Hong KongIncheon20R</v>
          </cell>
        </row>
        <row r="454">
          <cell r="A454" t="str">
            <v>Hong KongIncheon40R</v>
          </cell>
        </row>
        <row r="455">
          <cell r="A455" t="str">
            <v>Hong KongIstanbul20</v>
          </cell>
        </row>
        <row r="456">
          <cell r="A456" t="str">
            <v>Hong KongIstanbul40</v>
          </cell>
        </row>
        <row r="457">
          <cell r="A457" t="str">
            <v>Hong KongJakarta20</v>
          </cell>
        </row>
        <row r="458">
          <cell r="A458" t="str">
            <v>Hong KongJakarta40</v>
          </cell>
        </row>
        <row r="459">
          <cell r="A459" t="str">
            <v>Hong KongJebel Ali20</v>
          </cell>
        </row>
        <row r="460">
          <cell r="A460" t="str">
            <v>Hong KongJebel Ali40</v>
          </cell>
        </row>
        <row r="461">
          <cell r="A461" t="str">
            <v>Hong KongKaohsiung20</v>
          </cell>
        </row>
        <row r="462">
          <cell r="A462" t="str">
            <v>Hong KongKaohsiung40</v>
          </cell>
        </row>
        <row r="463">
          <cell r="A463" t="str">
            <v>Hong KongKarachi20</v>
          </cell>
        </row>
        <row r="464">
          <cell r="A464" t="str">
            <v>Hong KongKarachi40</v>
          </cell>
        </row>
        <row r="465">
          <cell r="A465" t="str">
            <v>Hong KongKeelung20</v>
          </cell>
        </row>
        <row r="466">
          <cell r="A466" t="str">
            <v>Hong KongKeelung40</v>
          </cell>
        </row>
        <row r="467">
          <cell r="A467" t="str">
            <v>Hong KongKeelung20R</v>
          </cell>
        </row>
        <row r="468">
          <cell r="A468" t="str">
            <v>Hong KongKeelung40R</v>
          </cell>
        </row>
        <row r="469">
          <cell r="A469" t="str">
            <v>Hong KongKobe20</v>
          </cell>
        </row>
        <row r="470">
          <cell r="A470" t="str">
            <v>Hong KongKobe40</v>
          </cell>
        </row>
        <row r="471">
          <cell r="A471" t="str">
            <v>Hong KongLianhuashan20</v>
          </cell>
        </row>
        <row r="472">
          <cell r="A472" t="str">
            <v>Hong KongLianhuashan40</v>
          </cell>
        </row>
        <row r="473">
          <cell r="A473" t="str">
            <v>Hong KongLianyungang20</v>
          </cell>
        </row>
        <row r="474">
          <cell r="A474" t="str">
            <v>Hong KongLianyungang40</v>
          </cell>
        </row>
        <row r="475">
          <cell r="A475" t="str">
            <v>Hong KongManila North Port20</v>
          </cell>
        </row>
        <row r="476">
          <cell r="A476" t="str">
            <v>Hong KongManila North Port40</v>
          </cell>
        </row>
        <row r="477">
          <cell r="A477" t="str">
            <v>Hong KongManila South Port20</v>
          </cell>
        </row>
        <row r="478">
          <cell r="A478" t="str">
            <v>Hong KongManila South Port40</v>
          </cell>
        </row>
        <row r="479">
          <cell r="A479" t="str">
            <v>Hong KongMelbourne20</v>
          </cell>
        </row>
        <row r="480">
          <cell r="A480" t="str">
            <v>Hong KongMelbourne40</v>
          </cell>
        </row>
        <row r="481">
          <cell r="A481" t="str">
            <v>Hong KongNagoya20</v>
          </cell>
        </row>
        <row r="482">
          <cell r="A482" t="str">
            <v>Hong KongNagoya40</v>
          </cell>
        </row>
        <row r="483">
          <cell r="A483" t="str">
            <v>Hong KongNhava Sheva20</v>
          </cell>
        </row>
        <row r="484">
          <cell r="A484" t="str">
            <v>Hong KongNhava Sheva40</v>
          </cell>
        </row>
        <row r="485">
          <cell r="A485" t="str">
            <v>Hong KongNingbo20</v>
          </cell>
        </row>
        <row r="486">
          <cell r="A486" t="str">
            <v>Hong KongNingbo40</v>
          </cell>
        </row>
        <row r="487">
          <cell r="A487" t="str">
            <v>Hong KongPasir Gudang20</v>
          </cell>
        </row>
        <row r="488">
          <cell r="A488" t="str">
            <v>Hong KongPasir Gudang40</v>
          </cell>
        </row>
        <row r="489">
          <cell r="A489" t="str">
            <v>Hong KongPenang20</v>
          </cell>
        </row>
        <row r="490">
          <cell r="A490" t="str">
            <v>Hong KongPenang40</v>
          </cell>
        </row>
        <row r="491">
          <cell r="A491" t="str">
            <v>Hong KongPort Klang20</v>
          </cell>
        </row>
        <row r="492">
          <cell r="A492" t="str">
            <v>Hong KongPort Klang40</v>
          </cell>
        </row>
        <row r="493">
          <cell r="A493" t="str">
            <v>Hong KongPort Qasim20</v>
          </cell>
        </row>
        <row r="494">
          <cell r="A494" t="str">
            <v>Hong KongPort Qasim40</v>
          </cell>
        </row>
        <row r="495">
          <cell r="A495" t="str">
            <v>Hong KongQingdao20</v>
          </cell>
        </row>
        <row r="496">
          <cell r="A496" t="str">
            <v>Hong KongQingdao40</v>
          </cell>
        </row>
        <row r="497">
          <cell r="A497" t="str">
            <v>Hong KongRotterdam20</v>
          </cell>
        </row>
        <row r="498">
          <cell r="A498" t="str">
            <v>Hong KongRotterdam40</v>
          </cell>
        </row>
        <row r="499">
          <cell r="A499" t="str">
            <v>Hong KongRotterdam20R</v>
          </cell>
        </row>
        <row r="500">
          <cell r="A500" t="str">
            <v>Hong KongRotterdam40R</v>
          </cell>
        </row>
        <row r="501">
          <cell r="A501" t="str">
            <v>Hong KongSantos20</v>
          </cell>
        </row>
        <row r="502">
          <cell r="A502" t="str">
            <v>Hong KongSantos40</v>
          </cell>
        </row>
        <row r="503">
          <cell r="A503" t="str">
            <v>Hong KongShanghai20</v>
          </cell>
        </row>
        <row r="504">
          <cell r="A504" t="str">
            <v>Hong KongShanghai40</v>
          </cell>
        </row>
        <row r="505">
          <cell r="A505" t="str">
            <v>Hong KongShanghai20R</v>
          </cell>
        </row>
        <row r="506">
          <cell r="A506" t="str">
            <v>Hong KongShanghai40R</v>
          </cell>
        </row>
        <row r="507">
          <cell r="A507" t="str">
            <v>Hong KongShekou20</v>
          </cell>
        </row>
        <row r="508">
          <cell r="A508" t="str">
            <v>Hong KongShekou40</v>
          </cell>
        </row>
        <row r="509">
          <cell r="A509" t="str">
            <v>Hong KongSingapore20</v>
          </cell>
        </row>
        <row r="510">
          <cell r="A510" t="str">
            <v>Hong KongSingapore40</v>
          </cell>
        </row>
        <row r="511">
          <cell r="A511" t="str">
            <v>Hong KongSingapore20R</v>
          </cell>
        </row>
        <row r="512">
          <cell r="A512" t="str">
            <v>Hong KongSingapore40R</v>
          </cell>
        </row>
        <row r="513">
          <cell r="A513" t="str">
            <v>Hong KongTanjung Pelepas20</v>
          </cell>
        </row>
        <row r="514">
          <cell r="A514" t="str">
            <v>Hong KongTanjung Pelepas40</v>
          </cell>
        </row>
        <row r="515">
          <cell r="A515" t="str">
            <v>Hong KongXinfeng20</v>
          </cell>
        </row>
        <row r="516">
          <cell r="A516" t="str">
            <v>Hong KongXinfeng40</v>
          </cell>
        </row>
        <row r="517">
          <cell r="A517" t="str">
            <v>Hong KongXingang20</v>
          </cell>
        </row>
        <row r="518">
          <cell r="A518" t="str">
            <v>Hong KongXingang40</v>
          </cell>
        </row>
        <row r="519">
          <cell r="A519" t="str">
            <v>Hong KongZhangjiagang20</v>
          </cell>
        </row>
        <row r="520">
          <cell r="A520" t="str">
            <v>Hong KongZhangjiagang40</v>
          </cell>
        </row>
        <row r="521">
          <cell r="A521" t="str">
            <v>Hong KongColon Free Zone20</v>
          </cell>
        </row>
        <row r="522">
          <cell r="A522" t="str">
            <v>Hong KongColon Free Zone40</v>
          </cell>
        </row>
        <row r="523">
          <cell r="A523" t="str">
            <v>JakartaBangkok20</v>
          </cell>
        </row>
        <row r="524">
          <cell r="A524" t="str">
            <v>JakartaBangkok40</v>
          </cell>
        </row>
        <row r="525">
          <cell r="A525" t="str">
            <v>JakartaButterworth20</v>
          </cell>
        </row>
        <row r="526">
          <cell r="A526" t="str">
            <v>JakartaButterworth40</v>
          </cell>
        </row>
        <row r="527">
          <cell r="A527" t="str">
            <v>JakartaHamburg20</v>
          </cell>
        </row>
        <row r="528">
          <cell r="A528" t="str">
            <v>JakartaHamburg40</v>
          </cell>
        </row>
        <row r="529">
          <cell r="A529" t="str">
            <v>JakartaHong Kong20</v>
          </cell>
        </row>
        <row r="530">
          <cell r="A530" t="str">
            <v>JakartaHong Kong40</v>
          </cell>
        </row>
        <row r="531">
          <cell r="A531" t="str">
            <v>JakartaJebel Ali20</v>
          </cell>
        </row>
        <row r="532">
          <cell r="A532" t="str">
            <v>JakartaJebel Ali40</v>
          </cell>
        </row>
        <row r="533">
          <cell r="A533" t="str">
            <v>JakartaLianhuashan20</v>
          </cell>
        </row>
        <row r="534">
          <cell r="A534" t="str">
            <v>JakartaLianhuashan40</v>
          </cell>
        </row>
        <row r="535">
          <cell r="A535" t="str">
            <v>JakartaNhava Sheva20</v>
          </cell>
        </row>
        <row r="536">
          <cell r="A536" t="str">
            <v>JakartaNhava Sheva40</v>
          </cell>
        </row>
        <row r="537">
          <cell r="A537" t="str">
            <v>JakartaRotterdam20</v>
          </cell>
        </row>
        <row r="538">
          <cell r="A538" t="str">
            <v>JakartaRotterdam40</v>
          </cell>
        </row>
        <row r="539">
          <cell r="A539" t="str">
            <v>JakartaShekou20</v>
          </cell>
        </row>
        <row r="540">
          <cell r="A540" t="str">
            <v>JakartaShekou40</v>
          </cell>
        </row>
        <row r="541">
          <cell r="A541" t="str">
            <v>JakartaSingapore20</v>
          </cell>
        </row>
        <row r="542">
          <cell r="A542" t="str">
            <v>JakartaSingapore40</v>
          </cell>
        </row>
        <row r="543">
          <cell r="A543" t="str">
            <v>JakartaBasel20</v>
          </cell>
        </row>
        <row r="544">
          <cell r="A544" t="str">
            <v>JakartaBasel40</v>
          </cell>
        </row>
        <row r="545">
          <cell r="A545" t="str">
            <v>KandlaBuenaventura20</v>
          </cell>
        </row>
        <row r="546">
          <cell r="A546" t="str">
            <v>KandlaBuenaventura40</v>
          </cell>
        </row>
        <row r="547">
          <cell r="A547" t="str">
            <v>KandlaPuerto Quetzal20</v>
          </cell>
        </row>
        <row r="548">
          <cell r="A548" t="str">
            <v>KandlaPuerto Quetzal40</v>
          </cell>
        </row>
        <row r="549">
          <cell r="A549" t="str">
            <v>KandlaRotterdam20</v>
          </cell>
        </row>
        <row r="550">
          <cell r="A550" t="str">
            <v>KandlaRotterdam40</v>
          </cell>
        </row>
        <row r="551">
          <cell r="A551" t="str">
            <v>KaohsiungKolkata20</v>
          </cell>
        </row>
        <row r="552">
          <cell r="A552" t="str">
            <v>KaohsiungKolkata40</v>
          </cell>
        </row>
        <row r="553">
          <cell r="A553" t="str">
            <v>KeelungBangkok20</v>
          </cell>
        </row>
        <row r="554">
          <cell r="A554" t="str">
            <v>KeelungBangkok40</v>
          </cell>
        </row>
        <row r="555">
          <cell r="A555" t="str">
            <v>KeelungLianhuashan20</v>
          </cell>
        </row>
        <row r="556">
          <cell r="A556" t="str">
            <v>KeelungLianhuashan40</v>
          </cell>
        </row>
        <row r="557">
          <cell r="A557" t="str">
            <v>KeelungPort Klang20</v>
          </cell>
        </row>
        <row r="558">
          <cell r="A558" t="str">
            <v>KeelungPort Klang40</v>
          </cell>
        </row>
        <row r="559">
          <cell r="A559" t="str">
            <v>KeelungSingapore20</v>
          </cell>
        </row>
        <row r="560">
          <cell r="A560" t="str">
            <v>KeelungSingapore40</v>
          </cell>
        </row>
        <row r="561">
          <cell r="A561" t="str">
            <v>KobeAmsterdam20ISO</v>
          </cell>
        </row>
        <row r="562">
          <cell r="A562" t="str">
            <v>KobeHong Kong20</v>
          </cell>
        </row>
        <row r="563">
          <cell r="A563" t="str">
            <v>KobeHong Kong40</v>
          </cell>
        </row>
        <row r="564">
          <cell r="A564" t="str">
            <v>KobeHong Kong20R</v>
          </cell>
        </row>
        <row r="565">
          <cell r="A565" t="str">
            <v>KobeHong Kong40R</v>
          </cell>
        </row>
        <row r="566">
          <cell r="A566" t="str">
            <v>KobeJebel Ali20ISO</v>
          </cell>
        </row>
        <row r="567">
          <cell r="A567" t="str">
            <v>KobeKeelung20</v>
          </cell>
        </row>
        <row r="568">
          <cell r="A568" t="str">
            <v>KobeKeelung40</v>
          </cell>
        </row>
        <row r="569">
          <cell r="A569" t="str">
            <v>KobeKeelung20R</v>
          </cell>
        </row>
        <row r="570">
          <cell r="A570" t="str">
            <v>KobeKeelung40R</v>
          </cell>
        </row>
        <row r="571">
          <cell r="A571" t="str">
            <v>KobeLianhuashan20</v>
          </cell>
        </row>
        <row r="572">
          <cell r="A572" t="str">
            <v>KobeLianhuashan40</v>
          </cell>
        </row>
        <row r="573">
          <cell r="A573" t="str">
            <v>KobeLianhuashan20R</v>
          </cell>
        </row>
        <row r="574">
          <cell r="A574" t="str">
            <v>KobeLianhuashan40R</v>
          </cell>
        </row>
        <row r="575">
          <cell r="A575" t="str">
            <v>KobeNhava Sheva20ISO</v>
          </cell>
        </row>
        <row r="576">
          <cell r="A576" t="str">
            <v>KobeRotterdam20ISO</v>
          </cell>
        </row>
        <row r="577">
          <cell r="A577" t="str">
            <v>KobeShanghai20</v>
          </cell>
        </row>
        <row r="578">
          <cell r="A578" t="str">
            <v>KobeShanghai40</v>
          </cell>
        </row>
        <row r="579">
          <cell r="A579" t="str">
            <v>KobeShanghai20R</v>
          </cell>
        </row>
        <row r="580">
          <cell r="A580" t="str">
            <v>KobeShanghai40R</v>
          </cell>
        </row>
        <row r="581">
          <cell r="A581" t="str">
            <v>KobeSingapore20</v>
          </cell>
        </row>
        <row r="582">
          <cell r="A582" t="str">
            <v>KobeSingapore40</v>
          </cell>
        </row>
        <row r="583">
          <cell r="A583" t="str">
            <v>KobeSingapore20R</v>
          </cell>
        </row>
        <row r="584">
          <cell r="A584" t="str">
            <v>KobeSingapore40R</v>
          </cell>
        </row>
        <row r="585">
          <cell r="A585" t="str">
            <v>KobeSouthampton20ISO</v>
          </cell>
        </row>
        <row r="586">
          <cell r="A586" t="str">
            <v>KobeBirsfelden20</v>
          </cell>
        </row>
        <row r="587">
          <cell r="A587" t="str">
            <v>KobeBirsfelden40</v>
          </cell>
        </row>
        <row r="588">
          <cell r="A588" t="str">
            <v>KobeMonthey20R</v>
          </cell>
        </row>
        <row r="589">
          <cell r="A589" t="str">
            <v>KobeMonthey40R</v>
          </cell>
        </row>
        <row r="590">
          <cell r="A590" t="str">
            <v>KuantanBangkok20</v>
          </cell>
        </row>
        <row r="591">
          <cell r="A591" t="str">
            <v>KuantanBusan20</v>
          </cell>
        </row>
        <row r="592">
          <cell r="A592" t="str">
            <v>KuantanCalcutta20</v>
          </cell>
        </row>
        <row r="593">
          <cell r="A593" t="str">
            <v>KuantanChennai20</v>
          </cell>
        </row>
        <row r="594">
          <cell r="A594" t="str">
            <v>KuantanDashrath20</v>
          </cell>
        </row>
        <row r="595">
          <cell r="A595" t="str">
            <v>KuantanFelixstowe20</v>
          </cell>
        </row>
        <row r="596">
          <cell r="A596" t="str">
            <v>KuantanHaiphong20</v>
          </cell>
        </row>
        <row r="597">
          <cell r="A597" t="str">
            <v>KuantanHaldia20</v>
          </cell>
        </row>
        <row r="598">
          <cell r="A598" t="str">
            <v>KuantanHo Chi Minh (Cat Lai)20</v>
          </cell>
        </row>
        <row r="599">
          <cell r="A599" t="str">
            <v>KuantanHo Chi Minh (Phuoc Long)20</v>
          </cell>
        </row>
        <row r="600">
          <cell r="A600" t="str">
            <v>KuantanHo Chi Minh (Tan Cang)20</v>
          </cell>
        </row>
        <row r="601">
          <cell r="A601" t="str">
            <v>KuantanHo Chi Minh (VICT)20</v>
          </cell>
        </row>
        <row r="602">
          <cell r="A602" t="str">
            <v>KuantanHong Kong20</v>
          </cell>
        </row>
        <row r="603">
          <cell r="A603" t="str">
            <v>KuantanHuangpu20</v>
          </cell>
        </row>
        <row r="604">
          <cell r="A604" t="str">
            <v>KuantanICD Dasharath (Nhava Sheva)20</v>
          </cell>
        </row>
        <row r="605">
          <cell r="A605" t="str">
            <v>KuantanICD Tuglakabad20</v>
          </cell>
        </row>
        <row r="606">
          <cell r="A606" t="str">
            <v>KuantanJakarta20</v>
          </cell>
        </row>
        <row r="607">
          <cell r="A607" t="str">
            <v>KuantanJiangmen20</v>
          </cell>
        </row>
        <row r="608">
          <cell r="A608" t="str">
            <v>KuantanKaohsiung20</v>
          </cell>
        </row>
        <row r="609">
          <cell r="A609" t="str">
            <v>KuantanKarachi20</v>
          </cell>
        </row>
        <row r="610">
          <cell r="A610" t="str">
            <v>KuantanKeelung20</v>
          </cell>
        </row>
        <row r="611">
          <cell r="A611" t="str">
            <v>KuantanKobe20</v>
          </cell>
        </row>
        <row r="612">
          <cell r="A612" t="str">
            <v>KuantanKota Kinabalu20</v>
          </cell>
        </row>
        <row r="613">
          <cell r="A613" t="str">
            <v>KuantanManila North Port20</v>
          </cell>
        </row>
        <row r="614">
          <cell r="A614" t="str">
            <v>KuantanManila South Port20</v>
          </cell>
        </row>
        <row r="615">
          <cell r="A615" t="str">
            <v>KuantanMelbourne20</v>
          </cell>
        </row>
        <row r="616">
          <cell r="A616" t="str">
            <v>KuantanMoji Fukuoka20</v>
          </cell>
        </row>
        <row r="617">
          <cell r="A617" t="str">
            <v>KuantanNagoya20</v>
          </cell>
        </row>
        <row r="618">
          <cell r="A618" t="str">
            <v>KuantanNansha20</v>
          </cell>
        </row>
        <row r="619">
          <cell r="A619" t="str">
            <v>KuantanNew Delhi20</v>
          </cell>
        </row>
        <row r="620">
          <cell r="A620" t="str">
            <v>KuantanNhava Sheva20</v>
          </cell>
        </row>
        <row r="621">
          <cell r="A621" t="str">
            <v>KuantanQingdao20</v>
          </cell>
        </row>
        <row r="622">
          <cell r="A622" t="str">
            <v>KuantanShanghai20</v>
          </cell>
        </row>
        <row r="623">
          <cell r="A623" t="str">
            <v>KuantanShekou20</v>
          </cell>
        </row>
        <row r="624">
          <cell r="A624" t="str">
            <v>KuantanSouthampton20</v>
          </cell>
        </row>
        <row r="625">
          <cell r="A625" t="str">
            <v>KuantanSurabaya20</v>
          </cell>
        </row>
        <row r="626">
          <cell r="A626" t="str">
            <v>KuantanTaichung20</v>
          </cell>
        </row>
        <row r="627">
          <cell r="A627" t="str">
            <v>KuantanTaiping20</v>
          </cell>
        </row>
        <row r="628">
          <cell r="A628" t="str">
            <v>KuantanTianjin20</v>
          </cell>
        </row>
        <row r="629">
          <cell r="A629" t="str">
            <v>KuantanTokyo20</v>
          </cell>
        </row>
        <row r="630">
          <cell r="A630" t="str">
            <v>KuantanWu Chong Kou20</v>
          </cell>
        </row>
        <row r="631">
          <cell r="A631" t="str">
            <v>KuantanXiamen20</v>
          </cell>
        </row>
        <row r="632">
          <cell r="A632" t="str">
            <v>KuantanXinfeng20</v>
          </cell>
        </row>
        <row r="633">
          <cell r="A633" t="str">
            <v>KuantanZhongshan20</v>
          </cell>
        </row>
        <row r="634">
          <cell r="A634" t="str">
            <v>KuantanHartlepool20ISO</v>
          </cell>
        </row>
        <row r="635">
          <cell r="A635" t="str">
            <v>LianhuashanBangkok20</v>
          </cell>
        </row>
        <row r="636">
          <cell r="A636" t="str">
            <v>LianhuashanBangkok40</v>
          </cell>
        </row>
        <row r="637">
          <cell r="A637" t="str">
            <v>LianhuashanBusan20</v>
          </cell>
        </row>
        <row r="638">
          <cell r="A638" t="str">
            <v>LianhuashanBusan40</v>
          </cell>
        </row>
        <row r="639">
          <cell r="A639" t="str">
            <v>LianhuashanDalian20</v>
          </cell>
        </row>
        <row r="640">
          <cell r="A640" t="str">
            <v>LianhuashanDalian40</v>
          </cell>
        </row>
        <row r="641">
          <cell r="A641" t="str">
            <v>LianhuashanFelixstowe20</v>
          </cell>
        </row>
        <row r="642">
          <cell r="A642" t="str">
            <v>LianhuashanFelixstowe40</v>
          </cell>
        </row>
        <row r="643">
          <cell r="A643" t="str">
            <v>LianhuashanHo Chi Minh (Phuoc Long)20</v>
          </cell>
        </row>
        <row r="644">
          <cell r="A644" t="str">
            <v>LianhuashanHo Chi Minh (Phuoc Long)40</v>
          </cell>
        </row>
        <row r="645">
          <cell r="A645" t="str">
            <v>LianhuashanJakarta20</v>
          </cell>
        </row>
        <row r="646">
          <cell r="A646" t="str">
            <v>LianhuashanJakarta40</v>
          </cell>
        </row>
        <row r="647">
          <cell r="A647" t="str">
            <v>LianhuashanKaohsiung20</v>
          </cell>
        </row>
        <row r="648">
          <cell r="A648" t="str">
            <v>LianhuashanKaohsiung40</v>
          </cell>
        </row>
        <row r="649">
          <cell r="A649" t="str">
            <v>LianhuashanKeelung20</v>
          </cell>
        </row>
        <row r="650">
          <cell r="A650" t="str">
            <v>LianhuashanKeelung40</v>
          </cell>
        </row>
        <row r="651">
          <cell r="A651" t="str">
            <v>LianhuashanManila South Port20</v>
          </cell>
        </row>
        <row r="652">
          <cell r="A652" t="str">
            <v>LianhuashanManila South Port40</v>
          </cell>
        </row>
        <row r="653">
          <cell r="A653" t="str">
            <v>LianhuashanPort Klang20</v>
          </cell>
        </row>
        <row r="654">
          <cell r="A654" t="str">
            <v>LianhuashanPort Klang40</v>
          </cell>
        </row>
        <row r="655">
          <cell r="A655" t="str">
            <v>LianhuashanShanghai20</v>
          </cell>
        </row>
        <row r="656">
          <cell r="A656" t="str">
            <v>LianhuashanShanghai40</v>
          </cell>
        </row>
        <row r="657">
          <cell r="A657" t="str">
            <v>LianhuashanSingapore20</v>
          </cell>
        </row>
        <row r="658">
          <cell r="A658" t="str">
            <v>LianhuashanSingapore40</v>
          </cell>
        </row>
        <row r="659">
          <cell r="A659" t="str">
            <v>MundraAntwerp20</v>
          </cell>
        </row>
        <row r="660">
          <cell r="A660" t="str">
            <v>MundraAntwerp40</v>
          </cell>
        </row>
        <row r="661">
          <cell r="A661" t="str">
            <v>MundraBremerhaven20</v>
          </cell>
        </row>
        <row r="662">
          <cell r="A662" t="str">
            <v>MundraBremerhaven40</v>
          </cell>
        </row>
        <row r="663">
          <cell r="A663" t="str">
            <v>MundraBuenaventura20</v>
          </cell>
        </row>
        <row r="664">
          <cell r="A664" t="str">
            <v>MundraBuenaventura40</v>
          </cell>
        </row>
        <row r="665">
          <cell r="A665" t="str">
            <v>MundraHamburg20</v>
          </cell>
        </row>
        <row r="666">
          <cell r="A666" t="str">
            <v>MundraHamburg40</v>
          </cell>
        </row>
        <row r="667">
          <cell r="A667" t="str">
            <v>MundraHong Kong20</v>
          </cell>
        </row>
        <row r="668">
          <cell r="A668" t="str">
            <v>MundraHong Kong40</v>
          </cell>
        </row>
        <row r="669">
          <cell r="A669" t="str">
            <v>MundraLianhuashan20</v>
          </cell>
        </row>
        <row r="670">
          <cell r="A670" t="str">
            <v>MundraLianhuashan40</v>
          </cell>
        </row>
        <row r="671">
          <cell r="A671" t="str">
            <v>MundraPuerto Quetzal20</v>
          </cell>
        </row>
        <row r="672">
          <cell r="A672" t="str">
            <v>MundraPuerto Quetzal40</v>
          </cell>
        </row>
        <row r="673">
          <cell r="A673" t="str">
            <v>MundraRotterdam20</v>
          </cell>
        </row>
        <row r="674">
          <cell r="A674" t="str">
            <v>MundraRotterdam40</v>
          </cell>
        </row>
        <row r="675">
          <cell r="A675" t="str">
            <v>MundraShekou20</v>
          </cell>
        </row>
        <row r="676">
          <cell r="A676" t="str">
            <v>MundraShekou40</v>
          </cell>
        </row>
        <row r="677">
          <cell r="A677" t="str">
            <v>MundraSingapore20</v>
          </cell>
        </row>
        <row r="678">
          <cell r="A678" t="str">
            <v>MundraSingapore40</v>
          </cell>
        </row>
        <row r="679">
          <cell r="A679" t="str">
            <v>MundraBensheim20</v>
          </cell>
        </row>
        <row r="680">
          <cell r="A680" t="str">
            <v>MundraBensheim40</v>
          </cell>
        </row>
        <row r="681">
          <cell r="A681" t="str">
            <v>MundraHeppenheim20</v>
          </cell>
        </row>
        <row r="682">
          <cell r="A682" t="str">
            <v>MundraHeppenheim40</v>
          </cell>
        </row>
        <row r="683">
          <cell r="A683" t="str">
            <v>NanjingKarachi20</v>
          </cell>
        </row>
        <row r="684">
          <cell r="A684" t="str">
            <v>NanjingKarachi40</v>
          </cell>
        </row>
        <row r="685">
          <cell r="A685" t="str">
            <v>NanjingSingapore20</v>
          </cell>
        </row>
        <row r="686">
          <cell r="A686" t="str">
            <v>NanjingSingapore40</v>
          </cell>
        </row>
        <row r="687">
          <cell r="A687" t="str">
            <v>NanshaRotterdam20</v>
          </cell>
        </row>
        <row r="688">
          <cell r="A688" t="str">
            <v>NanshaRotterdam40</v>
          </cell>
        </row>
        <row r="689">
          <cell r="A689" t="str">
            <v>NanshaBasel20</v>
          </cell>
        </row>
        <row r="690">
          <cell r="A690" t="str">
            <v>NanshaBasel40</v>
          </cell>
        </row>
        <row r="691">
          <cell r="A691" t="str">
            <v>NantongFelixstowe20</v>
          </cell>
        </row>
        <row r="692">
          <cell r="A692" t="str">
            <v>NantongSouthampton20</v>
          </cell>
        </row>
        <row r="693">
          <cell r="A693" t="str">
            <v>NantongHuddersfield20ISO</v>
          </cell>
        </row>
        <row r="694">
          <cell r="A694" t="str">
            <v>Nhava ShevaAntwerp20</v>
          </cell>
        </row>
        <row r="695">
          <cell r="A695" t="str">
            <v>Nhava ShevaAntwerp40</v>
          </cell>
        </row>
        <row r="696">
          <cell r="A696" t="str">
            <v>Nhava ShevaBangkok20</v>
          </cell>
        </row>
        <row r="697">
          <cell r="A697" t="str">
            <v>Nhava ShevaBangkok40</v>
          </cell>
        </row>
        <row r="698">
          <cell r="A698" t="str">
            <v>Nhava ShevaBremerhaven20</v>
          </cell>
        </row>
        <row r="699">
          <cell r="A699" t="str">
            <v>Nhava ShevaBremerhaven40</v>
          </cell>
        </row>
        <row r="700">
          <cell r="A700" t="str">
            <v>Nhava ShevaBuenaventura20</v>
          </cell>
        </row>
        <row r="701">
          <cell r="A701" t="str">
            <v>Nhava ShevaBuenaventura40</v>
          </cell>
        </row>
        <row r="702">
          <cell r="A702" t="str">
            <v>Nhava ShevaCallao20</v>
          </cell>
        </row>
        <row r="703">
          <cell r="A703" t="str">
            <v>Nhava ShevaCallao40</v>
          </cell>
        </row>
        <row r="704">
          <cell r="A704" t="str">
            <v>Nhava ShevaColon20</v>
          </cell>
        </row>
        <row r="705">
          <cell r="A705" t="str">
            <v>Nhava ShevaColon40</v>
          </cell>
        </row>
        <row r="706">
          <cell r="A706" t="str">
            <v>Nhava ShevaFelixstowe20ISO</v>
          </cell>
        </row>
        <row r="707">
          <cell r="A707" t="str">
            <v>Nhava ShevaHamburg20</v>
          </cell>
        </row>
        <row r="708">
          <cell r="A708" t="str">
            <v>Nhava ShevaHamburg40</v>
          </cell>
        </row>
        <row r="709">
          <cell r="A709" t="str">
            <v>Nhava ShevaHong Kong20</v>
          </cell>
        </row>
        <row r="710">
          <cell r="A710" t="str">
            <v>Nhava ShevaHong Kong40</v>
          </cell>
        </row>
        <row r="711">
          <cell r="A711" t="str">
            <v>Nhava ShevaJakarta20</v>
          </cell>
        </row>
        <row r="712">
          <cell r="A712" t="str">
            <v>Nhava ShevaJakarta40</v>
          </cell>
        </row>
        <row r="713">
          <cell r="A713" t="str">
            <v>Nhava ShevaKobe20ISO</v>
          </cell>
        </row>
        <row r="714">
          <cell r="A714" t="str">
            <v>Nhava ShevaLazaro Cardenas20</v>
          </cell>
        </row>
        <row r="715">
          <cell r="A715" t="str">
            <v>Nhava ShevaLazaro Cardenas40</v>
          </cell>
        </row>
        <row r="716">
          <cell r="A716" t="str">
            <v>Nhava ShevaLianhuashan20</v>
          </cell>
        </row>
        <row r="717">
          <cell r="A717" t="str">
            <v>Nhava ShevaLianhuashan40</v>
          </cell>
        </row>
        <row r="718">
          <cell r="A718" t="str">
            <v>Nhava ShevaMX Manzanillo20</v>
          </cell>
        </row>
        <row r="719">
          <cell r="A719" t="str">
            <v>Nhava ShevaMX Manzanillo40</v>
          </cell>
        </row>
        <row r="720">
          <cell r="A720" t="str">
            <v>Nhava ShevaPA Manzanillo20</v>
          </cell>
        </row>
        <row r="721">
          <cell r="A721" t="str">
            <v>Nhava ShevaPA Manzanillo40</v>
          </cell>
        </row>
        <row r="722">
          <cell r="A722" t="str">
            <v>Nhava ShevaPuerto Cortes20</v>
          </cell>
        </row>
        <row r="723">
          <cell r="A723" t="str">
            <v>Nhava ShevaPuerto Cortes40</v>
          </cell>
        </row>
        <row r="724">
          <cell r="A724" t="str">
            <v>Nhava ShevaRotterdam20</v>
          </cell>
        </row>
        <row r="725">
          <cell r="A725" t="str">
            <v>Nhava ShevaRotterdam40</v>
          </cell>
        </row>
        <row r="726">
          <cell r="A726" t="str">
            <v>Nhava ShevaSantos20</v>
          </cell>
        </row>
        <row r="727">
          <cell r="A727" t="str">
            <v>Nhava ShevaSantos40</v>
          </cell>
        </row>
        <row r="728">
          <cell r="A728" t="str">
            <v>Nhava ShevaShanghai20</v>
          </cell>
        </row>
        <row r="729">
          <cell r="A729" t="str">
            <v>Nhava ShevaShanghai40</v>
          </cell>
        </row>
        <row r="730">
          <cell r="A730" t="str">
            <v>Nhava ShevaShatian20</v>
          </cell>
        </row>
        <row r="731">
          <cell r="A731" t="str">
            <v>Nhava ShevaShatian40</v>
          </cell>
        </row>
        <row r="732">
          <cell r="A732" t="str">
            <v>Nhava ShevaShekou20</v>
          </cell>
        </row>
        <row r="733">
          <cell r="A733" t="str">
            <v>Nhava ShevaShekou40</v>
          </cell>
        </row>
        <row r="734">
          <cell r="A734" t="str">
            <v>Nhava ShevaSingapore20</v>
          </cell>
        </row>
        <row r="735">
          <cell r="A735" t="str">
            <v>Nhava ShevaSingapore40</v>
          </cell>
        </row>
        <row r="736">
          <cell r="A736" t="str">
            <v>Nhava ShevaSouthampton20</v>
          </cell>
        </row>
        <row r="737">
          <cell r="A737" t="str">
            <v>Nhava ShevaSouthampton40</v>
          </cell>
        </row>
        <row r="738">
          <cell r="A738" t="str">
            <v>Nhava ShevaHeppenheim20</v>
          </cell>
        </row>
        <row r="739">
          <cell r="A739" t="str">
            <v>Nhava ShevaHeppenheim40</v>
          </cell>
        </row>
        <row r="740">
          <cell r="A740" t="str">
            <v>Nhava ShevaBasel20</v>
          </cell>
        </row>
        <row r="741">
          <cell r="A741" t="str">
            <v>Nhava ShevaBasel40</v>
          </cell>
        </row>
        <row r="742">
          <cell r="A742" t="str">
            <v>Nhava ShevaBirsfelden20</v>
          </cell>
        </row>
        <row r="743">
          <cell r="A743" t="str">
            <v>Nhava ShevaBirsfelden40</v>
          </cell>
        </row>
        <row r="744">
          <cell r="A744" t="str">
            <v>Nhava ShevaBensheim20</v>
          </cell>
        </row>
        <row r="745">
          <cell r="A745" t="str">
            <v>Nhava ShevaBensheim40</v>
          </cell>
        </row>
        <row r="746">
          <cell r="A746" t="str">
            <v>Nhava ShevaBorsfleth20</v>
          </cell>
        </row>
        <row r="747">
          <cell r="A747" t="str">
            <v>Nhava ShevaBorsfleth40</v>
          </cell>
        </row>
        <row r="748">
          <cell r="A748" t="str">
            <v>Nhava ShevaHuddersfield20ISO</v>
          </cell>
        </row>
        <row r="749">
          <cell r="A749" t="str">
            <v>Nhava ShevaColon Free Zone20</v>
          </cell>
        </row>
        <row r="750">
          <cell r="A750" t="str">
            <v>Nhava ShevaColon Free Zone40</v>
          </cell>
        </row>
        <row r="751">
          <cell r="A751" t="str">
            <v>NingboSouthampton20ISO</v>
          </cell>
        </row>
        <row r="752">
          <cell r="A752" t="str">
            <v>OsakaBusan20</v>
          </cell>
        </row>
        <row r="753">
          <cell r="A753" t="str">
            <v>OsakaBusan40</v>
          </cell>
        </row>
        <row r="754">
          <cell r="A754" t="str">
            <v>OsakaHamburg20</v>
          </cell>
        </row>
        <row r="755">
          <cell r="A755" t="str">
            <v>OsakaHamburg40</v>
          </cell>
        </row>
        <row r="756">
          <cell r="A756" t="str">
            <v>OsakaKeelung20</v>
          </cell>
        </row>
        <row r="757">
          <cell r="A757" t="str">
            <v>OsakaKeelung40</v>
          </cell>
        </row>
        <row r="758">
          <cell r="A758" t="str">
            <v>Pasir GudangFelixstowe20</v>
          </cell>
        </row>
        <row r="759">
          <cell r="A759" t="str">
            <v>Pasir GudangFelixstowe40</v>
          </cell>
        </row>
        <row r="760">
          <cell r="A760" t="str">
            <v>Pasir GudangGrangemouth20</v>
          </cell>
        </row>
        <row r="761">
          <cell r="A761" t="str">
            <v>Pasir GudangGrangemouth40</v>
          </cell>
        </row>
        <row r="762">
          <cell r="A762" t="str">
            <v>PipavavAntwerp20</v>
          </cell>
        </row>
        <row r="763">
          <cell r="A763" t="str">
            <v>PipavavAntwerp40</v>
          </cell>
        </row>
        <row r="764">
          <cell r="A764" t="str">
            <v>PipavavBremerhaven20</v>
          </cell>
        </row>
        <row r="765">
          <cell r="A765" t="str">
            <v>PipavavBremerhaven40</v>
          </cell>
        </row>
        <row r="766">
          <cell r="A766" t="str">
            <v>PipavavHamburg20</v>
          </cell>
        </row>
        <row r="767">
          <cell r="A767" t="str">
            <v>PipavavHamburg40</v>
          </cell>
        </row>
        <row r="768">
          <cell r="A768" t="str">
            <v>PipavavRotterdam20</v>
          </cell>
        </row>
        <row r="769">
          <cell r="A769" t="str">
            <v>PipavavRotterdam40</v>
          </cell>
        </row>
        <row r="770">
          <cell r="A770" t="str">
            <v>PipavavBasel20</v>
          </cell>
        </row>
        <row r="771">
          <cell r="A771" t="str">
            <v>PipavavBasel40</v>
          </cell>
        </row>
        <row r="772">
          <cell r="A772" t="str">
            <v>PipavavBirsfelden20</v>
          </cell>
        </row>
        <row r="773">
          <cell r="A773" t="str">
            <v>PipavavBirsfelden40</v>
          </cell>
        </row>
        <row r="774">
          <cell r="A774" t="str">
            <v>PipavavBensheim20</v>
          </cell>
        </row>
        <row r="775">
          <cell r="A775" t="str">
            <v>PipavavBensheim40</v>
          </cell>
        </row>
        <row r="776">
          <cell r="A776" t="str">
            <v>PipavavBernburg (Saale)20</v>
          </cell>
        </row>
        <row r="777">
          <cell r="A777" t="str">
            <v>PipavavBernburg (Saale)40</v>
          </cell>
        </row>
        <row r="778">
          <cell r="A778" t="str">
            <v>PipavavBorsfleth20</v>
          </cell>
        </row>
        <row r="779">
          <cell r="A779" t="str">
            <v>PipavavBorsfleth40</v>
          </cell>
        </row>
        <row r="780">
          <cell r="A780" t="str">
            <v>PipavavHeppenheim20</v>
          </cell>
        </row>
        <row r="781">
          <cell r="A781" t="str">
            <v>PipavavHeppenheim40</v>
          </cell>
        </row>
        <row r="782">
          <cell r="A782" t="str">
            <v>Port KlangBangkok20</v>
          </cell>
        </row>
        <row r="783">
          <cell r="A783" t="str">
            <v>Port KlangBangkok40</v>
          </cell>
        </row>
        <row r="784">
          <cell r="A784" t="str">
            <v>Port KlangBusan20</v>
          </cell>
        </row>
        <row r="785">
          <cell r="A785" t="str">
            <v>Port KlangBusan40</v>
          </cell>
        </row>
        <row r="786">
          <cell r="A786" t="str">
            <v>Port KlangHo Chi Minh (Cat Lai)20</v>
          </cell>
        </row>
        <row r="787">
          <cell r="A787" t="str">
            <v>Port KlangHo Chi Minh (Cat Lai)40</v>
          </cell>
        </row>
        <row r="788">
          <cell r="A788" t="str">
            <v>Port KlangHo Chi Minh (Phuoc Long)20</v>
          </cell>
        </row>
        <row r="789">
          <cell r="A789" t="str">
            <v>Port KlangHo Chi Minh (Phuoc Long)40</v>
          </cell>
        </row>
        <row r="790">
          <cell r="A790" t="str">
            <v>Port KlangHo Chi Minh (Tan Cang)20</v>
          </cell>
        </row>
        <row r="791">
          <cell r="A791" t="str">
            <v>Port KlangHo Chi Minh (Tan Cang)40</v>
          </cell>
        </row>
        <row r="792">
          <cell r="A792" t="str">
            <v>Port KlangHo Chi Minh (VICT)20</v>
          </cell>
        </row>
        <row r="793">
          <cell r="A793" t="str">
            <v>Port KlangHo Chi Minh (VICT)40</v>
          </cell>
        </row>
        <row r="794">
          <cell r="A794" t="str">
            <v>Port KlangJakarta20</v>
          </cell>
        </row>
        <row r="795">
          <cell r="A795" t="str">
            <v>Port KlangJakarta40</v>
          </cell>
        </row>
        <row r="796">
          <cell r="A796" t="str">
            <v>Port KlangKeelung20</v>
          </cell>
        </row>
        <row r="797">
          <cell r="A797" t="str">
            <v>Port KlangKeelung40</v>
          </cell>
        </row>
        <row r="798">
          <cell r="A798" t="str">
            <v>Port KlangSurabaya20</v>
          </cell>
        </row>
        <row r="799">
          <cell r="A799" t="str">
            <v>Port KlangSurabaya40</v>
          </cell>
        </row>
        <row r="800">
          <cell r="A800" t="str">
            <v>QingdaoAntwerp20</v>
          </cell>
        </row>
        <row r="801">
          <cell r="A801" t="str">
            <v>QingdaoAntwerp40</v>
          </cell>
        </row>
        <row r="802">
          <cell r="A802" t="str">
            <v>QingdaoBangkok20</v>
          </cell>
        </row>
        <row r="803">
          <cell r="A803" t="str">
            <v>QingdaoBangkok40</v>
          </cell>
        </row>
        <row r="804">
          <cell r="A804" t="str">
            <v>QingdaoBusan20</v>
          </cell>
        </row>
        <row r="805">
          <cell r="A805" t="str">
            <v>QingdaoBusan40</v>
          </cell>
        </row>
        <row r="806">
          <cell r="A806" t="str">
            <v>QingdaoChiwan20</v>
          </cell>
        </row>
        <row r="807">
          <cell r="A807" t="str">
            <v>QingdaoChiwan40</v>
          </cell>
        </row>
        <row r="808">
          <cell r="A808" t="str">
            <v>QingdaoColon20</v>
          </cell>
        </row>
        <row r="809">
          <cell r="A809" t="str">
            <v>QingdaoColon40</v>
          </cell>
        </row>
        <row r="810">
          <cell r="A810" t="str">
            <v>QingdaoHamburg20</v>
          </cell>
        </row>
        <row r="811">
          <cell r="A811" t="str">
            <v>QingdaoHamburg40</v>
          </cell>
        </row>
        <row r="812">
          <cell r="A812" t="str">
            <v>QingdaoHong Kong20</v>
          </cell>
        </row>
        <row r="813">
          <cell r="A813" t="str">
            <v>QingdaoHong Kong40</v>
          </cell>
        </row>
        <row r="814">
          <cell r="A814" t="str">
            <v>QingdaoJakarta20</v>
          </cell>
        </row>
        <row r="815">
          <cell r="A815" t="str">
            <v>QingdaoJakarta40</v>
          </cell>
        </row>
        <row r="816">
          <cell r="A816" t="str">
            <v>QingdaoKobe20</v>
          </cell>
        </row>
        <row r="817">
          <cell r="A817" t="str">
            <v>QingdaoKobe40</v>
          </cell>
        </row>
        <row r="818">
          <cell r="A818" t="str">
            <v>QingdaoLazaro Cardenas20</v>
          </cell>
        </row>
        <row r="819">
          <cell r="A819" t="str">
            <v>QingdaoLazaro Cardenas40</v>
          </cell>
        </row>
        <row r="820">
          <cell r="A820" t="str">
            <v>QingdaoMX Manzanillo20</v>
          </cell>
        </row>
        <row r="821">
          <cell r="A821" t="str">
            <v>QingdaoMX Manzanillo40</v>
          </cell>
        </row>
        <row r="822">
          <cell r="A822" t="str">
            <v>QingdaoNhava Sheva20</v>
          </cell>
        </row>
        <row r="823">
          <cell r="A823" t="str">
            <v>QingdaoNhava Sheva40</v>
          </cell>
        </row>
        <row r="824">
          <cell r="A824" t="str">
            <v>QingdaoPA Manzanillo20</v>
          </cell>
        </row>
        <row r="825">
          <cell r="A825" t="str">
            <v>QingdaoPA Manzanillo40</v>
          </cell>
        </row>
        <row r="826">
          <cell r="A826" t="str">
            <v>QingdaoPenang20</v>
          </cell>
        </row>
        <row r="827">
          <cell r="A827" t="str">
            <v>QingdaoPenang40</v>
          </cell>
        </row>
        <row r="828">
          <cell r="A828" t="str">
            <v>QingdaoRotterdam20</v>
          </cell>
        </row>
        <row r="829">
          <cell r="A829" t="str">
            <v>QingdaoRotterdam40</v>
          </cell>
        </row>
        <row r="830">
          <cell r="A830" t="str">
            <v>QingdaoSantos20</v>
          </cell>
        </row>
        <row r="831">
          <cell r="A831" t="str">
            <v>QingdaoSantos40</v>
          </cell>
        </row>
        <row r="832">
          <cell r="A832" t="str">
            <v>QingdaoShanghai20</v>
          </cell>
        </row>
        <row r="833">
          <cell r="A833" t="str">
            <v>QingdaoShanghai40</v>
          </cell>
        </row>
        <row r="834">
          <cell r="A834" t="str">
            <v>QingdaoShatian20</v>
          </cell>
        </row>
        <row r="835">
          <cell r="A835" t="str">
            <v>QingdaoShatian40</v>
          </cell>
        </row>
        <row r="836">
          <cell r="A836" t="str">
            <v>QingdaoShekou20</v>
          </cell>
        </row>
        <row r="837">
          <cell r="A837" t="str">
            <v>QingdaoShekou40</v>
          </cell>
        </row>
        <row r="838">
          <cell r="A838" t="str">
            <v>QingdaoSingapore20</v>
          </cell>
        </row>
        <row r="839">
          <cell r="A839" t="str">
            <v>QingdaoSingapore40</v>
          </cell>
        </row>
        <row r="840">
          <cell r="A840" t="str">
            <v>QingdaoHeppenheim20</v>
          </cell>
        </row>
        <row r="841">
          <cell r="A841" t="str">
            <v>QingdaoHeppenheim40</v>
          </cell>
        </row>
        <row r="842">
          <cell r="A842" t="str">
            <v>QingdaoBasel20</v>
          </cell>
        </row>
        <row r="843">
          <cell r="A843" t="str">
            <v>QingdaoBasel40</v>
          </cell>
        </row>
        <row r="844">
          <cell r="A844" t="str">
            <v>QingdaoBirsfelden20</v>
          </cell>
        </row>
        <row r="845">
          <cell r="A845" t="str">
            <v>QingdaoBirsfelden40</v>
          </cell>
        </row>
        <row r="846">
          <cell r="A846" t="str">
            <v>QingdaoColon Free Zone20</v>
          </cell>
        </row>
        <row r="847">
          <cell r="A847" t="str">
            <v>QingdaoColon Free Zone40</v>
          </cell>
        </row>
        <row r="848">
          <cell r="A848" t="str">
            <v>ShanghaiAntwerp20</v>
          </cell>
        </row>
        <row r="849">
          <cell r="A849" t="str">
            <v>ShanghaiAntwerp40</v>
          </cell>
        </row>
        <row r="850">
          <cell r="A850" t="str">
            <v>ShanghaiAuckland20</v>
          </cell>
        </row>
        <row r="851">
          <cell r="A851" t="str">
            <v>ShanghaiAuckland40</v>
          </cell>
        </row>
        <row r="852">
          <cell r="A852" t="str">
            <v>ShanghaiBandar Abbas20</v>
          </cell>
        </row>
        <row r="853">
          <cell r="A853" t="str">
            <v>ShanghaiBandar Abbas40</v>
          </cell>
        </row>
        <row r="854">
          <cell r="A854" t="str">
            <v>ShanghaiBangkok20</v>
          </cell>
        </row>
        <row r="855">
          <cell r="A855" t="str">
            <v>ShanghaiBangkok40</v>
          </cell>
        </row>
        <row r="856">
          <cell r="A856" t="str">
            <v>ShanghaiBangkok20R</v>
          </cell>
        </row>
        <row r="857">
          <cell r="A857" t="str">
            <v>ShanghaiBangkok40R</v>
          </cell>
        </row>
        <row r="858">
          <cell r="A858" t="str">
            <v>ShanghaiBremerhaven20</v>
          </cell>
        </row>
        <row r="859">
          <cell r="A859" t="str">
            <v>ShanghaiBremerhaven40</v>
          </cell>
        </row>
        <row r="860">
          <cell r="A860" t="str">
            <v>ShanghaiBuenaventura20</v>
          </cell>
        </row>
        <row r="861">
          <cell r="A861" t="str">
            <v>ShanghaiBuenaventura40</v>
          </cell>
        </row>
        <row r="862">
          <cell r="A862" t="str">
            <v>ShanghaiBuenos Aires20</v>
          </cell>
        </row>
        <row r="863">
          <cell r="A863" t="str">
            <v>ShanghaiBuenos Aires40</v>
          </cell>
        </row>
        <row r="864">
          <cell r="A864" t="str">
            <v>ShanghaiBusan20</v>
          </cell>
        </row>
        <row r="865">
          <cell r="A865" t="str">
            <v>ShanghaiBusan40</v>
          </cell>
        </row>
        <row r="866">
          <cell r="A866" t="str">
            <v>ShanghaiChiwan20</v>
          </cell>
        </row>
        <row r="867">
          <cell r="A867" t="str">
            <v>ShanghaiChiwan40</v>
          </cell>
        </row>
        <row r="868">
          <cell r="A868" t="str">
            <v>ShanghaiDammam20</v>
          </cell>
        </row>
        <row r="869">
          <cell r="A869" t="str">
            <v>ShanghaiDammam40</v>
          </cell>
        </row>
        <row r="870">
          <cell r="A870" t="str">
            <v>ShanghaiDanang20</v>
          </cell>
        </row>
        <row r="871">
          <cell r="A871" t="str">
            <v>ShanghaiDanang40</v>
          </cell>
        </row>
        <row r="872">
          <cell r="A872" t="str">
            <v>ShanghaiDhaka20</v>
          </cell>
        </row>
        <row r="873">
          <cell r="A873" t="str">
            <v>ShanghaiDhaka40</v>
          </cell>
        </row>
        <row r="874">
          <cell r="A874" t="str">
            <v>ShanghaiDubai20</v>
          </cell>
        </row>
        <row r="875">
          <cell r="A875" t="str">
            <v>ShanghaiDubai40</v>
          </cell>
        </row>
        <row r="876">
          <cell r="A876" t="str">
            <v>ShanghaiFelixstowe20ISO</v>
          </cell>
        </row>
        <row r="877">
          <cell r="A877" t="str">
            <v>ShanghaiGuayaquil20</v>
          </cell>
        </row>
        <row r="878">
          <cell r="A878" t="str">
            <v>ShanghaiGuayaquil40</v>
          </cell>
        </row>
        <row r="879">
          <cell r="A879" t="str">
            <v>ShanghaiHaiphong20</v>
          </cell>
        </row>
        <row r="880">
          <cell r="A880" t="str">
            <v>ShanghaiHaiphong40</v>
          </cell>
        </row>
        <row r="881">
          <cell r="A881" t="str">
            <v>ShanghaiHamburg20</v>
          </cell>
        </row>
        <row r="882">
          <cell r="A882" t="str">
            <v>ShanghaiHamburg40</v>
          </cell>
        </row>
        <row r="883">
          <cell r="A883" t="str">
            <v>ShanghaiHaydarpasa20</v>
          </cell>
        </row>
        <row r="884">
          <cell r="A884" t="str">
            <v>ShanghaiHaydarpasa40</v>
          </cell>
        </row>
        <row r="885">
          <cell r="A885" t="str">
            <v>ShanghaiHo Chi Minh (Cat Lai)20</v>
          </cell>
        </row>
        <row r="886">
          <cell r="A886" t="str">
            <v>ShanghaiHo Chi Minh (Cat Lai)40</v>
          </cell>
        </row>
        <row r="887">
          <cell r="A887" t="str">
            <v>ShanghaiHo Chi Minh (Cat Lai)20R</v>
          </cell>
        </row>
        <row r="888">
          <cell r="A888" t="str">
            <v>ShanghaiHo Chi Minh (Cat Lai)40R</v>
          </cell>
        </row>
        <row r="889">
          <cell r="A889" t="str">
            <v>ShanghaiHo Chi Minh (Phuoc Long)20</v>
          </cell>
        </row>
        <row r="890">
          <cell r="A890" t="str">
            <v>ShanghaiHo Chi Minh (Phuoc Long)40</v>
          </cell>
        </row>
        <row r="891">
          <cell r="A891" t="str">
            <v>ShanghaiHo Chi Minh (Phuoc Long)20R</v>
          </cell>
        </row>
        <row r="892">
          <cell r="A892" t="str">
            <v>ShanghaiHo Chi Minh (Phuoc Long)40R</v>
          </cell>
        </row>
        <row r="893">
          <cell r="A893" t="str">
            <v>ShanghaiHo Chi Minh (Tan Cang)20</v>
          </cell>
        </row>
        <row r="894">
          <cell r="A894" t="str">
            <v>ShanghaiHo Chi Minh (Tan Cang)40</v>
          </cell>
        </row>
        <row r="895">
          <cell r="A895" t="str">
            <v>ShanghaiHo Chi Minh (Tan Cang)20R</v>
          </cell>
        </row>
        <row r="896">
          <cell r="A896" t="str">
            <v>ShanghaiHo Chi Minh (Tan Cang)40R</v>
          </cell>
        </row>
        <row r="897">
          <cell r="A897" t="str">
            <v>ShanghaiHo Chi Minh (VICT)20</v>
          </cell>
        </row>
        <row r="898">
          <cell r="A898" t="str">
            <v>ShanghaiHo Chi Minh (VICT)40</v>
          </cell>
        </row>
        <row r="899">
          <cell r="A899" t="str">
            <v>ShanghaiHo Chi Minh (VICT)20R</v>
          </cell>
        </row>
        <row r="900">
          <cell r="A900" t="str">
            <v>ShanghaiHo Chi Minh (VICT)40R</v>
          </cell>
        </row>
        <row r="901">
          <cell r="A901" t="str">
            <v>ShanghaiHong Kong20</v>
          </cell>
        </row>
        <row r="902">
          <cell r="A902" t="str">
            <v>ShanghaiHong Kong40</v>
          </cell>
        </row>
        <row r="903">
          <cell r="A903" t="str">
            <v>ShanghaiHong Kong20R</v>
          </cell>
        </row>
        <row r="904">
          <cell r="A904" t="str">
            <v>ShanghaiHong Kong40R</v>
          </cell>
        </row>
        <row r="905">
          <cell r="A905" t="str">
            <v>ShanghaiHyderabad20</v>
          </cell>
        </row>
        <row r="906">
          <cell r="A906" t="str">
            <v>ShanghaiHyderabad40</v>
          </cell>
        </row>
        <row r="907">
          <cell r="A907" t="str">
            <v>ShanghaiICD Kamalapur20</v>
          </cell>
        </row>
        <row r="908">
          <cell r="A908" t="str">
            <v>ShanghaiICD Kamalapur40</v>
          </cell>
        </row>
        <row r="909">
          <cell r="A909" t="str">
            <v>ShanghaiIstanbul20</v>
          </cell>
        </row>
        <row r="910">
          <cell r="A910" t="str">
            <v>ShanghaiIstanbul40</v>
          </cell>
        </row>
        <row r="911">
          <cell r="A911" t="str">
            <v>ShanghaiJakarta20</v>
          </cell>
        </row>
        <row r="912">
          <cell r="A912" t="str">
            <v>ShanghaiJakarta40</v>
          </cell>
        </row>
        <row r="913">
          <cell r="A913" t="str">
            <v>ShanghaiJakarta20R</v>
          </cell>
        </row>
        <row r="914">
          <cell r="A914" t="str">
            <v>ShanghaiJakarta40R</v>
          </cell>
        </row>
        <row r="915">
          <cell r="A915" t="str">
            <v>ShanghaiJakarta 20</v>
          </cell>
        </row>
        <row r="916">
          <cell r="A916" t="str">
            <v>ShanghaiJakarta 40</v>
          </cell>
        </row>
        <row r="917">
          <cell r="A917" t="str">
            <v>ShanghaiJebel Ali20</v>
          </cell>
        </row>
        <row r="918">
          <cell r="A918" t="str">
            <v>ShanghaiJebel Ali40</v>
          </cell>
        </row>
        <row r="919">
          <cell r="A919" t="str">
            <v>ShanghaiKarachi20</v>
          </cell>
        </row>
        <row r="920">
          <cell r="A920" t="str">
            <v>ShanghaiKarachi40</v>
          </cell>
        </row>
        <row r="921">
          <cell r="A921" t="str">
            <v>ShanghaiKeelung20</v>
          </cell>
        </row>
        <row r="922">
          <cell r="A922" t="str">
            <v>ShanghaiKeelung40</v>
          </cell>
        </row>
        <row r="923">
          <cell r="A923" t="str">
            <v>ShanghaiKeelung20R</v>
          </cell>
        </row>
        <row r="924">
          <cell r="A924" t="str">
            <v>ShanghaiKeelung40R</v>
          </cell>
        </row>
        <row r="925">
          <cell r="A925" t="str">
            <v>ShanghaiKobe20</v>
          </cell>
        </row>
        <row r="926">
          <cell r="A926" t="str">
            <v>ShanghaiKobe40</v>
          </cell>
        </row>
        <row r="927">
          <cell r="A927" t="str">
            <v>ShanghaiLyttelton20</v>
          </cell>
        </row>
        <row r="928">
          <cell r="A928" t="str">
            <v>ShanghaiLyttelton40</v>
          </cell>
        </row>
        <row r="929">
          <cell r="A929" t="str">
            <v>ShanghaiManila North Port20</v>
          </cell>
        </row>
        <row r="930">
          <cell r="A930" t="str">
            <v>ShanghaiManila North Port40</v>
          </cell>
        </row>
        <row r="931">
          <cell r="A931" t="str">
            <v>ShanghaiManila South Port20</v>
          </cell>
        </row>
        <row r="932">
          <cell r="A932" t="str">
            <v>ShanghaiManila South Port40</v>
          </cell>
        </row>
        <row r="933">
          <cell r="A933" t="str">
            <v>ShanghaiMarseilles20</v>
          </cell>
        </row>
        <row r="934">
          <cell r="A934" t="str">
            <v>ShanghaiMarseilles40</v>
          </cell>
        </row>
        <row r="935">
          <cell r="A935" t="str">
            <v>ShanghaiMelbourne20</v>
          </cell>
        </row>
        <row r="936">
          <cell r="A936" t="str">
            <v>ShanghaiMelbourne40</v>
          </cell>
        </row>
        <row r="937">
          <cell r="A937" t="str">
            <v>ShanghaiMelbourne20R</v>
          </cell>
        </row>
        <row r="938">
          <cell r="A938" t="str">
            <v>ShanghaiMelbourne40R</v>
          </cell>
        </row>
        <row r="939">
          <cell r="A939" t="str">
            <v>ShanghaiMumbai20</v>
          </cell>
        </row>
        <row r="940">
          <cell r="A940" t="str">
            <v>ShanghaiMumbai40</v>
          </cell>
        </row>
        <row r="941">
          <cell r="A941" t="str">
            <v>ShanghaiMX Manzanillo20</v>
          </cell>
        </row>
        <row r="942">
          <cell r="A942" t="str">
            <v>ShanghaiMX Manzanillo40</v>
          </cell>
        </row>
        <row r="943">
          <cell r="A943" t="str">
            <v>ShanghaiNagoya20</v>
          </cell>
        </row>
        <row r="944">
          <cell r="A944" t="str">
            <v>ShanghaiNagoya40</v>
          </cell>
        </row>
        <row r="945">
          <cell r="A945" t="str">
            <v>ShanghaiNhava Sheva20</v>
          </cell>
        </row>
        <row r="946">
          <cell r="A946" t="str">
            <v>ShanghaiNhava Sheva40</v>
          </cell>
        </row>
        <row r="947">
          <cell r="A947" t="str">
            <v>ShanghaiOdessa20</v>
          </cell>
        </row>
        <row r="948">
          <cell r="A948" t="str">
            <v>ShanghaiOdessa40</v>
          </cell>
        </row>
        <row r="949">
          <cell r="A949" t="str">
            <v>ShanghaiOsaka20</v>
          </cell>
        </row>
        <row r="950">
          <cell r="A950" t="str">
            <v>ShanghaiOsaka40</v>
          </cell>
        </row>
        <row r="951">
          <cell r="A951" t="str">
            <v>ShanghaiPort Klang20</v>
          </cell>
        </row>
        <row r="952">
          <cell r="A952" t="str">
            <v>ShanghaiPort Klang40</v>
          </cell>
        </row>
        <row r="953">
          <cell r="A953" t="str">
            <v>ShanghaiPort Klang20R</v>
          </cell>
        </row>
        <row r="954">
          <cell r="A954" t="str">
            <v>ShanghaiPort Klang40R</v>
          </cell>
        </row>
        <row r="955">
          <cell r="A955" t="str">
            <v>ShanghaiPuerto Cabello20</v>
          </cell>
        </row>
        <row r="956">
          <cell r="A956" t="str">
            <v>ShanghaiPuerto Cabello40</v>
          </cell>
        </row>
        <row r="957">
          <cell r="A957" t="str">
            <v>ShanghaiQingdao20</v>
          </cell>
        </row>
        <row r="958">
          <cell r="A958" t="str">
            <v>ShanghaiQingdao40</v>
          </cell>
        </row>
        <row r="959">
          <cell r="A959" t="str">
            <v>ShanghaiRio De Janeiro20</v>
          </cell>
        </row>
        <row r="960">
          <cell r="A960" t="str">
            <v>ShanghaiRio De Janeiro40</v>
          </cell>
        </row>
        <row r="961">
          <cell r="A961" t="str">
            <v>ShanghaiRotterdam20</v>
          </cell>
        </row>
        <row r="962">
          <cell r="A962" t="str">
            <v>ShanghaiRotterdam40</v>
          </cell>
        </row>
        <row r="963">
          <cell r="A963" t="str">
            <v>ShanghaiRotterdam20R</v>
          </cell>
        </row>
        <row r="964">
          <cell r="A964" t="str">
            <v>ShanghaiRotterdam40R</v>
          </cell>
        </row>
        <row r="965">
          <cell r="A965" t="str">
            <v>ShanghaiSantos20</v>
          </cell>
        </row>
        <row r="966">
          <cell r="A966" t="str">
            <v>ShanghaiSantos40</v>
          </cell>
        </row>
        <row r="967">
          <cell r="A967" t="str">
            <v>ShanghaiSemarang20</v>
          </cell>
        </row>
        <row r="968">
          <cell r="A968" t="str">
            <v>ShanghaiSemarang40</v>
          </cell>
        </row>
        <row r="969">
          <cell r="A969" t="str">
            <v>ShanghaiSharjah20</v>
          </cell>
        </row>
        <row r="970">
          <cell r="A970" t="str">
            <v>ShanghaiSharjah40</v>
          </cell>
        </row>
        <row r="971">
          <cell r="A971" t="str">
            <v>ShanghaiShatian20</v>
          </cell>
        </row>
        <row r="972">
          <cell r="A972" t="str">
            <v>ShanghaiShatian40</v>
          </cell>
        </row>
        <row r="973">
          <cell r="A973" t="str">
            <v>ShanghaiSingapore20</v>
          </cell>
        </row>
        <row r="974">
          <cell r="A974" t="str">
            <v>ShanghaiSingapore40</v>
          </cell>
        </row>
        <row r="975">
          <cell r="A975" t="str">
            <v>ShanghaiSingapore20R</v>
          </cell>
        </row>
        <row r="976">
          <cell r="A976" t="str">
            <v>ShanghaiSingapore40R</v>
          </cell>
        </row>
        <row r="977">
          <cell r="A977" t="str">
            <v>ShanghaiSouthampton20ISO</v>
          </cell>
        </row>
        <row r="978">
          <cell r="A978" t="str">
            <v>ShanghaiSouthampton20</v>
          </cell>
        </row>
        <row r="979">
          <cell r="A979" t="str">
            <v>ShanghaiSouthampton40</v>
          </cell>
        </row>
        <row r="980">
          <cell r="A980" t="str">
            <v>ShanghaiSurabaya20</v>
          </cell>
        </row>
        <row r="981">
          <cell r="A981" t="str">
            <v>ShanghaiSurabaya40</v>
          </cell>
        </row>
        <row r="982">
          <cell r="A982" t="str">
            <v>ShanghaiSydney20</v>
          </cell>
        </row>
        <row r="983">
          <cell r="A983" t="str">
            <v>ShanghaiSydney40</v>
          </cell>
        </row>
        <row r="984">
          <cell r="A984" t="str">
            <v>ShanghaiTaichung20</v>
          </cell>
        </row>
        <row r="985">
          <cell r="A985" t="str">
            <v>ShanghaiTaichung40</v>
          </cell>
        </row>
        <row r="986">
          <cell r="A986" t="str">
            <v>ShanghaiTaichung20R</v>
          </cell>
        </row>
        <row r="987">
          <cell r="A987" t="str">
            <v>ShanghaiTaichung40R</v>
          </cell>
        </row>
        <row r="988">
          <cell r="A988" t="str">
            <v>ShanghaiTokyo20</v>
          </cell>
        </row>
        <row r="989">
          <cell r="A989" t="str">
            <v>ShanghaiTokyo40</v>
          </cell>
        </row>
        <row r="990">
          <cell r="A990" t="str">
            <v>ShanghaiVitoria20</v>
          </cell>
        </row>
        <row r="991">
          <cell r="A991" t="str">
            <v>ShanghaiVitoria40</v>
          </cell>
        </row>
        <row r="992">
          <cell r="A992" t="str">
            <v>ShanghaiHeppenheim20</v>
          </cell>
        </row>
        <row r="993">
          <cell r="A993" t="str">
            <v>ShanghaiHeppenheim40</v>
          </cell>
        </row>
        <row r="994">
          <cell r="A994" t="str">
            <v>ShanghaiBasel20</v>
          </cell>
        </row>
        <row r="995">
          <cell r="A995" t="str">
            <v>ShanghaiBasel40</v>
          </cell>
        </row>
        <row r="996">
          <cell r="A996" t="str">
            <v>ShanghaiBasel20R</v>
          </cell>
        </row>
        <row r="997">
          <cell r="A997" t="str">
            <v>ShanghaiBasel40R</v>
          </cell>
        </row>
        <row r="998">
          <cell r="A998" t="str">
            <v>ShanghaiBirsfelden20</v>
          </cell>
        </row>
        <row r="999">
          <cell r="A999" t="str">
            <v>ShanghaiBirsfelden40</v>
          </cell>
        </row>
        <row r="1000">
          <cell r="A1000" t="str">
            <v>ShanghaiKirkby20</v>
          </cell>
        </row>
        <row r="1001">
          <cell r="A1001" t="str">
            <v>ShanghaiKirkby40</v>
          </cell>
        </row>
        <row r="1002">
          <cell r="A1002" t="str">
            <v>ShashiAntwerp20</v>
          </cell>
        </row>
        <row r="1003">
          <cell r="A1003" t="str">
            <v>ShashiAntwerp40</v>
          </cell>
        </row>
        <row r="1004">
          <cell r="A1004" t="str">
            <v>ShashiRotterdam20</v>
          </cell>
        </row>
        <row r="1005">
          <cell r="A1005" t="str">
            <v>ShashiRotterdam40</v>
          </cell>
        </row>
        <row r="1006">
          <cell r="A1006" t="str">
            <v>ShashiBasel20</v>
          </cell>
        </row>
        <row r="1007">
          <cell r="A1007" t="str">
            <v>ShashiBasel40</v>
          </cell>
        </row>
        <row r="1008">
          <cell r="A1008" t="str">
            <v>ShatianBangkok20</v>
          </cell>
        </row>
        <row r="1009">
          <cell r="A1009" t="str">
            <v>ShatianBangkok40</v>
          </cell>
        </row>
        <row r="1010">
          <cell r="A1010" t="str">
            <v>ShatianBusan20</v>
          </cell>
        </row>
        <row r="1011">
          <cell r="A1011" t="str">
            <v>ShatianBusan40</v>
          </cell>
        </row>
        <row r="1012">
          <cell r="A1012" t="str">
            <v>ShatianHong Kong20</v>
          </cell>
        </row>
        <row r="1013">
          <cell r="A1013" t="str">
            <v>ShatianHong Kong40</v>
          </cell>
        </row>
        <row r="1014">
          <cell r="A1014" t="str">
            <v>ShatianJakarta20</v>
          </cell>
        </row>
        <row r="1015">
          <cell r="A1015" t="str">
            <v>ShatianJakarta40</v>
          </cell>
        </row>
        <row r="1016">
          <cell r="A1016" t="str">
            <v>ShatianKobe20</v>
          </cell>
        </row>
        <row r="1017">
          <cell r="A1017" t="str">
            <v>ShatianKobe40</v>
          </cell>
        </row>
        <row r="1018">
          <cell r="A1018" t="str">
            <v>ShatianNhava Sheva20</v>
          </cell>
        </row>
        <row r="1019">
          <cell r="A1019" t="str">
            <v>ShatianNhava Sheva40</v>
          </cell>
        </row>
        <row r="1020">
          <cell r="A1020" t="str">
            <v>ShatianQingdao20</v>
          </cell>
        </row>
        <row r="1021">
          <cell r="A1021" t="str">
            <v>ShatianQingdao40</v>
          </cell>
        </row>
        <row r="1022">
          <cell r="A1022" t="str">
            <v>ShatianShanghai20</v>
          </cell>
        </row>
        <row r="1023">
          <cell r="A1023" t="str">
            <v>ShatianShanghai40</v>
          </cell>
        </row>
        <row r="1024">
          <cell r="A1024" t="str">
            <v>ShatianSingapore20</v>
          </cell>
        </row>
        <row r="1025">
          <cell r="A1025" t="str">
            <v>ShatianSingapore40</v>
          </cell>
        </row>
        <row r="1026">
          <cell r="A1026" t="str">
            <v>ShekouAntwerp20</v>
          </cell>
        </row>
        <row r="1027">
          <cell r="A1027" t="str">
            <v>ShekouAntwerp40</v>
          </cell>
        </row>
        <row r="1028">
          <cell r="A1028" t="str">
            <v>ShekouAuckland20</v>
          </cell>
        </row>
        <row r="1029">
          <cell r="A1029" t="str">
            <v>ShekouAuckland40</v>
          </cell>
        </row>
        <row r="1030">
          <cell r="A1030" t="str">
            <v>ShekouBangkok20</v>
          </cell>
        </row>
        <row r="1031">
          <cell r="A1031" t="str">
            <v>ShekouBangkok40</v>
          </cell>
        </row>
        <row r="1032">
          <cell r="A1032" t="str">
            <v>ShekouBremerhaven20</v>
          </cell>
        </row>
        <row r="1033">
          <cell r="A1033" t="str">
            <v>ShekouBremerhaven40</v>
          </cell>
        </row>
        <row r="1034">
          <cell r="A1034" t="str">
            <v>ShekouBuenos Aires20</v>
          </cell>
        </row>
        <row r="1035">
          <cell r="A1035" t="str">
            <v>ShekouBuenos Aires40</v>
          </cell>
        </row>
        <row r="1036">
          <cell r="A1036" t="str">
            <v>ShekouBusan20</v>
          </cell>
        </row>
        <row r="1037">
          <cell r="A1037" t="str">
            <v>ShekouBusan40</v>
          </cell>
        </row>
        <row r="1038">
          <cell r="A1038" t="str">
            <v>ShekouBusan20R</v>
          </cell>
        </row>
        <row r="1039">
          <cell r="A1039" t="str">
            <v>ShekouBusan40R</v>
          </cell>
        </row>
        <row r="1040">
          <cell r="A1040" t="str">
            <v>ShekouChennai20</v>
          </cell>
        </row>
        <row r="1041">
          <cell r="A1041" t="str">
            <v>ShekouChennai40</v>
          </cell>
        </row>
        <row r="1042">
          <cell r="A1042" t="str">
            <v>ShekouChittagong20</v>
          </cell>
        </row>
        <row r="1043">
          <cell r="A1043" t="str">
            <v>ShekouChittagong40</v>
          </cell>
        </row>
        <row r="1044">
          <cell r="A1044" t="str">
            <v>ShekouColombo20</v>
          </cell>
        </row>
        <row r="1045">
          <cell r="A1045" t="str">
            <v>ShekouColombo40</v>
          </cell>
        </row>
        <row r="1046">
          <cell r="A1046" t="str">
            <v>ShekouHaiphong20</v>
          </cell>
        </row>
        <row r="1047">
          <cell r="A1047" t="str">
            <v>ShekouHaiphong40</v>
          </cell>
        </row>
        <row r="1048">
          <cell r="A1048" t="str">
            <v>ShekouHamburg20</v>
          </cell>
        </row>
        <row r="1049">
          <cell r="A1049" t="str">
            <v>ShekouHamburg40</v>
          </cell>
        </row>
        <row r="1050">
          <cell r="A1050" t="str">
            <v>ShekouHo Chi Minh (Cat Lai)20</v>
          </cell>
        </row>
        <row r="1051">
          <cell r="A1051" t="str">
            <v>ShekouHo Chi Minh (Cat Lai)40</v>
          </cell>
        </row>
        <row r="1052">
          <cell r="A1052" t="str">
            <v>ShekouHo Chi Minh (Phuoc Long)20</v>
          </cell>
        </row>
        <row r="1053">
          <cell r="A1053" t="str">
            <v>ShekouHo Chi Minh (Phuoc Long)40</v>
          </cell>
        </row>
        <row r="1054">
          <cell r="A1054" t="str">
            <v>ShekouHo Chi Minh (Tan Cang)20</v>
          </cell>
        </row>
        <row r="1055">
          <cell r="A1055" t="str">
            <v>ShekouHo Chi Minh (Tan Cang)40</v>
          </cell>
        </row>
        <row r="1056">
          <cell r="A1056" t="str">
            <v>ShekouHo Chi Minh (VICT)20</v>
          </cell>
        </row>
        <row r="1057">
          <cell r="A1057" t="str">
            <v>ShekouHo Chi Minh (VICT)40</v>
          </cell>
        </row>
        <row r="1058">
          <cell r="A1058" t="str">
            <v>ShekouHong Kong20</v>
          </cell>
        </row>
        <row r="1059">
          <cell r="A1059" t="str">
            <v>ShekouHong Kong40</v>
          </cell>
        </row>
        <row r="1060">
          <cell r="A1060" t="str">
            <v>ShekouJakarta20</v>
          </cell>
        </row>
        <row r="1061">
          <cell r="A1061" t="str">
            <v>ShekouJakarta40</v>
          </cell>
        </row>
        <row r="1062">
          <cell r="A1062" t="str">
            <v>ShekouKandla20</v>
          </cell>
        </row>
        <row r="1063">
          <cell r="A1063" t="str">
            <v>ShekouKandla40</v>
          </cell>
        </row>
        <row r="1064">
          <cell r="A1064" t="str">
            <v>ShekouKaohsiung20</v>
          </cell>
        </row>
        <row r="1065">
          <cell r="A1065" t="str">
            <v>ShekouKaohsiung40</v>
          </cell>
        </row>
        <row r="1066">
          <cell r="A1066" t="str">
            <v>ShekouKarachi20</v>
          </cell>
        </row>
        <row r="1067">
          <cell r="A1067" t="str">
            <v>ShekouKarachi40</v>
          </cell>
        </row>
        <row r="1068">
          <cell r="A1068" t="str">
            <v>ShekouKeelung20</v>
          </cell>
        </row>
        <row r="1069">
          <cell r="A1069" t="str">
            <v>ShekouKeelung40</v>
          </cell>
        </row>
        <row r="1070">
          <cell r="A1070" t="str">
            <v>ShekouKobe20</v>
          </cell>
        </row>
        <row r="1071">
          <cell r="A1071" t="str">
            <v>ShekouKobe40</v>
          </cell>
        </row>
        <row r="1072">
          <cell r="A1072" t="str">
            <v>ShekouManila North Port20</v>
          </cell>
        </row>
        <row r="1073">
          <cell r="A1073" t="str">
            <v>ShekouManila North Port40</v>
          </cell>
        </row>
        <row r="1074">
          <cell r="A1074" t="str">
            <v>ShekouManila South Port20</v>
          </cell>
        </row>
        <row r="1075">
          <cell r="A1075" t="str">
            <v>ShekouManila South Port40</v>
          </cell>
        </row>
        <row r="1076">
          <cell r="A1076" t="str">
            <v>ShekouMelbourne20</v>
          </cell>
        </row>
        <row r="1077">
          <cell r="A1077" t="str">
            <v>ShekouMelbourne40</v>
          </cell>
        </row>
        <row r="1078">
          <cell r="A1078" t="str">
            <v>ShekouNhava Sheva20</v>
          </cell>
        </row>
        <row r="1079">
          <cell r="A1079" t="str">
            <v>ShekouNhava Sheva40</v>
          </cell>
        </row>
        <row r="1080">
          <cell r="A1080" t="str">
            <v>ShekouPA Manzanillo20</v>
          </cell>
        </row>
        <row r="1081">
          <cell r="A1081" t="str">
            <v>ShekouPA Manzanillo40</v>
          </cell>
        </row>
        <row r="1082">
          <cell r="A1082" t="str">
            <v>ShekouQingdao20</v>
          </cell>
        </row>
        <row r="1083">
          <cell r="A1083" t="str">
            <v>ShekouQingdao40</v>
          </cell>
        </row>
        <row r="1084">
          <cell r="A1084" t="str">
            <v>ShekouRotterdam20</v>
          </cell>
        </row>
        <row r="1085">
          <cell r="A1085" t="str">
            <v>ShekouRotterdam40</v>
          </cell>
        </row>
        <row r="1086">
          <cell r="A1086" t="str">
            <v>ShekouShanghai20</v>
          </cell>
        </row>
        <row r="1087">
          <cell r="A1087" t="str">
            <v>ShekouShanghai40</v>
          </cell>
        </row>
        <row r="1088">
          <cell r="A1088" t="str">
            <v>ShekouSingapore20</v>
          </cell>
        </row>
        <row r="1089">
          <cell r="A1089" t="str">
            <v>ShekouSingapore40</v>
          </cell>
        </row>
        <row r="1090">
          <cell r="A1090" t="str">
            <v>ShekouTaichung20</v>
          </cell>
        </row>
        <row r="1091">
          <cell r="A1091" t="str">
            <v>ShekouTaichung40</v>
          </cell>
        </row>
        <row r="1092">
          <cell r="A1092" t="str">
            <v>ShekouHeppenheim20</v>
          </cell>
        </row>
        <row r="1093">
          <cell r="A1093" t="str">
            <v>ShekouHeppenheim40</v>
          </cell>
        </row>
        <row r="1094">
          <cell r="A1094" t="str">
            <v>SingaporeAdelaide20</v>
          </cell>
        </row>
        <row r="1095">
          <cell r="A1095" t="str">
            <v>SingaporeAdelaide40</v>
          </cell>
        </row>
        <row r="1096">
          <cell r="A1096" t="str">
            <v>SingaporeAhmedabad20</v>
          </cell>
        </row>
        <row r="1097">
          <cell r="A1097" t="str">
            <v>SingaporeAhmedabad40</v>
          </cell>
        </row>
        <row r="1098">
          <cell r="A1098" t="str">
            <v>SingaporeAlexandria20</v>
          </cell>
        </row>
        <row r="1099">
          <cell r="A1099" t="str">
            <v>SingaporeAlexandria40</v>
          </cell>
        </row>
        <row r="1100">
          <cell r="A1100" t="str">
            <v>SingaporeAuckland20</v>
          </cell>
        </row>
        <row r="1101">
          <cell r="A1101" t="str">
            <v>SingaporeAuckland40</v>
          </cell>
        </row>
        <row r="1102">
          <cell r="A1102" t="str">
            <v>SingaporeBangkok20</v>
          </cell>
        </row>
        <row r="1103">
          <cell r="A1103" t="str">
            <v>SingaporeBangkok40</v>
          </cell>
        </row>
        <row r="1104">
          <cell r="A1104" t="str">
            <v>SingaporeBelawan20</v>
          </cell>
        </row>
        <row r="1105">
          <cell r="A1105" t="str">
            <v>SingaporeBelawan40</v>
          </cell>
        </row>
        <row r="1106">
          <cell r="A1106" t="str">
            <v>SingaporeBusan20</v>
          </cell>
        </row>
        <row r="1107">
          <cell r="A1107" t="str">
            <v>SingaporeBusan40</v>
          </cell>
        </row>
        <row r="1108">
          <cell r="A1108" t="str">
            <v>SingaporeCalcutta20</v>
          </cell>
        </row>
        <row r="1109">
          <cell r="A1109" t="str">
            <v>SingaporeCalcutta40</v>
          </cell>
        </row>
        <row r="1110">
          <cell r="A1110" t="str">
            <v>SingaporeChennai20</v>
          </cell>
        </row>
        <row r="1111">
          <cell r="A1111" t="str">
            <v>SingaporeChennai40</v>
          </cell>
        </row>
        <row r="1112">
          <cell r="A1112" t="str">
            <v>SingaporeChittagong20</v>
          </cell>
        </row>
        <row r="1113">
          <cell r="A1113" t="str">
            <v>SingaporeChittagong40</v>
          </cell>
        </row>
        <row r="1114">
          <cell r="A1114" t="str">
            <v>SingaporeChongqing20</v>
          </cell>
        </row>
        <row r="1115">
          <cell r="A1115" t="str">
            <v>SingaporeChongqing40</v>
          </cell>
        </row>
        <row r="1116">
          <cell r="A1116" t="str">
            <v>SingaporeCochin20</v>
          </cell>
        </row>
        <row r="1117">
          <cell r="A1117" t="str">
            <v>SingaporeCochin40</v>
          </cell>
        </row>
        <row r="1118">
          <cell r="A1118" t="str">
            <v>SingaporeColombo20</v>
          </cell>
        </row>
        <row r="1119">
          <cell r="A1119" t="str">
            <v>SingaporeColombo40</v>
          </cell>
        </row>
        <row r="1120">
          <cell r="A1120" t="str">
            <v>SingaporeDalian20</v>
          </cell>
        </row>
        <row r="1121">
          <cell r="A1121" t="str">
            <v>SingaporeDalian40</v>
          </cell>
        </row>
        <row r="1122">
          <cell r="A1122" t="str">
            <v>SingaporeDanang20</v>
          </cell>
        </row>
        <row r="1123">
          <cell r="A1123" t="str">
            <v>SingaporeDanang40</v>
          </cell>
        </row>
        <row r="1124">
          <cell r="A1124" t="str">
            <v>SingaporeDurban20</v>
          </cell>
        </row>
        <row r="1125">
          <cell r="A1125" t="str">
            <v>SingaporeDurban40</v>
          </cell>
        </row>
        <row r="1126">
          <cell r="A1126" t="str">
            <v>SingaporeFoshan20</v>
          </cell>
        </row>
        <row r="1127">
          <cell r="A1127" t="str">
            <v>SingaporeFoshan40</v>
          </cell>
        </row>
        <row r="1128">
          <cell r="A1128" t="str">
            <v>SingaporeFremantle20</v>
          </cell>
        </row>
        <row r="1129">
          <cell r="A1129" t="str">
            <v>SingaporeFremantle40</v>
          </cell>
        </row>
        <row r="1130">
          <cell r="A1130" t="str">
            <v>SingaporeHaiphong20</v>
          </cell>
        </row>
        <row r="1131">
          <cell r="A1131" t="str">
            <v>SingaporeHaiphong40</v>
          </cell>
        </row>
        <row r="1132">
          <cell r="A1132" t="str">
            <v>SingaporeHakata20</v>
          </cell>
        </row>
        <row r="1133">
          <cell r="A1133" t="str">
            <v>SingaporeHakata40</v>
          </cell>
        </row>
        <row r="1134">
          <cell r="A1134" t="str">
            <v>SingaporeHaldia20</v>
          </cell>
        </row>
        <row r="1135">
          <cell r="A1135" t="str">
            <v>SingaporeHaldia40</v>
          </cell>
        </row>
        <row r="1136">
          <cell r="A1136" t="str">
            <v>SingaporeHo Chi Minh (Cat Lai)20</v>
          </cell>
        </row>
        <row r="1137">
          <cell r="A1137" t="str">
            <v>SingaporeHo Chi Minh (Cat Lai)40</v>
          </cell>
        </row>
        <row r="1138">
          <cell r="A1138" t="str">
            <v>SingaporeHo Chi Minh (Khanh Phoi)20</v>
          </cell>
        </row>
        <row r="1139">
          <cell r="A1139" t="str">
            <v>SingaporeHo Chi Minh (Khanh Phoi)40</v>
          </cell>
        </row>
        <row r="1140">
          <cell r="A1140" t="str">
            <v>SingaporeHo Chi Minh (Phuoc Long)20</v>
          </cell>
        </row>
        <row r="1141">
          <cell r="A1141" t="str">
            <v>SingaporeHo Chi Minh (Phuoc Long)40</v>
          </cell>
        </row>
        <row r="1142">
          <cell r="A1142" t="str">
            <v>SingaporeHo Chi Minh (Tan Cang)20</v>
          </cell>
        </row>
        <row r="1143">
          <cell r="A1143" t="str">
            <v>SingaporeHo Chi Minh (Tan Cang)40</v>
          </cell>
        </row>
        <row r="1144">
          <cell r="A1144" t="str">
            <v>SingaporeHo Chi Minh (VICT)20</v>
          </cell>
        </row>
        <row r="1145">
          <cell r="A1145" t="str">
            <v>SingaporeHo Chi Minh (VICT)40</v>
          </cell>
        </row>
        <row r="1146">
          <cell r="A1146" t="str">
            <v>SingaporeHong Kong20</v>
          </cell>
        </row>
        <row r="1147">
          <cell r="A1147" t="str">
            <v>SingaporeHong Kong40</v>
          </cell>
        </row>
        <row r="1148">
          <cell r="A1148" t="str">
            <v>SingaporeHuangpu20</v>
          </cell>
        </row>
        <row r="1149">
          <cell r="A1149" t="str">
            <v>SingaporeHuangpu40</v>
          </cell>
        </row>
        <row r="1150">
          <cell r="A1150" t="str">
            <v>SingaporeHuangshi20</v>
          </cell>
        </row>
        <row r="1151">
          <cell r="A1151" t="str">
            <v>SingaporeHuangshi40</v>
          </cell>
        </row>
        <row r="1152">
          <cell r="A1152" t="str">
            <v>SingaporeICD Kamalapur20</v>
          </cell>
        </row>
        <row r="1153">
          <cell r="A1153" t="str">
            <v>SingaporeICD Kamalapur40</v>
          </cell>
        </row>
        <row r="1154">
          <cell r="A1154" t="str">
            <v>SingaporeICD Kanpur20</v>
          </cell>
        </row>
        <row r="1155">
          <cell r="A1155" t="str">
            <v>SingaporeICD Kanpur40</v>
          </cell>
        </row>
        <row r="1156">
          <cell r="A1156" t="str">
            <v>SingaporeICD New Delhi20</v>
          </cell>
        </row>
        <row r="1157">
          <cell r="A1157" t="str">
            <v>SingaporeICD New Delhi40</v>
          </cell>
        </row>
        <row r="1158">
          <cell r="A1158" t="str">
            <v>SingaporeIncheon20</v>
          </cell>
        </row>
        <row r="1159">
          <cell r="A1159" t="str">
            <v>SingaporeIncheon40</v>
          </cell>
        </row>
        <row r="1160">
          <cell r="A1160" t="str">
            <v>SingaporeIstanbul20</v>
          </cell>
        </row>
        <row r="1161">
          <cell r="A1161" t="str">
            <v>SingaporeIstanbul40</v>
          </cell>
        </row>
        <row r="1162">
          <cell r="A1162" t="str">
            <v>SingaporeJakarta20</v>
          </cell>
        </row>
        <row r="1163">
          <cell r="A1163" t="str">
            <v>SingaporeJakarta40</v>
          </cell>
        </row>
        <row r="1164">
          <cell r="A1164" t="str">
            <v>SingaporeJeddah20</v>
          </cell>
        </row>
        <row r="1165">
          <cell r="A1165" t="str">
            <v>SingaporeJeddah40</v>
          </cell>
        </row>
        <row r="1166">
          <cell r="A1166" t="str">
            <v>SingaporeJiujiang, Jiangxi20</v>
          </cell>
        </row>
        <row r="1167">
          <cell r="A1167" t="str">
            <v>SingaporeJiujiang, Jiangxi40</v>
          </cell>
        </row>
        <row r="1168">
          <cell r="A1168" t="str">
            <v>SingaporeKaohsiung20</v>
          </cell>
        </row>
        <row r="1169">
          <cell r="A1169" t="str">
            <v>SingaporeKaohsiung40</v>
          </cell>
        </row>
        <row r="1170">
          <cell r="A1170" t="str">
            <v>SingaporeKarachi20</v>
          </cell>
        </row>
        <row r="1171">
          <cell r="A1171" t="str">
            <v>SingaporeKarachi40</v>
          </cell>
        </row>
        <row r="1172">
          <cell r="A1172" t="str">
            <v>SingaporeKeelung20</v>
          </cell>
        </row>
        <row r="1173">
          <cell r="A1173" t="str">
            <v>SingaporeKeelung40</v>
          </cell>
        </row>
        <row r="1174">
          <cell r="A1174" t="str">
            <v>SingaporeKobe20</v>
          </cell>
        </row>
        <row r="1175">
          <cell r="A1175" t="str">
            <v>SingaporeKobe40</v>
          </cell>
        </row>
        <row r="1176">
          <cell r="A1176" t="str">
            <v>SingaporeLianhuashan20</v>
          </cell>
        </row>
        <row r="1177">
          <cell r="A1177" t="str">
            <v>SingaporeLianhuashan40</v>
          </cell>
        </row>
        <row r="1178">
          <cell r="A1178" t="str">
            <v>SingaporeManila North Port20</v>
          </cell>
        </row>
        <row r="1179">
          <cell r="A1179" t="str">
            <v>SingaporeManila North Port40</v>
          </cell>
        </row>
        <row r="1180">
          <cell r="A1180" t="str">
            <v>SingaporeManila South Port20</v>
          </cell>
        </row>
        <row r="1181">
          <cell r="A1181" t="str">
            <v>SingaporeManila South Port40</v>
          </cell>
        </row>
        <row r="1182">
          <cell r="A1182" t="str">
            <v>SingaporeMelbourne20</v>
          </cell>
        </row>
        <row r="1183">
          <cell r="A1183" t="str">
            <v>SingaporeMelbourne40</v>
          </cell>
        </row>
        <row r="1184">
          <cell r="A1184" t="str">
            <v>SingaporeMoji20</v>
          </cell>
        </row>
        <row r="1185">
          <cell r="A1185" t="str">
            <v>SingaporeMoji40</v>
          </cell>
        </row>
        <row r="1186">
          <cell r="A1186" t="str">
            <v>SingaporeMumbai20</v>
          </cell>
        </row>
        <row r="1187">
          <cell r="A1187" t="str">
            <v>SingaporeMumbai40</v>
          </cell>
        </row>
        <row r="1188">
          <cell r="A1188" t="str">
            <v>SingaporeMundra20</v>
          </cell>
        </row>
        <row r="1189">
          <cell r="A1189" t="str">
            <v>SingaporeMundra40</v>
          </cell>
        </row>
        <row r="1190">
          <cell r="A1190" t="str">
            <v>SingaporeNagoya20</v>
          </cell>
        </row>
        <row r="1191">
          <cell r="A1191" t="str">
            <v>SingaporeNagoya40</v>
          </cell>
        </row>
        <row r="1192">
          <cell r="A1192" t="str">
            <v>SingaporeNanjing20</v>
          </cell>
        </row>
        <row r="1193">
          <cell r="A1193" t="str">
            <v>SingaporeNanjing40</v>
          </cell>
        </row>
        <row r="1194">
          <cell r="A1194" t="str">
            <v>SingaporeNelson20</v>
          </cell>
        </row>
        <row r="1195">
          <cell r="A1195" t="str">
            <v>SingaporeNelson40</v>
          </cell>
        </row>
        <row r="1196">
          <cell r="A1196" t="str">
            <v>SingaporeNew Plymouth20</v>
          </cell>
        </row>
        <row r="1197">
          <cell r="A1197" t="str">
            <v>SingaporeNew Plymouth40</v>
          </cell>
        </row>
        <row r="1198">
          <cell r="A1198" t="str">
            <v>SingaporeNhava Sheva20</v>
          </cell>
        </row>
        <row r="1199">
          <cell r="A1199" t="str">
            <v>SingaporeNhava Sheva40</v>
          </cell>
        </row>
        <row r="1200">
          <cell r="A1200" t="str">
            <v>SingaporeNingbo20</v>
          </cell>
        </row>
        <row r="1201">
          <cell r="A1201" t="str">
            <v>SingaporeNingbo40</v>
          </cell>
        </row>
        <row r="1202">
          <cell r="A1202" t="str">
            <v>SingaporeOsaka20</v>
          </cell>
        </row>
        <row r="1203">
          <cell r="A1203" t="str">
            <v>SingaporeOsaka40</v>
          </cell>
        </row>
        <row r="1204">
          <cell r="A1204" t="str">
            <v>SingaporePort Klang20</v>
          </cell>
        </row>
        <row r="1205">
          <cell r="A1205" t="str">
            <v>SingaporePort Klang40</v>
          </cell>
        </row>
        <row r="1206">
          <cell r="A1206" t="str">
            <v>SingaporeQingdao20</v>
          </cell>
        </row>
        <row r="1207">
          <cell r="A1207" t="str">
            <v>SingaporeQingdao40</v>
          </cell>
        </row>
        <row r="1208">
          <cell r="A1208" t="str">
            <v>SingaporeShanghai20</v>
          </cell>
        </row>
        <row r="1209">
          <cell r="A1209" t="str">
            <v>SingaporeShanghai40</v>
          </cell>
        </row>
        <row r="1210">
          <cell r="A1210" t="str">
            <v>SingaporeShekou20</v>
          </cell>
        </row>
        <row r="1211">
          <cell r="A1211" t="str">
            <v>SingaporeShekou40</v>
          </cell>
        </row>
        <row r="1212">
          <cell r="A1212" t="str">
            <v>SingaporeSihanoukville (Kâmpóng Saôm)20</v>
          </cell>
        </row>
        <row r="1213">
          <cell r="A1213" t="str">
            <v>SingaporeSihanoukville (Kâmpóng Saôm)40</v>
          </cell>
        </row>
        <row r="1214">
          <cell r="A1214" t="str">
            <v>SingaporeSongkhla20</v>
          </cell>
        </row>
        <row r="1215">
          <cell r="A1215" t="str">
            <v>SingaporeSongkhla40</v>
          </cell>
        </row>
        <row r="1216">
          <cell r="A1216" t="str">
            <v>SingaporeSouthampton20ISO</v>
          </cell>
        </row>
        <row r="1217">
          <cell r="A1217" t="str">
            <v>SingaporeSurabaya20</v>
          </cell>
        </row>
        <row r="1218">
          <cell r="A1218" t="str">
            <v>SingaporeSurabaya40</v>
          </cell>
        </row>
        <row r="1219">
          <cell r="A1219" t="str">
            <v>SingaporeSurabaya 20</v>
          </cell>
        </row>
        <row r="1220">
          <cell r="A1220" t="str">
            <v>SingaporeSurabaya 40</v>
          </cell>
        </row>
        <row r="1221">
          <cell r="A1221" t="str">
            <v>SingaporeSydney20</v>
          </cell>
        </row>
        <row r="1222">
          <cell r="A1222" t="str">
            <v>SingaporeSydney40</v>
          </cell>
        </row>
        <row r="1223">
          <cell r="A1223" t="str">
            <v>SingaporeTaichung20</v>
          </cell>
        </row>
        <row r="1224">
          <cell r="A1224" t="str">
            <v>SingaporeTaichung40</v>
          </cell>
        </row>
        <row r="1225">
          <cell r="A1225" t="str">
            <v>SingaporeTauranga20</v>
          </cell>
        </row>
        <row r="1226">
          <cell r="A1226" t="str">
            <v>SingaporeTauranga40</v>
          </cell>
        </row>
        <row r="1227">
          <cell r="A1227" t="str">
            <v>SingaporeTokuyama20</v>
          </cell>
        </row>
        <row r="1228">
          <cell r="A1228" t="str">
            <v>SingaporeTokuyama40</v>
          </cell>
        </row>
        <row r="1229">
          <cell r="A1229" t="str">
            <v>SingaporeTokyo20</v>
          </cell>
        </row>
        <row r="1230">
          <cell r="A1230" t="str">
            <v>SingaporeTokyo40</v>
          </cell>
        </row>
        <row r="1231">
          <cell r="A1231" t="str">
            <v>SingaporeXiamen20</v>
          </cell>
        </row>
        <row r="1232">
          <cell r="A1232" t="str">
            <v>SingaporeXiamen40</v>
          </cell>
        </row>
        <row r="1233">
          <cell r="A1233" t="str">
            <v>SingaporeXingang20</v>
          </cell>
        </row>
        <row r="1234">
          <cell r="A1234" t="str">
            <v>SingaporeXingang40</v>
          </cell>
        </row>
        <row r="1235">
          <cell r="A1235" t="str">
            <v>SingaporeYangzhou20</v>
          </cell>
        </row>
        <row r="1236">
          <cell r="A1236" t="str">
            <v>SingaporeYangzhou40</v>
          </cell>
        </row>
        <row r="1237">
          <cell r="A1237" t="str">
            <v>SingaporeYokohama20</v>
          </cell>
        </row>
        <row r="1238">
          <cell r="A1238" t="str">
            <v>SingaporeYokohama40</v>
          </cell>
        </row>
        <row r="1239">
          <cell r="A1239" t="str">
            <v>SingaporeZhangjiagang20</v>
          </cell>
        </row>
        <row r="1240">
          <cell r="A1240" t="str">
            <v>SingaporeZhangjiagang40</v>
          </cell>
        </row>
        <row r="1241">
          <cell r="A1241" t="str">
            <v>SingaporeZhongshan20</v>
          </cell>
        </row>
        <row r="1242">
          <cell r="A1242" t="str">
            <v>SingaporeZhongshan40</v>
          </cell>
        </row>
        <row r="1243">
          <cell r="A1243" t="str">
            <v>SingaporeZhuhai20</v>
          </cell>
        </row>
        <row r="1244">
          <cell r="A1244" t="str">
            <v>SingaporeZhuhai40</v>
          </cell>
        </row>
        <row r="1245">
          <cell r="A1245" t="str">
            <v>SurabayaBangkok20</v>
          </cell>
        </row>
        <row r="1246">
          <cell r="A1246" t="str">
            <v>SurabayaBangkok40</v>
          </cell>
        </row>
        <row r="1247">
          <cell r="A1247" t="str">
            <v>SurabayaHo Chi Minh (Cat Lai)20</v>
          </cell>
        </row>
        <row r="1248">
          <cell r="A1248" t="str">
            <v>SurabayaHo Chi Minh (Cat Lai)40</v>
          </cell>
        </row>
        <row r="1249">
          <cell r="A1249" t="str">
            <v>SurabayaHo Chi Minh (Phuoc Long)20</v>
          </cell>
        </row>
        <row r="1250">
          <cell r="A1250" t="str">
            <v>SurabayaHo Chi Minh (Phuoc Long)40</v>
          </cell>
        </row>
        <row r="1251">
          <cell r="A1251" t="str">
            <v>SurabayaHo Chi Minh (Tan Cang)20</v>
          </cell>
        </row>
        <row r="1252">
          <cell r="A1252" t="str">
            <v>SurabayaHo Chi Minh (Tan Cang)40</v>
          </cell>
        </row>
        <row r="1253">
          <cell r="A1253" t="str">
            <v>SurabayaHo Chi Minh (VICT)20</v>
          </cell>
        </row>
        <row r="1254">
          <cell r="A1254" t="str">
            <v>SurabayaHo Chi Minh (VICT)40</v>
          </cell>
        </row>
        <row r="1255">
          <cell r="A1255" t="str">
            <v>SydneyBangkok20</v>
          </cell>
        </row>
        <row r="1256">
          <cell r="A1256" t="str">
            <v>SydneyBangkok40</v>
          </cell>
        </row>
        <row r="1257">
          <cell r="A1257" t="str">
            <v>SydneyBusan20</v>
          </cell>
        </row>
        <row r="1258">
          <cell r="A1258" t="str">
            <v>SydneyBusan40</v>
          </cell>
        </row>
        <row r="1259">
          <cell r="A1259" t="str">
            <v>SydneyChittagong20</v>
          </cell>
        </row>
        <row r="1260">
          <cell r="A1260" t="str">
            <v>SydneyChittagong40</v>
          </cell>
        </row>
        <row r="1261">
          <cell r="A1261" t="str">
            <v>SydneyColombo20</v>
          </cell>
        </row>
        <row r="1262">
          <cell r="A1262" t="str">
            <v>SydneyColombo40</v>
          </cell>
        </row>
        <row r="1263">
          <cell r="A1263" t="str">
            <v>SydneyDalian20</v>
          </cell>
        </row>
        <row r="1264">
          <cell r="A1264" t="str">
            <v>SydneyDalian40</v>
          </cell>
        </row>
        <row r="1265">
          <cell r="A1265" t="str">
            <v>SydneyHo Chi Minh (Phuoc Long)20</v>
          </cell>
        </row>
        <row r="1266">
          <cell r="A1266" t="str">
            <v>SydneyHo Chi Minh (Phuoc Long)40</v>
          </cell>
        </row>
        <row r="1267">
          <cell r="A1267" t="str">
            <v>SydneyHong Kong20</v>
          </cell>
        </row>
        <row r="1268">
          <cell r="A1268" t="str">
            <v>SydneyHong Kong40</v>
          </cell>
        </row>
        <row r="1269">
          <cell r="A1269" t="str">
            <v>SydneyHuangpu20</v>
          </cell>
        </row>
        <row r="1270">
          <cell r="A1270" t="str">
            <v>SydneyHuangpu40</v>
          </cell>
        </row>
        <row r="1271">
          <cell r="A1271" t="str">
            <v>SydneyJakarta20</v>
          </cell>
        </row>
        <row r="1272">
          <cell r="A1272" t="str">
            <v>SydneyJakarta40</v>
          </cell>
        </row>
        <row r="1273">
          <cell r="A1273" t="str">
            <v>SydneyJiangyin20</v>
          </cell>
        </row>
        <row r="1274">
          <cell r="A1274" t="str">
            <v>SydneyJiangyin40</v>
          </cell>
        </row>
        <row r="1275">
          <cell r="A1275" t="str">
            <v>SydneyKaohsiung20</v>
          </cell>
        </row>
        <row r="1276">
          <cell r="A1276" t="str">
            <v>SydneyKaohsiung40</v>
          </cell>
        </row>
        <row r="1277">
          <cell r="A1277" t="str">
            <v>SydneyKarachi20</v>
          </cell>
        </row>
        <row r="1278">
          <cell r="A1278" t="str">
            <v>SydneyKarachi40</v>
          </cell>
        </row>
        <row r="1279">
          <cell r="A1279" t="str">
            <v>SydneyKeelung20</v>
          </cell>
        </row>
        <row r="1280">
          <cell r="A1280" t="str">
            <v>SydneyKeelung40</v>
          </cell>
        </row>
        <row r="1281">
          <cell r="A1281" t="str">
            <v>SydneyManila South Port20</v>
          </cell>
        </row>
        <row r="1282">
          <cell r="A1282" t="str">
            <v>SydneyManila South Port40</v>
          </cell>
        </row>
        <row r="1283">
          <cell r="A1283" t="str">
            <v>SydneyNhava Sheva20</v>
          </cell>
        </row>
        <row r="1284">
          <cell r="A1284" t="str">
            <v>SydneyNhava Sheva40</v>
          </cell>
        </row>
        <row r="1285">
          <cell r="A1285" t="str">
            <v>SydneyNingbo20</v>
          </cell>
        </row>
        <row r="1286">
          <cell r="A1286" t="str">
            <v>SydneyNingbo40</v>
          </cell>
        </row>
        <row r="1287">
          <cell r="A1287" t="str">
            <v>SydneyOsaka20</v>
          </cell>
        </row>
        <row r="1288">
          <cell r="A1288" t="str">
            <v>SydneyOsaka40</v>
          </cell>
        </row>
        <row r="1289">
          <cell r="A1289" t="str">
            <v>SydneyPasir Gudang20</v>
          </cell>
        </row>
        <row r="1290">
          <cell r="A1290" t="str">
            <v>SydneyPasir Gudang40</v>
          </cell>
        </row>
        <row r="1291">
          <cell r="A1291" t="str">
            <v>SydneyPort Klang20</v>
          </cell>
        </row>
        <row r="1292">
          <cell r="A1292" t="str">
            <v>SydneyPort Klang40</v>
          </cell>
        </row>
        <row r="1293">
          <cell r="A1293" t="str">
            <v>SydneyQingdao20</v>
          </cell>
        </row>
        <row r="1294">
          <cell r="A1294" t="str">
            <v>SydneyQingdao40</v>
          </cell>
        </row>
        <row r="1295">
          <cell r="A1295" t="str">
            <v>SydneyShanghai20</v>
          </cell>
        </row>
        <row r="1296">
          <cell r="A1296" t="str">
            <v>SydneyShanghai40</v>
          </cell>
        </row>
        <row r="1297">
          <cell r="A1297" t="str">
            <v>SydneyShekou20</v>
          </cell>
        </row>
        <row r="1298">
          <cell r="A1298" t="str">
            <v>SydneyShekou40</v>
          </cell>
        </row>
        <row r="1299">
          <cell r="A1299" t="str">
            <v>SydneySingapore20</v>
          </cell>
        </row>
        <row r="1300">
          <cell r="A1300" t="str">
            <v>SydneySingapore40</v>
          </cell>
        </row>
        <row r="1301">
          <cell r="A1301" t="str">
            <v>SydneyTaichung20</v>
          </cell>
        </row>
        <row r="1302">
          <cell r="A1302" t="str">
            <v>SydneyTaichung40</v>
          </cell>
        </row>
        <row r="1303">
          <cell r="A1303" t="str">
            <v>SydneyTanjung Pelepas20</v>
          </cell>
        </row>
        <row r="1304">
          <cell r="A1304" t="str">
            <v>SydneyTanjung Pelepas40</v>
          </cell>
        </row>
        <row r="1305">
          <cell r="A1305" t="str">
            <v>SydneyXingang20</v>
          </cell>
        </row>
        <row r="1306">
          <cell r="A1306" t="str">
            <v>SydneyXingang40</v>
          </cell>
        </row>
        <row r="1307">
          <cell r="A1307" t="str">
            <v>SydneyZhangjiagang20</v>
          </cell>
        </row>
        <row r="1308">
          <cell r="A1308" t="str">
            <v>SydneyZhangjiagang40</v>
          </cell>
        </row>
        <row r="1309">
          <cell r="A1309" t="str">
            <v>SydneyZhongshan20</v>
          </cell>
        </row>
        <row r="1310">
          <cell r="A1310" t="str">
            <v>SydneyZhongshan40</v>
          </cell>
        </row>
        <row r="1311">
          <cell r="A1311" t="str">
            <v>Tanjung PelepasFelixstowe20</v>
          </cell>
        </row>
        <row r="1312">
          <cell r="A1312" t="str">
            <v>Tanjung PelepasFelixstowe40</v>
          </cell>
        </row>
        <row r="1313">
          <cell r="A1313" t="str">
            <v>Tanjung PelepasGrangemouth20</v>
          </cell>
        </row>
        <row r="1314">
          <cell r="A1314" t="str">
            <v>Tanjung PelepasGrangemouth40</v>
          </cell>
        </row>
        <row r="1315">
          <cell r="A1315" t="str">
            <v>XingangAntwerp20</v>
          </cell>
        </row>
        <row r="1316">
          <cell r="A1316" t="str">
            <v>XingangAntwerp40</v>
          </cell>
        </row>
        <row r="1317">
          <cell r="A1317" t="str">
            <v>XingangRotterdam20</v>
          </cell>
        </row>
        <row r="1318">
          <cell r="A1318" t="str">
            <v>XingangRotterdam40</v>
          </cell>
        </row>
        <row r="1319">
          <cell r="A1319" t="str">
            <v>XingangBasel20</v>
          </cell>
        </row>
        <row r="1320">
          <cell r="A1320" t="str">
            <v>XingangBasel40</v>
          </cell>
        </row>
      </sheetData>
      <sheetData sheetId="9" refreshError="1"/>
      <sheetData sheetId="10" refreshError="1"/>
      <sheetData sheetId="11" refreshError="1"/>
      <sheetData sheetId="12" refreshError="1">
        <row r="1">
          <cell r="A1" t="str">
            <v>Currency</v>
          </cell>
          <cell r="B1" t="str">
            <v>Exhange</v>
          </cell>
        </row>
        <row r="2">
          <cell r="A2" t="str">
            <v>USD</v>
          </cell>
        </row>
        <row r="3">
          <cell r="A3" t="str">
            <v>AUD</v>
          </cell>
        </row>
        <row r="4">
          <cell r="A4" t="str">
            <v>CHF</v>
          </cell>
        </row>
        <row r="5">
          <cell r="A5" t="str">
            <v>CNY</v>
          </cell>
        </row>
        <row r="6">
          <cell r="A6" t="str">
            <v>DEM</v>
          </cell>
        </row>
        <row r="7">
          <cell r="A7" t="str">
            <v>EURO</v>
          </cell>
        </row>
        <row r="8">
          <cell r="A8" t="str">
            <v>GBP</v>
          </cell>
        </row>
        <row r="9">
          <cell r="A9" t="str">
            <v>HKD</v>
          </cell>
        </row>
        <row r="10">
          <cell r="A10" t="str">
            <v>IND</v>
          </cell>
        </row>
        <row r="11">
          <cell r="A11" t="str">
            <v>INR</v>
          </cell>
        </row>
        <row r="12">
          <cell r="A12" t="str">
            <v>JPY</v>
          </cell>
        </row>
        <row r="13">
          <cell r="A13" t="str">
            <v>KRW</v>
          </cell>
        </row>
        <row r="14">
          <cell r="A14" t="str">
            <v>MYR</v>
          </cell>
        </row>
        <row r="15">
          <cell r="A15" t="str">
            <v>SGD</v>
          </cell>
        </row>
        <row r="16">
          <cell r="A16" t="str">
            <v>THB</v>
          </cell>
        </row>
        <row r="17">
          <cell r="A17" t="str">
            <v>TWD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rade lane"/>
      <sheetName val="BAF CAF ISPS"/>
      <sheetName val="Origin_Local_Charges"/>
      <sheetName val="Destination_local_charge"/>
      <sheetName val="DG"/>
      <sheetName val="Bangkok"/>
      <sheetName val="Heavyweight Surcharge"/>
      <sheetName val="Bid_Data"/>
      <sheetName val="Errors"/>
      <sheetName val="Agility FAC"/>
      <sheetName val="Port Country"/>
      <sheetName val="Exchange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Carriers</v>
          </cell>
          <cell r="B3" t="str">
            <v>Load Port Country</v>
          </cell>
          <cell r="C3" t="str">
            <v>Load Port</v>
          </cell>
          <cell r="D3" t="str">
            <v>Destination</v>
          </cell>
          <cell r="E3" t="str">
            <v>Container Size</v>
          </cell>
          <cell r="F3" t="str">
            <v>THC CON</v>
          </cell>
          <cell r="G3" t="str">
            <v>Origin THC Amount</v>
          </cell>
          <cell r="H3" t="str">
            <v>Origin THC Currency</v>
          </cell>
          <cell r="I3" t="str">
            <v>Origin Port Security Amount</v>
          </cell>
          <cell r="J3" t="str">
            <v>Origin Port Security Currency</v>
          </cell>
          <cell r="K3" t="str">
            <v>Origin Docs Fee Amount</v>
          </cell>
          <cell r="L3" t="str">
            <v>Origin Docs Fee Currency</v>
          </cell>
          <cell r="M3" t="str">
            <v>Origin Other Charges Amount</v>
          </cell>
          <cell r="N3" t="str">
            <v>Origin Other Charges Currency</v>
          </cell>
          <cell r="O3" t="str">
            <v>Origin Other Charge Description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Lane Information</v>
          </cell>
        </row>
        <row r="2">
          <cell r="A2" t="str">
            <v>Lot Name</v>
          </cell>
          <cell r="B2" t="str">
            <v>Load Port Country</v>
          </cell>
          <cell r="C2" t="str">
            <v>Load Port</v>
          </cell>
          <cell r="D2" t="str">
            <v>Destination Port</v>
          </cell>
          <cell r="E2" t="str">
            <v>Final Destination Point</v>
          </cell>
          <cell r="F2" t="str">
            <v>Destination Country</v>
          </cell>
          <cell r="G2" t="str">
            <v>Trade Lane</v>
          </cell>
          <cell r="H2" t="str">
            <v>Service</v>
          </cell>
          <cell r="I2" t="str">
            <v>Cont Size</v>
          </cell>
          <cell r="J2" t="str">
            <v>TL CON</v>
          </cell>
          <cell r="K2" t="str">
            <v>THC CON</v>
          </cell>
          <cell r="L2" t="str">
            <v>FAC Con</v>
          </cell>
          <cell r="M2" t="str">
            <v>BAF CAF CON</v>
          </cell>
          <cell r="N2" t="str">
            <v>Port/Door Con</v>
          </cell>
          <cell r="O2" t="str">
            <v>Agility FAC (USD)</v>
          </cell>
          <cell r="P2" t="str">
            <v>Carriers</v>
          </cell>
          <cell r="Q2" t="str">
            <v>Total Rate (USD)</v>
          </cell>
          <cell r="R2" t="str">
            <v>2009 Tendered Volume (TEUs)</v>
          </cell>
          <cell r="S2" t="str">
            <v>Carrier Capacity Committed (indicate if less than tender volume)</v>
          </cell>
          <cell r="T2" t="str">
            <v>Committed Volume Check</v>
          </cell>
          <cell r="U2" t="str">
            <v>Total Local Charges</v>
          </cell>
          <cell r="V2" t="str">
            <v>Origin THC Amount</v>
          </cell>
          <cell r="W2" t="str">
            <v>Origin THC Currency</v>
          </cell>
          <cell r="X2" t="str">
            <v>Origin Port Security Amount</v>
          </cell>
          <cell r="Y2" t="str">
            <v>Origin Port Security Currency</v>
          </cell>
          <cell r="Z2" t="str">
            <v>Origin Docs Fee Amount</v>
          </cell>
          <cell r="AA2" t="str">
            <v>Origin Docs Fee Currency</v>
          </cell>
          <cell r="AB2" t="str">
            <v>Origin Other Charges Amount</v>
          </cell>
          <cell r="AC2" t="str">
            <v>Origin Other Charges Currency</v>
          </cell>
          <cell r="AD2" t="str">
            <v>Orign Other Charge Description</v>
          </cell>
          <cell r="AE2" t="str">
            <v>Ocean Freight Amount</v>
          </cell>
          <cell r="AF2" t="str">
            <v>Ocean Freight Currency</v>
          </cell>
          <cell r="AG2" t="str">
            <v>CAF Amount</v>
          </cell>
          <cell r="AH2" t="str">
            <v>CAF Currency</v>
          </cell>
          <cell r="AI2" t="str">
            <v>BAF Amount</v>
          </cell>
          <cell r="AJ2" t="str">
            <v>BAF Currency</v>
          </cell>
          <cell r="AK2" t="str">
            <v>Ocean ISPS Amount</v>
          </cell>
          <cell r="AL2" t="str">
            <v>Ocean ISPS Currency</v>
          </cell>
          <cell r="AM2" t="str">
            <v>Other Charge Amount</v>
          </cell>
          <cell r="AN2" t="str">
            <v>Other Charge Currency</v>
          </cell>
          <cell r="AO2" t="str">
            <v>Other Charge Description</v>
          </cell>
          <cell r="AP2" t="str">
            <v>Total Destination Charge</v>
          </cell>
          <cell r="AQ2" t="str">
            <v>Dest THC Amount</v>
          </cell>
          <cell r="AR2" t="str">
            <v>Dest THC Currency</v>
          </cell>
          <cell r="AS2" t="str">
            <v>Destination Docs Fee Amount</v>
          </cell>
          <cell r="AT2" t="str">
            <v>Dest Docs Fee Currency</v>
          </cell>
          <cell r="AU2" t="str">
            <v>Destination Port Security Amount</v>
          </cell>
          <cell r="AV2" t="str">
            <v>Dest Port Security Currency</v>
          </cell>
          <cell r="AW2" t="str">
            <v>Destination Merchant Haulage Amount</v>
          </cell>
          <cell r="AX2" t="str">
            <v>Destination Merchant Haulage Amount</v>
          </cell>
          <cell r="AY2" t="str">
            <v>Dest Other Charges</v>
          </cell>
          <cell r="AZ2" t="str">
            <v>Dest Other Charges Currency</v>
          </cell>
          <cell r="BA2" t="str">
            <v>Dest Other Charges Description</v>
          </cell>
          <cell r="BB2" t="str">
            <v>Free Time at Destination (Days)</v>
          </cell>
          <cell r="BC2" t="str">
            <v>Weekly Frequency ( Number of Sailing)</v>
          </cell>
          <cell r="BD2" t="str">
            <v>Transit Time (Days)</v>
          </cell>
          <cell r="BE2" t="str">
            <v>Direct or T/S</v>
          </cell>
          <cell r="BF2" t="str">
            <v>Transhipment Port 1</v>
          </cell>
          <cell r="BG2" t="str">
            <v>Transhipment Port 2</v>
          </cell>
          <cell r="BH2" t="str">
            <v>Remarks</v>
          </cell>
        </row>
        <row r="3">
          <cell r="A3" t="str">
            <v>AhmedabadShekou20</v>
          </cell>
        </row>
        <row r="4">
          <cell r="A4" t="str">
            <v>AhmedabadShekou40</v>
          </cell>
        </row>
        <row r="5">
          <cell r="A5" t="str">
            <v>BangkokAdelaide20</v>
          </cell>
        </row>
        <row r="6">
          <cell r="A6" t="str">
            <v>BangkokAdelaide40</v>
          </cell>
        </row>
        <row r="7">
          <cell r="A7" t="str">
            <v>BangkokAkita20</v>
          </cell>
        </row>
        <row r="8">
          <cell r="A8" t="str">
            <v>BangkokAkita40</v>
          </cell>
        </row>
        <row r="9">
          <cell r="A9" t="str">
            <v>BangkokAlexandria20</v>
          </cell>
        </row>
        <row r="10">
          <cell r="A10" t="str">
            <v>BangkokAlexandria40</v>
          </cell>
        </row>
        <row r="11">
          <cell r="A11" t="str">
            <v>BangkokAntwerp20</v>
          </cell>
        </row>
        <row r="12">
          <cell r="A12" t="str">
            <v>BangkokAntwerp40</v>
          </cell>
        </row>
        <row r="13">
          <cell r="A13" t="str">
            <v>BangkokApapa20</v>
          </cell>
        </row>
        <row r="14">
          <cell r="A14" t="str">
            <v>BangkokApapa40</v>
          </cell>
        </row>
        <row r="15">
          <cell r="A15" t="str">
            <v>BangkokAqaba20</v>
          </cell>
        </row>
        <row r="16">
          <cell r="A16" t="str">
            <v>BangkokAqaba40</v>
          </cell>
        </row>
        <row r="17">
          <cell r="A17" t="str">
            <v>BangkokAshdod20</v>
          </cell>
        </row>
        <row r="18">
          <cell r="A18" t="str">
            <v>BangkokAshdod40</v>
          </cell>
        </row>
        <row r="19">
          <cell r="A19" t="str">
            <v>BangkokAuckland20</v>
          </cell>
        </row>
        <row r="20">
          <cell r="A20" t="str">
            <v>BangkokAuckland40</v>
          </cell>
        </row>
        <row r="21">
          <cell r="A21" t="str">
            <v>BangkokBelawan20</v>
          </cell>
        </row>
        <row r="22">
          <cell r="A22" t="str">
            <v>BangkokBelawan40</v>
          </cell>
        </row>
        <row r="23">
          <cell r="A23" t="str">
            <v>BangkokBremerhaven20</v>
          </cell>
        </row>
        <row r="24">
          <cell r="A24" t="str">
            <v>BangkokBremerhaven40</v>
          </cell>
        </row>
        <row r="25">
          <cell r="A25" t="str">
            <v>BangkokBrisbane20</v>
          </cell>
        </row>
        <row r="26">
          <cell r="A26" t="str">
            <v>BangkokBrisbane40</v>
          </cell>
        </row>
        <row r="27">
          <cell r="A27" t="str">
            <v>BangkokBuenaventura20</v>
          </cell>
        </row>
        <row r="28">
          <cell r="A28" t="str">
            <v>BangkokBuenaventura40</v>
          </cell>
        </row>
        <row r="29">
          <cell r="A29" t="str">
            <v>BangkokBuenos Aires20</v>
          </cell>
        </row>
        <row r="30">
          <cell r="A30" t="str">
            <v>BangkokBuenos Aires40</v>
          </cell>
        </row>
        <row r="31">
          <cell r="A31" t="str">
            <v>BangkokBusan20</v>
          </cell>
        </row>
        <row r="32">
          <cell r="A32" t="str">
            <v>BangkokBusan40</v>
          </cell>
        </row>
        <row r="33">
          <cell r="A33" t="str">
            <v>BangkokCartagena20</v>
          </cell>
        </row>
        <row r="34">
          <cell r="A34" t="str">
            <v>BangkokCartagena40</v>
          </cell>
        </row>
        <row r="35">
          <cell r="A35" t="str">
            <v>BangkokCasablanca20</v>
          </cell>
        </row>
        <row r="36">
          <cell r="A36" t="str">
            <v>BangkokCasablanca40</v>
          </cell>
        </row>
        <row r="37">
          <cell r="A37" t="str">
            <v>BangkokChittagong20</v>
          </cell>
        </row>
        <row r="38">
          <cell r="A38" t="str">
            <v>BangkokChittagong40</v>
          </cell>
        </row>
        <row r="39">
          <cell r="A39" t="str">
            <v>BangkokChongqing20</v>
          </cell>
        </row>
        <row r="40">
          <cell r="A40" t="str">
            <v>BangkokChongqing40</v>
          </cell>
        </row>
        <row r="41">
          <cell r="A41" t="str">
            <v>BangkokColombo20</v>
          </cell>
        </row>
        <row r="42">
          <cell r="A42" t="str">
            <v>BangkokColombo40</v>
          </cell>
        </row>
        <row r="43">
          <cell r="A43" t="str">
            <v>BangkokColon20</v>
          </cell>
        </row>
        <row r="44">
          <cell r="A44" t="str">
            <v>BangkokColon40</v>
          </cell>
        </row>
        <row r="45">
          <cell r="A45" t="str">
            <v>BangkokDalian20</v>
          </cell>
        </row>
        <row r="46">
          <cell r="A46" t="str">
            <v>BangkokDalian40</v>
          </cell>
        </row>
        <row r="47">
          <cell r="A47" t="str">
            <v>BangkokDammam20</v>
          </cell>
        </row>
        <row r="48">
          <cell r="A48" t="str">
            <v>BangkokDammam40</v>
          </cell>
        </row>
        <row r="49">
          <cell r="A49" t="str">
            <v>BangkokDanang20</v>
          </cell>
        </row>
        <row r="50">
          <cell r="A50" t="str">
            <v>BangkokDanang40</v>
          </cell>
        </row>
        <row r="51">
          <cell r="A51" t="str">
            <v>BangkokDar Es Salaam20</v>
          </cell>
        </row>
        <row r="52">
          <cell r="A52" t="str">
            <v>BangkokDar Es Salaam40</v>
          </cell>
        </row>
        <row r="53">
          <cell r="A53" t="str">
            <v>BangkokDavao City20</v>
          </cell>
        </row>
        <row r="54">
          <cell r="A54" t="str">
            <v>BangkokDavao City40</v>
          </cell>
        </row>
        <row r="55">
          <cell r="A55" t="str">
            <v>BangkokDoumen20</v>
          </cell>
        </row>
        <row r="56">
          <cell r="A56" t="str">
            <v>BangkokDoumen40</v>
          </cell>
        </row>
        <row r="57">
          <cell r="A57" t="str">
            <v>BangkokDubai20</v>
          </cell>
        </row>
        <row r="58">
          <cell r="A58" t="str">
            <v>BangkokDubai40</v>
          </cell>
        </row>
        <row r="59">
          <cell r="A59" t="str">
            <v>BangkokDurban20</v>
          </cell>
        </row>
        <row r="60">
          <cell r="A60" t="str">
            <v>BangkokDurban40</v>
          </cell>
        </row>
        <row r="61">
          <cell r="A61" t="str">
            <v>BangkokFelixstowe20</v>
          </cell>
        </row>
        <row r="62">
          <cell r="A62" t="str">
            <v>BangkokFelixstowe40</v>
          </cell>
        </row>
        <row r="63">
          <cell r="A63" t="str">
            <v>BangkokFremantle20</v>
          </cell>
        </row>
        <row r="64">
          <cell r="A64" t="str">
            <v>BangkokFremantle40</v>
          </cell>
        </row>
        <row r="65">
          <cell r="A65" t="str">
            <v>BangkokGenoa20</v>
          </cell>
        </row>
        <row r="66">
          <cell r="A66" t="str">
            <v>BangkokGenoa40</v>
          </cell>
        </row>
        <row r="67">
          <cell r="A67" t="str">
            <v>BangkokGrangemouth20</v>
          </cell>
        </row>
        <row r="68">
          <cell r="A68" t="str">
            <v>BangkokGrangemouth40</v>
          </cell>
        </row>
        <row r="69">
          <cell r="A69" t="str">
            <v>BangkokHaifa20</v>
          </cell>
        </row>
        <row r="70">
          <cell r="A70" t="str">
            <v>BangkokHaifa40</v>
          </cell>
        </row>
        <row r="71">
          <cell r="A71" t="str">
            <v>BangkokHaiphong20</v>
          </cell>
        </row>
        <row r="72">
          <cell r="A72" t="str">
            <v>BangkokHaiphong40</v>
          </cell>
        </row>
        <row r="73">
          <cell r="A73" t="str">
            <v>BangkokHamburg20</v>
          </cell>
        </row>
        <row r="74">
          <cell r="A74" t="str">
            <v>BangkokHamburg40</v>
          </cell>
        </row>
        <row r="75">
          <cell r="A75" t="str">
            <v>BangkokHiroshima20</v>
          </cell>
        </row>
        <row r="76">
          <cell r="A76" t="str">
            <v>BangkokHiroshima40</v>
          </cell>
        </row>
        <row r="77">
          <cell r="A77" t="str">
            <v>BangkokHo Chi Minh (Cat Lai)20</v>
          </cell>
        </row>
        <row r="78">
          <cell r="A78" t="str">
            <v>BangkokHo Chi Minh (Cat Lai)40</v>
          </cell>
        </row>
        <row r="79">
          <cell r="A79" t="str">
            <v>BangkokHo Chi Minh (Phuoc Long)20</v>
          </cell>
        </row>
        <row r="80">
          <cell r="A80" t="str">
            <v>BangkokHo Chi Minh (Phuoc Long)40</v>
          </cell>
        </row>
        <row r="81">
          <cell r="A81" t="str">
            <v>BangkokHo Chi Minh (Tan Cang)20</v>
          </cell>
        </row>
        <row r="82">
          <cell r="A82" t="str">
            <v>BangkokHo Chi Minh (Tan Cang)40</v>
          </cell>
        </row>
        <row r="83">
          <cell r="A83" t="str">
            <v>BangkokHo Chi Minh (VICT)20</v>
          </cell>
        </row>
        <row r="84">
          <cell r="A84" t="str">
            <v>BangkokHo Chi Minh (VICT)40</v>
          </cell>
        </row>
        <row r="85">
          <cell r="A85" t="str">
            <v>BangkokHong Kong20</v>
          </cell>
        </row>
        <row r="86">
          <cell r="A86" t="str">
            <v>BangkokHong Kong40</v>
          </cell>
        </row>
        <row r="87">
          <cell r="A87" t="str">
            <v>BangkokHuangpu20</v>
          </cell>
        </row>
        <row r="88">
          <cell r="A88" t="str">
            <v>BangkokHuangpu40</v>
          </cell>
        </row>
        <row r="89">
          <cell r="A89" t="str">
            <v>BangkokICD Kamalapur20</v>
          </cell>
        </row>
        <row r="90">
          <cell r="A90" t="str">
            <v>BangkokICD Kamalapur40</v>
          </cell>
        </row>
        <row r="91">
          <cell r="A91" t="str">
            <v>BangkokICD Maliwada20</v>
          </cell>
        </row>
        <row r="92">
          <cell r="A92" t="str">
            <v>BangkokICD Maliwada40</v>
          </cell>
        </row>
        <row r="93">
          <cell r="A93" t="str">
            <v>BangkokIncheon20</v>
          </cell>
        </row>
        <row r="94">
          <cell r="A94" t="str">
            <v>BangkokIncheon40</v>
          </cell>
        </row>
        <row r="95">
          <cell r="A95" t="str">
            <v>BangkokItajai20</v>
          </cell>
        </row>
        <row r="96">
          <cell r="A96" t="str">
            <v>BangkokItajai40</v>
          </cell>
        </row>
        <row r="97">
          <cell r="A97" t="str">
            <v>BangkokIyomishima20</v>
          </cell>
        </row>
        <row r="98">
          <cell r="A98" t="str">
            <v>BangkokIyomishima40</v>
          </cell>
        </row>
        <row r="99">
          <cell r="A99" t="str">
            <v>BangkokJakarta20</v>
          </cell>
        </row>
        <row r="100">
          <cell r="A100" t="str">
            <v>BangkokJakarta40</v>
          </cell>
        </row>
        <row r="101">
          <cell r="A101" t="str">
            <v>BangkokJebel Ali20</v>
          </cell>
        </row>
        <row r="102">
          <cell r="A102" t="str">
            <v>BangkokJebel Ali40</v>
          </cell>
        </row>
        <row r="103">
          <cell r="A103" t="str">
            <v>BangkokJeddah20</v>
          </cell>
        </row>
        <row r="104">
          <cell r="A104" t="str">
            <v>BangkokJeddah40</v>
          </cell>
        </row>
        <row r="105">
          <cell r="A105" t="str">
            <v>BangkokKandla20</v>
          </cell>
        </row>
        <row r="106">
          <cell r="A106" t="str">
            <v>BangkokKandla40</v>
          </cell>
        </row>
        <row r="107">
          <cell r="A107" t="str">
            <v>BangkokKaohsiung20</v>
          </cell>
        </row>
        <row r="108">
          <cell r="A108" t="str">
            <v>BangkokKaohsiung40</v>
          </cell>
        </row>
        <row r="109">
          <cell r="A109" t="str">
            <v>BangkokKarachi20</v>
          </cell>
        </row>
        <row r="110">
          <cell r="A110" t="str">
            <v>BangkokKarachi40</v>
          </cell>
        </row>
        <row r="111">
          <cell r="A111" t="str">
            <v>BangkokKeelung20</v>
          </cell>
        </row>
        <row r="112">
          <cell r="A112" t="str">
            <v>BangkokKeelung40</v>
          </cell>
        </row>
        <row r="113">
          <cell r="A113" t="str">
            <v>BangkokKobe20</v>
          </cell>
        </row>
        <row r="114">
          <cell r="A114" t="str">
            <v>BangkokKobe40</v>
          </cell>
        </row>
        <row r="115">
          <cell r="A115" t="str">
            <v>BangkokKwangyang20</v>
          </cell>
        </row>
        <row r="116">
          <cell r="A116" t="str">
            <v>BangkokKwangyang40</v>
          </cell>
        </row>
        <row r="117">
          <cell r="A117" t="str">
            <v>BangkokLatakia20</v>
          </cell>
        </row>
        <row r="118">
          <cell r="A118" t="str">
            <v>BangkokLatakia40</v>
          </cell>
        </row>
        <row r="119">
          <cell r="A119" t="str">
            <v>BangkokLazaro Cardenas20</v>
          </cell>
        </row>
        <row r="120">
          <cell r="A120" t="str">
            <v>BangkokLazaro Cardenas40</v>
          </cell>
        </row>
        <row r="121">
          <cell r="A121" t="str">
            <v>BangkokLeliu20</v>
          </cell>
        </row>
        <row r="122">
          <cell r="A122" t="str">
            <v>BangkokLeliu40</v>
          </cell>
        </row>
        <row r="123">
          <cell r="A123" t="str">
            <v>BangkokManaus20</v>
          </cell>
        </row>
        <row r="124">
          <cell r="A124" t="str">
            <v>BangkokManaus40</v>
          </cell>
        </row>
        <row r="125">
          <cell r="A125" t="str">
            <v>BangkokManila North Port20</v>
          </cell>
        </row>
        <row r="126">
          <cell r="A126" t="str">
            <v>BangkokManila North Port40</v>
          </cell>
        </row>
        <row r="127">
          <cell r="A127" t="str">
            <v>BangkokManila South Port20</v>
          </cell>
        </row>
        <row r="128">
          <cell r="A128" t="str">
            <v>BangkokManila South Port40</v>
          </cell>
        </row>
        <row r="129">
          <cell r="A129" t="str">
            <v>BangkokMarsaxlokk20</v>
          </cell>
        </row>
        <row r="130">
          <cell r="A130" t="str">
            <v>BangkokMarsaxlokk40</v>
          </cell>
        </row>
        <row r="131">
          <cell r="A131" t="str">
            <v>BangkokMelbourne20</v>
          </cell>
        </row>
        <row r="132">
          <cell r="A132" t="str">
            <v>BangkokMelbourne40</v>
          </cell>
        </row>
        <row r="133">
          <cell r="A133" t="str">
            <v>BangkokMoji20</v>
          </cell>
        </row>
        <row r="134">
          <cell r="A134" t="str">
            <v>BangkokMoji40</v>
          </cell>
        </row>
        <row r="135">
          <cell r="A135" t="str">
            <v>BangkokMontevideo20</v>
          </cell>
        </row>
        <row r="136">
          <cell r="A136" t="str">
            <v>BangkokMontevideo40</v>
          </cell>
        </row>
        <row r="137">
          <cell r="A137" t="str">
            <v>BangkokMumbai20</v>
          </cell>
        </row>
        <row r="138">
          <cell r="A138" t="str">
            <v>BangkokMumbai40</v>
          </cell>
        </row>
        <row r="139">
          <cell r="A139" t="str">
            <v>BangkokMuscat20</v>
          </cell>
        </row>
        <row r="140">
          <cell r="A140" t="str">
            <v>BangkokMuscat40</v>
          </cell>
        </row>
        <row r="141">
          <cell r="A141" t="str">
            <v>BangkokMX Manzanillo20</v>
          </cell>
        </row>
        <row r="142">
          <cell r="A142" t="str">
            <v>BangkokMX Manzanillo40</v>
          </cell>
        </row>
        <row r="143">
          <cell r="A143" t="str">
            <v>BangkokNagoya20</v>
          </cell>
        </row>
        <row r="144">
          <cell r="A144" t="str">
            <v>BangkokNagoya40</v>
          </cell>
        </row>
        <row r="145">
          <cell r="A145" t="str">
            <v>BangkokNhava Sheva20</v>
          </cell>
        </row>
        <row r="146">
          <cell r="A146" t="str">
            <v>BangkokNhava Sheva40</v>
          </cell>
        </row>
        <row r="147">
          <cell r="A147" t="str">
            <v>BangkokNingbo20</v>
          </cell>
        </row>
        <row r="148">
          <cell r="A148" t="str">
            <v>BangkokNingbo40</v>
          </cell>
        </row>
        <row r="149">
          <cell r="A149" t="str">
            <v>BangkokOnahama20</v>
          </cell>
        </row>
        <row r="150">
          <cell r="A150" t="str">
            <v>BangkokOnahama40</v>
          </cell>
        </row>
        <row r="151">
          <cell r="A151" t="str">
            <v>BangkokOsaka20</v>
          </cell>
        </row>
        <row r="152">
          <cell r="A152" t="str">
            <v>BangkokOsaka40</v>
          </cell>
        </row>
        <row r="153">
          <cell r="A153" t="str">
            <v>BangkokPA Manzanillo20</v>
          </cell>
        </row>
        <row r="154">
          <cell r="A154" t="str">
            <v>BangkokPA Manzanillo40</v>
          </cell>
        </row>
        <row r="155">
          <cell r="A155" t="str">
            <v>BangkokPapeete20</v>
          </cell>
        </row>
        <row r="156">
          <cell r="A156" t="str">
            <v>BangkokPapeete40</v>
          </cell>
        </row>
        <row r="157">
          <cell r="A157" t="str">
            <v>BangkokPasir Gudang20</v>
          </cell>
        </row>
        <row r="158">
          <cell r="A158" t="str">
            <v>BangkokPasir Gudang40</v>
          </cell>
        </row>
        <row r="159">
          <cell r="A159" t="str">
            <v>BangkokPecem20</v>
          </cell>
        </row>
        <row r="160">
          <cell r="A160" t="str">
            <v>BangkokPecem40</v>
          </cell>
        </row>
        <row r="161">
          <cell r="A161" t="str">
            <v>BangkokPort Elizabeth20</v>
          </cell>
        </row>
        <row r="162">
          <cell r="A162" t="str">
            <v>BangkokPort Elizabeth40</v>
          </cell>
        </row>
        <row r="163">
          <cell r="A163" t="str">
            <v>BangkokPort Klang20</v>
          </cell>
        </row>
        <row r="164">
          <cell r="A164" t="str">
            <v>BangkokPort Klang40</v>
          </cell>
        </row>
        <row r="165">
          <cell r="A165" t="str">
            <v>BangkokPort Louis20</v>
          </cell>
        </row>
        <row r="166">
          <cell r="A166" t="str">
            <v>BangkokPort Louis40</v>
          </cell>
        </row>
        <row r="167">
          <cell r="A167" t="str">
            <v>BangkokPuerto Cortes20</v>
          </cell>
        </row>
        <row r="168">
          <cell r="A168" t="str">
            <v>BangkokPuerto Cortes40</v>
          </cell>
        </row>
        <row r="169">
          <cell r="A169" t="str">
            <v>BangkokPuerto Quetzal20</v>
          </cell>
        </row>
        <row r="170">
          <cell r="A170" t="str">
            <v>BangkokPuerto Quetzal40</v>
          </cell>
        </row>
        <row r="171">
          <cell r="A171" t="str">
            <v>BangkokQingdao20</v>
          </cell>
        </row>
        <row r="172">
          <cell r="A172" t="str">
            <v>BangkokQingdao40</v>
          </cell>
        </row>
        <row r="173">
          <cell r="A173" t="str">
            <v>BangkokRio Grande20</v>
          </cell>
        </row>
        <row r="174">
          <cell r="A174" t="str">
            <v>BangkokRio Grande40</v>
          </cell>
        </row>
        <row r="175">
          <cell r="A175" t="str">
            <v>BangkokRio Grande Do Sul20</v>
          </cell>
        </row>
        <row r="176">
          <cell r="A176" t="str">
            <v>BangkokRio Grande Do Sul40</v>
          </cell>
        </row>
        <row r="177">
          <cell r="A177" t="str">
            <v>BangkokRiyadh20</v>
          </cell>
        </row>
        <row r="178">
          <cell r="A178" t="str">
            <v>BangkokRiyadh40</v>
          </cell>
        </row>
        <row r="179">
          <cell r="A179" t="str">
            <v>BangkokRongqi20</v>
          </cell>
        </row>
        <row r="180">
          <cell r="A180" t="str">
            <v>BangkokRongqi40</v>
          </cell>
        </row>
        <row r="181">
          <cell r="A181" t="str">
            <v>BangkokRotterdam20</v>
          </cell>
        </row>
        <row r="182">
          <cell r="A182" t="str">
            <v>BangkokRotterdam40</v>
          </cell>
        </row>
        <row r="183">
          <cell r="A183" t="str">
            <v>BangkokSakaiminato20</v>
          </cell>
        </row>
        <row r="184">
          <cell r="A184" t="str">
            <v>BangkokSakaiminato40</v>
          </cell>
        </row>
        <row r="185">
          <cell r="A185" t="str">
            <v>BangkokSan Pedro Sula20</v>
          </cell>
        </row>
        <row r="186">
          <cell r="A186" t="str">
            <v>BangkokSan Pedro Sula40</v>
          </cell>
        </row>
        <row r="187">
          <cell r="A187" t="str">
            <v>BangkokSantiago20</v>
          </cell>
        </row>
        <row r="188">
          <cell r="A188" t="str">
            <v>BangkokSantiago40</v>
          </cell>
        </row>
        <row r="189">
          <cell r="A189" t="str">
            <v>BangkokSantos20</v>
          </cell>
        </row>
        <row r="190">
          <cell r="A190" t="str">
            <v>BangkokSantos40</v>
          </cell>
        </row>
        <row r="191">
          <cell r="A191" t="str">
            <v>BangkokSemarang20</v>
          </cell>
        </row>
        <row r="192">
          <cell r="A192" t="str">
            <v>BangkokSemarang40</v>
          </cell>
        </row>
        <row r="193">
          <cell r="A193" t="str">
            <v>BangkokSendai20</v>
          </cell>
        </row>
        <row r="194">
          <cell r="A194" t="str">
            <v>BangkokSendai40</v>
          </cell>
        </row>
        <row r="195">
          <cell r="A195" t="str">
            <v>BangkokSendai ( Kagoshima )20</v>
          </cell>
        </row>
        <row r="196">
          <cell r="A196" t="str">
            <v>BangkokSendai ( Kagoshima )40</v>
          </cell>
        </row>
        <row r="197">
          <cell r="A197" t="str">
            <v>BangkokSendai ( Miyagi )20</v>
          </cell>
        </row>
        <row r="198">
          <cell r="A198" t="str">
            <v>BangkokSendai ( Miyagi )40</v>
          </cell>
        </row>
        <row r="199">
          <cell r="A199" t="str">
            <v>BangkokShanghai20</v>
          </cell>
        </row>
        <row r="200">
          <cell r="A200" t="str">
            <v>BangkokShanghai40</v>
          </cell>
        </row>
        <row r="201">
          <cell r="A201" t="str">
            <v>BangkokShatian20</v>
          </cell>
        </row>
        <row r="202">
          <cell r="A202" t="str">
            <v>BangkokShatian40</v>
          </cell>
        </row>
        <row r="203">
          <cell r="A203" t="str">
            <v>BangkokShekou20</v>
          </cell>
        </row>
        <row r="204">
          <cell r="A204" t="str">
            <v>BangkokShekou40</v>
          </cell>
        </row>
        <row r="205">
          <cell r="A205" t="str">
            <v>BangkokShimizu20</v>
          </cell>
        </row>
        <row r="206">
          <cell r="A206" t="str">
            <v>BangkokShimizu40</v>
          </cell>
        </row>
        <row r="207">
          <cell r="A207" t="str">
            <v>BangkokShuwaikh20</v>
          </cell>
        </row>
        <row r="208">
          <cell r="A208" t="str">
            <v>BangkokShuwaikh40</v>
          </cell>
        </row>
        <row r="209">
          <cell r="A209" t="str">
            <v>BangkokSihanoukville (Kâmpóng Saôm)20</v>
          </cell>
        </row>
        <row r="210">
          <cell r="A210" t="str">
            <v>BangkokSihanoukville (Kâmpóng Saôm)40</v>
          </cell>
        </row>
        <row r="211">
          <cell r="A211" t="str">
            <v>BangkokSingapore20</v>
          </cell>
        </row>
        <row r="212">
          <cell r="A212" t="str">
            <v>BangkokSingapore40</v>
          </cell>
        </row>
        <row r="213">
          <cell r="A213" t="str">
            <v>BangkokSouthampton20</v>
          </cell>
        </row>
        <row r="214">
          <cell r="A214" t="str">
            <v>BangkokSouthampton40</v>
          </cell>
        </row>
        <row r="215">
          <cell r="A215" t="str">
            <v>BangkokSultan Qaboos20</v>
          </cell>
        </row>
        <row r="216">
          <cell r="A216" t="str">
            <v>BangkokSultan Qaboos40</v>
          </cell>
        </row>
        <row r="217">
          <cell r="A217" t="str">
            <v>BangkokSurabaya20</v>
          </cell>
        </row>
        <row r="218">
          <cell r="A218" t="str">
            <v>BangkokSurabaya40</v>
          </cell>
        </row>
        <row r="219">
          <cell r="A219" t="str">
            <v>BangkokSydney20</v>
          </cell>
        </row>
        <row r="220">
          <cell r="A220" t="str">
            <v>BangkokSydney40</v>
          </cell>
        </row>
        <row r="221">
          <cell r="A221" t="str">
            <v>BangkokTaizhou20</v>
          </cell>
        </row>
        <row r="222">
          <cell r="A222" t="str">
            <v>BangkokTaizhou40</v>
          </cell>
        </row>
        <row r="223">
          <cell r="A223" t="str">
            <v>BangkokTema20</v>
          </cell>
        </row>
        <row r="224">
          <cell r="A224" t="str">
            <v>BangkokTema40</v>
          </cell>
        </row>
        <row r="225">
          <cell r="A225" t="str">
            <v>BangkokTokushima20</v>
          </cell>
        </row>
        <row r="226">
          <cell r="A226" t="str">
            <v>BangkokTokushima40</v>
          </cell>
        </row>
        <row r="227">
          <cell r="A227" t="str">
            <v>BangkokTokyo20</v>
          </cell>
        </row>
        <row r="228">
          <cell r="A228" t="str">
            <v>BangkokTokyo40</v>
          </cell>
        </row>
        <row r="229">
          <cell r="A229" t="str">
            <v>BangkokTomakomai20</v>
          </cell>
        </row>
        <row r="230">
          <cell r="A230" t="str">
            <v>BangkokTomakomai40</v>
          </cell>
        </row>
        <row r="231">
          <cell r="A231" t="str">
            <v>BangkokToyama20</v>
          </cell>
        </row>
        <row r="232">
          <cell r="A232" t="str">
            <v>BangkokToyama40</v>
          </cell>
        </row>
        <row r="233">
          <cell r="A233" t="str">
            <v>BangkokTuticorin20</v>
          </cell>
        </row>
        <row r="234">
          <cell r="A234" t="str">
            <v>BangkokTuticorin40</v>
          </cell>
        </row>
        <row r="235">
          <cell r="A235" t="str">
            <v>BangkokWuhan20</v>
          </cell>
        </row>
        <row r="236">
          <cell r="A236" t="str">
            <v>BangkokWuhan40</v>
          </cell>
        </row>
        <row r="237">
          <cell r="A237" t="str">
            <v>BangkokXiamen20</v>
          </cell>
        </row>
        <row r="238">
          <cell r="A238" t="str">
            <v>BangkokXiamen40</v>
          </cell>
        </row>
        <row r="239">
          <cell r="A239" t="str">
            <v>BangkokXinfeng20</v>
          </cell>
        </row>
        <row r="240">
          <cell r="A240" t="str">
            <v>BangkokXinfeng40</v>
          </cell>
        </row>
        <row r="241">
          <cell r="A241" t="str">
            <v>BangkokXingang20</v>
          </cell>
        </row>
        <row r="242">
          <cell r="A242" t="str">
            <v>BangkokXingang40</v>
          </cell>
        </row>
        <row r="243">
          <cell r="A243" t="str">
            <v>BangkokYangzhou20</v>
          </cell>
        </row>
        <row r="244">
          <cell r="A244" t="str">
            <v>BangkokYangzhou40</v>
          </cell>
        </row>
        <row r="245">
          <cell r="A245" t="str">
            <v>BangkokYantai20</v>
          </cell>
        </row>
        <row r="246">
          <cell r="A246" t="str">
            <v>BangkokYantai40</v>
          </cell>
        </row>
        <row r="247">
          <cell r="A247" t="str">
            <v>BangkokYatsushiro20</v>
          </cell>
        </row>
        <row r="248">
          <cell r="A248" t="str">
            <v>BangkokYatsushiro40</v>
          </cell>
        </row>
        <row r="249">
          <cell r="A249" t="str">
            <v>BangkokYokkaichi20</v>
          </cell>
        </row>
        <row r="250">
          <cell r="A250" t="str">
            <v>BangkokYokkaichi40</v>
          </cell>
        </row>
        <row r="251">
          <cell r="A251" t="str">
            <v>BangkokYokohama20</v>
          </cell>
        </row>
        <row r="252">
          <cell r="A252" t="str">
            <v>BangkokYokohama40</v>
          </cell>
        </row>
        <row r="253">
          <cell r="A253" t="str">
            <v>BangkokZeebrugge20</v>
          </cell>
        </row>
        <row r="254">
          <cell r="A254" t="str">
            <v>BangkokZeebrugge40</v>
          </cell>
        </row>
        <row r="255">
          <cell r="A255" t="str">
            <v>BangkokZhenjiang20</v>
          </cell>
        </row>
        <row r="256">
          <cell r="A256" t="str">
            <v>BangkokZhenjiang40</v>
          </cell>
        </row>
        <row r="257">
          <cell r="A257" t="str">
            <v>BangkokZhongshan20</v>
          </cell>
        </row>
        <row r="258">
          <cell r="A258" t="str">
            <v>BangkokZhongshan40</v>
          </cell>
        </row>
        <row r="259">
          <cell r="A259" t="str">
            <v>BangkokBirsfelden20</v>
          </cell>
        </row>
        <row r="260">
          <cell r="A260" t="str">
            <v>BangkokBirsfelden40</v>
          </cell>
        </row>
        <row r="261">
          <cell r="A261" t="str">
            <v>BangkokHeppenheim20</v>
          </cell>
        </row>
        <row r="262">
          <cell r="A262" t="str">
            <v>BangkokHeppenheim40</v>
          </cell>
        </row>
        <row r="263">
          <cell r="A263" t="str">
            <v>BangkokKirkby20</v>
          </cell>
        </row>
        <row r="264">
          <cell r="A264" t="str">
            <v>BangkokKirkby40</v>
          </cell>
        </row>
        <row r="265">
          <cell r="A265" t="str">
            <v>BangkokLeverkusen20</v>
          </cell>
        </row>
        <row r="266">
          <cell r="A266" t="str">
            <v>BangkokLeverkusen40</v>
          </cell>
        </row>
        <row r="267">
          <cell r="A267" t="str">
            <v>BangkokOss20</v>
          </cell>
        </row>
        <row r="268">
          <cell r="A268" t="str">
            <v>BangkokOss40</v>
          </cell>
        </row>
        <row r="269">
          <cell r="A269" t="str">
            <v>BangkokArdeer20</v>
          </cell>
        </row>
        <row r="270">
          <cell r="A270" t="str">
            <v>BangkokArdeer40</v>
          </cell>
        </row>
        <row r="271">
          <cell r="A271" t="str">
            <v>BangkokOsterholz-Scharmbeck20</v>
          </cell>
        </row>
        <row r="272">
          <cell r="A272" t="str">
            <v>BangkokOsterholz-Scharmbeck40</v>
          </cell>
        </row>
        <row r="273">
          <cell r="A273" t="str">
            <v>BangkokColon Free Zone20</v>
          </cell>
        </row>
        <row r="274">
          <cell r="A274" t="str">
            <v>BangkokColon Free Zone40</v>
          </cell>
        </row>
        <row r="275">
          <cell r="A275" t="str">
            <v>BusanAntwerp20</v>
          </cell>
        </row>
        <row r="276">
          <cell r="A276" t="str">
            <v>BusanAntwerp40</v>
          </cell>
        </row>
        <row r="277">
          <cell r="A277" t="str">
            <v>BusanBremerhaven20</v>
          </cell>
        </row>
        <row r="278">
          <cell r="A278" t="str">
            <v>BusanBremerhaven40</v>
          </cell>
        </row>
        <row r="279">
          <cell r="A279" t="str">
            <v>BusanFelixstowe20</v>
          </cell>
        </row>
        <row r="280">
          <cell r="A280" t="str">
            <v>BusanFelixstowe40</v>
          </cell>
        </row>
        <row r="281">
          <cell r="A281" t="str">
            <v>BusanHamburg20</v>
          </cell>
        </row>
        <row r="282">
          <cell r="A282" t="str">
            <v>BusanHamburg40</v>
          </cell>
        </row>
        <row r="283">
          <cell r="A283" t="str">
            <v>BusanHo Chi Minh (Cat Lai)20</v>
          </cell>
        </row>
        <row r="284">
          <cell r="A284" t="str">
            <v>BusanHo Chi Minh (Cat Lai)40</v>
          </cell>
        </row>
        <row r="285">
          <cell r="A285" t="str">
            <v>BusanHo Chi Minh (Phuoc Long)20</v>
          </cell>
        </row>
        <row r="286">
          <cell r="A286" t="str">
            <v>BusanHo Chi Minh (Phuoc Long)40</v>
          </cell>
        </row>
        <row r="287">
          <cell r="A287" t="str">
            <v>BusanHo Chi Minh (Tan Cang)20</v>
          </cell>
        </row>
        <row r="288">
          <cell r="A288" t="str">
            <v>BusanHo Chi Minh (Tan Cang)40</v>
          </cell>
        </row>
        <row r="289">
          <cell r="A289" t="str">
            <v>BusanHo Chi Minh (VICT)20</v>
          </cell>
        </row>
        <row r="290">
          <cell r="A290" t="str">
            <v>BusanHo Chi Minh (VICT)40</v>
          </cell>
        </row>
        <row r="291">
          <cell r="A291" t="str">
            <v>BusanICD New Delhi20</v>
          </cell>
        </row>
        <row r="292">
          <cell r="A292" t="str">
            <v>BusanICD New Delhi40</v>
          </cell>
        </row>
        <row r="293">
          <cell r="A293" t="str">
            <v>BusanManila North Port20</v>
          </cell>
        </row>
        <row r="294">
          <cell r="A294" t="str">
            <v>BusanManila North Port40</v>
          </cell>
        </row>
        <row r="295">
          <cell r="A295" t="str">
            <v>BusanManila South Port20</v>
          </cell>
        </row>
        <row r="296">
          <cell r="A296" t="str">
            <v>BusanManila South Port40</v>
          </cell>
        </row>
        <row r="297">
          <cell r="A297" t="str">
            <v>BusanNhava Sheva20</v>
          </cell>
        </row>
        <row r="298">
          <cell r="A298" t="str">
            <v>BusanNhava Sheva40</v>
          </cell>
        </row>
        <row r="299">
          <cell r="A299" t="str">
            <v>BusanRotterdam20</v>
          </cell>
        </row>
        <row r="300">
          <cell r="A300" t="str">
            <v>BusanRotterdam40</v>
          </cell>
        </row>
        <row r="301">
          <cell r="A301" t="str">
            <v>BusanShanghai20</v>
          </cell>
        </row>
        <row r="302">
          <cell r="A302" t="str">
            <v>BusanShanghai40</v>
          </cell>
        </row>
        <row r="303">
          <cell r="A303" t="str">
            <v>BusanShekou20</v>
          </cell>
        </row>
        <row r="304">
          <cell r="A304" t="str">
            <v>BusanShekou40</v>
          </cell>
        </row>
        <row r="305">
          <cell r="A305" t="str">
            <v>BusanSouthampton20</v>
          </cell>
        </row>
        <row r="306">
          <cell r="A306" t="str">
            <v>BusanSouthampton40</v>
          </cell>
        </row>
        <row r="307">
          <cell r="A307" t="str">
            <v>BusanBasel20</v>
          </cell>
        </row>
        <row r="308">
          <cell r="A308" t="str">
            <v>BusanBasel40</v>
          </cell>
        </row>
        <row r="309">
          <cell r="A309" t="str">
            <v>BusanBirsfelden20</v>
          </cell>
        </row>
        <row r="310">
          <cell r="A310" t="str">
            <v>BusanBirsfelden40</v>
          </cell>
        </row>
        <row r="311">
          <cell r="A311" t="str">
            <v>BusanHeppenheim20</v>
          </cell>
        </row>
        <row r="312">
          <cell r="A312" t="str">
            <v>BusanHeppenheim40</v>
          </cell>
        </row>
        <row r="313">
          <cell r="A313" t="str">
            <v>BusanRuncorn20ISO</v>
          </cell>
        </row>
        <row r="314">
          <cell r="A314" t="str">
            <v>ChennaiFelixstowe20ISO</v>
          </cell>
        </row>
        <row r="315">
          <cell r="A315" t="str">
            <v>ChiwanBusan20</v>
          </cell>
        </row>
        <row r="316">
          <cell r="A316" t="str">
            <v>ChiwanBusan40</v>
          </cell>
        </row>
        <row r="317">
          <cell r="A317" t="str">
            <v>ChiwanColombo20</v>
          </cell>
        </row>
        <row r="318">
          <cell r="A318" t="str">
            <v>ChiwanColombo40</v>
          </cell>
        </row>
        <row r="319">
          <cell r="A319" t="str">
            <v>ChiwanHo Chi Minh (Cat Lai)20</v>
          </cell>
        </row>
        <row r="320">
          <cell r="A320" t="str">
            <v>ChiwanHo Chi Minh (Cat Lai)40</v>
          </cell>
        </row>
        <row r="321">
          <cell r="A321" t="str">
            <v>ChiwanHo Chi Minh (Phuoc Long)20</v>
          </cell>
        </row>
        <row r="322">
          <cell r="A322" t="str">
            <v>ChiwanHo Chi Minh (Phuoc Long)40</v>
          </cell>
        </row>
        <row r="323">
          <cell r="A323" t="str">
            <v>ChiwanHo Chi Minh (Tan Cang)20</v>
          </cell>
        </row>
        <row r="324">
          <cell r="A324" t="str">
            <v>ChiwanHo Chi Minh (Tan Cang)40</v>
          </cell>
        </row>
        <row r="325">
          <cell r="A325" t="str">
            <v>ChiwanHo Chi Minh (VICT)20</v>
          </cell>
        </row>
        <row r="326">
          <cell r="A326" t="str">
            <v>ChiwanHo Chi Minh (VICT)40</v>
          </cell>
        </row>
        <row r="327">
          <cell r="A327" t="str">
            <v>ChiwanQingdao20</v>
          </cell>
        </row>
        <row r="328">
          <cell r="A328" t="str">
            <v>ChiwanQingdao40</v>
          </cell>
        </row>
        <row r="329">
          <cell r="A329" t="str">
            <v>ChiwanShanghai20</v>
          </cell>
        </row>
        <row r="330">
          <cell r="A330" t="str">
            <v>ChiwanShanghai40</v>
          </cell>
        </row>
        <row r="331">
          <cell r="A331" t="str">
            <v>DalianAntwerp20</v>
          </cell>
        </row>
        <row r="332">
          <cell r="A332" t="str">
            <v>DalianRotterdam20</v>
          </cell>
        </row>
        <row r="333">
          <cell r="A333" t="str">
            <v>DalianRotterdam40</v>
          </cell>
        </row>
        <row r="334">
          <cell r="A334" t="str">
            <v>DalianBasel20</v>
          </cell>
        </row>
        <row r="335">
          <cell r="A335" t="str">
            <v>DalianBasel40</v>
          </cell>
        </row>
        <row r="336">
          <cell r="A336" t="str">
            <v>DalianPratteln20</v>
          </cell>
        </row>
        <row r="337">
          <cell r="A337" t="str">
            <v>DalianPratteln40</v>
          </cell>
        </row>
        <row r="338">
          <cell r="A338" t="str">
            <v>FremantleAntwerp20</v>
          </cell>
        </row>
        <row r="339">
          <cell r="A339" t="str">
            <v>FremantleAuckland20</v>
          </cell>
        </row>
        <row r="340">
          <cell r="A340" t="str">
            <v>FremantleBangkok20</v>
          </cell>
        </row>
        <row r="341">
          <cell r="A341" t="str">
            <v>FremantleBangkok40</v>
          </cell>
        </row>
        <row r="342">
          <cell r="A342" t="str">
            <v>FremantleBarcelona20</v>
          </cell>
        </row>
        <row r="343">
          <cell r="A343" t="str">
            <v>FremantleBeijiao20</v>
          </cell>
        </row>
        <row r="344">
          <cell r="A344" t="str">
            <v>FremantleBelawan20</v>
          </cell>
        </row>
        <row r="345">
          <cell r="A345" t="str">
            <v>FremantleBremerhaven20</v>
          </cell>
        </row>
        <row r="346">
          <cell r="A346" t="str">
            <v>FremantleBuccinasco20</v>
          </cell>
        </row>
        <row r="347">
          <cell r="A347" t="str">
            <v>FremantleBuccinasco40</v>
          </cell>
        </row>
        <row r="348">
          <cell r="A348" t="str">
            <v>FremantleBusan20</v>
          </cell>
        </row>
        <row r="349">
          <cell r="A349" t="str">
            <v>FremantleBusan40</v>
          </cell>
        </row>
        <row r="350">
          <cell r="A350" t="str">
            <v>FremantleCalcutta20</v>
          </cell>
        </row>
        <row r="351">
          <cell r="A351" t="str">
            <v>FremantleCebu20</v>
          </cell>
        </row>
        <row r="352">
          <cell r="A352" t="str">
            <v>FremantleChennai20</v>
          </cell>
        </row>
        <row r="353">
          <cell r="A353" t="str">
            <v>FremantleChittagong20</v>
          </cell>
        </row>
        <row r="354">
          <cell r="A354" t="str">
            <v>FremantleChiwan20</v>
          </cell>
        </row>
        <row r="355">
          <cell r="A355" t="str">
            <v>FremantleChongqing20</v>
          </cell>
        </row>
        <row r="356">
          <cell r="A356" t="str">
            <v>FremantleColombo20</v>
          </cell>
        </row>
        <row r="357">
          <cell r="A357" t="str">
            <v>FremantleDalian20</v>
          </cell>
        </row>
        <row r="358">
          <cell r="A358" t="str">
            <v>FremantleDurban20</v>
          </cell>
        </row>
        <row r="359">
          <cell r="A359" t="str">
            <v>FremantleFelixstowe40</v>
          </cell>
        </row>
        <row r="360">
          <cell r="A360" t="str">
            <v>FremantleFuzhou20</v>
          </cell>
        </row>
        <row r="361">
          <cell r="A361" t="str">
            <v>FremantleHaiphong20</v>
          </cell>
        </row>
        <row r="362">
          <cell r="A362" t="str">
            <v>FremantleHaldia20</v>
          </cell>
        </row>
        <row r="363">
          <cell r="A363" t="str">
            <v>FremantleHamburg20</v>
          </cell>
        </row>
        <row r="364">
          <cell r="A364" t="str">
            <v>FremantleHo Chi Minh (Cat Lai)20</v>
          </cell>
        </row>
        <row r="365">
          <cell r="A365" t="str">
            <v>FremantleHo Chi Minh (Phuoc Long)20</v>
          </cell>
        </row>
        <row r="366">
          <cell r="A366" t="str">
            <v>FremantleHo Chi Minh (Tan Cang)20</v>
          </cell>
        </row>
        <row r="367">
          <cell r="A367" t="str">
            <v>FremantleHo Chi Minh (VICT)20</v>
          </cell>
        </row>
        <row r="368">
          <cell r="A368" t="str">
            <v>FremantleHong Kong20</v>
          </cell>
        </row>
        <row r="369">
          <cell r="A369" t="str">
            <v>FremantleHuangpu20</v>
          </cell>
        </row>
        <row r="370">
          <cell r="A370" t="str">
            <v>FremantleHumen20</v>
          </cell>
        </row>
        <row r="371">
          <cell r="A371" t="str">
            <v>FremantleICD New Delhi20</v>
          </cell>
        </row>
        <row r="372">
          <cell r="A372" t="str">
            <v>FremantleJakarta20</v>
          </cell>
        </row>
        <row r="373">
          <cell r="A373" t="str">
            <v>FremantleKaohsiung20</v>
          </cell>
        </row>
        <row r="374">
          <cell r="A374" t="str">
            <v>FremantleKarachi20</v>
          </cell>
        </row>
        <row r="375">
          <cell r="A375" t="str">
            <v>FremantleKeelung20</v>
          </cell>
        </row>
        <row r="376">
          <cell r="A376" t="str">
            <v>FremantleKobe20</v>
          </cell>
        </row>
        <row r="377">
          <cell r="A377" t="str">
            <v>FremantleLyttelton20</v>
          </cell>
        </row>
        <row r="378">
          <cell r="A378" t="str">
            <v>FremantleMa Chong20</v>
          </cell>
        </row>
        <row r="379">
          <cell r="A379" t="str">
            <v>FremantleMa Chong40</v>
          </cell>
        </row>
        <row r="380">
          <cell r="A380" t="str">
            <v>FremantleManila North Port20</v>
          </cell>
        </row>
        <row r="381">
          <cell r="A381" t="str">
            <v>FremantleManila South Port20</v>
          </cell>
        </row>
        <row r="382">
          <cell r="A382" t="str">
            <v>FremantleMawei20</v>
          </cell>
        </row>
        <row r="383">
          <cell r="A383" t="str">
            <v>FremantleMawei40</v>
          </cell>
        </row>
        <row r="384">
          <cell r="A384" t="str">
            <v>FremantleMoji20</v>
          </cell>
        </row>
        <row r="385">
          <cell r="A385" t="str">
            <v>FremantleMuggio20</v>
          </cell>
        </row>
        <row r="386">
          <cell r="A386" t="str">
            <v>FremantleMuggio40</v>
          </cell>
        </row>
        <row r="387">
          <cell r="A387" t="str">
            <v>FremantleMX Manzanillo20</v>
          </cell>
        </row>
        <row r="388">
          <cell r="A388" t="str">
            <v>FremantleNagoya20</v>
          </cell>
        </row>
        <row r="389">
          <cell r="A389" t="str">
            <v>FremantleNanchang20</v>
          </cell>
        </row>
        <row r="390">
          <cell r="A390" t="str">
            <v>FremantleNansha20</v>
          </cell>
        </row>
        <row r="391">
          <cell r="A391" t="str">
            <v>FremantleNhava Sheva20</v>
          </cell>
        </row>
        <row r="392">
          <cell r="A392" t="str">
            <v>FremantleOsaka20</v>
          </cell>
        </row>
        <row r="393">
          <cell r="A393" t="str">
            <v>FremantlePasir Gudang20</v>
          </cell>
        </row>
        <row r="394">
          <cell r="A394" t="str">
            <v>FremantlePasir Gudang40</v>
          </cell>
        </row>
        <row r="395">
          <cell r="A395" t="str">
            <v>FremantlePenang20</v>
          </cell>
        </row>
        <row r="396">
          <cell r="A396" t="str">
            <v>FremantlePort Klang20</v>
          </cell>
        </row>
        <row r="397">
          <cell r="A397" t="str">
            <v>FremantlePort Louis20</v>
          </cell>
        </row>
        <row r="398">
          <cell r="A398" t="str">
            <v>FremantlePort Qasim20</v>
          </cell>
        </row>
        <row r="399">
          <cell r="A399" t="str">
            <v>FremantleQingdao20</v>
          </cell>
        </row>
        <row r="400">
          <cell r="A400" t="str">
            <v>FremantleRongqi20</v>
          </cell>
        </row>
        <row r="401">
          <cell r="A401" t="str">
            <v>FremantleRotterdam20</v>
          </cell>
        </row>
        <row r="402">
          <cell r="A402" t="str">
            <v>FremantleSantos20</v>
          </cell>
        </row>
        <row r="403">
          <cell r="A403" t="str">
            <v>FremantleShanghai20</v>
          </cell>
        </row>
        <row r="404">
          <cell r="A404" t="str">
            <v>FremantleShantou20</v>
          </cell>
        </row>
        <row r="405">
          <cell r="A405" t="str">
            <v>FremantleShekou20</v>
          </cell>
        </row>
        <row r="406">
          <cell r="A406" t="str">
            <v>FremantleSihanoukville (Kâmpóng Saôm)20</v>
          </cell>
        </row>
        <row r="407">
          <cell r="A407" t="str">
            <v>FremantleSingapore20</v>
          </cell>
        </row>
        <row r="408">
          <cell r="A408" t="str">
            <v>FremantleSouthampton20</v>
          </cell>
        </row>
        <row r="409">
          <cell r="A409" t="str">
            <v>FremantleSurabaya20</v>
          </cell>
        </row>
        <row r="410">
          <cell r="A410" t="str">
            <v>FremantleTaichung20</v>
          </cell>
        </row>
        <row r="411">
          <cell r="A411" t="str">
            <v>FremantleTauranga20</v>
          </cell>
        </row>
        <row r="412">
          <cell r="A412" t="str">
            <v>FremantleTokyo20</v>
          </cell>
        </row>
        <row r="413">
          <cell r="A413" t="str">
            <v>FremantleVojens20</v>
          </cell>
        </row>
        <row r="414">
          <cell r="A414" t="str">
            <v>FremantleWellington20</v>
          </cell>
        </row>
        <row r="415">
          <cell r="A415" t="str">
            <v>FremantleXiamen20</v>
          </cell>
        </row>
        <row r="416">
          <cell r="A416" t="str">
            <v>FremantleXingang20</v>
          </cell>
        </row>
        <row r="417">
          <cell r="A417" t="str">
            <v>FremantleYangon20</v>
          </cell>
        </row>
        <row r="418">
          <cell r="A418" t="str">
            <v>FremantleYantian20</v>
          </cell>
        </row>
        <row r="419">
          <cell r="A419" t="str">
            <v>FremantleYokohama20</v>
          </cell>
        </row>
        <row r="420">
          <cell r="A420" t="str">
            <v>FremantleZhangjiagang20</v>
          </cell>
        </row>
        <row r="421">
          <cell r="A421" t="str">
            <v>FremantleZhongshan20</v>
          </cell>
        </row>
        <row r="422">
          <cell r="A422" t="str">
            <v>FremantleZhuhai20</v>
          </cell>
        </row>
        <row r="423">
          <cell r="A423" t="str">
            <v>FremantleTortosa20</v>
          </cell>
        </row>
        <row r="424">
          <cell r="A424" t="str">
            <v>FremantleFlixborough20</v>
          </cell>
        </row>
        <row r="425">
          <cell r="A425" t="str">
            <v>FremantleVasteraas20</v>
          </cell>
        </row>
        <row r="426">
          <cell r="A426" t="str">
            <v>FremantleValencia20</v>
          </cell>
        </row>
        <row r="427">
          <cell r="A427" t="str">
            <v>Hong KongBahrain20</v>
          </cell>
        </row>
        <row r="428">
          <cell r="A428" t="str">
            <v>Hong KongBahrain40</v>
          </cell>
        </row>
        <row r="429">
          <cell r="A429" t="str">
            <v>Hong KongBangkok20</v>
          </cell>
        </row>
        <row r="430">
          <cell r="A430" t="str">
            <v>Hong KongBangkok40</v>
          </cell>
        </row>
        <row r="431">
          <cell r="A431" t="str">
            <v>Hong KongBusan20</v>
          </cell>
        </row>
        <row r="432">
          <cell r="A432" t="str">
            <v>Hong KongBusan40</v>
          </cell>
        </row>
        <row r="433">
          <cell r="A433" t="str">
            <v>Hong KongColombo20</v>
          </cell>
        </row>
        <row r="434">
          <cell r="A434" t="str">
            <v>Hong KongColombo40</v>
          </cell>
        </row>
        <row r="435">
          <cell r="A435" t="str">
            <v>Hong KongColon20</v>
          </cell>
        </row>
        <row r="436">
          <cell r="A436" t="str">
            <v>Hong KongColon40</v>
          </cell>
        </row>
        <row r="437">
          <cell r="A437" t="str">
            <v>Hong KongDalian20</v>
          </cell>
        </row>
        <row r="438">
          <cell r="A438" t="str">
            <v>Hong KongDalian40</v>
          </cell>
        </row>
        <row r="439">
          <cell r="A439" t="str">
            <v>Hong KongFelixstowe20</v>
          </cell>
        </row>
        <row r="440">
          <cell r="A440" t="str">
            <v>Hong KongFelixstowe40</v>
          </cell>
        </row>
        <row r="441">
          <cell r="A441" t="str">
            <v>Hong KongHaiphong20</v>
          </cell>
        </row>
        <row r="442">
          <cell r="A442" t="str">
            <v>Hong KongHaiphong40</v>
          </cell>
        </row>
        <row r="443">
          <cell r="A443" t="str">
            <v>Hong KongHo Chi Minh (Cat Lai)20</v>
          </cell>
        </row>
        <row r="444">
          <cell r="A444" t="str">
            <v>Hong KongHo Chi Minh (Cat Lai)40</v>
          </cell>
        </row>
        <row r="445">
          <cell r="A445" t="str">
            <v>Hong KongHo Chi Minh (Phuoc Long)20</v>
          </cell>
        </row>
        <row r="446">
          <cell r="A446" t="str">
            <v>Hong KongHo Chi Minh (Phuoc Long)40</v>
          </cell>
        </row>
        <row r="447">
          <cell r="A447" t="str">
            <v>Hong KongHo Chi Minh (Tan Cang)20</v>
          </cell>
        </row>
        <row r="448">
          <cell r="A448" t="str">
            <v>Hong KongHo Chi Minh (Tan Cang)40</v>
          </cell>
        </row>
        <row r="449">
          <cell r="A449" t="str">
            <v>Hong KongHo Chi Minh (VICT)20</v>
          </cell>
        </row>
        <row r="450">
          <cell r="A450" t="str">
            <v>Hong KongHo Chi Minh (VICT)40</v>
          </cell>
        </row>
        <row r="451">
          <cell r="A451" t="str">
            <v>Hong KongICD Kamalapur20</v>
          </cell>
        </row>
        <row r="452">
          <cell r="A452" t="str">
            <v>Hong KongICD Kamalapur40</v>
          </cell>
        </row>
        <row r="453">
          <cell r="A453" t="str">
            <v>Hong KongIncheon20R</v>
          </cell>
        </row>
        <row r="454">
          <cell r="A454" t="str">
            <v>Hong KongIncheon40R</v>
          </cell>
        </row>
        <row r="455">
          <cell r="A455" t="str">
            <v>Hong KongIstanbul20</v>
          </cell>
        </row>
        <row r="456">
          <cell r="A456" t="str">
            <v>Hong KongIstanbul40</v>
          </cell>
        </row>
        <row r="457">
          <cell r="A457" t="str">
            <v>Hong KongJakarta20</v>
          </cell>
        </row>
        <row r="458">
          <cell r="A458" t="str">
            <v>Hong KongJakarta40</v>
          </cell>
        </row>
        <row r="459">
          <cell r="A459" t="str">
            <v>Hong KongJebel Ali20</v>
          </cell>
        </row>
        <row r="460">
          <cell r="A460" t="str">
            <v>Hong KongJebel Ali40</v>
          </cell>
        </row>
        <row r="461">
          <cell r="A461" t="str">
            <v>Hong KongKaohsiung20</v>
          </cell>
        </row>
        <row r="462">
          <cell r="A462" t="str">
            <v>Hong KongKaohsiung40</v>
          </cell>
        </row>
        <row r="463">
          <cell r="A463" t="str">
            <v>Hong KongKarachi20</v>
          </cell>
        </row>
        <row r="464">
          <cell r="A464" t="str">
            <v>Hong KongKarachi40</v>
          </cell>
        </row>
        <row r="465">
          <cell r="A465" t="str">
            <v>Hong KongKeelung20</v>
          </cell>
        </row>
        <row r="466">
          <cell r="A466" t="str">
            <v>Hong KongKeelung40</v>
          </cell>
        </row>
        <row r="467">
          <cell r="A467" t="str">
            <v>Hong KongKeelung20R</v>
          </cell>
        </row>
        <row r="468">
          <cell r="A468" t="str">
            <v>Hong KongKeelung40R</v>
          </cell>
        </row>
        <row r="469">
          <cell r="A469" t="str">
            <v>Hong KongKobe20</v>
          </cell>
        </row>
        <row r="470">
          <cell r="A470" t="str">
            <v>Hong KongKobe40</v>
          </cell>
        </row>
        <row r="471">
          <cell r="A471" t="str">
            <v>Hong KongLianhuashan20</v>
          </cell>
        </row>
        <row r="472">
          <cell r="A472" t="str">
            <v>Hong KongLianhuashan40</v>
          </cell>
        </row>
        <row r="473">
          <cell r="A473" t="str">
            <v>Hong KongLianyungang20</v>
          </cell>
        </row>
        <row r="474">
          <cell r="A474" t="str">
            <v>Hong KongLianyungang40</v>
          </cell>
        </row>
        <row r="475">
          <cell r="A475" t="str">
            <v>Hong KongManila North Port20</v>
          </cell>
        </row>
        <row r="476">
          <cell r="A476" t="str">
            <v>Hong KongManila North Port40</v>
          </cell>
        </row>
        <row r="477">
          <cell r="A477" t="str">
            <v>Hong KongManila South Port20</v>
          </cell>
        </row>
        <row r="478">
          <cell r="A478" t="str">
            <v>Hong KongManila South Port40</v>
          </cell>
        </row>
        <row r="479">
          <cell r="A479" t="str">
            <v>Hong KongMelbourne20</v>
          </cell>
        </row>
        <row r="480">
          <cell r="A480" t="str">
            <v>Hong KongMelbourne40</v>
          </cell>
        </row>
        <row r="481">
          <cell r="A481" t="str">
            <v>Hong KongNagoya20</v>
          </cell>
        </row>
        <row r="482">
          <cell r="A482" t="str">
            <v>Hong KongNagoya40</v>
          </cell>
        </row>
        <row r="483">
          <cell r="A483" t="str">
            <v>Hong KongNhava Sheva20</v>
          </cell>
        </row>
        <row r="484">
          <cell r="A484" t="str">
            <v>Hong KongNhava Sheva40</v>
          </cell>
        </row>
        <row r="485">
          <cell r="A485" t="str">
            <v>Hong KongNingbo20</v>
          </cell>
        </row>
        <row r="486">
          <cell r="A486" t="str">
            <v>Hong KongNingbo40</v>
          </cell>
        </row>
        <row r="487">
          <cell r="A487" t="str">
            <v>Hong KongPasir Gudang20</v>
          </cell>
        </row>
        <row r="488">
          <cell r="A488" t="str">
            <v>Hong KongPasir Gudang40</v>
          </cell>
        </row>
        <row r="489">
          <cell r="A489" t="str">
            <v>Hong KongPenang20</v>
          </cell>
        </row>
        <row r="490">
          <cell r="A490" t="str">
            <v>Hong KongPenang40</v>
          </cell>
        </row>
        <row r="491">
          <cell r="A491" t="str">
            <v>Hong KongPort Klang20</v>
          </cell>
        </row>
        <row r="492">
          <cell r="A492" t="str">
            <v>Hong KongPort Klang40</v>
          </cell>
        </row>
        <row r="493">
          <cell r="A493" t="str">
            <v>Hong KongPort Qasim20</v>
          </cell>
        </row>
        <row r="494">
          <cell r="A494" t="str">
            <v>Hong KongPort Qasim40</v>
          </cell>
        </row>
        <row r="495">
          <cell r="A495" t="str">
            <v>Hong KongQingdao20</v>
          </cell>
        </row>
        <row r="496">
          <cell r="A496" t="str">
            <v>Hong KongQingdao40</v>
          </cell>
        </row>
        <row r="497">
          <cell r="A497" t="str">
            <v>Hong KongRotterdam20</v>
          </cell>
        </row>
        <row r="498">
          <cell r="A498" t="str">
            <v>Hong KongRotterdam40</v>
          </cell>
        </row>
        <row r="499">
          <cell r="A499" t="str">
            <v>Hong KongRotterdam20R</v>
          </cell>
        </row>
        <row r="500">
          <cell r="A500" t="str">
            <v>Hong KongRotterdam40R</v>
          </cell>
        </row>
        <row r="501">
          <cell r="A501" t="str">
            <v>Hong KongSantos20</v>
          </cell>
        </row>
        <row r="502">
          <cell r="A502" t="str">
            <v>Hong KongSantos40</v>
          </cell>
        </row>
        <row r="503">
          <cell r="A503" t="str">
            <v>Hong KongShanghai20</v>
          </cell>
        </row>
        <row r="504">
          <cell r="A504" t="str">
            <v>Hong KongShanghai40</v>
          </cell>
        </row>
        <row r="505">
          <cell r="A505" t="str">
            <v>Hong KongShanghai20R</v>
          </cell>
        </row>
        <row r="506">
          <cell r="A506" t="str">
            <v>Hong KongShanghai40R</v>
          </cell>
        </row>
        <row r="507">
          <cell r="A507" t="str">
            <v>Hong KongShekou20</v>
          </cell>
        </row>
        <row r="508">
          <cell r="A508" t="str">
            <v>Hong KongShekou40</v>
          </cell>
        </row>
        <row r="509">
          <cell r="A509" t="str">
            <v>Hong KongSingapore20</v>
          </cell>
        </row>
        <row r="510">
          <cell r="A510" t="str">
            <v>Hong KongSingapore40</v>
          </cell>
        </row>
        <row r="511">
          <cell r="A511" t="str">
            <v>Hong KongSingapore20R</v>
          </cell>
        </row>
        <row r="512">
          <cell r="A512" t="str">
            <v>Hong KongSingapore40R</v>
          </cell>
        </row>
        <row r="513">
          <cell r="A513" t="str">
            <v>Hong KongTanjung Pelepas20</v>
          </cell>
        </row>
        <row r="514">
          <cell r="A514" t="str">
            <v>Hong KongTanjung Pelepas40</v>
          </cell>
        </row>
        <row r="515">
          <cell r="A515" t="str">
            <v>Hong KongXinfeng20</v>
          </cell>
        </row>
        <row r="516">
          <cell r="A516" t="str">
            <v>Hong KongXinfeng40</v>
          </cell>
        </row>
        <row r="517">
          <cell r="A517" t="str">
            <v>Hong KongXingang20</v>
          </cell>
        </row>
        <row r="518">
          <cell r="A518" t="str">
            <v>Hong KongXingang40</v>
          </cell>
        </row>
        <row r="519">
          <cell r="A519" t="str">
            <v>Hong KongZhangjiagang20</v>
          </cell>
        </row>
        <row r="520">
          <cell r="A520" t="str">
            <v>Hong KongZhangjiagang40</v>
          </cell>
        </row>
        <row r="521">
          <cell r="A521" t="str">
            <v>Hong KongColon Free Zone20</v>
          </cell>
        </row>
        <row r="522">
          <cell r="A522" t="str">
            <v>Hong KongColon Free Zone40</v>
          </cell>
        </row>
        <row r="523">
          <cell r="A523" t="str">
            <v>JakartaBangkok20</v>
          </cell>
        </row>
        <row r="524">
          <cell r="A524" t="str">
            <v>JakartaBangkok40</v>
          </cell>
        </row>
        <row r="525">
          <cell r="A525" t="str">
            <v>JakartaButterworth20</v>
          </cell>
        </row>
        <row r="526">
          <cell r="A526" t="str">
            <v>JakartaButterworth40</v>
          </cell>
        </row>
        <row r="527">
          <cell r="A527" t="str">
            <v>JakartaHamburg20</v>
          </cell>
        </row>
        <row r="528">
          <cell r="A528" t="str">
            <v>JakartaHamburg40</v>
          </cell>
        </row>
        <row r="529">
          <cell r="A529" t="str">
            <v>JakartaHong Kong20</v>
          </cell>
        </row>
        <row r="530">
          <cell r="A530" t="str">
            <v>JakartaHong Kong40</v>
          </cell>
        </row>
        <row r="531">
          <cell r="A531" t="str">
            <v>JakartaJebel Ali20</v>
          </cell>
        </row>
        <row r="532">
          <cell r="A532" t="str">
            <v>JakartaJebel Ali40</v>
          </cell>
        </row>
        <row r="533">
          <cell r="A533" t="str">
            <v>JakartaLianhuashan20</v>
          </cell>
        </row>
        <row r="534">
          <cell r="A534" t="str">
            <v>JakartaLianhuashan40</v>
          </cell>
        </row>
        <row r="535">
          <cell r="A535" t="str">
            <v>JakartaNhava Sheva20</v>
          </cell>
        </row>
        <row r="536">
          <cell r="A536" t="str">
            <v>JakartaNhava Sheva40</v>
          </cell>
        </row>
        <row r="537">
          <cell r="A537" t="str">
            <v>JakartaRotterdam20</v>
          </cell>
        </row>
        <row r="538">
          <cell r="A538" t="str">
            <v>JakartaRotterdam40</v>
          </cell>
        </row>
        <row r="539">
          <cell r="A539" t="str">
            <v>JakartaShekou20</v>
          </cell>
        </row>
        <row r="540">
          <cell r="A540" t="str">
            <v>JakartaShekou40</v>
          </cell>
        </row>
        <row r="541">
          <cell r="A541" t="str">
            <v>JakartaSingapore20</v>
          </cell>
        </row>
        <row r="542">
          <cell r="A542" t="str">
            <v>JakartaSingapore40</v>
          </cell>
        </row>
        <row r="543">
          <cell r="A543" t="str">
            <v>JakartaBasel20</v>
          </cell>
        </row>
        <row r="544">
          <cell r="A544" t="str">
            <v>JakartaBasel40</v>
          </cell>
        </row>
        <row r="545">
          <cell r="A545" t="str">
            <v>KandlaBuenaventura20</v>
          </cell>
        </row>
        <row r="546">
          <cell r="A546" t="str">
            <v>KandlaBuenaventura40</v>
          </cell>
        </row>
        <row r="547">
          <cell r="A547" t="str">
            <v>KandlaPuerto Quetzal20</v>
          </cell>
        </row>
        <row r="548">
          <cell r="A548" t="str">
            <v>KandlaPuerto Quetzal40</v>
          </cell>
        </row>
        <row r="549">
          <cell r="A549" t="str">
            <v>KandlaRotterdam20</v>
          </cell>
        </row>
        <row r="550">
          <cell r="A550" t="str">
            <v>KandlaRotterdam40</v>
          </cell>
        </row>
        <row r="551">
          <cell r="A551" t="str">
            <v>KaohsiungKolkata20</v>
          </cell>
        </row>
        <row r="552">
          <cell r="A552" t="str">
            <v>KaohsiungKolkata40</v>
          </cell>
        </row>
        <row r="553">
          <cell r="A553" t="str">
            <v>KeelungBangkok20</v>
          </cell>
        </row>
        <row r="554">
          <cell r="A554" t="str">
            <v>KeelungBangkok40</v>
          </cell>
        </row>
        <row r="555">
          <cell r="A555" t="str">
            <v>KeelungLianhuashan20</v>
          </cell>
        </row>
        <row r="556">
          <cell r="A556" t="str">
            <v>KeelungLianhuashan40</v>
          </cell>
        </row>
        <row r="557">
          <cell r="A557" t="str">
            <v>KeelungPort Klang20</v>
          </cell>
        </row>
        <row r="558">
          <cell r="A558" t="str">
            <v>KeelungPort Klang40</v>
          </cell>
        </row>
        <row r="559">
          <cell r="A559" t="str">
            <v>KeelungSingapore20</v>
          </cell>
        </row>
        <row r="560">
          <cell r="A560" t="str">
            <v>KeelungSingapore40</v>
          </cell>
        </row>
        <row r="561">
          <cell r="A561" t="str">
            <v>KobeAmsterdam20ISO</v>
          </cell>
        </row>
        <row r="562">
          <cell r="A562" t="str">
            <v>KobeHong Kong20</v>
          </cell>
        </row>
        <row r="563">
          <cell r="A563" t="str">
            <v>KobeHong Kong40</v>
          </cell>
        </row>
        <row r="564">
          <cell r="A564" t="str">
            <v>KobeHong Kong20R</v>
          </cell>
        </row>
        <row r="565">
          <cell r="A565" t="str">
            <v>KobeHong Kong40R</v>
          </cell>
        </row>
        <row r="566">
          <cell r="A566" t="str">
            <v>KobeJebel Ali20ISO</v>
          </cell>
        </row>
        <row r="567">
          <cell r="A567" t="str">
            <v>KobeKeelung20</v>
          </cell>
        </row>
        <row r="568">
          <cell r="A568" t="str">
            <v>KobeKeelung40</v>
          </cell>
        </row>
        <row r="569">
          <cell r="A569" t="str">
            <v>KobeKeelung20R</v>
          </cell>
        </row>
        <row r="570">
          <cell r="A570" t="str">
            <v>KobeKeelung40R</v>
          </cell>
        </row>
        <row r="571">
          <cell r="A571" t="str">
            <v>KobeLianhuashan20</v>
          </cell>
        </row>
        <row r="572">
          <cell r="A572" t="str">
            <v>KobeLianhuashan40</v>
          </cell>
        </row>
        <row r="573">
          <cell r="A573" t="str">
            <v>KobeLianhuashan20R</v>
          </cell>
        </row>
        <row r="574">
          <cell r="A574" t="str">
            <v>KobeLianhuashan40R</v>
          </cell>
        </row>
        <row r="575">
          <cell r="A575" t="str">
            <v>KobeNhava Sheva20ISO</v>
          </cell>
        </row>
        <row r="576">
          <cell r="A576" t="str">
            <v>KobeRotterdam20ISO</v>
          </cell>
        </row>
        <row r="577">
          <cell r="A577" t="str">
            <v>KobeShanghai20</v>
          </cell>
        </row>
        <row r="578">
          <cell r="A578" t="str">
            <v>KobeShanghai40</v>
          </cell>
        </row>
        <row r="579">
          <cell r="A579" t="str">
            <v>KobeShanghai20R</v>
          </cell>
        </row>
        <row r="580">
          <cell r="A580" t="str">
            <v>KobeShanghai40R</v>
          </cell>
        </row>
        <row r="581">
          <cell r="A581" t="str">
            <v>KobeSingapore20</v>
          </cell>
        </row>
        <row r="582">
          <cell r="A582" t="str">
            <v>KobeSingapore40</v>
          </cell>
        </row>
        <row r="583">
          <cell r="A583" t="str">
            <v>KobeSingapore20R</v>
          </cell>
        </row>
        <row r="584">
          <cell r="A584" t="str">
            <v>KobeSingapore40R</v>
          </cell>
        </row>
        <row r="585">
          <cell r="A585" t="str">
            <v>KobeSouthampton20ISO</v>
          </cell>
        </row>
        <row r="586">
          <cell r="A586" t="str">
            <v>KobeBirsfelden20</v>
          </cell>
        </row>
        <row r="587">
          <cell r="A587" t="str">
            <v>KobeBirsfelden40</v>
          </cell>
        </row>
        <row r="588">
          <cell r="A588" t="str">
            <v>KobeMonthey20R</v>
          </cell>
        </row>
        <row r="589">
          <cell r="A589" t="str">
            <v>KobeMonthey40R</v>
          </cell>
        </row>
        <row r="590">
          <cell r="A590" t="str">
            <v>KuantanBangkok20</v>
          </cell>
        </row>
        <row r="591">
          <cell r="A591" t="str">
            <v>KuantanBusan20</v>
          </cell>
        </row>
        <row r="592">
          <cell r="A592" t="str">
            <v>KuantanCalcutta20</v>
          </cell>
        </row>
        <row r="593">
          <cell r="A593" t="str">
            <v>KuantanChennai20</v>
          </cell>
        </row>
        <row r="594">
          <cell r="A594" t="str">
            <v>KuantanDashrath20</v>
          </cell>
        </row>
        <row r="595">
          <cell r="A595" t="str">
            <v>KuantanFelixstowe20</v>
          </cell>
        </row>
        <row r="596">
          <cell r="A596" t="str">
            <v>KuantanHaiphong20</v>
          </cell>
        </row>
        <row r="597">
          <cell r="A597" t="str">
            <v>KuantanHaldia20</v>
          </cell>
        </row>
        <row r="598">
          <cell r="A598" t="str">
            <v>KuantanHo Chi Minh (Cat Lai)20</v>
          </cell>
        </row>
        <row r="599">
          <cell r="A599" t="str">
            <v>KuantanHo Chi Minh (Phuoc Long)20</v>
          </cell>
        </row>
        <row r="600">
          <cell r="A600" t="str">
            <v>KuantanHo Chi Minh (Tan Cang)20</v>
          </cell>
        </row>
        <row r="601">
          <cell r="A601" t="str">
            <v>KuantanHo Chi Minh (VICT)20</v>
          </cell>
        </row>
        <row r="602">
          <cell r="A602" t="str">
            <v>KuantanHong Kong20</v>
          </cell>
        </row>
        <row r="603">
          <cell r="A603" t="str">
            <v>KuantanHuangpu20</v>
          </cell>
        </row>
        <row r="604">
          <cell r="A604" t="str">
            <v>KuantanICD Dasharath (Nhava Sheva)20</v>
          </cell>
        </row>
        <row r="605">
          <cell r="A605" t="str">
            <v>KuantanICD Tuglakabad20</v>
          </cell>
        </row>
        <row r="606">
          <cell r="A606" t="str">
            <v>KuantanJakarta20</v>
          </cell>
        </row>
        <row r="607">
          <cell r="A607" t="str">
            <v>KuantanJiangmen20</v>
          </cell>
        </row>
        <row r="608">
          <cell r="A608" t="str">
            <v>KuantanKaohsiung20</v>
          </cell>
        </row>
        <row r="609">
          <cell r="A609" t="str">
            <v>KuantanKarachi20</v>
          </cell>
        </row>
        <row r="610">
          <cell r="A610" t="str">
            <v>KuantanKeelung20</v>
          </cell>
        </row>
        <row r="611">
          <cell r="A611" t="str">
            <v>KuantanKobe20</v>
          </cell>
        </row>
        <row r="612">
          <cell r="A612" t="str">
            <v>KuantanKota Kinabalu20</v>
          </cell>
        </row>
        <row r="613">
          <cell r="A613" t="str">
            <v>KuantanManila North Port20</v>
          </cell>
        </row>
        <row r="614">
          <cell r="A614" t="str">
            <v>KuantanManila South Port20</v>
          </cell>
        </row>
        <row r="615">
          <cell r="A615" t="str">
            <v>KuantanMelbourne20</v>
          </cell>
        </row>
        <row r="616">
          <cell r="A616" t="str">
            <v>KuantanMoji Fukuoka20</v>
          </cell>
        </row>
        <row r="617">
          <cell r="A617" t="str">
            <v>KuantanNagoya20</v>
          </cell>
        </row>
        <row r="618">
          <cell r="A618" t="str">
            <v>KuantanNansha20</v>
          </cell>
        </row>
        <row r="619">
          <cell r="A619" t="str">
            <v>KuantanNew Delhi20</v>
          </cell>
        </row>
        <row r="620">
          <cell r="A620" t="str">
            <v>KuantanNhava Sheva20</v>
          </cell>
        </row>
        <row r="621">
          <cell r="A621" t="str">
            <v>KuantanQingdao20</v>
          </cell>
        </row>
        <row r="622">
          <cell r="A622" t="str">
            <v>KuantanShanghai20</v>
          </cell>
        </row>
        <row r="623">
          <cell r="A623" t="str">
            <v>KuantanShekou20</v>
          </cell>
        </row>
        <row r="624">
          <cell r="A624" t="str">
            <v>KuantanSouthampton20</v>
          </cell>
        </row>
        <row r="625">
          <cell r="A625" t="str">
            <v>KuantanSurabaya20</v>
          </cell>
        </row>
        <row r="626">
          <cell r="A626" t="str">
            <v>KuantanTaichung20</v>
          </cell>
        </row>
        <row r="627">
          <cell r="A627" t="str">
            <v>KuantanTaiping20</v>
          </cell>
        </row>
        <row r="628">
          <cell r="A628" t="str">
            <v>KuantanTianjin20</v>
          </cell>
        </row>
        <row r="629">
          <cell r="A629" t="str">
            <v>KuantanTokyo20</v>
          </cell>
        </row>
        <row r="630">
          <cell r="A630" t="str">
            <v>KuantanWu Chong Kou20</v>
          </cell>
        </row>
        <row r="631">
          <cell r="A631" t="str">
            <v>KuantanXiamen20</v>
          </cell>
        </row>
        <row r="632">
          <cell r="A632" t="str">
            <v>KuantanXinfeng20</v>
          </cell>
        </row>
        <row r="633">
          <cell r="A633" t="str">
            <v>KuantanZhongshan20</v>
          </cell>
        </row>
        <row r="634">
          <cell r="A634" t="str">
            <v>KuantanHartlepool20ISO</v>
          </cell>
        </row>
        <row r="635">
          <cell r="A635" t="str">
            <v>LianhuashanBangkok20</v>
          </cell>
        </row>
        <row r="636">
          <cell r="A636" t="str">
            <v>LianhuashanBangkok40</v>
          </cell>
        </row>
        <row r="637">
          <cell r="A637" t="str">
            <v>LianhuashanBusan20</v>
          </cell>
        </row>
        <row r="638">
          <cell r="A638" t="str">
            <v>LianhuashanBusan40</v>
          </cell>
        </row>
        <row r="639">
          <cell r="A639" t="str">
            <v>LianhuashanDalian20</v>
          </cell>
        </row>
        <row r="640">
          <cell r="A640" t="str">
            <v>LianhuashanDalian40</v>
          </cell>
        </row>
        <row r="641">
          <cell r="A641" t="str">
            <v>LianhuashanFelixstowe20</v>
          </cell>
        </row>
        <row r="642">
          <cell r="A642" t="str">
            <v>LianhuashanFelixstowe40</v>
          </cell>
        </row>
        <row r="643">
          <cell r="A643" t="str">
            <v>LianhuashanHo Chi Minh (Phuoc Long)20</v>
          </cell>
        </row>
        <row r="644">
          <cell r="A644" t="str">
            <v>LianhuashanHo Chi Minh (Phuoc Long)40</v>
          </cell>
        </row>
        <row r="645">
          <cell r="A645" t="str">
            <v>LianhuashanJakarta20</v>
          </cell>
        </row>
        <row r="646">
          <cell r="A646" t="str">
            <v>LianhuashanJakarta40</v>
          </cell>
        </row>
        <row r="647">
          <cell r="A647" t="str">
            <v>LianhuashanKaohsiung20</v>
          </cell>
        </row>
        <row r="648">
          <cell r="A648" t="str">
            <v>LianhuashanKaohsiung40</v>
          </cell>
        </row>
        <row r="649">
          <cell r="A649" t="str">
            <v>LianhuashanKeelung20</v>
          </cell>
        </row>
        <row r="650">
          <cell r="A650" t="str">
            <v>LianhuashanKeelung40</v>
          </cell>
        </row>
        <row r="651">
          <cell r="A651" t="str">
            <v>LianhuashanManila South Port20</v>
          </cell>
        </row>
        <row r="652">
          <cell r="A652" t="str">
            <v>LianhuashanManila South Port40</v>
          </cell>
        </row>
        <row r="653">
          <cell r="A653" t="str">
            <v>LianhuashanPort Klang20</v>
          </cell>
        </row>
        <row r="654">
          <cell r="A654" t="str">
            <v>LianhuashanPort Klang40</v>
          </cell>
        </row>
        <row r="655">
          <cell r="A655" t="str">
            <v>LianhuashanShanghai20</v>
          </cell>
        </row>
        <row r="656">
          <cell r="A656" t="str">
            <v>LianhuashanShanghai40</v>
          </cell>
        </row>
        <row r="657">
          <cell r="A657" t="str">
            <v>LianhuashanSingapore20</v>
          </cell>
        </row>
        <row r="658">
          <cell r="A658" t="str">
            <v>LianhuashanSingapore40</v>
          </cell>
        </row>
        <row r="659">
          <cell r="A659" t="str">
            <v>MundraAntwerp20</v>
          </cell>
        </row>
        <row r="660">
          <cell r="A660" t="str">
            <v>MundraAntwerp40</v>
          </cell>
        </row>
        <row r="661">
          <cell r="A661" t="str">
            <v>MundraBremerhaven20</v>
          </cell>
        </row>
        <row r="662">
          <cell r="A662" t="str">
            <v>MundraBremerhaven40</v>
          </cell>
        </row>
        <row r="663">
          <cell r="A663" t="str">
            <v>MundraBuenaventura20</v>
          </cell>
        </row>
        <row r="664">
          <cell r="A664" t="str">
            <v>MundraBuenaventura40</v>
          </cell>
        </row>
        <row r="665">
          <cell r="A665" t="str">
            <v>MundraHamburg20</v>
          </cell>
        </row>
        <row r="666">
          <cell r="A666" t="str">
            <v>MundraHamburg40</v>
          </cell>
        </row>
        <row r="667">
          <cell r="A667" t="str">
            <v>MundraHong Kong20</v>
          </cell>
        </row>
        <row r="668">
          <cell r="A668" t="str">
            <v>MundraHong Kong40</v>
          </cell>
        </row>
        <row r="669">
          <cell r="A669" t="str">
            <v>MundraLianhuashan20</v>
          </cell>
        </row>
        <row r="670">
          <cell r="A670" t="str">
            <v>MundraLianhuashan40</v>
          </cell>
        </row>
        <row r="671">
          <cell r="A671" t="str">
            <v>MundraPuerto Quetzal20</v>
          </cell>
        </row>
        <row r="672">
          <cell r="A672" t="str">
            <v>MundraPuerto Quetzal40</v>
          </cell>
        </row>
        <row r="673">
          <cell r="A673" t="str">
            <v>MundraRotterdam20</v>
          </cell>
        </row>
        <row r="674">
          <cell r="A674" t="str">
            <v>MundraRotterdam40</v>
          </cell>
        </row>
        <row r="675">
          <cell r="A675" t="str">
            <v>MundraShekou20</v>
          </cell>
        </row>
        <row r="676">
          <cell r="A676" t="str">
            <v>MundraShekou40</v>
          </cell>
        </row>
        <row r="677">
          <cell r="A677" t="str">
            <v>MundraSingapore20</v>
          </cell>
        </row>
        <row r="678">
          <cell r="A678" t="str">
            <v>MundraSingapore40</v>
          </cell>
        </row>
        <row r="679">
          <cell r="A679" t="str">
            <v>MundraBensheim20</v>
          </cell>
        </row>
        <row r="680">
          <cell r="A680" t="str">
            <v>MundraBensheim40</v>
          </cell>
        </row>
        <row r="681">
          <cell r="A681" t="str">
            <v>MundraHeppenheim20</v>
          </cell>
        </row>
        <row r="682">
          <cell r="A682" t="str">
            <v>MundraHeppenheim40</v>
          </cell>
        </row>
        <row r="683">
          <cell r="A683" t="str">
            <v>NanjingKarachi20</v>
          </cell>
        </row>
        <row r="684">
          <cell r="A684" t="str">
            <v>NanjingKarachi40</v>
          </cell>
        </row>
        <row r="685">
          <cell r="A685" t="str">
            <v>NanjingSingapore20</v>
          </cell>
        </row>
        <row r="686">
          <cell r="A686" t="str">
            <v>NanjingSingapore40</v>
          </cell>
        </row>
        <row r="687">
          <cell r="A687" t="str">
            <v>NanshaRotterdam20</v>
          </cell>
        </row>
        <row r="688">
          <cell r="A688" t="str">
            <v>NanshaRotterdam40</v>
          </cell>
        </row>
        <row r="689">
          <cell r="A689" t="str">
            <v>NanshaBasel20</v>
          </cell>
        </row>
        <row r="690">
          <cell r="A690" t="str">
            <v>NanshaBasel40</v>
          </cell>
        </row>
        <row r="691">
          <cell r="A691" t="str">
            <v>NantongFelixstowe20</v>
          </cell>
        </row>
        <row r="692">
          <cell r="A692" t="str">
            <v>NantongSouthampton20</v>
          </cell>
        </row>
        <row r="693">
          <cell r="A693" t="str">
            <v>NantongHuddersfield20ISO</v>
          </cell>
        </row>
        <row r="694">
          <cell r="A694" t="str">
            <v>Nhava ShevaAntwerp20</v>
          </cell>
        </row>
        <row r="695">
          <cell r="A695" t="str">
            <v>Nhava ShevaAntwerp40</v>
          </cell>
        </row>
        <row r="696">
          <cell r="A696" t="str">
            <v>Nhava ShevaBangkok20</v>
          </cell>
        </row>
        <row r="697">
          <cell r="A697" t="str">
            <v>Nhava ShevaBangkok40</v>
          </cell>
        </row>
        <row r="698">
          <cell r="A698" t="str">
            <v>Nhava ShevaBremerhaven20</v>
          </cell>
        </row>
        <row r="699">
          <cell r="A699" t="str">
            <v>Nhava ShevaBremerhaven40</v>
          </cell>
        </row>
        <row r="700">
          <cell r="A700" t="str">
            <v>Nhava ShevaBuenaventura20</v>
          </cell>
        </row>
        <row r="701">
          <cell r="A701" t="str">
            <v>Nhava ShevaBuenaventura40</v>
          </cell>
        </row>
        <row r="702">
          <cell r="A702" t="str">
            <v>Nhava ShevaCallao20</v>
          </cell>
        </row>
        <row r="703">
          <cell r="A703" t="str">
            <v>Nhava ShevaCallao40</v>
          </cell>
        </row>
        <row r="704">
          <cell r="A704" t="str">
            <v>Nhava ShevaColon20</v>
          </cell>
        </row>
        <row r="705">
          <cell r="A705" t="str">
            <v>Nhava ShevaColon40</v>
          </cell>
        </row>
        <row r="706">
          <cell r="A706" t="str">
            <v>Nhava ShevaFelixstowe20ISO</v>
          </cell>
        </row>
        <row r="707">
          <cell r="A707" t="str">
            <v>Nhava ShevaHamburg20</v>
          </cell>
        </row>
        <row r="708">
          <cell r="A708" t="str">
            <v>Nhava ShevaHamburg40</v>
          </cell>
        </row>
        <row r="709">
          <cell r="A709" t="str">
            <v>Nhava ShevaHong Kong20</v>
          </cell>
        </row>
        <row r="710">
          <cell r="A710" t="str">
            <v>Nhava ShevaHong Kong40</v>
          </cell>
        </row>
        <row r="711">
          <cell r="A711" t="str">
            <v>Nhava ShevaJakarta20</v>
          </cell>
        </row>
        <row r="712">
          <cell r="A712" t="str">
            <v>Nhava ShevaJakarta40</v>
          </cell>
        </row>
        <row r="713">
          <cell r="A713" t="str">
            <v>Nhava ShevaKobe20ISO</v>
          </cell>
        </row>
        <row r="714">
          <cell r="A714" t="str">
            <v>Nhava ShevaLazaro Cardenas20</v>
          </cell>
        </row>
        <row r="715">
          <cell r="A715" t="str">
            <v>Nhava ShevaLazaro Cardenas40</v>
          </cell>
        </row>
        <row r="716">
          <cell r="A716" t="str">
            <v>Nhava ShevaLianhuashan20</v>
          </cell>
        </row>
        <row r="717">
          <cell r="A717" t="str">
            <v>Nhava ShevaLianhuashan40</v>
          </cell>
        </row>
        <row r="718">
          <cell r="A718" t="str">
            <v>Nhava ShevaMX Manzanillo20</v>
          </cell>
        </row>
        <row r="719">
          <cell r="A719" t="str">
            <v>Nhava ShevaMX Manzanillo40</v>
          </cell>
        </row>
        <row r="720">
          <cell r="A720" t="str">
            <v>Nhava ShevaPA Manzanillo20</v>
          </cell>
        </row>
        <row r="721">
          <cell r="A721" t="str">
            <v>Nhava ShevaPA Manzanillo40</v>
          </cell>
        </row>
        <row r="722">
          <cell r="A722" t="str">
            <v>Nhava ShevaPuerto Cortes20</v>
          </cell>
        </row>
        <row r="723">
          <cell r="A723" t="str">
            <v>Nhava ShevaPuerto Cortes40</v>
          </cell>
        </row>
        <row r="724">
          <cell r="A724" t="str">
            <v>Nhava ShevaRotterdam20</v>
          </cell>
        </row>
        <row r="725">
          <cell r="A725" t="str">
            <v>Nhava ShevaRotterdam40</v>
          </cell>
        </row>
        <row r="726">
          <cell r="A726" t="str">
            <v>Nhava ShevaSantos20</v>
          </cell>
        </row>
        <row r="727">
          <cell r="A727" t="str">
            <v>Nhava ShevaSantos40</v>
          </cell>
        </row>
        <row r="728">
          <cell r="A728" t="str">
            <v>Nhava ShevaShanghai20</v>
          </cell>
        </row>
        <row r="729">
          <cell r="A729" t="str">
            <v>Nhava ShevaShanghai40</v>
          </cell>
        </row>
        <row r="730">
          <cell r="A730" t="str">
            <v>Nhava ShevaShatian20</v>
          </cell>
        </row>
        <row r="731">
          <cell r="A731" t="str">
            <v>Nhava ShevaShatian40</v>
          </cell>
        </row>
        <row r="732">
          <cell r="A732" t="str">
            <v>Nhava ShevaShekou20</v>
          </cell>
        </row>
        <row r="733">
          <cell r="A733" t="str">
            <v>Nhava ShevaShekou40</v>
          </cell>
        </row>
        <row r="734">
          <cell r="A734" t="str">
            <v>Nhava ShevaSingapore20</v>
          </cell>
        </row>
        <row r="735">
          <cell r="A735" t="str">
            <v>Nhava ShevaSingapore40</v>
          </cell>
        </row>
        <row r="736">
          <cell r="A736" t="str">
            <v>Nhava ShevaSouthampton20</v>
          </cell>
        </row>
        <row r="737">
          <cell r="A737" t="str">
            <v>Nhava ShevaSouthampton40</v>
          </cell>
        </row>
        <row r="738">
          <cell r="A738" t="str">
            <v>Nhava ShevaHeppenheim20</v>
          </cell>
        </row>
        <row r="739">
          <cell r="A739" t="str">
            <v>Nhava ShevaHeppenheim40</v>
          </cell>
        </row>
        <row r="740">
          <cell r="A740" t="str">
            <v>Nhava ShevaBasel20</v>
          </cell>
        </row>
        <row r="741">
          <cell r="A741" t="str">
            <v>Nhava ShevaBasel40</v>
          </cell>
        </row>
        <row r="742">
          <cell r="A742" t="str">
            <v>Nhava ShevaBirsfelden20</v>
          </cell>
        </row>
        <row r="743">
          <cell r="A743" t="str">
            <v>Nhava ShevaBirsfelden40</v>
          </cell>
        </row>
        <row r="744">
          <cell r="A744" t="str">
            <v>Nhava ShevaBensheim20</v>
          </cell>
        </row>
        <row r="745">
          <cell r="A745" t="str">
            <v>Nhava ShevaBensheim40</v>
          </cell>
        </row>
        <row r="746">
          <cell r="A746" t="str">
            <v>Nhava ShevaBorsfleth20</v>
          </cell>
        </row>
        <row r="747">
          <cell r="A747" t="str">
            <v>Nhava ShevaBorsfleth40</v>
          </cell>
        </row>
        <row r="748">
          <cell r="A748" t="str">
            <v>Nhava ShevaHuddersfield20ISO</v>
          </cell>
        </row>
        <row r="749">
          <cell r="A749" t="str">
            <v>Nhava ShevaColon Free Zone20</v>
          </cell>
        </row>
        <row r="750">
          <cell r="A750" t="str">
            <v>Nhava ShevaColon Free Zone40</v>
          </cell>
        </row>
        <row r="751">
          <cell r="A751" t="str">
            <v>NingboSouthampton20ISO</v>
          </cell>
        </row>
        <row r="752">
          <cell r="A752" t="str">
            <v>OsakaBusan20</v>
          </cell>
        </row>
        <row r="753">
          <cell r="A753" t="str">
            <v>OsakaBusan40</v>
          </cell>
        </row>
        <row r="754">
          <cell r="A754" t="str">
            <v>OsakaHamburg20</v>
          </cell>
        </row>
        <row r="755">
          <cell r="A755" t="str">
            <v>OsakaHamburg40</v>
          </cell>
        </row>
        <row r="756">
          <cell r="A756" t="str">
            <v>OsakaKeelung20</v>
          </cell>
        </row>
        <row r="757">
          <cell r="A757" t="str">
            <v>OsakaKeelung40</v>
          </cell>
        </row>
        <row r="758">
          <cell r="A758" t="str">
            <v>Pasir GudangFelixstowe20</v>
          </cell>
        </row>
        <row r="759">
          <cell r="A759" t="str">
            <v>Pasir GudangFelixstowe40</v>
          </cell>
        </row>
        <row r="760">
          <cell r="A760" t="str">
            <v>Pasir GudangGrangemouth20</v>
          </cell>
        </row>
        <row r="761">
          <cell r="A761" t="str">
            <v>Pasir GudangGrangemouth40</v>
          </cell>
        </row>
        <row r="762">
          <cell r="A762" t="str">
            <v>PipavavAntwerp20</v>
          </cell>
        </row>
        <row r="763">
          <cell r="A763" t="str">
            <v>PipavavAntwerp40</v>
          </cell>
        </row>
        <row r="764">
          <cell r="A764" t="str">
            <v>PipavavBremerhaven20</v>
          </cell>
        </row>
        <row r="765">
          <cell r="A765" t="str">
            <v>PipavavBremerhaven40</v>
          </cell>
        </row>
        <row r="766">
          <cell r="A766" t="str">
            <v>PipavavHamburg20</v>
          </cell>
        </row>
        <row r="767">
          <cell r="A767" t="str">
            <v>PipavavHamburg40</v>
          </cell>
        </row>
        <row r="768">
          <cell r="A768" t="str">
            <v>PipavavRotterdam20</v>
          </cell>
        </row>
        <row r="769">
          <cell r="A769" t="str">
            <v>PipavavRotterdam40</v>
          </cell>
        </row>
        <row r="770">
          <cell r="A770" t="str">
            <v>PipavavBasel20</v>
          </cell>
        </row>
        <row r="771">
          <cell r="A771" t="str">
            <v>PipavavBasel40</v>
          </cell>
        </row>
        <row r="772">
          <cell r="A772" t="str">
            <v>PipavavBirsfelden20</v>
          </cell>
        </row>
        <row r="773">
          <cell r="A773" t="str">
            <v>PipavavBirsfelden40</v>
          </cell>
        </row>
        <row r="774">
          <cell r="A774" t="str">
            <v>PipavavBensheim20</v>
          </cell>
        </row>
        <row r="775">
          <cell r="A775" t="str">
            <v>PipavavBensheim40</v>
          </cell>
        </row>
        <row r="776">
          <cell r="A776" t="str">
            <v>PipavavBernburg (Saale)20</v>
          </cell>
        </row>
        <row r="777">
          <cell r="A777" t="str">
            <v>PipavavBernburg (Saale)40</v>
          </cell>
        </row>
        <row r="778">
          <cell r="A778" t="str">
            <v>PipavavBorsfleth20</v>
          </cell>
        </row>
        <row r="779">
          <cell r="A779" t="str">
            <v>PipavavBorsfleth40</v>
          </cell>
        </row>
        <row r="780">
          <cell r="A780" t="str">
            <v>PipavavHeppenheim20</v>
          </cell>
        </row>
        <row r="781">
          <cell r="A781" t="str">
            <v>PipavavHeppenheim40</v>
          </cell>
        </row>
        <row r="782">
          <cell r="A782" t="str">
            <v>Port KlangBangkok20</v>
          </cell>
        </row>
        <row r="783">
          <cell r="A783" t="str">
            <v>Port KlangBangkok40</v>
          </cell>
        </row>
        <row r="784">
          <cell r="A784" t="str">
            <v>Port KlangBusan20</v>
          </cell>
        </row>
        <row r="785">
          <cell r="A785" t="str">
            <v>Port KlangBusan40</v>
          </cell>
        </row>
        <row r="786">
          <cell r="A786" t="str">
            <v>Port KlangHo Chi Minh (Cat Lai)20</v>
          </cell>
        </row>
        <row r="787">
          <cell r="A787" t="str">
            <v>Port KlangHo Chi Minh (Cat Lai)40</v>
          </cell>
        </row>
        <row r="788">
          <cell r="A788" t="str">
            <v>Port KlangHo Chi Minh (Phuoc Long)20</v>
          </cell>
        </row>
        <row r="789">
          <cell r="A789" t="str">
            <v>Port KlangHo Chi Minh (Phuoc Long)40</v>
          </cell>
        </row>
        <row r="790">
          <cell r="A790" t="str">
            <v>Port KlangHo Chi Minh (Tan Cang)20</v>
          </cell>
        </row>
        <row r="791">
          <cell r="A791" t="str">
            <v>Port KlangHo Chi Minh (Tan Cang)40</v>
          </cell>
        </row>
        <row r="792">
          <cell r="A792" t="str">
            <v>Port KlangHo Chi Minh (VICT)20</v>
          </cell>
        </row>
        <row r="793">
          <cell r="A793" t="str">
            <v>Port KlangHo Chi Minh (VICT)40</v>
          </cell>
        </row>
        <row r="794">
          <cell r="A794" t="str">
            <v>Port KlangJakarta20</v>
          </cell>
        </row>
        <row r="795">
          <cell r="A795" t="str">
            <v>Port KlangJakarta40</v>
          </cell>
        </row>
        <row r="796">
          <cell r="A796" t="str">
            <v>Port KlangKeelung20</v>
          </cell>
        </row>
        <row r="797">
          <cell r="A797" t="str">
            <v>Port KlangKeelung40</v>
          </cell>
        </row>
        <row r="798">
          <cell r="A798" t="str">
            <v>Port KlangSurabaya20</v>
          </cell>
        </row>
        <row r="799">
          <cell r="A799" t="str">
            <v>Port KlangSurabaya40</v>
          </cell>
        </row>
        <row r="800">
          <cell r="A800" t="str">
            <v>QingdaoAntwerp20</v>
          </cell>
        </row>
        <row r="801">
          <cell r="A801" t="str">
            <v>QingdaoAntwerp40</v>
          </cell>
        </row>
        <row r="802">
          <cell r="A802" t="str">
            <v>QingdaoBangkok20</v>
          </cell>
        </row>
        <row r="803">
          <cell r="A803" t="str">
            <v>QingdaoBangkok40</v>
          </cell>
        </row>
        <row r="804">
          <cell r="A804" t="str">
            <v>QingdaoBusan20</v>
          </cell>
        </row>
        <row r="805">
          <cell r="A805" t="str">
            <v>QingdaoBusan40</v>
          </cell>
        </row>
        <row r="806">
          <cell r="A806" t="str">
            <v>QingdaoChiwan20</v>
          </cell>
        </row>
        <row r="807">
          <cell r="A807" t="str">
            <v>QingdaoChiwan40</v>
          </cell>
        </row>
        <row r="808">
          <cell r="A808" t="str">
            <v>QingdaoColon20</v>
          </cell>
        </row>
        <row r="809">
          <cell r="A809" t="str">
            <v>QingdaoColon40</v>
          </cell>
        </row>
        <row r="810">
          <cell r="A810" t="str">
            <v>QingdaoHamburg20</v>
          </cell>
        </row>
        <row r="811">
          <cell r="A811" t="str">
            <v>QingdaoHamburg40</v>
          </cell>
        </row>
        <row r="812">
          <cell r="A812" t="str">
            <v>QingdaoHong Kong20</v>
          </cell>
        </row>
        <row r="813">
          <cell r="A813" t="str">
            <v>QingdaoHong Kong40</v>
          </cell>
        </row>
        <row r="814">
          <cell r="A814" t="str">
            <v>QingdaoJakarta20</v>
          </cell>
        </row>
        <row r="815">
          <cell r="A815" t="str">
            <v>QingdaoJakarta40</v>
          </cell>
        </row>
        <row r="816">
          <cell r="A816" t="str">
            <v>QingdaoKobe20</v>
          </cell>
        </row>
        <row r="817">
          <cell r="A817" t="str">
            <v>QingdaoKobe40</v>
          </cell>
        </row>
        <row r="818">
          <cell r="A818" t="str">
            <v>QingdaoLazaro Cardenas20</v>
          </cell>
        </row>
        <row r="819">
          <cell r="A819" t="str">
            <v>QingdaoLazaro Cardenas40</v>
          </cell>
        </row>
        <row r="820">
          <cell r="A820" t="str">
            <v>QingdaoMX Manzanillo20</v>
          </cell>
        </row>
        <row r="821">
          <cell r="A821" t="str">
            <v>QingdaoMX Manzanillo40</v>
          </cell>
        </row>
        <row r="822">
          <cell r="A822" t="str">
            <v>QingdaoNhava Sheva20</v>
          </cell>
        </row>
        <row r="823">
          <cell r="A823" t="str">
            <v>QingdaoNhava Sheva40</v>
          </cell>
        </row>
        <row r="824">
          <cell r="A824" t="str">
            <v>QingdaoPA Manzanillo20</v>
          </cell>
        </row>
        <row r="825">
          <cell r="A825" t="str">
            <v>QingdaoPA Manzanillo40</v>
          </cell>
        </row>
        <row r="826">
          <cell r="A826" t="str">
            <v>QingdaoPenang20</v>
          </cell>
        </row>
        <row r="827">
          <cell r="A827" t="str">
            <v>QingdaoPenang40</v>
          </cell>
        </row>
        <row r="828">
          <cell r="A828" t="str">
            <v>QingdaoRotterdam20</v>
          </cell>
        </row>
        <row r="829">
          <cell r="A829" t="str">
            <v>QingdaoRotterdam40</v>
          </cell>
        </row>
        <row r="830">
          <cell r="A830" t="str">
            <v>QingdaoSantos20</v>
          </cell>
        </row>
        <row r="831">
          <cell r="A831" t="str">
            <v>QingdaoSantos40</v>
          </cell>
        </row>
        <row r="832">
          <cell r="A832" t="str">
            <v>QingdaoShanghai20</v>
          </cell>
        </row>
        <row r="833">
          <cell r="A833" t="str">
            <v>QingdaoShanghai40</v>
          </cell>
        </row>
        <row r="834">
          <cell r="A834" t="str">
            <v>QingdaoShatian20</v>
          </cell>
        </row>
        <row r="835">
          <cell r="A835" t="str">
            <v>QingdaoShatian40</v>
          </cell>
        </row>
        <row r="836">
          <cell r="A836" t="str">
            <v>QingdaoShekou20</v>
          </cell>
        </row>
        <row r="837">
          <cell r="A837" t="str">
            <v>QingdaoShekou40</v>
          </cell>
        </row>
        <row r="838">
          <cell r="A838" t="str">
            <v>QingdaoSingapore20</v>
          </cell>
        </row>
        <row r="839">
          <cell r="A839" t="str">
            <v>QingdaoSingapore40</v>
          </cell>
        </row>
        <row r="840">
          <cell r="A840" t="str">
            <v>QingdaoHeppenheim20</v>
          </cell>
        </row>
        <row r="841">
          <cell r="A841" t="str">
            <v>QingdaoHeppenheim40</v>
          </cell>
        </row>
        <row r="842">
          <cell r="A842" t="str">
            <v>QingdaoBasel20</v>
          </cell>
        </row>
        <row r="843">
          <cell r="A843" t="str">
            <v>QingdaoBasel40</v>
          </cell>
        </row>
        <row r="844">
          <cell r="A844" t="str">
            <v>QingdaoBirsfelden20</v>
          </cell>
        </row>
        <row r="845">
          <cell r="A845" t="str">
            <v>QingdaoBirsfelden40</v>
          </cell>
        </row>
        <row r="846">
          <cell r="A846" t="str">
            <v>QingdaoColon Free Zone20</v>
          </cell>
        </row>
        <row r="847">
          <cell r="A847" t="str">
            <v>QingdaoColon Free Zone40</v>
          </cell>
        </row>
        <row r="848">
          <cell r="A848" t="str">
            <v>ShanghaiAntwerp20</v>
          </cell>
        </row>
        <row r="849">
          <cell r="A849" t="str">
            <v>ShanghaiAntwerp40</v>
          </cell>
        </row>
        <row r="850">
          <cell r="A850" t="str">
            <v>ShanghaiAuckland20</v>
          </cell>
        </row>
        <row r="851">
          <cell r="A851" t="str">
            <v>ShanghaiAuckland40</v>
          </cell>
        </row>
        <row r="852">
          <cell r="A852" t="str">
            <v>ShanghaiBandar Abbas20</v>
          </cell>
        </row>
        <row r="853">
          <cell r="A853" t="str">
            <v>ShanghaiBandar Abbas40</v>
          </cell>
        </row>
        <row r="854">
          <cell r="A854" t="str">
            <v>ShanghaiBangkok20</v>
          </cell>
        </row>
        <row r="855">
          <cell r="A855" t="str">
            <v>ShanghaiBangkok40</v>
          </cell>
        </row>
        <row r="856">
          <cell r="A856" t="str">
            <v>ShanghaiBangkok20R</v>
          </cell>
        </row>
        <row r="857">
          <cell r="A857" t="str">
            <v>ShanghaiBangkok40R</v>
          </cell>
        </row>
        <row r="858">
          <cell r="A858" t="str">
            <v>ShanghaiBremerhaven20</v>
          </cell>
        </row>
        <row r="859">
          <cell r="A859" t="str">
            <v>ShanghaiBremerhaven40</v>
          </cell>
        </row>
        <row r="860">
          <cell r="A860" t="str">
            <v>ShanghaiBuenaventura20</v>
          </cell>
        </row>
        <row r="861">
          <cell r="A861" t="str">
            <v>ShanghaiBuenaventura40</v>
          </cell>
        </row>
        <row r="862">
          <cell r="A862" t="str">
            <v>ShanghaiBuenos Aires20</v>
          </cell>
        </row>
        <row r="863">
          <cell r="A863" t="str">
            <v>ShanghaiBuenos Aires40</v>
          </cell>
        </row>
        <row r="864">
          <cell r="A864" t="str">
            <v>ShanghaiBusan20</v>
          </cell>
        </row>
        <row r="865">
          <cell r="A865" t="str">
            <v>ShanghaiBusan40</v>
          </cell>
        </row>
        <row r="866">
          <cell r="A866" t="str">
            <v>ShanghaiChiwan20</v>
          </cell>
        </row>
        <row r="867">
          <cell r="A867" t="str">
            <v>ShanghaiChiwan40</v>
          </cell>
        </row>
        <row r="868">
          <cell r="A868" t="str">
            <v>ShanghaiDammam20</v>
          </cell>
        </row>
        <row r="869">
          <cell r="A869" t="str">
            <v>ShanghaiDammam40</v>
          </cell>
        </row>
        <row r="870">
          <cell r="A870" t="str">
            <v>ShanghaiDanang20</v>
          </cell>
        </row>
        <row r="871">
          <cell r="A871" t="str">
            <v>ShanghaiDanang40</v>
          </cell>
        </row>
        <row r="872">
          <cell r="A872" t="str">
            <v>ShanghaiDhaka20</v>
          </cell>
        </row>
        <row r="873">
          <cell r="A873" t="str">
            <v>ShanghaiDhaka40</v>
          </cell>
        </row>
        <row r="874">
          <cell r="A874" t="str">
            <v>ShanghaiDubai20</v>
          </cell>
        </row>
        <row r="875">
          <cell r="A875" t="str">
            <v>ShanghaiDubai40</v>
          </cell>
        </row>
        <row r="876">
          <cell r="A876" t="str">
            <v>ShanghaiFelixstowe20ISO</v>
          </cell>
        </row>
        <row r="877">
          <cell r="A877" t="str">
            <v>ShanghaiGuayaquil20</v>
          </cell>
        </row>
        <row r="878">
          <cell r="A878" t="str">
            <v>ShanghaiGuayaquil40</v>
          </cell>
        </row>
        <row r="879">
          <cell r="A879" t="str">
            <v>ShanghaiHaiphong20</v>
          </cell>
        </row>
        <row r="880">
          <cell r="A880" t="str">
            <v>ShanghaiHaiphong40</v>
          </cell>
        </row>
        <row r="881">
          <cell r="A881" t="str">
            <v>ShanghaiHamburg20</v>
          </cell>
        </row>
        <row r="882">
          <cell r="A882" t="str">
            <v>ShanghaiHamburg40</v>
          </cell>
        </row>
        <row r="883">
          <cell r="A883" t="str">
            <v>ShanghaiHaydarpasa20</v>
          </cell>
        </row>
        <row r="884">
          <cell r="A884" t="str">
            <v>ShanghaiHaydarpasa40</v>
          </cell>
        </row>
        <row r="885">
          <cell r="A885" t="str">
            <v>ShanghaiHo Chi Minh (Cat Lai)20</v>
          </cell>
        </row>
        <row r="886">
          <cell r="A886" t="str">
            <v>ShanghaiHo Chi Minh (Cat Lai)40</v>
          </cell>
        </row>
        <row r="887">
          <cell r="A887" t="str">
            <v>ShanghaiHo Chi Minh (Cat Lai)20R</v>
          </cell>
        </row>
        <row r="888">
          <cell r="A888" t="str">
            <v>ShanghaiHo Chi Minh (Cat Lai)40R</v>
          </cell>
        </row>
        <row r="889">
          <cell r="A889" t="str">
            <v>ShanghaiHo Chi Minh (Phuoc Long)20</v>
          </cell>
        </row>
        <row r="890">
          <cell r="A890" t="str">
            <v>ShanghaiHo Chi Minh (Phuoc Long)40</v>
          </cell>
        </row>
        <row r="891">
          <cell r="A891" t="str">
            <v>ShanghaiHo Chi Minh (Phuoc Long)20R</v>
          </cell>
        </row>
        <row r="892">
          <cell r="A892" t="str">
            <v>ShanghaiHo Chi Minh (Phuoc Long)40R</v>
          </cell>
        </row>
        <row r="893">
          <cell r="A893" t="str">
            <v>ShanghaiHo Chi Minh (Tan Cang)20</v>
          </cell>
        </row>
        <row r="894">
          <cell r="A894" t="str">
            <v>ShanghaiHo Chi Minh (Tan Cang)40</v>
          </cell>
        </row>
        <row r="895">
          <cell r="A895" t="str">
            <v>ShanghaiHo Chi Minh (Tan Cang)20R</v>
          </cell>
        </row>
        <row r="896">
          <cell r="A896" t="str">
            <v>ShanghaiHo Chi Minh (Tan Cang)40R</v>
          </cell>
        </row>
        <row r="897">
          <cell r="A897" t="str">
            <v>ShanghaiHo Chi Minh (VICT)20</v>
          </cell>
        </row>
        <row r="898">
          <cell r="A898" t="str">
            <v>ShanghaiHo Chi Minh (VICT)40</v>
          </cell>
        </row>
        <row r="899">
          <cell r="A899" t="str">
            <v>ShanghaiHo Chi Minh (VICT)20R</v>
          </cell>
        </row>
        <row r="900">
          <cell r="A900" t="str">
            <v>ShanghaiHo Chi Minh (VICT)40R</v>
          </cell>
        </row>
        <row r="901">
          <cell r="A901" t="str">
            <v>ShanghaiHong Kong20</v>
          </cell>
        </row>
        <row r="902">
          <cell r="A902" t="str">
            <v>ShanghaiHong Kong40</v>
          </cell>
        </row>
        <row r="903">
          <cell r="A903" t="str">
            <v>ShanghaiHong Kong20R</v>
          </cell>
        </row>
        <row r="904">
          <cell r="A904" t="str">
            <v>ShanghaiHong Kong40R</v>
          </cell>
        </row>
        <row r="905">
          <cell r="A905" t="str">
            <v>ShanghaiHyderabad20</v>
          </cell>
        </row>
        <row r="906">
          <cell r="A906" t="str">
            <v>ShanghaiHyderabad40</v>
          </cell>
        </row>
        <row r="907">
          <cell r="A907" t="str">
            <v>ShanghaiICD Kamalapur20</v>
          </cell>
        </row>
        <row r="908">
          <cell r="A908" t="str">
            <v>ShanghaiICD Kamalapur40</v>
          </cell>
        </row>
        <row r="909">
          <cell r="A909" t="str">
            <v>ShanghaiIstanbul20</v>
          </cell>
        </row>
        <row r="910">
          <cell r="A910" t="str">
            <v>ShanghaiIstanbul40</v>
          </cell>
        </row>
        <row r="911">
          <cell r="A911" t="str">
            <v>ShanghaiJakarta20</v>
          </cell>
        </row>
        <row r="912">
          <cell r="A912" t="str">
            <v>ShanghaiJakarta40</v>
          </cell>
        </row>
        <row r="913">
          <cell r="A913" t="str">
            <v>ShanghaiJakarta20R</v>
          </cell>
        </row>
        <row r="914">
          <cell r="A914" t="str">
            <v>ShanghaiJakarta40R</v>
          </cell>
        </row>
        <row r="915">
          <cell r="A915" t="str">
            <v>ShanghaiJakarta 20</v>
          </cell>
        </row>
        <row r="916">
          <cell r="A916" t="str">
            <v>ShanghaiJakarta 40</v>
          </cell>
        </row>
        <row r="917">
          <cell r="A917" t="str">
            <v>ShanghaiJebel Ali20</v>
          </cell>
        </row>
        <row r="918">
          <cell r="A918" t="str">
            <v>ShanghaiJebel Ali40</v>
          </cell>
        </row>
        <row r="919">
          <cell r="A919" t="str">
            <v>ShanghaiKarachi20</v>
          </cell>
        </row>
        <row r="920">
          <cell r="A920" t="str">
            <v>ShanghaiKarachi40</v>
          </cell>
        </row>
        <row r="921">
          <cell r="A921" t="str">
            <v>ShanghaiKeelung20</v>
          </cell>
        </row>
        <row r="922">
          <cell r="A922" t="str">
            <v>ShanghaiKeelung40</v>
          </cell>
        </row>
        <row r="923">
          <cell r="A923" t="str">
            <v>ShanghaiKeelung20R</v>
          </cell>
        </row>
        <row r="924">
          <cell r="A924" t="str">
            <v>ShanghaiKeelung40R</v>
          </cell>
        </row>
        <row r="925">
          <cell r="A925" t="str">
            <v>ShanghaiKobe20</v>
          </cell>
        </row>
        <row r="926">
          <cell r="A926" t="str">
            <v>ShanghaiKobe40</v>
          </cell>
        </row>
        <row r="927">
          <cell r="A927" t="str">
            <v>ShanghaiLyttelton20</v>
          </cell>
        </row>
        <row r="928">
          <cell r="A928" t="str">
            <v>ShanghaiLyttelton40</v>
          </cell>
        </row>
        <row r="929">
          <cell r="A929" t="str">
            <v>ShanghaiManila North Port20</v>
          </cell>
        </row>
        <row r="930">
          <cell r="A930" t="str">
            <v>ShanghaiManila North Port40</v>
          </cell>
        </row>
        <row r="931">
          <cell r="A931" t="str">
            <v>ShanghaiManila South Port20</v>
          </cell>
        </row>
        <row r="932">
          <cell r="A932" t="str">
            <v>ShanghaiManila South Port40</v>
          </cell>
        </row>
        <row r="933">
          <cell r="A933" t="str">
            <v>ShanghaiMarseilles20</v>
          </cell>
        </row>
        <row r="934">
          <cell r="A934" t="str">
            <v>ShanghaiMarseilles40</v>
          </cell>
        </row>
        <row r="935">
          <cell r="A935" t="str">
            <v>ShanghaiMelbourne20</v>
          </cell>
        </row>
        <row r="936">
          <cell r="A936" t="str">
            <v>ShanghaiMelbourne40</v>
          </cell>
        </row>
        <row r="937">
          <cell r="A937" t="str">
            <v>ShanghaiMelbourne20R</v>
          </cell>
        </row>
        <row r="938">
          <cell r="A938" t="str">
            <v>ShanghaiMelbourne40R</v>
          </cell>
        </row>
        <row r="939">
          <cell r="A939" t="str">
            <v>ShanghaiMumbai20</v>
          </cell>
        </row>
        <row r="940">
          <cell r="A940" t="str">
            <v>ShanghaiMumbai40</v>
          </cell>
        </row>
        <row r="941">
          <cell r="A941" t="str">
            <v>ShanghaiMX Manzanillo20</v>
          </cell>
        </row>
        <row r="942">
          <cell r="A942" t="str">
            <v>ShanghaiMX Manzanillo40</v>
          </cell>
        </row>
        <row r="943">
          <cell r="A943" t="str">
            <v>ShanghaiNagoya20</v>
          </cell>
        </row>
        <row r="944">
          <cell r="A944" t="str">
            <v>ShanghaiNagoya40</v>
          </cell>
        </row>
        <row r="945">
          <cell r="A945" t="str">
            <v>ShanghaiNhava Sheva20</v>
          </cell>
        </row>
        <row r="946">
          <cell r="A946" t="str">
            <v>ShanghaiNhava Sheva40</v>
          </cell>
        </row>
        <row r="947">
          <cell r="A947" t="str">
            <v>ShanghaiOdessa20</v>
          </cell>
        </row>
        <row r="948">
          <cell r="A948" t="str">
            <v>ShanghaiOdessa40</v>
          </cell>
        </row>
        <row r="949">
          <cell r="A949" t="str">
            <v>ShanghaiOsaka20</v>
          </cell>
        </row>
        <row r="950">
          <cell r="A950" t="str">
            <v>ShanghaiOsaka40</v>
          </cell>
        </row>
        <row r="951">
          <cell r="A951" t="str">
            <v>ShanghaiPort Klang20</v>
          </cell>
        </row>
        <row r="952">
          <cell r="A952" t="str">
            <v>ShanghaiPort Klang40</v>
          </cell>
        </row>
        <row r="953">
          <cell r="A953" t="str">
            <v>ShanghaiPort Klang20R</v>
          </cell>
        </row>
        <row r="954">
          <cell r="A954" t="str">
            <v>ShanghaiPort Klang40R</v>
          </cell>
        </row>
        <row r="955">
          <cell r="A955" t="str">
            <v>ShanghaiPuerto Cabello20</v>
          </cell>
        </row>
        <row r="956">
          <cell r="A956" t="str">
            <v>ShanghaiPuerto Cabello40</v>
          </cell>
        </row>
        <row r="957">
          <cell r="A957" t="str">
            <v>ShanghaiQingdao20</v>
          </cell>
        </row>
        <row r="958">
          <cell r="A958" t="str">
            <v>ShanghaiQingdao40</v>
          </cell>
        </row>
        <row r="959">
          <cell r="A959" t="str">
            <v>ShanghaiRio De Janeiro20</v>
          </cell>
        </row>
        <row r="960">
          <cell r="A960" t="str">
            <v>ShanghaiRio De Janeiro40</v>
          </cell>
        </row>
        <row r="961">
          <cell r="A961" t="str">
            <v>ShanghaiRotterdam20</v>
          </cell>
        </row>
        <row r="962">
          <cell r="A962" t="str">
            <v>ShanghaiRotterdam40</v>
          </cell>
        </row>
        <row r="963">
          <cell r="A963" t="str">
            <v>ShanghaiRotterdam20R</v>
          </cell>
        </row>
        <row r="964">
          <cell r="A964" t="str">
            <v>ShanghaiRotterdam40R</v>
          </cell>
        </row>
        <row r="965">
          <cell r="A965" t="str">
            <v>ShanghaiSantos20</v>
          </cell>
        </row>
        <row r="966">
          <cell r="A966" t="str">
            <v>ShanghaiSantos40</v>
          </cell>
        </row>
        <row r="967">
          <cell r="A967" t="str">
            <v>ShanghaiSemarang20</v>
          </cell>
        </row>
        <row r="968">
          <cell r="A968" t="str">
            <v>ShanghaiSemarang40</v>
          </cell>
        </row>
        <row r="969">
          <cell r="A969" t="str">
            <v>ShanghaiSharjah20</v>
          </cell>
        </row>
        <row r="970">
          <cell r="A970" t="str">
            <v>ShanghaiSharjah40</v>
          </cell>
        </row>
        <row r="971">
          <cell r="A971" t="str">
            <v>ShanghaiShatian20</v>
          </cell>
        </row>
        <row r="972">
          <cell r="A972" t="str">
            <v>ShanghaiShatian40</v>
          </cell>
        </row>
        <row r="973">
          <cell r="A973" t="str">
            <v>ShanghaiSingapore20</v>
          </cell>
        </row>
        <row r="974">
          <cell r="A974" t="str">
            <v>ShanghaiSingapore40</v>
          </cell>
        </row>
        <row r="975">
          <cell r="A975" t="str">
            <v>ShanghaiSingapore20R</v>
          </cell>
        </row>
        <row r="976">
          <cell r="A976" t="str">
            <v>ShanghaiSingapore40R</v>
          </cell>
        </row>
        <row r="977">
          <cell r="A977" t="str">
            <v>ShanghaiSouthampton20ISO</v>
          </cell>
        </row>
        <row r="978">
          <cell r="A978" t="str">
            <v>ShanghaiSouthampton20</v>
          </cell>
        </row>
        <row r="979">
          <cell r="A979" t="str">
            <v>ShanghaiSouthampton40</v>
          </cell>
        </row>
        <row r="980">
          <cell r="A980" t="str">
            <v>ShanghaiSurabaya20</v>
          </cell>
        </row>
        <row r="981">
          <cell r="A981" t="str">
            <v>ShanghaiSurabaya40</v>
          </cell>
        </row>
        <row r="982">
          <cell r="A982" t="str">
            <v>ShanghaiSydney20</v>
          </cell>
        </row>
        <row r="983">
          <cell r="A983" t="str">
            <v>ShanghaiSydney40</v>
          </cell>
        </row>
        <row r="984">
          <cell r="A984" t="str">
            <v>ShanghaiTaichung20</v>
          </cell>
        </row>
        <row r="985">
          <cell r="A985" t="str">
            <v>ShanghaiTaichung40</v>
          </cell>
        </row>
        <row r="986">
          <cell r="A986" t="str">
            <v>ShanghaiTaichung20R</v>
          </cell>
        </row>
        <row r="987">
          <cell r="A987" t="str">
            <v>ShanghaiTaichung40R</v>
          </cell>
        </row>
        <row r="988">
          <cell r="A988" t="str">
            <v>ShanghaiTokyo20</v>
          </cell>
        </row>
        <row r="989">
          <cell r="A989" t="str">
            <v>ShanghaiTokyo40</v>
          </cell>
        </row>
        <row r="990">
          <cell r="A990" t="str">
            <v>ShanghaiVitoria20</v>
          </cell>
        </row>
        <row r="991">
          <cell r="A991" t="str">
            <v>ShanghaiVitoria40</v>
          </cell>
        </row>
        <row r="992">
          <cell r="A992" t="str">
            <v>ShanghaiHeppenheim20</v>
          </cell>
        </row>
        <row r="993">
          <cell r="A993" t="str">
            <v>ShanghaiHeppenheim40</v>
          </cell>
        </row>
        <row r="994">
          <cell r="A994" t="str">
            <v>ShanghaiBasel20</v>
          </cell>
        </row>
        <row r="995">
          <cell r="A995" t="str">
            <v>ShanghaiBasel40</v>
          </cell>
        </row>
        <row r="996">
          <cell r="A996" t="str">
            <v>ShanghaiBasel20R</v>
          </cell>
        </row>
        <row r="997">
          <cell r="A997" t="str">
            <v>ShanghaiBasel40R</v>
          </cell>
        </row>
        <row r="998">
          <cell r="A998" t="str">
            <v>ShanghaiBirsfelden20</v>
          </cell>
        </row>
        <row r="999">
          <cell r="A999" t="str">
            <v>ShanghaiBirsfelden40</v>
          </cell>
        </row>
        <row r="1000">
          <cell r="A1000" t="str">
            <v>ShanghaiKirkby20</v>
          </cell>
        </row>
        <row r="1001">
          <cell r="A1001" t="str">
            <v>ShanghaiKirkby40</v>
          </cell>
        </row>
        <row r="1002">
          <cell r="A1002" t="str">
            <v>ShashiAntwerp20</v>
          </cell>
        </row>
        <row r="1003">
          <cell r="A1003" t="str">
            <v>ShashiAntwerp40</v>
          </cell>
        </row>
        <row r="1004">
          <cell r="A1004" t="str">
            <v>ShashiRotterdam20</v>
          </cell>
        </row>
        <row r="1005">
          <cell r="A1005" t="str">
            <v>ShashiRotterdam40</v>
          </cell>
        </row>
        <row r="1006">
          <cell r="A1006" t="str">
            <v>ShashiBasel20</v>
          </cell>
        </row>
        <row r="1007">
          <cell r="A1007" t="str">
            <v>ShashiBasel40</v>
          </cell>
        </row>
        <row r="1008">
          <cell r="A1008" t="str">
            <v>ShatianBangkok20</v>
          </cell>
        </row>
        <row r="1009">
          <cell r="A1009" t="str">
            <v>ShatianBangkok40</v>
          </cell>
        </row>
        <row r="1010">
          <cell r="A1010" t="str">
            <v>ShatianBusan20</v>
          </cell>
        </row>
        <row r="1011">
          <cell r="A1011" t="str">
            <v>ShatianBusan40</v>
          </cell>
        </row>
        <row r="1012">
          <cell r="A1012" t="str">
            <v>ShatianHong Kong20</v>
          </cell>
        </row>
        <row r="1013">
          <cell r="A1013" t="str">
            <v>ShatianHong Kong40</v>
          </cell>
        </row>
        <row r="1014">
          <cell r="A1014" t="str">
            <v>ShatianJakarta20</v>
          </cell>
        </row>
        <row r="1015">
          <cell r="A1015" t="str">
            <v>ShatianJakarta40</v>
          </cell>
        </row>
        <row r="1016">
          <cell r="A1016" t="str">
            <v>ShatianKobe20</v>
          </cell>
        </row>
        <row r="1017">
          <cell r="A1017" t="str">
            <v>ShatianKobe40</v>
          </cell>
        </row>
        <row r="1018">
          <cell r="A1018" t="str">
            <v>ShatianNhava Sheva20</v>
          </cell>
        </row>
        <row r="1019">
          <cell r="A1019" t="str">
            <v>ShatianNhava Sheva40</v>
          </cell>
        </row>
        <row r="1020">
          <cell r="A1020" t="str">
            <v>ShatianQingdao20</v>
          </cell>
        </row>
        <row r="1021">
          <cell r="A1021" t="str">
            <v>ShatianQingdao40</v>
          </cell>
        </row>
        <row r="1022">
          <cell r="A1022" t="str">
            <v>ShatianShanghai20</v>
          </cell>
        </row>
        <row r="1023">
          <cell r="A1023" t="str">
            <v>ShatianShanghai40</v>
          </cell>
        </row>
        <row r="1024">
          <cell r="A1024" t="str">
            <v>ShatianSingapore20</v>
          </cell>
        </row>
        <row r="1025">
          <cell r="A1025" t="str">
            <v>ShatianSingapore40</v>
          </cell>
        </row>
        <row r="1026">
          <cell r="A1026" t="str">
            <v>ShekouAntwerp20</v>
          </cell>
        </row>
        <row r="1027">
          <cell r="A1027" t="str">
            <v>ShekouAntwerp40</v>
          </cell>
        </row>
        <row r="1028">
          <cell r="A1028" t="str">
            <v>ShekouAuckland20</v>
          </cell>
        </row>
        <row r="1029">
          <cell r="A1029" t="str">
            <v>ShekouAuckland40</v>
          </cell>
        </row>
        <row r="1030">
          <cell r="A1030" t="str">
            <v>ShekouBangkok20</v>
          </cell>
        </row>
        <row r="1031">
          <cell r="A1031" t="str">
            <v>ShekouBangkok40</v>
          </cell>
        </row>
        <row r="1032">
          <cell r="A1032" t="str">
            <v>ShekouBremerhaven20</v>
          </cell>
        </row>
        <row r="1033">
          <cell r="A1033" t="str">
            <v>ShekouBremerhaven40</v>
          </cell>
        </row>
        <row r="1034">
          <cell r="A1034" t="str">
            <v>ShekouBuenos Aires20</v>
          </cell>
        </row>
        <row r="1035">
          <cell r="A1035" t="str">
            <v>ShekouBuenos Aires40</v>
          </cell>
        </row>
        <row r="1036">
          <cell r="A1036" t="str">
            <v>ShekouBusan20</v>
          </cell>
        </row>
        <row r="1037">
          <cell r="A1037" t="str">
            <v>ShekouBusan40</v>
          </cell>
        </row>
        <row r="1038">
          <cell r="A1038" t="str">
            <v>ShekouBusan20R</v>
          </cell>
        </row>
        <row r="1039">
          <cell r="A1039" t="str">
            <v>ShekouBusan40R</v>
          </cell>
        </row>
        <row r="1040">
          <cell r="A1040" t="str">
            <v>ShekouChennai20</v>
          </cell>
        </row>
        <row r="1041">
          <cell r="A1041" t="str">
            <v>ShekouChennai40</v>
          </cell>
        </row>
        <row r="1042">
          <cell r="A1042" t="str">
            <v>ShekouChittagong20</v>
          </cell>
        </row>
        <row r="1043">
          <cell r="A1043" t="str">
            <v>ShekouChittagong40</v>
          </cell>
        </row>
        <row r="1044">
          <cell r="A1044" t="str">
            <v>ShekouColombo20</v>
          </cell>
        </row>
        <row r="1045">
          <cell r="A1045" t="str">
            <v>ShekouColombo40</v>
          </cell>
        </row>
        <row r="1046">
          <cell r="A1046" t="str">
            <v>ShekouHaiphong20</v>
          </cell>
        </row>
        <row r="1047">
          <cell r="A1047" t="str">
            <v>ShekouHaiphong40</v>
          </cell>
        </row>
        <row r="1048">
          <cell r="A1048" t="str">
            <v>ShekouHamburg20</v>
          </cell>
        </row>
        <row r="1049">
          <cell r="A1049" t="str">
            <v>ShekouHamburg40</v>
          </cell>
        </row>
        <row r="1050">
          <cell r="A1050" t="str">
            <v>ShekouHo Chi Minh (Cat Lai)20</v>
          </cell>
        </row>
        <row r="1051">
          <cell r="A1051" t="str">
            <v>ShekouHo Chi Minh (Cat Lai)40</v>
          </cell>
        </row>
        <row r="1052">
          <cell r="A1052" t="str">
            <v>ShekouHo Chi Minh (Phuoc Long)20</v>
          </cell>
        </row>
        <row r="1053">
          <cell r="A1053" t="str">
            <v>ShekouHo Chi Minh (Phuoc Long)40</v>
          </cell>
        </row>
        <row r="1054">
          <cell r="A1054" t="str">
            <v>ShekouHo Chi Minh (Tan Cang)20</v>
          </cell>
        </row>
        <row r="1055">
          <cell r="A1055" t="str">
            <v>ShekouHo Chi Minh (Tan Cang)40</v>
          </cell>
        </row>
        <row r="1056">
          <cell r="A1056" t="str">
            <v>ShekouHo Chi Minh (VICT)20</v>
          </cell>
        </row>
        <row r="1057">
          <cell r="A1057" t="str">
            <v>ShekouHo Chi Minh (VICT)40</v>
          </cell>
        </row>
        <row r="1058">
          <cell r="A1058" t="str">
            <v>ShekouHong Kong20</v>
          </cell>
        </row>
        <row r="1059">
          <cell r="A1059" t="str">
            <v>ShekouHong Kong40</v>
          </cell>
        </row>
        <row r="1060">
          <cell r="A1060" t="str">
            <v>ShekouJakarta20</v>
          </cell>
        </row>
        <row r="1061">
          <cell r="A1061" t="str">
            <v>ShekouJakarta40</v>
          </cell>
        </row>
        <row r="1062">
          <cell r="A1062" t="str">
            <v>ShekouKandla20</v>
          </cell>
        </row>
        <row r="1063">
          <cell r="A1063" t="str">
            <v>ShekouKandla40</v>
          </cell>
        </row>
        <row r="1064">
          <cell r="A1064" t="str">
            <v>ShekouKaohsiung20</v>
          </cell>
        </row>
        <row r="1065">
          <cell r="A1065" t="str">
            <v>ShekouKaohsiung40</v>
          </cell>
        </row>
        <row r="1066">
          <cell r="A1066" t="str">
            <v>ShekouKarachi20</v>
          </cell>
        </row>
        <row r="1067">
          <cell r="A1067" t="str">
            <v>ShekouKarachi40</v>
          </cell>
        </row>
        <row r="1068">
          <cell r="A1068" t="str">
            <v>ShekouKeelung20</v>
          </cell>
        </row>
        <row r="1069">
          <cell r="A1069" t="str">
            <v>ShekouKeelung40</v>
          </cell>
        </row>
        <row r="1070">
          <cell r="A1070" t="str">
            <v>ShekouKobe20</v>
          </cell>
        </row>
        <row r="1071">
          <cell r="A1071" t="str">
            <v>ShekouKobe40</v>
          </cell>
        </row>
        <row r="1072">
          <cell r="A1072" t="str">
            <v>ShekouManila North Port20</v>
          </cell>
        </row>
        <row r="1073">
          <cell r="A1073" t="str">
            <v>ShekouManila North Port40</v>
          </cell>
        </row>
        <row r="1074">
          <cell r="A1074" t="str">
            <v>ShekouManila South Port20</v>
          </cell>
        </row>
        <row r="1075">
          <cell r="A1075" t="str">
            <v>ShekouManila South Port40</v>
          </cell>
        </row>
        <row r="1076">
          <cell r="A1076" t="str">
            <v>ShekouMelbourne20</v>
          </cell>
        </row>
        <row r="1077">
          <cell r="A1077" t="str">
            <v>ShekouMelbourne40</v>
          </cell>
        </row>
        <row r="1078">
          <cell r="A1078" t="str">
            <v>ShekouNhava Sheva20</v>
          </cell>
        </row>
        <row r="1079">
          <cell r="A1079" t="str">
            <v>ShekouNhava Sheva40</v>
          </cell>
        </row>
        <row r="1080">
          <cell r="A1080" t="str">
            <v>ShekouPA Manzanillo20</v>
          </cell>
        </row>
        <row r="1081">
          <cell r="A1081" t="str">
            <v>ShekouPA Manzanillo40</v>
          </cell>
        </row>
        <row r="1082">
          <cell r="A1082" t="str">
            <v>ShekouQingdao20</v>
          </cell>
        </row>
        <row r="1083">
          <cell r="A1083" t="str">
            <v>ShekouQingdao40</v>
          </cell>
        </row>
        <row r="1084">
          <cell r="A1084" t="str">
            <v>ShekouRotterdam20</v>
          </cell>
        </row>
        <row r="1085">
          <cell r="A1085" t="str">
            <v>ShekouRotterdam40</v>
          </cell>
        </row>
        <row r="1086">
          <cell r="A1086" t="str">
            <v>ShekouShanghai20</v>
          </cell>
        </row>
        <row r="1087">
          <cell r="A1087" t="str">
            <v>ShekouShanghai40</v>
          </cell>
        </row>
        <row r="1088">
          <cell r="A1088" t="str">
            <v>ShekouSingapore20</v>
          </cell>
        </row>
        <row r="1089">
          <cell r="A1089" t="str">
            <v>ShekouSingapore40</v>
          </cell>
        </row>
        <row r="1090">
          <cell r="A1090" t="str">
            <v>ShekouTaichung20</v>
          </cell>
        </row>
        <row r="1091">
          <cell r="A1091" t="str">
            <v>ShekouTaichung40</v>
          </cell>
        </row>
        <row r="1092">
          <cell r="A1092" t="str">
            <v>ShekouHeppenheim20</v>
          </cell>
        </row>
        <row r="1093">
          <cell r="A1093" t="str">
            <v>ShekouHeppenheim40</v>
          </cell>
        </row>
        <row r="1094">
          <cell r="A1094" t="str">
            <v>SingaporeAdelaide20</v>
          </cell>
        </row>
        <row r="1095">
          <cell r="A1095" t="str">
            <v>SingaporeAdelaide40</v>
          </cell>
        </row>
        <row r="1096">
          <cell r="A1096" t="str">
            <v>SingaporeAhmedabad20</v>
          </cell>
        </row>
        <row r="1097">
          <cell r="A1097" t="str">
            <v>SingaporeAhmedabad40</v>
          </cell>
        </row>
        <row r="1098">
          <cell r="A1098" t="str">
            <v>SingaporeAlexandria20</v>
          </cell>
        </row>
        <row r="1099">
          <cell r="A1099" t="str">
            <v>SingaporeAlexandria40</v>
          </cell>
        </row>
        <row r="1100">
          <cell r="A1100" t="str">
            <v>SingaporeAuckland20</v>
          </cell>
        </row>
        <row r="1101">
          <cell r="A1101" t="str">
            <v>SingaporeAuckland40</v>
          </cell>
        </row>
        <row r="1102">
          <cell r="A1102" t="str">
            <v>SingaporeBangkok20</v>
          </cell>
        </row>
        <row r="1103">
          <cell r="A1103" t="str">
            <v>SingaporeBangkok40</v>
          </cell>
        </row>
        <row r="1104">
          <cell r="A1104" t="str">
            <v>SingaporeBelawan20</v>
          </cell>
        </row>
        <row r="1105">
          <cell r="A1105" t="str">
            <v>SingaporeBelawan40</v>
          </cell>
        </row>
        <row r="1106">
          <cell r="A1106" t="str">
            <v>SingaporeBusan20</v>
          </cell>
        </row>
        <row r="1107">
          <cell r="A1107" t="str">
            <v>SingaporeBusan40</v>
          </cell>
        </row>
        <row r="1108">
          <cell r="A1108" t="str">
            <v>SingaporeCalcutta20</v>
          </cell>
        </row>
        <row r="1109">
          <cell r="A1109" t="str">
            <v>SingaporeCalcutta40</v>
          </cell>
        </row>
        <row r="1110">
          <cell r="A1110" t="str">
            <v>SingaporeChennai20</v>
          </cell>
        </row>
        <row r="1111">
          <cell r="A1111" t="str">
            <v>SingaporeChennai40</v>
          </cell>
        </row>
        <row r="1112">
          <cell r="A1112" t="str">
            <v>SingaporeChittagong20</v>
          </cell>
        </row>
        <row r="1113">
          <cell r="A1113" t="str">
            <v>SingaporeChittagong40</v>
          </cell>
        </row>
        <row r="1114">
          <cell r="A1114" t="str">
            <v>SingaporeChongqing20</v>
          </cell>
        </row>
        <row r="1115">
          <cell r="A1115" t="str">
            <v>SingaporeChongqing40</v>
          </cell>
        </row>
        <row r="1116">
          <cell r="A1116" t="str">
            <v>SingaporeCochin20</v>
          </cell>
        </row>
        <row r="1117">
          <cell r="A1117" t="str">
            <v>SingaporeCochin40</v>
          </cell>
        </row>
        <row r="1118">
          <cell r="A1118" t="str">
            <v>SingaporeColombo20</v>
          </cell>
        </row>
        <row r="1119">
          <cell r="A1119" t="str">
            <v>SingaporeColombo40</v>
          </cell>
        </row>
        <row r="1120">
          <cell r="A1120" t="str">
            <v>SingaporeDalian20</v>
          </cell>
        </row>
        <row r="1121">
          <cell r="A1121" t="str">
            <v>SingaporeDalian40</v>
          </cell>
        </row>
        <row r="1122">
          <cell r="A1122" t="str">
            <v>SingaporeDanang20</v>
          </cell>
        </row>
        <row r="1123">
          <cell r="A1123" t="str">
            <v>SingaporeDanang40</v>
          </cell>
        </row>
        <row r="1124">
          <cell r="A1124" t="str">
            <v>SingaporeDurban20</v>
          </cell>
        </row>
        <row r="1125">
          <cell r="A1125" t="str">
            <v>SingaporeDurban40</v>
          </cell>
        </row>
        <row r="1126">
          <cell r="A1126" t="str">
            <v>SingaporeFoshan20</v>
          </cell>
        </row>
        <row r="1127">
          <cell r="A1127" t="str">
            <v>SingaporeFoshan40</v>
          </cell>
        </row>
        <row r="1128">
          <cell r="A1128" t="str">
            <v>SingaporeFremantle20</v>
          </cell>
        </row>
        <row r="1129">
          <cell r="A1129" t="str">
            <v>SingaporeFremantle40</v>
          </cell>
        </row>
        <row r="1130">
          <cell r="A1130" t="str">
            <v>SingaporeHaiphong20</v>
          </cell>
        </row>
        <row r="1131">
          <cell r="A1131" t="str">
            <v>SingaporeHaiphong40</v>
          </cell>
        </row>
        <row r="1132">
          <cell r="A1132" t="str">
            <v>SingaporeHakata20</v>
          </cell>
        </row>
        <row r="1133">
          <cell r="A1133" t="str">
            <v>SingaporeHakata40</v>
          </cell>
        </row>
        <row r="1134">
          <cell r="A1134" t="str">
            <v>SingaporeHaldia20</v>
          </cell>
        </row>
        <row r="1135">
          <cell r="A1135" t="str">
            <v>SingaporeHaldia40</v>
          </cell>
        </row>
        <row r="1136">
          <cell r="A1136" t="str">
            <v>SingaporeHo Chi Minh (Cat Lai)20</v>
          </cell>
        </row>
        <row r="1137">
          <cell r="A1137" t="str">
            <v>SingaporeHo Chi Minh (Cat Lai)40</v>
          </cell>
        </row>
        <row r="1138">
          <cell r="A1138" t="str">
            <v>SingaporeHo Chi Minh (Khanh Phoi)20</v>
          </cell>
        </row>
        <row r="1139">
          <cell r="A1139" t="str">
            <v>SingaporeHo Chi Minh (Khanh Phoi)40</v>
          </cell>
        </row>
        <row r="1140">
          <cell r="A1140" t="str">
            <v>SingaporeHo Chi Minh (Phuoc Long)20</v>
          </cell>
        </row>
        <row r="1141">
          <cell r="A1141" t="str">
            <v>SingaporeHo Chi Minh (Phuoc Long)40</v>
          </cell>
        </row>
        <row r="1142">
          <cell r="A1142" t="str">
            <v>SingaporeHo Chi Minh (Tan Cang)20</v>
          </cell>
        </row>
        <row r="1143">
          <cell r="A1143" t="str">
            <v>SingaporeHo Chi Minh (Tan Cang)40</v>
          </cell>
        </row>
        <row r="1144">
          <cell r="A1144" t="str">
            <v>SingaporeHo Chi Minh (VICT)20</v>
          </cell>
        </row>
        <row r="1145">
          <cell r="A1145" t="str">
            <v>SingaporeHo Chi Minh (VICT)40</v>
          </cell>
        </row>
        <row r="1146">
          <cell r="A1146" t="str">
            <v>SingaporeHong Kong20</v>
          </cell>
        </row>
        <row r="1147">
          <cell r="A1147" t="str">
            <v>SingaporeHong Kong40</v>
          </cell>
        </row>
        <row r="1148">
          <cell r="A1148" t="str">
            <v>SingaporeHuangpu20</v>
          </cell>
        </row>
        <row r="1149">
          <cell r="A1149" t="str">
            <v>SingaporeHuangpu40</v>
          </cell>
        </row>
        <row r="1150">
          <cell r="A1150" t="str">
            <v>SingaporeHuangshi20</v>
          </cell>
        </row>
        <row r="1151">
          <cell r="A1151" t="str">
            <v>SingaporeHuangshi40</v>
          </cell>
        </row>
        <row r="1152">
          <cell r="A1152" t="str">
            <v>SingaporeICD Kamalapur20</v>
          </cell>
        </row>
        <row r="1153">
          <cell r="A1153" t="str">
            <v>SingaporeICD Kamalapur40</v>
          </cell>
        </row>
        <row r="1154">
          <cell r="A1154" t="str">
            <v>SingaporeICD Kanpur20</v>
          </cell>
        </row>
        <row r="1155">
          <cell r="A1155" t="str">
            <v>SingaporeICD Kanpur40</v>
          </cell>
        </row>
        <row r="1156">
          <cell r="A1156" t="str">
            <v>SingaporeICD New Delhi20</v>
          </cell>
        </row>
        <row r="1157">
          <cell r="A1157" t="str">
            <v>SingaporeICD New Delhi40</v>
          </cell>
        </row>
        <row r="1158">
          <cell r="A1158" t="str">
            <v>SingaporeIncheon20</v>
          </cell>
        </row>
        <row r="1159">
          <cell r="A1159" t="str">
            <v>SingaporeIncheon40</v>
          </cell>
        </row>
        <row r="1160">
          <cell r="A1160" t="str">
            <v>SingaporeIstanbul20</v>
          </cell>
        </row>
        <row r="1161">
          <cell r="A1161" t="str">
            <v>SingaporeIstanbul40</v>
          </cell>
        </row>
        <row r="1162">
          <cell r="A1162" t="str">
            <v>SingaporeJakarta20</v>
          </cell>
        </row>
        <row r="1163">
          <cell r="A1163" t="str">
            <v>SingaporeJakarta40</v>
          </cell>
        </row>
        <row r="1164">
          <cell r="A1164" t="str">
            <v>SingaporeJeddah20</v>
          </cell>
        </row>
        <row r="1165">
          <cell r="A1165" t="str">
            <v>SingaporeJeddah40</v>
          </cell>
        </row>
        <row r="1166">
          <cell r="A1166" t="str">
            <v>SingaporeJiujiang, Jiangxi20</v>
          </cell>
        </row>
        <row r="1167">
          <cell r="A1167" t="str">
            <v>SingaporeJiujiang, Jiangxi40</v>
          </cell>
        </row>
        <row r="1168">
          <cell r="A1168" t="str">
            <v>SingaporeKaohsiung20</v>
          </cell>
        </row>
        <row r="1169">
          <cell r="A1169" t="str">
            <v>SingaporeKaohsiung40</v>
          </cell>
        </row>
        <row r="1170">
          <cell r="A1170" t="str">
            <v>SingaporeKarachi20</v>
          </cell>
        </row>
        <row r="1171">
          <cell r="A1171" t="str">
            <v>SingaporeKarachi40</v>
          </cell>
        </row>
        <row r="1172">
          <cell r="A1172" t="str">
            <v>SingaporeKeelung20</v>
          </cell>
        </row>
        <row r="1173">
          <cell r="A1173" t="str">
            <v>SingaporeKeelung40</v>
          </cell>
        </row>
        <row r="1174">
          <cell r="A1174" t="str">
            <v>SingaporeKobe20</v>
          </cell>
        </row>
        <row r="1175">
          <cell r="A1175" t="str">
            <v>SingaporeKobe40</v>
          </cell>
        </row>
        <row r="1176">
          <cell r="A1176" t="str">
            <v>SingaporeLianhuashan20</v>
          </cell>
        </row>
        <row r="1177">
          <cell r="A1177" t="str">
            <v>SingaporeLianhuashan40</v>
          </cell>
        </row>
        <row r="1178">
          <cell r="A1178" t="str">
            <v>SingaporeManila North Port20</v>
          </cell>
        </row>
        <row r="1179">
          <cell r="A1179" t="str">
            <v>SingaporeManila North Port40</v>
          </cell>
        </row>
        <row r="1180">
          <cell r="A1180" t="str">
            <v>SingaporeManila South Port20</v>
          </cell>
        </row>
        <row r="1181">
          <cell r="A1181" t="str">
            <v>SingaporeManila South Port40</v>
          </cell>
        </row>
        <row r="1182">
          <cell r="A1182" t="str">
            <v>SingaporeMelbourne20</v>
          </cell>
        </row>
        <row r="1183">
          <cell r="A1183" t="str">
            <v>SingaporeMelbourne40</v>
          </cell>
        </row>
        <row r="1184">
          <cell r="A1184" t="str">
            <v>SingaporeMoji20</v>
          </cell>
        </row>
        <row r="1185">
          <cell r="A1185" t="str">
            <v>SingaporeMoji40</v>
          </cell>
        </row>
        <row r="1186">
          <cell r="A1186" t="str">
            <v>SingaporeMumbai20</v>
          </cell>
        </row>
        <row r="1187">
          <cell r="A1187" t="str">
            <v>SingaporeMumbai40</v>
          </cell>
        </row>
        <row r="1188">
          <cell r="A1188" t="str">
            <v>SingaporeMundra20</v>
          </cell>
        </row>
        <row r="1189">
          <cell r="A1189" t="str">
            <v>SingaporeMundra40</v>
          </cell>
        </row>
        <row r="1190">
          <cell r="A1190" t="str">
            <v>SingaporeNagoya20</v>
          </cell>
        </row>
        <row r="1191">
          <cell r="A1191" t="str">
            <v>SingaporeNagoya40</v>
          </cell>
        </row>
        <row r="1192">
          <cell r="A1192" t="str">
            <v>SingaporeNanjing20</v>
          </cell>
        </row>
        <row r="1193">
          <cell r="A1193" t="str">
            <v>SingaporeNanjing40</v>
          </cell>
        </row>
        <row r="1194">
          <cell r="A1194" t="str">
            <v>SingaporeNelson20</v>
          </cell>
        </row>
        <row r="1195">
          <cell r="A1195" t="str">
            <v>SingaporeNelson40</v>
          </cell>
        </row>
        <row r="1196">
          <cell r="A1196" t="str">
            <v>SingaporeNew Plymouth20</v>
          </cell>
        </row>
        <row r="1197">
          <cell r="A1197" t="str">
            <v>SingaporeNew Plymouth40</v>
          </cell>
        </row>
        <row r="1198">
          <cell r="A1198" t="str">
            <v>SingaporeNhava Sheva20</v>
          </cell>
        </row>
        <row r="1199">
          <cell r="A1199" t="str">
            <v>SingaporeNhava Sheva40</v>
          </cell>
        </row>
        <row r="1200">
          <cell r="A1200" t="str">
            <v>SingaporeNingbo20</v>
          </cell>
        </row>
        <row r="1201">
          <cell r="A1201" t="str">
            <v>SingaporeNingbo40</v>
          </cell>
        </row>
        <row r="1202">
          <cell r="A1202" t="str">
            <v>SingaporeOsaka20</v>
          </cell>
        </row>
        <row r="1203">
          <cell r="A1203" t="str">
            <v>SingaporeOsaka40</v>
          </cell>
        </row>
        <row r="1204">
          <cell r="A1204" t="str">
            <v>SingaporePort Klang20</v>
          </cell>
        </row>
        <row r="1205">
          <cell r="A1205" t="str">
            <v>SingaporePort Klang40</v>
          </cell>
        </row>
        <row r="1206">
          <cell r="A1206" t="str">
            <v>SingaporeQingdao20</v>
          </cell>
        </row>
        <row r="1207">
          <cell r="A1207" t="str">
            <v>SingaporeQingdao40</v>
          </cell>
        </row>
        <row r="1208">
          <cell r="A1208" t="str">
            <v>SingaporeShanghai20</v>
          </cell>
        </row>
        <row r="1209">
          <cell r="A1209" t="str">
            <v>SingaporeShanghai40</v>
          </cell>
        </row>
        <row r="1210">
          <cell r="A1210" t="str">
            <v>SingaporeShekou20</v>
          </cell>
        </row>
        <row r="1211">
          <cell r="A1211" t="str">
            <v>SingaporeShekou40</v>
          </cell>
        </row>
        <row r="1212">
          <cell r="A1212" t="str">
            <v>SingaporeSihanoukville (Kâmpóng Saôm)20</v>
          </cell>
        </row>
        <row r="1213">
          <cell r="A1213" t="str">
            <v>SingaporeSihanoukville (Kâmpóng Saôm)40</v>
          </cell>
        </row>
        <row r="1214">
          <cell r="A1214" t="str">
            <v>SingaporeSongkhla20</v>
          </cell>
        </row>
        <row r="1215">
          <cell r="A1215" t="str">
            <v>SingaporeSongkhla40</v>
          </cell>
        </row>
        <row r="1216">
          <cell r="A1216" t="str">
            <v>SingaporeSouthampton20ISO</v>
          </cell>
        </row>
        <row r="1217">
          <cell r="A1217" t="str">
            <v>SingaporeSurabaya20</v>
          </cell>
        </row>
        <row r="1218">
          <cell r="A1218" t="str">
            <v>SingaporeSurabaya40</v>
          </cell>
        </row>
        <row r="1219">
          <cell r="A1219" t="str">
            <v>SingaporeSurabaya 20</v>
          </cell>
        </row>
        <row r="1220">
          <cell r="A1220" t="str">
            <v>SingaporeSurabaya 40</v>
          </cell>
        </row>
        <row r="1221">
          <cell r="A1221" t="str">
            <v>SingaporeSydney20</v>
          </cell>
        </row>
        <row r="1222">
          <cell r="A1222" t="str">
            <v>SingaporeSydney40</v>
          </cell>
        </row>
        <row r="1223">
          <cell r="A1223" t="str">
            <v>SingaporeTaichung20</v>
          </cell>
        </row>
        <row r="1224">
          <cell r="A1224" t="str">
            <v>SingaporeTaichung40</v>
          </cell>
        </row>
        <row r="1225">
          <cell r="A1225" t="str">
            <v>SingaporeTauranga20</v>
          </cell>
        </row>
        <row r="1226">
          <cell r="A1226" t="str">
            <v>SingaporeTauranga40</v>
          </cell>
        </row>
        <row r="1227">
          <cell r="A1227" t="str">
            <v>SingaporeTokuyama20</v>
          </cell>
        </row>
        <row r="1228">
          <cell r="A1228" t="str">
            <v>SingaporeTokuyama40</v>
          </cell>
        </row>
        <row r="1229">
          <cell r="A1229" t="str">
            <v>SingaporeTokyo20</v>
          </cell>
        </row>
        <row r="1230">
          <cell r="A1230" t="str">
            <v>SingaporeTokyo40</v>
          </cell>
        </row>
        <row r="1231">
          <cell r="A1231" t="str">
            <v>SingaporeXiamen20</v>
          </cell>
        </row>
        <row r="1232">
          <cell r="A1232" t="str">
            <v>SingaporeXiamen40</v>
          </cell>
        </row>
        <row r="1233">
          <cell r="A1233" t="str">
            <v>SingaporeXingang20</v>
          </cell>
        </row>
        <row r="1234">
          <cell r="A1234" t="str">
            <v>SingaporeXingang40</v>
          </cell>
        </row>
        <row r="1235">
          <cell r="A1235" t="str">
            <v>SingaporeYangzhou20</v>
          </cell>
        </row>
        <row r="1236">
          <cell r="A1236" t="str">
            <v>SingaporeYangzhou40</v>
          </cell>
        </row>
        <row r="1237">
          <cell r="A1237" t="str">
            <v>SingaporeYokohama20</v>
          </cell>
        </row>
        <row r="1238">
          <cell r="A1238" t="str">
            <v>SingaporeYokohama40</v>
          </cell>
        </row>
        <row r="1239">
          <cell r="A1239" t="str">
            <v>SingaporeZhangjiagang20</v>
          </cell>
        </row>
        <row r="1240">
          <cell r="A1240" t="str">
            <v>SingaporeZhangjiagang40</v>
          </cell>
        </row>
        <row r="1241">
          <cell r="A1241" t="str">
            <v>SingaporeZhongshan20</v>
          </cell>
        </row>
        <row r="1242">
          <cell r="A1242" t="str">
            <v>SingaporeZhongshan40</v>
          </cell>
        </row>
        <row r="1243">
          <cell r="A1243" t="str">
            <v>SingaporeZhuhai20</v>
          </cell>
        </row>
        <row r="1244">
          <cell r="A1244" t="str">
            <v>SingaporeZhuhai40</v>
          </cell>
        </row>
        <row r="1245">
          <cell r="A1245" t="str">
            <v>SurabayaBangkok20</v>
          </cell>
        </row>
        <row r="1246">
          <cell r="A1246" t="str">
            <v>SurabayaBangkok40</v>
          </cell>
        </row>
        <row r="1247">
          <cell r="A1247" t="str">
            <v>SurabayaHo Chi Minh (Cat Lai)20</v>
          </cell>
        </row>
        <row r="1248">
          <cell r="A1248" t="str">
            <v>SurabayaHo Chi Minh (Cat Lai)40</v>
          </cell>
        </row>
        <row r="1249">
          <cell r="A1249" t="str">
            <v>SurabayaHo Chi Minh (Phuoc Long)20</v>
          </cell>
        </row>
        <row r="1250">
          <cell r="A1250" t="str">
            <v>SurabayaHo Chi Minh (Phuoc Long)40</v>
          </cell>
        </row>
        <row r="1251">
          <cell r="A1251" t="str">
            <v>SurabayaHo Chi Minh (Tan Cang)20</v>
          </cell>
        </row>
        <row r="1252">
          <cell r="A1252" t="str">
            <v>SurabayaHo Chi Minh (Tan Cang)40</v>
          </cell>
        </row>
        <row r="1253">
          <cell r="A1253" t="str">
            <v>SurabayaHo Chi Minh (VICT)20</v>
          </cell>
        </row>
        <row r="1254">
          <cell r="A1254" t="str">
            <v>SurabayaHo Chi Minh (VICT)40</v>
          </cell>
        </row>
        <row r="1255">
          <cell r="A1255" t="str">
            <v>SydneyBangkok20</v>
          </cell>
        </row>
        <row r="1256">
          <cell r="A1256" t="str">
            <v>SydneyBangkok40</v>
          </cell>
        </row>
        <row r="1257">
          <cell r="A1257" t="str">
            <v>SydneyBusan20</v>
          </cell>
        </row>
        <row r="1258">
          <cell r="A1258" t="str">
            <v>SydneyBusan40</v>
          </cell>
        </row>
        <row r="1259">
          <cell r="A1259" t="str">
            <v>SydneyChittagong20</v>
          </cell>
        </row>
        <row r="1260">
          <cell r="A1260" t="str">
            <v>SydneyChittagong40</v>
          </cell>
        </row>
        <row r="1261">
          <cell r="A1261" t="str">
            <v>SydneyColombo20</v>
          </cell>
        </row>
        <row r="1262">
          <cell r="A1262" t="str">
            <v>SydneyColombo40</v>
          </cell>
        </row>
        <row r="1263">
          <cell r="A1263" t="str">
            <v>SydneyDalian20</v>
          </cell>
        </row>
        <row r="1264">
          <cell r="A1264" t="str">
            <v>SydneyDalian40</v>
          </cell>
        </row>
        <row r="1265">
          <cell r="A1265" t="str">
            <v>SydneyHo Chi Minh (Phuoc Long)20</v>
          </cell>
        </row>
        <row r="1266">
          <cell r="A1266" t="str">
            <v>SydneyHo Chi Minh (Phuoc Long)40</v>
          </cell>
        </row>
        <row r="1267">
          <cell r="A1267" t="str">
            <v>SydneyHong Kong20</v>
          </cell>
        </row>
        <row r="1268">
          <cell r="A1268" t="str">
            <v>SydneyHong Kong40</v>
          </cell>
        </row>
        <row r="1269">
          <cell r="A1269" t="str">
            <v>SydneyHuangpu20</v>
          </cell>
        </row>
        <row r="1270">
          <cell r="A1270" t="str">
            <v>SydneyHuangpu40</v>
          </cell>
        </row>
        <row r="1271">
          <cell r="A1271" t="str">
            <v>SydneyJakarta20</v>
          </cell>
        </row>
        <row r="1272">
          <cell r="A1272" t="str">
            <v>SydneyJakarta40</v>
          </cell>
        </row>
        <row r="1273">
          <cell r="A1273" t="str">
            <v>SydneyJiangyin20</v>
          </cell>
        </row>
        <row r="1274">
          <cell r="A1274" t="str">
            <v>SydneyJiangyin40</v>
          </cell>
        </row>
        <row r="1275">
          <cell r="A1275" t="str">
            <v>SydneyKaohsiung20</v>
          </cell>
        </row>
        <row r="1276">
          <cell r="A1276" t="str">
            <v>SydneyKaohsiung40</v>
          </cell>
        </row>
        <row r="1277">
          <cell r="A1277" t="str">
            <v>SydneyKarachi20</v>
          </cell>
        </row>
        <row r="1278">
          <cell r="A1278" t="str">
            <v>SydneyKarachi40</v>
          </cell>
        </row>
        <row r="1279">
          <cell r="A1279" t="str">
            <v>SydneyKeelung20</v>
          </cell>
        </row>
        <row r="1280">
          <cell r="A1280" t="str">
            <v>SydneyKeelung40</v>
          </cell>
        </row>
        <row r="1281">
          <cell r="A1281" t="str">
            <v>SydneyManila South Port20</v>
          </cell>
        </row>
        <row r="1282">
          <cell r="A1282" t="str">
            <v>SydneyManila South Port40</v>
          </cell>
        </row>
        <row r="1283">
          <cell r="A1283" t="str">
            <v>SydneyNhava Sheva20</v>
          </cell>
        </row>
        <row r="1284">
          <cell r="A1284" t="str">
            <v>SydneyNhava Sheva40</v>
          </cell>
        </row>
        <row r="1285">
          <cell r="A1285" t="str">
            <v>SydneyNingbo20</v>
          </cell>
        </row>
        <row r="1286">
          <cell r="A1286" t="str">
            <v>SydneyNingbo40</v>
          </cell>
        </row>
        <row r="1287">
          <cell r="A1287" t="str">
            <v>SydneyOsaka20</v>
          </cell>
        </row>
        <row r="1288">
          <cell r="A1288" t="str">
            <v>SydneyOsaka40</v>
          </cell>
        </row>
        <row r="1289">
          <cell r="A1289" t="str">
            <v>SydneyPasir Gudang20</v>
          </cell>
        </row>
        <row r="1290">
          <cell r="A1290" t="str">
            <v>SydneyPasir Gudang40</v>
          </cell>
        </row>
        <row r="1291">
          <cell r="A1291" t="str">
            <v>SydneyPort Klang20</v>
          </cell>
        </row>
        <row r="1292">
          <cell r="A1292" t="str">
            <v>SydneyPort Klang40</v>
          </cell>
        </row>
        <row r="1293">
          <cell r="A1293" t="str">
            <v>SydneyQingdao20</v>
          </cell>
        </row>
        <row r="1294">
          <cell r="A1294" t="str">
            <v>SydneyQingdao40</v>
          </cell>
        </row>
        <row r="1295">
          <cell r="A1295" t="str">
            <v>SydneyShanghai20</v>
          </cell>
        </row>
        <row r="1296">
          <cell r="A1296" t="str">
            <v>SydneyShanghai40</v>
          </cell>
        </row>
        <row r="1297">
          <cell r="A1297" t="str">
            <v>SydneyShekou20</v>
          </cell>
        </row>
        <row r="1298">
          <cell r="A1298" t="str">
            <v>SydneyShekou40</v>
          </cell>
        </row>
        <row r="1299">
          <cell r="A1299" t="str">
            <v>SydneySingapore20</v>
          </cell>
        </row>
        <row r="1300">
          <cell r="A1300" t="str">
            <v>SydneySingapore40</v>
          </cell>
        </row>
        <row r="1301">
          <cell r="A1301" t="str">
            <v>SydneyTaichung20</v>
          </cell>
        </row>
        <row r="1302">
          <cell r="A1302" t="str">
            <v>SydneyTaichung40</v>
          </cell>
        </row>
        <row r="1303">
          <cell r="A1303" t="str">
            <v>SydneyTanjung Pelepas20</v>
          </cell>
        </row>
        <row r="1304">
          <cell r="A1304" t="str">
            <v>SydneyTanjung Pelepas40</v>
          </cell>
        </row>
        <row r="1305">
          <cell r="A1305" t="str">
            <v>SydneyXingang20</v>
          </cell>
        </row>
        <row r="1306">
          <cell r="A1306" t="str">
            <v>SydneyXingang40</v>
          </cell>
        </row>
        <row r="1307">
          <cell r="A1307" t="str">
            <v>SydneyZhangjiagang20</v>
          </cell>
        </row>
        <row r="1308">
          <cell r="A1308" t="str">
            <v>SydneyZhangjiagang40</v>
          </cell>
        </row>
        <row r="1309">
          <cell r="A1309" t="str">
            <v>SydneyZhongshan20</v>
          </cell>
        </row>
        <row r="1310">
          <cell r="A1310" t="str">
            <v>SydneyZhongshan40</v>
          </cell>
        </row>
        <row r="1311">
          <cell r="A1311" t="str">
            <v>Tanjung PelepasFelixstowe20</v>
          </cell>
        </row>
        <row r="1312">
          <cell r="A1312" t="str">
            <v>Tanjung PelepasFelixstowe40</v>
          </cell>
        </row>
        <row r="1313">
          <cell r="A1313" t="str">
            <v>Tanjung PelepasGrangemouth20</v>
          </cell>
        </row>
        <row r="1314">
          <cell r="A1314" t="str">
            <v>Tanjung PelepasGrangemouth40</v>
          </cell>
        </row>
        <row r="1315">
          <cell r="A1315" t="str">
            <v>XingangAntwerp20</v>
          </cell>
        </row>
        <row r="1316">
          <cell r="A1316" t="str">
            <v>XingangAntwerp40</v>
          </cell>
        </row>
        <row r="1317">
          <cell r="A1317" t="str">
            <v>XingangRotterdam20</v>
          </cell>
        </row>
        <row r="1318">
          <cell r="A1318" t="str">
            <v>XingangRotterdam40</v>
          </cell>
        </row>
        <row r="1319">
          <cell r="A1319" t="str">
            <v>XingangBasel20</v>
          </cell>
        </row>
        <row r="1320">
          <cell r="A1320" t="str">
            <v>XingangBasel40</v>
          </cell>
        </row>
      </sheetData>
      <sheetData sheetId="9" refreshError="1"/>
      <sheetData sheetId="10" refreshError="1"/>
      <sheetData sheetId="11" refreshError="1"/>
      <sheetData sheetId="12" refreshError="1">
        <row r="1">
          <cell r="A1" t="str">
            <v>Currency</v>
          </cell>
          <cell r="B1" t="str">
            <v>Exhange</v>
          </cell>
        </row>
        <row r="2">
          <cell r="A2" t="str">
            <v>USD</v>
          </cell>
        </row>
        <row r="3">
          <cell r="A3" t="str">
            <v>AUD</v>
          </cell>
        </row>
        <row r="4">
          <cell r="A4" t="str">
            <v>CHF</v>
          </cell>
        </row>
        <row r="5">
          <cell r="A5" t="str">
            <v>CNY</v>
          </cell>
        </row>
        <row r="6">
          <cell r="A6" t="str">
            <v>DEM</v>
          </cell>
        </row>
        <row r="7">
          <cell r="A7" t="str">
            <v>EURO</v>
          </cell>
        </row>
        <row r="8">
          <cell r="A8" t="str">
            <v>GBP</v>
          </cell>
        </row>
        <row r="9">
          <cell r="A9" t="str">
            <v>HKD</v>
          </cell>
        </row>
        <row r="10">
          <cell r="A10" t="str">
            <v>IND</v>
          </cell>
        </row>
        <row r="11">
          <cell r="A11" t="str">
            <v>INR</v>
          </cell>
        </row>
        <row r="12">
          <cell r="A12" t="str">
            <v>JPY</v>
          </cell>
        </row>
        <row r="13">
          <cell r="A13" t="str">
            <v>KRW</v>
          </cell>
        </row>
        <row r="14">
          <cell r="A14" t="str">
            <v>MYR</v>
          </cell>
        </row>
        <row r="15">
          <cell r="A15" t="str">
            <v>SGD</v>
          </cell>
        </row>
        <row r="16">
          <cell r="A16" t="str">
            <v>THB</v>
          </cell>
        </row>
        <row r="17">
          <cell r="A17" t="str">
            <v>TWD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Fx Rate"/>
      <sheetName val="BoiP0506"/>
      <sheetName val="NonBoiP0506"/>
      <sheetName val="BoiP0606"/>
      <sheetName val="NonBoiP0606"/>
      <sheetName val="Boi"/>
      <sheetName val="NonBoi"/>
      <sheetName val="TB"/>
      <sheetName val="FGChg"/>
      <sheetName val="Assets Cost"/>
      <sheetName val="FxUnrealize"/>
      <sheetName val="CPI-Interest"/>
      <sheetName val="ArTrade"/>
      <sheetName val="BS"/>
      <sheetName val="Interest"/>
      <sheetName val="Sales"/>
      <sheetName val="Sales-USD"/>
      <sheetName val="IS-Thai"/>
      <sheetName val="Hyp-AddlData"/>
      <sheetName val="SV"/>
      <sheetName val="Boi&amp;NonBoi"/>
      <sheetName val="IS-USA"/>
      <sheetName val="DSO"/>
      <sheetName val="Asset Control"/>
      <sheetName val="AccDepre"/>
      <sheetName val="Trans.Adj"/>
      <sheetName val="Hyp-Bs"/>
      <sheetName val="H-DpInp"/>
      <sheetName val="H-ISInp"/>
      <sheetName val="H-BSinp"/>
      <sheetName val="H-Adinp"/>
      <sheetName val="H-SdInp"/>
      <sheetName val="H-SdQ"/>
      <sheetName val="H-TxQ"/>
      <sheetName val="Industrial"/>
      <sheetName val="Financial Cost"/>
      <sheetName val="FinCost-Compare"/>
      <sheetName val="งบกำไรขาดทุน"/>
      <sheetName val="IS-Thai VS US"/>
      <sheetName val="Recon-ISThai&amp;US"/>
      <sheetName val="Tax"/>
      <sheetName val="SupplData"/>
      <sheetName val="HC"/>
      <sheetName val="Tab-Bs"/>
      <sheetName val="Tab-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A8" t="str">
            <v xml:space="preserve">1013-5                                       </v>
          </cell>
          <cell r="C8">
            <v>5000</v>
          </cell>
          <cell r="D8">
            <v>0</v>
          </cell>
        </row>
        <row r="9">
          <cell r="A9" t="str">
            <v xml:space="preserve">1015-5                                       </v>
          </cell>
          <cell r="C9">
            <v>0</v>
          </cell>
          <cell r="D9">
            <v>0</v>
          </cell>
        </row>
        <row r="10">
          <cell r="A10" t="str">
            <v xml:space="preserve">1017-5                                       </v>
          </cell>
          <cell r="C10">
            <v>0</v>
          </cell>
          <cell r="D10">
            <v>0</v>
          </cell>
        </row>
        <row r="11">
          <cell r="A11" t="str">
            <v xml:space="preserve">1021-5                                       </v>
          </cell>
          <cell r="C11">
            <v>0</v>
          </cell>
          <cell r="D11">
            <v>0</v>
          </cell>
        </row>
        <row r="12">
          <cell r="A12" t="str">
            <v xml:space="preserve">1022-5                                       </v>
          </cell>
          <cell r="C12">
            <v>222.17</v>
          </cell>
          <cell r="D12">
            <v>238.42</v>
          </cell>
        </row>
        <row r="13">
          <cell r="A13" t="str">
            <v xml:space="preserve">1023-5                                       </v>
          </cell>
          <cell r="C13">
            <v>0</v>
          </cell>
          <cell r="D13">
            <v>0</v>
          </cell>
        </row>
        <row r="14">
          <cell r="A14" t="str">
            <v xml:space="preserve">1025-5                                       </v>
          </cell>
          <cell r="C14">
            <v>0</v>
          </cell>
          <cell r="D14">
            <v>0</v>
          </cell>
        </row>
        <row r="15">
          <cell r="A15" t="str">
            <v xml:space="preserve">1051-5                                       </v>
          </cell>
          <cell r="C15">
            <v>0</v>
          </cell>
          <cell r="D15">
            <v>0</v>
          </cell>
        </row>
        <row r="16">
          <cell r="A16" t="str">
            <v xml:space="preserve">1052-5                                       </v>
          </cell>
          <cell r="C16">
            <v>0</v>
          </cell>
          <cell r="D16">
            <v>0</v>
          </cell>
        </row>
        <row r="17">
          <cell r="A17" t="str">
            <v xml:space="preserve">1061-5                                       </v>
          </cell>
          <cell r="C17">
            <v>3493</v>
          </cell>
          <cell r="D17">
            <v>-2379.5</v>
          </cell>
        </row>
        <row r="18">
          <cell r="A18" t="str">
            <v xml:space="preserve">1071-5                                       </v>
          </cell>
          <cell r="C18">
            <v>0</v>
          </cell>
          <cell r="D18">
            <v>0</v>
          </cell>
        </row>
        <row r="19">
          <cell r="A19" t="str">
            <v xml:space="preserve">1110-5                                       </v>
          </cell>
          <cell r="C19">
            <v>0</v>
          </cell>
          <cell r="D19">
            <v>0</v>
          </cell>
        </row>
        <row r="20">
          <cell r="A20" t="str">
            <v xml:space="preserve">1111-5                                       </v>
          </cell>
          <cell r="C20">
            <v>88161745.140000001</v>
          </cell>
          <cell r="D20">
            <v>6302479.799999997</v>
          </cell>
        </row>
        <row r="21">
          <cell r="A21" t="str">
            <v xml:space="preserve">1112-5                                       </v>
          </cell>
          <cell r="C21">
            <v>11242202.949999999</v>
          </cell>
          <cell r="D21">
            <v>-770618.75999999978</v>
          </cell>
        </row>
        <row r="22">
          <cell r="A22" t="str">
            <v xml:space="preserve">1113-5                                       </v>
          </cell>
          <cell r="C22">
            <v>0</v>
          </cell>
          <cell r="D22">
            <v>0</v>
          </cell>
        </row>
        <row r="23">
          <cell r="A23" t="str">
            <v xml:space="preserve">1114-5                                       </v>
          </cell>
          <cell r="C23">
            <v>20536.43</v>
          </cell>
          <cell r="D23">
            <v>-20536.43</v>
          </cell>
        </row>
        <row r="24">
          <cell r="A24" t="str">
            <v xml:space="preserve">1120-5                                       </v>
          </cell>
          <cell r="C24">
            <v>0</v>
          </cell>
          <cell r="D24">
            <v>0</v>
          </cell>
        </row>
        <row r="25">
          <cell r="A25" t="str">
            <v xml:space="preserve">1130-5                                       </v>
          </cell>
          <cell r="C25">
            <v>0</v>
          </cell>
          <cell r="D25">
            <v>0</v>
          </cell>
        </row>
        <row r="26">
          <cell r="A26" t="str">
            <v xml:space="preserve">1181-5                                       </v>
          </cell>
          <cell r="C26">
            <v>2164369.09</v>
          </cell>
          <cell r="D26">
            <v>-1355881.2399999998</v>
          </cell>
        </row>
        <row r="27">
          <cell r="A27" t="str">
            <v xml:space="preserve">1182-5                                       </v>
          </cell>
          <cell r="C27">
            <v>0</v>
          </cell>
          <cell r="D27">
            <v>0</v>
          </cell>
        </row>
        <row r="28">
          <cell r="A28" t="str">
            <v xml:space="preserve">1183-5                                       </v>
          </cell>
          <cell r="C28">
            <v>1226395.77</v>
          </cell>
          <cell r="D28">
            <v>49983.919999999925</v>
          </cell>
        </row>
        <row r="29">
          <cell r="A29" t="str">
            <v xml:space="preserve">1210-5                                       </v>
          </cell>
          <cell r="C29">
            <v>0</v>
          </cell>
          <cell r="D29">
            <v>0</v>
          </cell>
        </row>
        <row r="30">
          <cell r="A30" t="str">
            <v xml:space="preserve">1211-5                                       </v>
          </cell>
          <cell r="C30">
            <v>0</v>
          </cell>
          <cell r="D30">
            <v>0</v>
          </cell>
        </row>
        <row r="31">
          <cell r="A31" t="str">
            <v xml:space="preserve">1212-5                                       </v>
          </cell>
          <cell r="C31">
            <v>0</v>
          </cell>
          <cell r="D31">
            <v>0</v>
          </cell>
        </row>
        <row r="32">
          <cell r="A32" t="str">
            <v xml:space="preserve">1213-5                                       </v>
          </cell>
          <cell r="C32">
            <v>0</v>
          </cell>
          <cell r="D32">
            <v>0</v>
          </cell>
        </row>
        <row r="33">
          <cell r="A33" t="str">
            <v xml:space="preserve">1214-5                                       </v>
          </cell>
          <cell r="C33">
            <v>0</v>
          </cell>
          <cell r="D33">
            <v>0</v>
          </cell>
        </row>
        <row r="34">
          <cell r="A34" t="str">
            <v xml:space="preserve">1215-5                                       </v>
          </cell>
          <cell r="C34">
            <v>0</v>
          </cell>
          <cell r="D34">
            <v>0</v>
          </cell>
        </row>
        <row r="35">
          <cell r="A35" t="str">
            <v xml:space="preserve">1216-5                                       </v>
          </cell>
          <cell r="C35">
            <v>-61769129.090000004</v>
          </cell>
          <cell r="D35">
            <v>0</v>
          </cell>
        </row>
        <row r="36">
          <cell r="A36" t="str">
            <v xml:space="preserve">1217-5                                       </v>
          </cell>
          <cell r="C36">
            <v>0</v>
          </cell>
          <cell r="D36">
            <v>755312.49</v>
          </cell>
        </row>
        <row r="37">
          <cell r="A37" t="str">
            <v xml:space="preserve">1218-5                                       </v>
          </cell>
          <cell r="C37">
            <v>178098.55</v>
          </cell>
          <cell r="D37">
            <v>-42394.109999999986</v>
          </cell>
        </row>
        <row r="38">
          <cell r="A38" t="str">
            <v xml:space="preserve">1219-5                                       </v>
          </cell>
          <cell r="C38">
            <v>0</v>
          </cell>
          <cell r="D38">
            <v>0</v>
          </cell>
        </row>
        <row r="39">
          <cell r="A39" t="str">
            <v xml:space="preserve">1220-5                                       </v>
          </cell>
          <cell r="C39">
            <v>0</v>
          </cell>
          <cell r="D39">
            <v>0</v>
          </cell>
        </row>
        <row r="40">
          <cell r="A40" t="str">
            <v xml:space="preserve">1221-5                                       </v>
          </cell>
          <cell r="C40">
            <v>0</v>
          </cell>
          <cell r="D40">
            <v>0</v>
          </cell>
        </row>
        <row r="41">
          <cell r="A41" t="str">
            <v xml:space="preserve">1222-5                                       </v>
          </cell>
          <cell r="C41">
            <v>0</v>
          </cell>
          <cell r="D41">
            <v>0</v>
          </cell>
        </row>
        <row r="42">
          <cell r="A42" t="str">
            <v xml:space="preserve">1223-5                                       </v>
          </cell>
          <cell r="C42">
            <v>0</v>
          </cell>
          <cell r="D42">
            <v>0</v>
          </cell>
        </row>
        <row r="43">
          <cell r="A43" t="str">
            <v xml:space="preserve">1231-5                                       </v>
          </cell>
          <cell r="C43">
            <v>807328058.23000002</v>
          </cell>
          <cell r="D43">
            <v>53408306.24000001</v>
          </cell>
        </row>
        <row r="44">
          <cell r="A44" t="str">
            <v xml:space="preserve">1231-6                                       </v>
          </cell>
          <cell r="C44">
            <v>23866.959999999999</v>
          </cell>
          <cell r="D44">
            <v>0</v>
          </cell>
        </row>
        <row r="45">
          <cell r="A45" t="str">
            <v xml:space="preserve">1240-5                                       </v>
          </cell>
          <cell r="C45">
            <v>0</v>
          </cell>
          <cell r="D45">
            <v>0</v>
          </cell>
        </row>
        <row r="46">
          <cell r="A46" t="str">
            <v xml:space="preserve">1276-5                                       </v>
          </cell>
          <cell r="C46">
            <v>0</v>
          </cell>
          <cell r="D46">
            <v>0</v>
          </cell>
        </row>
        <row r="47">
          <cell r="A47" t="str">
            <v xml:space="preserve">1277-5                                       </v>
          </cell>
          <cell r="C47">
            <v>0</v>
          </cell>
          <cell r="D47">
            <v>0</v>
          </cell>
        </row>
        <row r="48">
          <cell r="A48" t="str">
            <v xml:space="preserve">1283-5                                       </v>
          </cell>
          <cell r="C48">
            <v>0</v>
          </cell>
          <cell r="D48">
            <v>0</v>
          </cell>
        </row>
        <row r="49">
          <cell r="A49" t="str">
            <v xml:space="preserve">1284-5                                       </v>
          </cell>
          <cell r="C49">
            <v>0</v>
          </cell>
          <cell r="D49">
            <v>0</v>
          </cell>
        </row>
        <row r="50">
          <cell r="A50" t="str">
            <v xml:space="preserve">1291-5                                       </v>
          </cell>
          <cell r="C50">
            <v>0</v>
          </cell>
          <cell r="D50">
            <v>0</v>
          </cell>
        </row>
        <row r="51">
          <cell r="A51" t="str">
            <v xml:space="preserve">1314-5                                       </v>
          </cell>
          <cell r="C51">
            <v>496792.91</v>
          </cell>
          <cell r="D51">
            <v>-204526.22999999998</v>
          </cell>
        </row>
        <row r="52">
          <cell r="A52" t="str">
            <v xml:space="preserve">1314-6                                       </v>
          </cell>
          <cell r="C52">
            <v>64279.85</v>
          </cell>
          <cell r="D52">
            <v>46496.250000000007</v>
          </cell>
        </row>
        <row r="53">
          <cell r="A53" t="str">
            <v xml:space="preserve">1314-7                                       </v>
          </cell>
          <cell r="C53">
            <v>128420</v>
          </cell>
          <cell r="D53">
            <v>-12780</v>
          </cell>
        </row>
        <row r="54">
          <cell r="A54" t="str">
            <v xml:space="preserve">1315-5                                       </v>
          </cell>
          <cell r="C54">
            <v>-180320</v>
          </cell>
          <cell r="D54">
            <v>0</v>
          </cell>
        </row>
        <row r="55">
          <cell r="A55" t="str">
            <v xml:space="preserve">1316-5                                       </v>
          </cell>
          <cell r="C55">
            <v>886341.48</v>
          </cell>
          <cell r="D55">
            <v>491021.13000000012</v>
          </cell>
        </row>
        <row r="56">
          <cell r="A56" t="str">
            <v xml:space="preserve">1316-6                                       </v>
          </cell>
          <cell r="C56">
            <v>49180.5</v>
          </cell>
          <cell r="D56">
            <v>-37678.5</v>
          </cell>
        </row>
        <row r="57">
          <cell r="A57" t="str">
            <v xml:space="preserve">1316-7                                       </v>
          </cell>
          <cell r="C57">
            <v>51360</v>
          </cell>
          <cell r="D57">
            <v>861419.11</v>
          </cell>
        </row>
        <row r="58">
          <cell r="A58" t="str">
            <v xml:space="preserve">1317-5                                       </v>
          </cell>
          <cell r="C58">
            <v>-13200</v>
          </cell>
          <cell r="D58">
            <v>0</v>
          </cell>
        </row>
        <row r="59">
          <cell r="A59" t="str">
            <v xml:space="preserve">1318-5                                       </v>
          </cell>
          <cell r="C59">
            <v>0</v>
          </cell>
          <cell r="D59">
            <v>0</v>
          </cell>
        </row>
        <row r="60">
          <cell r="A60" t="str">
            <v xml:space="preserve">1320-5                                       </v>
          </cell>
          <cell r="C60">
            <v>4028086.41</v>
          </cell>
          <cell r="D60">
            <v>-130060.43999999994</v>
          </cell>
        </row>
        <row r="61">
          <cell r="A61" t="str">
            <v xml:space="preserve">1320-6                                       </v>
          </cell>
          <cell r="C61">
            <v>9200</v>
          </cell>
          <cell r="D61">
            <v>0</v>
          </cell>
        </row>
        <row r="62">
          <cell r="A62" t="str">
            <v xml:space="preserve">1320-7                                       </v>
          </cell>
          <cell r="C62">
            <v>1825391.4</v>
          </cell>
          <cell r="D62">
            <v>-22567</v>
          </cell>
        </row>
        <row r="63">
          <cell r="A63" t="str">
            <v xml:space="preserve">1323-5                                       </v>
          </cell>
          <cell r="C63">
            <v>0</v>
          </cell>
          <cell r="D63">
            <v>0</v>
          </cell>
        </row>
        <row r="64">
          <cell r="A64" t="str">
            <v xml:space="preserve">1331-5                                       </v>
          </cell>
          <cell r="C64">
            <v>2170386.81</v>
          </cell>
          <cell r="D64">
            <v>0</v>
          </cell>
        </row>
        <row r="65">
          <cell r="A65" t="str">
            <v xml:space="preserve">1331-6                                       </v>
          </cell>
          <cell r="C65">
            <v>480837.68</v>
          </cell>
          <cell r="D65">
            <v>0</v>
          </cell>
        </row>
        <row r="66">
          <cell r="A66" t="str">
            <v xml:space="preserve">1331-7                                       </v>
          </cell>
          <cell r="C66">
            <v>1952392.21</v>
          </cell>
          <cell r="D66">
            <v>0</v>
          </cell>
        </row>
        <row r="67">
          <cell r="A67" t="str">
            <v xml:space="preserve">1341-2-83                                    </v>
          </cell>
          <cell r="C67">
            <v>832216.88</v>
          </cell>
          <cell r="D67">
            <v>-7879655.9699999997</v>
          </cell>
        </row>
        <row r="68">
          <cell r="A68" t="str">
            <v xml:space="preserve">1341-2-87                                    </v>
          </cell>
          <cell r="C68">
            <v>3506863.5</v>
          </cell>
          <cell r="D68">
            <v>0</v>
          </cell>
        </row>
        <row r="69">
          <cell r="A69" t="str">
            <v xml:space="preserve">1341-5-81                                    </v>
          </cell>
          <cell r="C69">
            <v>2227196.88</v>
          </cell>
          <cell r="D69">
            <v>0</v>
          </cell>
        </row>
        <row r="70">
          <cell r="A70" t="str">
            <v xml:space="preserve">1341-5-82                                    </v>
          </cell>
          <cell r="C70">
            <v>372350.28</v>
          </cell>
          <cell r="D70">
            <v>-487036.80000000005</v>
          </cell>
        </row>
        <row r="71">
          <cell r="A71" t="str">
            <v xml:space="preserve">1361-5                                       </v>
          </cell>
          <cell r="C71">
            <v>1414364.19</v>
          </cell>
          <cell r="D71">
            <v>0</v>
          </cell>
        </row>
        <row r="72">
          <cell r="A72" t="str">
            <v xml:space="preserve">1362-5                                       </v>
          </cell>
          <cell r="C72">
            <v>901022.15</v>
          </cell>
          <cell r="D72">
            <v>-901022.15</v>
          </cell>
        </row>
        <row r="73">
          <cell r="A73" t="str">
            <v xml:space="preserve">1440-5                                       </v>
          </cell>
          <cell r="C73">
            <v>4851</v>
          </cell>
          <cell r="D73">
            <v>-693</v>
          </cell>
        </row>
        <row r="74">
          <cell r="A74" t="str">
            <v xml:space="preserve">1440-7                                       </v>
          </cell>
          <cell r="C74">
            <v>0</v>
          </cell>
          <cell r="D74">
            <v>0</v>
          </cell>
        </row>
        <row r="75">
          <cell r="A75" t="str">
            <v xml:space="preserve">1450-5                                       </v>
          </cell>
          <cell r="C75">
            <v>0</v>
          </cell>
          <cell r="D75">
            <v>12548.24</v>
          </cell>
        </row>
        <row r="76">
          <cell r="A76" t="str">
            <v xml:space="preserve">1451-5                                       </v>
          </cell>
          <cell r="C76">
            <v>0</v>
          </cell>
          <cell r="D76">
            <v>0</v>
          </cell>
        </row>
        <row r="77">
          <cell r="A77" t="str">
            <v xml:space="preserve">1465-5                                       </v>
          </cell>
          <cell r="C77">
            <v>0</v>
          </cell>
          <cell r="D77">
            <v>0</v>
          </cell>
        </row>
        <row r="78">
          <cell r="A78" t="str">
            <v xml:space="preserve">1466-5                                       </v>
          </cell>
          <cell r="C78">
            <v>0</v>
          </cell>
          <cell r="D78">
            <v>0</v>
          </cell>
        </row>
        <row r="79">
          <cell r="A79" t="str">
            <v xml:space="preserve">1467-5                                       </v>
          </cell>
          <cell r="C79">
            <v>0</v>
          </cell>
          <cell r="D79">
            <v>0</v>
          </cell>
        </row>
        <row r="80">
          <cell r="A80" t="str">
            <v xml:space="preserve">1468-5                                       </v>
          </cell>
          <cell r="C80">
            <v>0</v>
          </cell>
          <cell r="D80">
            <v>0</v>
          </cell>
        </row>
        <row r="81">
          <cell r="A81" t="str">
            <v xml:space="preserve">1490-5                                       </v>
          </cell>
          <cell r="C81">
            <v>0</v>
          </cell>
          <cell r="D81">
            <v>0</v>
          </cell>
        </row>
        <row r="82">
          <cell r="A82" t="str">
            <v xml:space="preserve">1510-5                                       </v>
          </cell>
          <cell r="C82">
            <v>0</v>
          </cell>
          <cell r="D82">
            <v>0</v>
          </cell>
        </row>
        <row r="83">
          <cell r="A83" t="str">
            <v xml:space="preserve">1515-5                                       </v>
          </cell>
          <cell r="C83">
            <v>0</v>
          </cell>
          <cell r="D83">
            <v>0</v>
          </cell>
        </row>
        <row r="84">
          <cell r="A84" t="str">
            <v xml:space="preserve">1516-5                                       </v>
          </cell>
          <cell r="C84">
            <v>0</v>
          </cell>
          <cell r="D84">
            <v>0</v>
          </cell>
        </row>
        <row r="85">
          <cell r="A85" t="str">
            <v xml:space="preserve">1520-5                                       </v>
          </cell>
          <cell r="C85">
            <v>27409571.48</v>
          </cell>
          <cell r="D85">
            <v>0</v>
          </cell>
        </row>
        <row r="86">
          <cell r="A86" t="str">
            <v xml:space="preserve">1520-7                                       </v>
          </cell>
          <cell r="C86">
            <v>19591503.699999999</v>
          </cell>
          <cell r="D86">
            <v>0</v>
          </cell>
        </row>
        <row r="87">
          <cell r="A87" t="str">
            <v xml:space="preserve">1521-5                                       </v>
          </cell>
          <cell r="C87">
            <v>0</v>
          </cell>
          <cell r="D87">
            <v>0</v>
          </cell>
        </row>
        <row r="88">
          <cell r="A88" t="str">
            <v xml:space="preserve">1521-6                                       </v>
          </cell>
          <cell r="C88">
            <v>0</v>
          </cell>
          <cell r="D88">
            <v>0</v>
          </cell>
        </row>
        <row r="89">
          <cell r="A89" t="str">
            <v xml:space="preserve">1521-7                                       </v>
          </cell>
          <cell r="C89">
            <v>149810</v>
          </cell>
          <cell r="D89">
            <v>0</v>
          </cell>
        </row>
        <row r="90">
          <cell r="A90" t="str">
            <v xml:space="preserve">1525-5                                       </v>
          </cell>
          <cell r="C90">
            <v>0</v>
          </cell>
          <cell r="D90">
            <v>0</v>
          </cell>
        </row>
        <row r="91">
          <cell r="A91" t="str">
            <v xml:space="preserve">1530-5                                       </v>
          </cell>
          <cell r="C91">
            <v>213133440.44999999</v>
          </cell>
          <cell r="D91">
            <v>0</v>
          </cell>
        </row>
        <row r="92">
          <cell r="A92" t="str">
            <v xml:space="preserve">1530-6                                       </v>
          </cell>
          <cell r="C92">
            <v>30850794.949999999</v>
          </cell>
          <cell r="D92">
            <v>0</v>
          </cell>
        </row>
        <row r="93">
          <cell r="A93" t="str">
            <v xml:space="preserve">1530-7                                       </v>
          </cell>
          <cell r="C93">
            <v>61980009.579999998</v>
          </cell>
          <cell r="D93">
            <v>0</v>
          </cell>
        </row>
        <row r="94">
          <cell r="A94" t="str">
            <v xml:space="preserve">1531-5                                       </v>
          </cell>
          <cell r="C94">
            <v>0</v>
          </cell>
          <cell r="D94">
            <v>0</v>
          </cell>
        </row>
        <row r="95">
          <cell r="A95" t="str">
            <v xml:space="preserve">1532-5                                       </v>
          </cell>
          <cell r="C95">
            <v>60806</v>
          </cell>
          <cell r="D95">
            <v>0</v>
          </cell>
        </row>
        <row r="96">
          <cell r="A96" t="str">
            <v xml:space="preserve">1532-6                                       </v>
          </cell>
          <cell r="C96">
            <v>0</v>
          </cell>
          <cell r="D96">
            <v>0</v>
          </cell>
        </row>
        <row r="97">
          <cell r="A97" t="str">
            <v xml:space="preserve">1532-7                                       </v>
          </cell>
          <cell r="C97">
            <v>0</v>
          </cell>
          <cell r="D97">
            <v>0</v>
          </cell>
        </row>
        <row r="98">
          <cell r="A98" t="str">
            <v xml:space="preserve">1535-5                                       </v>
          </cell>
          <cell r="C98">
            <v>355826.64</v>
          </cell>
          <cell r="D98">
            <v>0</v>
          </cell>
        </row>
        <row r="99">
          <cell r="A99" t="str">
            <v xml:space="preserve">1535-7                                       </v>
          </cell>
          <cell r="C99">
            <v>42373.08</v>
          </cell>
          <cell r="D99">
            <v>0</v>
          </cell>
        </row>
        <row r="100">
          <cell r="A100" t="str">
            <v xml:space="preserve">1540-5                                       </v>
          </cell>
          <cell r="C100">
            <v>277081.24</v>
          </cell>
          <cell r="D100">
            <v>0</v>
          </cell>
        </row>
        <row r="101">
          <cell r="A101" t="str">
            <v xml:space="preserve">1542-5                                       </v>
          </cell>
          <cell r="C101">
            <v>-21688.44</v>
          </cell>
          <cell r="D101">
            <v>0</v>
          </cell>
        </row>
        <row r="102">
          <cell r="A102" t="str">
            <v xml:space="preserve">1545-5                                       </v>
          </cell>
          <cell r="C102">
            <v>0</v>
          </cell>
          <cell r="D102">
            <v>0</v>
          </cell>
        </row>
        <row r="103">
          <cell r="A103" t="str">
            <v xml:space="preserve">1550-5                                       </v>
          </cell>
          <cell r="C103">
            <v>4142626.81</v>
          </cell>
          <cell r="D103">
            <v>0</v>
          </cell>
        </row>
        <row r="104">
          <cell r="A104" t="str">
            <v xml:space="preserve">1550-6                                       </v>
          </cell>
          <cell r="C104">
            <v>215335.8</v>
          </cell>
          <cell r="D104">
            <v>0</v>
          </cell>
        </row>
        <row r="105">
          <cell r="A105" t="str">
            <v xml:space="preserve">1550-7                                       </v>
          </cell>
          <cell r="C105">
            <v>687295</v>
          </cell>
          <cell r="D105">
            <v>0</v>
          </cell>
        </row>
        <row r="106">
          <cell r="A106" t="str">
            <v xml:space="preserve">1552-5                                       </v>
          </cell>
          <cell r="C106">
            <v>-656.36</v>
          </cell>
          <cell r="D106">
            <v>0</v>
          </cell>
        </row>
        <row r="107">
          <cell r="A107" t="str">
            <v xml:space="preserve">1555-5                                       </v>
          </cell>
          <cell r="C107">
            <v>0</v>
          </cell>
          <cell r="D107">
            <v>0</v>
          </cell>
        </row>
        <row r="108">
          <cell r="A108" t="str">
            <v xml:space="preserve">1615-5                                       </v>
          </cell>
          <cell r="C108">
            <v>0</v>
          </cell>
          <cell r="D108">
            <v>0</v>
          </cell>
        </row>
        <row r="109">
          <cell r="A109" t="str">
            <v xml:space="preserve">1620-5                                       </v>
          </cell>
          <cell r="C109">
            <v>-2772719.33</v>
          </cell>
          <cell r="D109">
            <v>-90113.64000000013</v>
          </cell>
        </row>
        <row r="110">
          <cell r="A110" t="str">
            <v xml:space="preserve">1620-7                                       </v>
          </cell>
          <cell r="C110">
            <v>-1757698.51</v>
          </cell>
          <cell r="D110">
            <v>-64410.419999999925</v>
          </cell>
        </row>
        <row r="111">
          <cell r="A111" t="str">
            <v xml:space="preserve">1621-5                                       </v>
          </cell>
          <cell r="C111">
            <v>0</v>
          </cell>
          <cell r="D111">
            <v>0</v>
          </cell>
        </row>
        <row r="112">
          <cell r="A112" t="str">
            <v xml:space="preserve">1621-6                                       </v>
          </cell>
          <cell r="C112">
            <v>0</v>
          </cell>
          <cell r="D112">
            <v>0</v>
          </cell>
        </row>
        <row r="113">
          <cell r="A113" t="str">
            <v xml:space="preserve">1621-7                                       </v>
          </cell>
          <cell r="C113">
            <v>-6470.42</v>
          </cell>
          <cell r="D113">
            <v>-615.64999999999964</v>
          </cell>
        </row>
        <row r="114">
          <cell r="A114" t="str">
            <v xml:space="preserve">1625-5                                       </v>
          </cell>
          <cell r="C114">
            <v>0</v>
          </cell>
          <cell r="D114">
            <v>0</v>
          </cell>
        </row>
        <row r="115">
          <cell r="A115" t="str">
            <v xml:space="preserve">1630-5                                       </v>
          </cell>
          <cell r="C115">
            <v>-28009433.850000001</v>
          </cell>
          <cell r="D115">
            <v>-883665.91999999806</v>
          </cell>
        </row>
        <row r="116">
          <cell r="A116" t="str">
            <v xml:space="preserve">1630-6                                       </v>
          </cell>
          <cell r="C116">
            <v>-3428692.46</v>
          </cell>
          <cell r="D116">
            <v>-126783.91999999993</v>
          </cell>
        </row>
        <row r="117">
          <cell r="A117" t="str">
            <v xml:space="preserve">1630-7                                       </v>
          </cell>
          <cell r="C117">
            <v>-7172873.8899999997</v>
          </cell>
          <cell r="D117">
            <v>-261123.85000000056</v>
          </cell>
        </row>
        <row r="118">
          <cell r="A118" t="str">
            <v xml:space="preserve">1631-5                                       </v>
          </cell>
          <cell r="C118">
            <v>0</v>
          </cell>
          <cell r="D118">
            <v>0</v>
          </cell>
        </row>
        <row r="119">
          <cell r="A119" t="str">
            <v xml:space="preserve">1632-5                                       </v>
          </cell>
          <cell r="C119">
            <v>-3389.3</v>
          </cell>
          <cell r="D119">
            <v>-49.9399999999996</v>
          </cell>
        </row>
        <row r="120">
          <cell r="A120" t="str">
            <v xml:space="preserve">1635-5                                       </v>
          </cell>
          <cell r="C120">
            <v>-249714.64</v>
          </cell>
          <cell r="D120">
            <v>-6463.3099999999977</v>
          </cell>
        </row>
        <row r="121">
          <cell r="A121" t="str">
            <v xml:space="preserve">1635-7                                       </v>
          </cell>
          <cell r="C121">
            <v>-25697.63</v>
          </cell>
          <cell r="D121">
            <v>-613.27000000000044</v>
          </cell>
        </row>
        <row r="122">
          <cell r="A122" t="str">
            <v xml:space="preserve">1640-5                                       </v>
          </cell>
          <cell r="C122">
            <v>-470128.18</v>
          </cell>
          <cell r="D122">
            <v>-10778.989999999991</v>
          </cell>
        </row>
        <row r="123">
          <cell r="A123" t="str">
            <v xml:space="preserve">1645-5                                       </v>
          </cell>
          <cell r="C123">
            <v>0</v>
          </cell>
          <cell r="D123">
            <v>0</v>
          </cell>
        </row>
        <row r="124">
          <cell r="A124" t="str">
            <v xml:space="preserve">1650-5                                       </v>
          </cell>
          <cell r="C124">
            <v>-1561974.89</v>
          </cell>
          <cell r="D124">
            <v>-68073.620000000112</v>
          </cell>
        </row>
        <row r="125">
          <cell r="A125" t="str">
            <v xml:space="preserve">1650-6                                       </v>
          </cell>
          <cell r="C125">
            <v>-40188.410000000003</v>
          </cell>
          <cell r="D125">
            <v>-2968.4799999999959</v>
          </cell>
        </row>
        <row r="126">
          <cell r="A126" t="str">
            <v xml:space="preserve">1650-7                                       </v>
          </cell>
          <cell r="C126">
            <v>-166980.38</v>
          </cell>
          <cell r="D126">
            <v>-11296.190000000002</v>
          </cell>
        </row>
        <row r="127">
          <cell r="A127" t="str">
            <v xml:space="preserve">1655-5                                       </v>
          </cell>
          <cell r="C127">
            <v>0</v>
          </cell>
          <cell r="D127">
            <v>0</v>
          </cell>
        </row>
        <row r="128">
          <cell r="A128" t="str">
            <v xml:space="preserve">1790-4-046                                   </v>
          </cell>
          <cell r="C128">
            <v>0</v>
          </cell>
          <cell r="D128">
            <v>0</v>
          </cell>
        </row>
        <row r="129">
          <cell r="A129" t="str">
            <v xml:space="preserve">1790-4-056                                   </v>
          </cell>
          <cell r="C129">
            <v>0</v>
          </cell>
          <cell r="D129">
            <v>0</v>
          </cell>
        </row>
        <row r="130">
          <cell r="A130" t="str">
            <v xml:space="preserve">1790-4-063                                   </v>
          </cell>
          <cell r="C130">
            <v>0</v>
          </cell>
          <cell r="D130">
            <v>0</v>
          </cell>
        </row>
        <row r="131">
          <cell r="A131" t="str">
            <v xml:space="preserve">1790-4-064                                   </v>
          </cell>
          <cell r="C131">
            <v>0</v>
          </cell>
          <cell r="D131">
            <v>0</v>
          </cell>
        </row>
        <row r="132">
          <cell r="A132" t="str">
            <v xml:space="preserve">1790-4-065                                   </v>
          </cell>
          <cell r="C132">
            <v>0</v>
          </cell>
          <cell r="D132">
            <v>0</v>
          </cell>
        </row>
        <row r="133">
          <cell r="A133" t="str">
            <v xml:space="preserve">1790-4-079                                   </v>
          </cell>
          <cell r="C133">
            <v>0</v>
          </cell>
          <cell r="D133">
            <v>0</v>
          </cell>
        </row>
        <row r="134">
          <cell r="A134" t="str">
            <v xml:space="preserve">1790-4-081                                   </v>
          </cell>
          <cell r="C134">
            <v>0</v>
          </cell>
          <cell r="D134">
            <v>0</v>
          </cell>
        </row>
        <row r="135">
          <cell r="A135" t="str">
            <v xml:space="preserve">1790-4-087                                   </v>
          </cell>
          <cell r="C135">
            <v>0</v>
          </cell>
          <cell r="D135">
            <v>0</v>
          </cell>
        </row>
        <row r="136">
          <cell r="A136" t="str">
            <v xml:space="preserve">1790-4-089                                   </v>
          </cell>
          <cell r="C136">
            <v>0</v>
          </cell>
          <cell r="D136">
            <v>0</v>
          </cell>
        </row>
        <row r="137">
          <cell r="A137" t="str">
            <v xml:space="preserve">1790-4-095                                   </v>
          </cell>
          <cell r="C137">
            <v>0</v>
          </cell>
          <cell r="D137">
            <v>0</v>
          </cell>
        </row>
        <row r="138">
          <cell r="A138" t="str">
            <v xml:space="preserve">1790-4-099                                   </v>
          </cell>
          <cell r="C138">
            <v>0</v>
          </cell>
          <cell r="D138">
            <v>0</v>
          </cell>
        </row>
        <row r="139">
          <cell r="A139" t="str">
            <v xml:space="preserve">1790-4-106                                   </v>
          </cell>
          <cell r="C139">
            <v>0</v>
          </cell>
          <cell r="D139">
            <v>0</v>
          </cell>
        </row>
        <row r="140">
          <cell r="A140" t="str">
            <v xml:space="preserve">1790-4-112                                   </v>
          </cell>
          <cell r="C140">
            <v>0</v>
          </cell>
          <cell r="D140">
            <v>783045</v>
          </cell>
        </row>
        <row r="141">
          <cell r="A141" t="str">
            <v xml:space="preserve">1790-4-113                                   </v>
          </cell>
          <cell r="C141">
            <v>0</v>
          </cell>
          <cell r="D141">
            <v>15513031.199999999</v>
          </cell>
        </row>
        <row r="142">
          <cell r="A142" t="str">
            <v xml:space="preserve">1790-4-134                                   </v>
          </cell>
          <cell r="C142">
            <v>0</v>
          </cell>
          <cell r="D142">
            <v>0</v>
          </cell>
        </row>
        <row r="143">
          <cell r="A143" t="str">
            <v xml:space="preserve">1790-4-137                                   </v>
          </cell>
          <cell r="C143">
            <v>1325818.8</v>
          </cell>
          <cell r="D143">
            <v>300823.76</v>
          </cell>
        </row>
        <row r="144">
          <cell r="A144" t="str">
            <v xml:space="preserve">1790-4-139                                   </v>
          </cell>
          <cell r="C144">
            <v>1632008</v>
          </cell>
          <cell r="D144">
            <v>0</v>
          </cell>
        </row>
        <row r="145">
          <cell r="A145" t="str">
            <v xml:space="preserve">1790-4-140                                   </v>
          </cell>
          <cell r="C145">
            <v>0</v>
          </cell>
          <cell r="D145">
            <v>0</v>
          </cell>
        </row>
        <row r="146">
          <cell r="A146" t="str">
            <v xml:space="preserve">1790-4-141                                   </v>
          </cell>
          <cell r="C146">
            <v>0</v>
          </cell>
          <cell r="D146">
            <v>0</v>
          </cell>
        </row>
        <row r="147">
          <cell r="A147" t="str">
            <v xml:space="preserve">1810-5                                       </v>
          </cell>
          <cell r="C147">
            <v>0</v>
          </cell>
          <cell r="D147">
            <v>177570</v>
          </cell>
        </row>
        <row r="148">
          <cell r="A148" t="str">
            <v xml:space="preserve">1815-5                                       </v>
          </cell>
          <cell r="C148">
            <v>39.44</v>
          </cell>
          <cell r="D148">
            <v>0.90000000000000568</v>
          </cell>
        </row>
        <row r="149">
          <cell r="A149" t="str">
            <v xml:space="preserve">1820-5                                       </v>
          </cell>
          <cell r="C149">
            <v>4426974.62</v>
          </cell>
          <cell r="D149">
            <v>-237214.39000000013</v>
          </cell>
        </row>
        <row r="150">
          <cell r="A150" t="str">
            <v xml:space="preserve">1830-5                                       </v>
          </cell>
          <cell r="C150">
            <v>0</v>
          </cell>
          <cell r="D150">
            <v>0</v>
          </cell>
        </row>
        <row r="151">
          <cell r="A151" t="str">
            <v xml:space="preserve">1835-5                                       </v>
          </cell>
          <cell r="C151">
            <v>0</v>
          </cell>
          <cell r="D151">
            <v>0</v>
          </cell>
        </row>
        <row r="152">
          <cell r="A152" t="str">
            <v xml:space="preserve">1840-5                                       </v>
          </cell>
          <cell r="C152">
            <v>0</v>
          </cell>
          <cell r="D152">
            <v>0</v>
          </cell>
        </row>
        <row r="153">
          <cell r="A153" t="str">
            <v xml:space="preserve">2010-5                                       </v>
          </cell>
          <cell r="C153">
            <v>0</v>
          </cell>
          <cell r="D153">
            <v>0</v>
          </cell>
        </row>
        <row r="154">
          <cell r="A154" t="str">
            <v xml:space="preserve">2015-5                                       </v>
          </cell>
          <cell r="C154">
            <v>0</v>
          </cell>
          <cell r="D154">
            <v>0</v>
          </cell>
        </row>
        <row r="155">
          <cell r="A155" t="str">
            <v xml:space="preserve">2020-5                                       </v>
          </cell>
          <cell r="C155">
            <v>0</v>
          </cell>
          <cell r="D155">
            <v>0</v>
          </cell>
        </row>
        <row r="156">
          <cell r="A156" t="str">
            <v xml:space="preserve">2025-5                                       </v>
          </cell>
          <cell r="C156">
            <v>0</v>
          </cell>
          <cell r="D156">
            <v>0</v>
          </cell>
        </row>
        <row r="157">
          <cell r="A157" t="str">
            <v xml:space="preserve">2110-5                                       </v>
          </cell>
          <cell r="C157">
            <v>0</v>
          </cell>
          <cell r="D157">
            <v>0</v>
          </cell>
        </row>
        <row r="158">
          <cell r="A158" t="str">
            <v xml:space="preserve">2111-4                                       </v>
          </cell>
          <cell r="C158">
            <v>0</v>
          </cell>
          <cell r="D158">
            <v>0</v>
          </cell>
        </row>
        <row r="159">
          <cell r="A159" t="str">
            <v xml:space="preserve">2111-5                                       </v>
          </cell>
          <cell r="C159">
            <v>0</v>
          </cell>
          <cell r="D159">
            <v>0</v>
          </cell>
        </row>
        <row r="160">
          <cell r="A160" t="str">
            <v xml:space="preserve">2112-5                                       </v>
          </cell>
          <cell r="C160">
            <v>-24483087.109999999</v>
          </cell>
          <cell r="D160">
            <v>-1711994.5800000019</v>
          </cell>
        </row>
        <row r="161">
          <cell r="A161" t="str">
            <v xml:space="preserve">2113-5                                       </v>
          </cell>
          <cell r="C161">
            <v>0</v>
          </cell>
          <cell r="D161">
            <v>0</v>
          </cell>
        </row>
        <row r="162">
          <cell r="A162" t="str">
            <v xml:space="preserve">2114-5                                       </v>
          </cell>
          <cell r="C162">
            <v>0</v>
          </cell>
          <cell r="D162">
            <v>0</v>
          </cell>
        </row>
        <row r="163">
          <cell r="A163" t="str">
            <v xml:space="preserve">2120-5                                       </v>
          </cell>
          <cell r="C163">
            <v>-103607.47</v>
          </cell>
          <cell r="D163">
            <v>103607.47</v>
          </cell>
        </row>
        <row r="164">
          <cell r="A164" t="str">
            <v xml:space="preserve">2173-5                                       </v>
          </cell>
          <cell r="C164">
            <v>0</v>
          </cell>
          <cell r="D164">
            <v>0</v>
          </cell>
        </row>
        <row r="165">
          <cell r="A165" t="str">
            <v xml:space="preserve">2176-5                                       </v>
          </cell>
          <cell r="C165">
            <v>0</v>
          </cell>
          <cell r="D165">
            <v>0</v>
          </cell>
        </row>
        <row r="166">
          <cell r="A166" t="str">
            <v xml:space="preserve">2177-5                                       </v>
          </cell>
          <cell r="C166">
            <v>0</v>
          </cell>
          <cell r="D166">
            <v>0</v>
          </cell>
        </row>
        <row r="167">
          <cell r="A167" t="str">
            <v xml:space="preserve">2182-5                                       </v>
          </cell>
          <cell r="C167">
            <v>0</v>
          </cell>
          <cell r="D167">
            <v>0</v>
          </cell>
        </row>
        <row r="168">
          <cell r="A168" t="str">
            <v xml:space="preserve">2183-5                                       </v>
          </cell>
          <cell r="C168">
            <v>0</v>
          </cell>
          <cell r="D168">
            <v>0</v>
          </cell>
        </row>
        <row r="169">
          <cell r="A169" t="str">
            <v xml:space="preserve">2221-5                                       </v>
          </cell>
          <cell r="C169">
            <v>-167410672.21000001</v>
          </cell>
          <cell r="D169">
            <v>-36057895.199999988</v>
          </cell>
        </row>
        <row r="170">
          <cell r="A170" t="str">
            <v xml:space="preserve">2221-6                                       </v>
          </cell>
          <cell r="C170">
            <v>-38289687.530000001</v>
          </cell>
          <cell r="D170">
            <v>-1569548.2699999958</v>
          </cell>
        </row>
        <row r="171">
          <cell r="A171" t="str">
            <v xml:space="preserve">2221-7                                       </v>
          </cell>
          <cell r="C171">
            <v>-122621373.61</v>
          </cell>
          <cell r="D171">
            <v>-2895687.9300000072</v>
          </cell>
        </row>
        <row r="172">
          <cell r="A172" t="str">
            <v xml:space="preserve">2231-5                                       </v>
          </cell>
          <cell r="C172">
            <v>0</v>
          </cell>
          <cell r="D172">
            <v>0</v>
          </cell>
        </row>
        <row r="173">
          <cell r="A173" t="str">
            <v xml:space="preserve">2232-5                                       </v>
          </cell>
          <cell r="C173">
            <v>0</v>
          </cell>
          <cell r="D173">
            <v>0</v>
          </cell>
        </row>
        <row r="174">
          <cell r="A174" t="str">
            <v xml:space="preserve">2233-5                                       </v>
          </cell>
          <cell r="C174">
            <v>0</v>
          </cell>
          <cell r="D174">
            <v>0</v>
          </cell>
        </row>
        <row r="175">
          <cell r="A175" t="str">
            <v xml:space="preserve">2234-5                                       </v>
          </cell>
          <cell r="C175">
            <v>-93440</v>
          </cell>
          <cell r="D175">
            <v>-20093</v>
          </cell>
        </row>
        <row r="176">
          <cell r="A176" t="str">
            <v xml:space="preserve">2235-5                                       </v>
          </cell>
          <cell r="C176">
            <v>-2766796.29</v>
          </cell>
          <cell r="D176">
            <v>623592.56999999983</v>
          </cell>
        </row>
        <row r="177">
          <cell r="A177" t="str">
            <v xml:space="preserve">2236-5                                       </v>
          </cell>
          <cell r="C177">
            <v>0</v>
          </cell>
          <cell r="D177">
            <v>0</v>
          </cell>
        </row>
        <row r="178">
          <cell r="A178" t="str">
            <v xml:space="preserve">2237-5                                       </v>
          </cell>
          <cell r="C178">
            <v>0</v>
          </cell>
          <cell r="D178">
            <v>0</v>
          </cell>
        </row>
        <row r="179">
          <cell r="A179" t="str">
            <v xml:space="preserve">2273-5                                       </v>
          </cell>
          <cell r="C179">
            <v>0</v>
          </cell>
          <cell r="D179">
            <v>0</v>
          </cell>
        </row>
        <row r="180">
          <cell r="A180" t="str">
            <v xml:space="preserve">2276-5                                       </v>
          </cell>
          <cell r="C180">
            <v>0</v>
          </cell>
          <cell r="D180">
            <v>0</v>
          </cell>
        </row>
        <row r="181">
          <cell r="A181" t="str">
            <v xml:space="preserve">2277-5                                       </v>
          </cell>
          <cell r="C181">
            <v>0</v>
          </cell>
          <cell r="D181">
            <v>0</v>
          </cell>
        </row>
        <row r="182">
          <cell r="A182" t="str">
            <v xml:space="preserve">2281-5                                       </v>
          </cell>
          <cell r="C182">
            <v>-218479.98</v>
          </cell>
          <cell r="D182">
            <v>183999.36000000002</v>
          </cell>
        </row>
        <row r="183">
          <cell r="A183" t="str">
            <v xml:space="preserve">2283-5                                       </v>
          </cell>
          <cell r="C183">
            <v>-669550.43000000005</v>
          </cell>
          <cell r="D183">
            <v>216517.47000000003</v>
          </cell>
        </row>
        <row r="184">
          <cell r="A184" t="str">
            <v xml:space="preserve">2310-5                                       </v>
          </cell>
          <cell r="C184">
            <v>0</v>
          </cell>
          <cell r="D184">
            <v>0</v>
          </cell>
        </row>
        <row r="185">
          <cell r="A185" t="str">
            <v xml:space="preserve">2320-5                                       </v>
          </cell>
          <cell r="C185">
            <v>0</v>
          </cell>
          <cell r="D185">
            <v>0</v>
          </cell>
        </row>
        <row r="186">
          <cell r="A186" t="str">
            <v xml:space="preserve">2321-5                                       </v>
          </cell>
          <cell r="C186">
            <v>0</v>
          </cell>
          <cell r="D186">
            <v>0</v>
          </cell>
        </row>
        <row r="187">
          <cell r="A187" t="str">
            <v xml:space="preserve">2330-5                                       </v>
          </cell>
          <cell r="C187">
            <v>-4475369.84</v>
          </cell>
          <cell r="D187">
            <v>1043786.0899999999</v>
          </cell>
        </row>
        <row r="188">
          <cell r="A188" t="str">
            <v xml:space="preserve">2331-5                                       </v>
          </cell>
          <cell r="C188">
            <v>0</v>
          </cell>
          <cell r="D188">
            <v>0</v>
          </cell>
        </row>
        <row r="189">
          <cell r="A189" t="str">
            <v xml:space="preserve">2332-5                                       </v>
          </cell>
          <cell r="C189">
            <v>-231670</v>
          </cell>
          <cell r="D189">
            <v>-80763.31</v>
          </cell>
        </row>
        <row r="190">
          <cell r="A190" t="str">
            <v xml:space="preserve">2341-5                                       </v>
          </cell>
          <cell r="C190">
            <v>0</v>
          </cell>
          <cell r="D190">
            <v>0</v>
          </cell>
        </row>
        <row r="191">
          <cell r="A191" t="str">
            <v xml:space="preserve">2342-5                                       </v>
          </cell>
          <cell r="C191">
            <v>0</v>
          </cell>
          <cell r="D191">
            <v>0</v>
          </cell>
        </row>
        <row r="192">
          <cell r="A192" t="str">
            <v xml:space="preserve">2343-5                                       </v>
          </cell>
          <cell r="C192">
            <v>0</v>
          </cell>
          <cell r="D192">
            <v>0</v>
          </cell>
        </row>
        <row r="193">
          <cell r="A193" t="str">
            <v xml:space="preserve">2344-5                                       </v>
          </cell>
          <cell r="C193">
            <v>0</v>
          </cell>
          <cell r="D193">
            <v>0</v>
          </cell>
        </row>
        <row r="194">
          <cell r="A194" t="str">
            <v xml:space="preserve">2345-5                                       </v>
          </cell>
          <cell r="C194">
            <v>-76000</v>
          </cell>
          <cell r="D194">
            <v>-10000</v>
          </cell>
        </row>
        <row r="195">
          <cell r="A195" t="str">
            <v xml:space="preserve">2411-5                                       </v>
          </cell>
          <cell r="C195">
            <v>0</v>
          </cell>
          <cell r="D195">
            <v>0</v>
          </cell>
        </row>
        <row r="196">
          <cell r="A196" t="str">
            <v xml:space="preserve">2412-5                                       </v>
          </cell>
          <cell r="C196">
            <v>-3171.71</v>
          </cell>
          <cell r="D196">
            <v>2286.21</v>
          </cell>
        </row>
        <row r="197">
          <cell r="A197" t="str">
            <v xml:space="preserve">2413-5                                       </v>
          </cell>
          <cell r="C197">
            <v>-38577.69</v>
          </cell>
          <cell r="D197">
            <v>-4658.8799999999974</v>
          </cell>
        </row>
        <row r="198">
          <cell r="A198" t="str">
            <v xml:space="preserve">2414-5                                       </v>
          </cell>
          <cell r="C198">
            <v>0</v>
          </cell>
          <cell r="D198">
            <v>0</v>
          </cell>
        </row>
        <row r="199">
          <cell r="A199" t="str">
            <v xml:space="preserve">2415-5                                       </v>
          </cell>
          <cell r="C199">
            <v>0</v>
          </cell>
          <cell r="D199">
            <v>0</v>
          </cell>
        </row>
        <row r="200">
          <cell r="A200" t="str">
            <v xml:space="preserve">2417-5                                       </v>
          </cell>
          <cell r="C200">
            <v>0</v>
          </cell>
          <cell r="D200">
            <v>-3059210.13</v>
          </cell>
        </row>
        <row r="201">
          <cell r="A201" t="str">
            <v xml:space="preserve">2420-5                                       </v>
          </cell>
          <cell r="C201">
            <v>0</v>
          </cell>
          <cell r="D201">
            <v>0</v>
          </cell>
        </row>
        <row r="202">
          <cell r="A202" t="str">
            <v xml:space="preserve">2422-5                                       </v>
          </cell>
          <cell r="C202">
            <v>0</v>
          </cell>
          <cell r="D202">
            <v>0</v>
          </cell>
        </row>
        <row r="203">
          <cell r="A203" t="str">
            <v xml:space="preserve">2424-5                                       </v>
          </cell>
          <cell r="C203">
            <v>0</v>
          </cell>
          <cell r="D203">
            <v>0</v>
          </cell>
        </row>
        <row r="204">
          <cell r="A204" t="str">
            <v xml:space="preserve">2426-5                                       </v>
          </cell>
          <cell r="C204">
            <v>0</v>
          </cell>
          <cell r="D204">
            <v>0</v>
          </cell>
        </row>
        <row r="205">
          <cell r="A205" t="str">
            <v xml:space="preserve">2810-5                                       </v>
          </cell>
          <cell r="C205">
            <v>0</v>
          </cell>
          <cell r="D205">
            <v>0</v>
          </cell>
        </row>
        <row r="206">
          <cell r="A206" t="str">
            <v xml:space="preserve">2815-5                                       </v>
          </cell>
          <cell r="C206">
            <v>0</v>
          </cell>
          <cell r="D206">
            <v>0</v>
          </cell>
        </row>
        <row r="207">
          <cell r="A207" t="str">
            <v xml:space="preserve">2820-5                                       </v>
          </cell>
          <cell r="C207">
            <v>0</v>
          </cell>
          <cell r="D207">
            <v>0</v>
          </cell>
        </row>
        <row r="208">
          <cell r="A208" t="str">
            <v xml:space="preserve">2977-5                                       </v>
          </cell>
          <cell r="C208">
            <v>-2747616.75</v>
          </cell>
          <cell r="D208">
            <v>0</v>
          </cell>
        </row>
        <row r="209">
          <cell r="A209" t="str">
            <v xml:space="preserve">3112-5                                       </v>
          </cell>
          <cell r="C209">
            <v>0</v>
          </cell>
          <cell r="D209">
            <v>0</v>
          </cell>
        </row>
        <row r="210">
          <cell r="A210" t="str">
            <v xml:space="preserve">3114-5                                       </v>
          </cell>
          <cell r="C210">
            <v>0</v>
          </cell>
          <cell r="D210">
            <v>0</v>
          </cell>
        </row>
        <row r="211">
          <cell r="A211" t="str">
            <v xml:space="preserve">3116-5                                       </v>
          </cell>
          <cell r="C211">
            <v>-686271181.46000004</v>
          </cell>
          <cell r="D211">
            <v>0</v>
          </cell>
        </row>
        <row r="212">
          <cell r="A212" t="str">
            <v xml:space="preserve">4010-5-81                                    </v>
          </cell>
          <cell r="C212">
            <v>-176140740.94999999</v>
          </cell>
          <cell r="D212">
            <v>-41613606.25</v>
          </cell>
        </row>
        <row r="213">
          <cell r="A213" t="str">
            <v xml:space="preserve">4011-5-82                                    </v>
          </cell>
          <cell r="C213">
            <v>-15779900</v>
          </cell>
          <cell r="D213">
            <v>-751200</v>
          </cell>
        </row>
        <row r="214">
          <cell r="A214" t="str">
            <v xml:space="preserve">4012-5-83                                    </v>
          </cell>
          <cell r="C214">
            <v>-2034525</v>
          </cell>
          <cell r="D214">
            <v>-1281500</v>
          </cell>
        </row>
        <row r="215">
          <cell r="A215" t="str">
            <v xml:space="preserve">4015-5-87                                    </v>
          </cell>
          <cell r="C215">
            <v>-391000</v>
          </cell>
          <cell r="D215">
            <v>-46000</v>
          </cell>
        </row>
        <row r="216">
          <cell r="A216" t="str">
            <v xml:space="preserve">4110-5-81                                    </v>
          </cell>
          <cell r="C216">
            <v>-1667365.72</v>
          </cell>
          <cell r="D216">
            <v>0</v>
          </cell>
        </row>
        <row r="217">
          <cell r="A217" t="str">
            <v xml:space="preserve">4111-5-82                                    </v>
          </cell>
          <cell r="C217">
            <v>0</v>
          </cell>
          <cell r="D217">
            <v>0</v>
          </cell>
        </row>
        <row r="218">
          <cell r="A218" t="str">
            <v xml:space="preserve">4112-5-83                                    </v>
          </cell>
          <cell r="C218">
            <v>-26736162.77</v>
          </cell>
          <cell r="D218">
            <v>-4001286.6400000006</v>
          </cell>
        </row>
        <row r="219">
          <cell r="A219" t="str">
            <v xml:space="preserve">4115-5-87                                    </v>
          </cell>
          <cell r="C219">
            <v>-9973414.0399999991</v>
          </cell>
          <cell r="D219">
            <v>-2777234.3000000007</v>
          </cell>
        </row>
        <row r="220">
          <cell r="A220" t="str">
            <v xml:space="preserve">4181-5-81                                    </v>
          </cell>
          <cell r="C220">
            <v>-13522525.58</v>
          </cell>
          <cell r="D220">
            <v>0</v>
          </cell>
        </row>
        <row r="221">
          <cell r="A221" t="str">
            <v xml:space="preserve">4181-5-87                                    </v>
          </cell>
          <cell r="C221">
            <v>0</v>
          </cell>
          <cell r="D221">
            <v>0</v>
          </cell>
        </row>
        <row r="222">
          <cell r="A222" t="str">
            <v xml:space="preserve">4182-5-81                                    </v>
          </cell>
          <cell r="C222">
            <v>0</v>
          </cell>
          <cell r="D222">
            <v>0</v>
          </cell>
        </row>
        <row r="223">
          <cell r="A223" t="str">
            <v xml:space="preserve">4183-5-81                                    </v>
          </cell>
          <cell r="C223">
            <v>-766164.35</v>
          </cell>
          <cell r="D223">
            <v>-230746.40000000002</v>
          </cell>
        </row>
        <row r="224">
          <cell r="A224" t="str">
            <v xml:space="preserve">4183-5-82                                    </v>
          </cell>
          <cell r="C224">
            <v>-685447.31</v>
          </cell>
          <cell r="D224">
            <v>-239625.44999999995</v>
          </cell>
        </row>
        <row r="225">
          <cell r="A225" t="str">
            <v xml:space="preserve">4183-5-83                                    </v>
          </cell>
          <cell r="C225">
            <v>-1658120.98</v>
          </cell>
          <cell r="D225">
            <v>-292913.54000000004</v>
          </cell>
        </row>
        <row r="226">
          <cell r="A226" t="str">
            <v xml:space="preserve">4183-5-87                                    </v>
          </cell>
          <cell r="C226">
            <v>-4306845.29</v>
          </cell>
          <cell r="D226">
            <v>0</v>
          </cell>
        </row>
        <row r="227">
          <cell r="A227" t="str">
            <v xml:space="preserve">4210-5-81                                    </v>
          </cell>
          <cell r="C227">
            <v>0</v>
          </cell>
          <cell r="D227">
            <v>0</v>
          </cell>
        </row>
        <row r="228">
          <cell r="A228" t="str">
            <v xml:space="preserve">4211-5-82                                    </v>
          </cell>
          <cell r="C228">
            <v>0</v>
          </cell>
          <cell r="D228">
            <v>0</v>
          </cell>
        </row>
        <row r="229">
          <cell r="A229" t="str">
            <v xml:space="preserve">4212-5-83                                    </v>
          </cell>
          <cell r="C229">
            <v>0</v>
          </cell>
          <cell r="D229">
            <v>0</v>
          </cell>
        </row>
        <row r="230">
          <cell r="A230" t="str">
            <v xml:space="preserve">4215-5-87                                    </v>
          </cell>
          <cell r="C230">
            <v>0</v>
          </cell>
          <cell r="D230">
            <v>0</v>
          </cell>
        </row>
        <row r="231">
          <cell r="A231" t="str">
            <v xml:space="preserve">4310-5-81                                    </v>
          </cell>
          <cell r="C231">
            <v>0</v>
          </cell>
          <cell r="D231">
            <v>0</v>
          </cell>
        </row>
        <row r="232">
          <cell r="A232" t="str">
            <v xml:space="preserve">4311-5-82                                    </v>
          </cell>
          <cell r="C232">
            <v>0</v>
          </cell>
          <cell r="D232">
            <v>0</v>
          </cell>
        </row>
        <row r="233">
          <cell r="A233" t="str">
            <v xml:space="preserve">4312-5-83                                    </v>
          </cell>
          <cell r="C233">
            <v>0</v>
          </cell>
          <cell r="D233">
            <v>0</v>
          </cell>
        </row>
        <row r="234">
          <cell r="A234" t="str">
            <v xml:space="preserve">4315-5-87                                    </v>
          </cell>
          <cell r="C234">
            <v>0</v>
          </cell>
          <cell r="D234">
            <v>0</v>
          </cell>
        </row>
        <row r="235">
          <cell r="A235" t="str">
            <v xml:space="preserve">4381-5-81                                    </v>
          </cell>
          <cell r="C235">
            <v>0</v>
          </cell>
          <cell r="D235">
            <v>0</v>
          </cell>
        </row>
        <row r="236">
          <cell r="A236" t="str">
            <v xml:space="preserve">4381-5-87                                    </v>
          </cell>
          <cell r="C236">
            <v>0</v>
          </cell>
          <cell r="D236">
            <v>0</v>
          </cell>
        </row>
        <row r="237">
          <cell r="A237" t="str">
            <v xml:space="preserve">4383-5-81                                    </v>
          </cell>
          <cell r="C237">
            <v>0</v>
          </cell>
          <cell r="D237">
            <v>0</v>
          </cell>
        </row>
        <row r="238">
          <cell r="A238" t="str">
            <v xml:space="preserve">4383-5-82                                    </v>
          </cell>
          <cell r="C238">
            <v>0</v>
          </cell>
          <cell r="D238">
            <v>0</v>
          </cell>
        </row>
        <row r="239">
          <cell r="A239" t="str">
            <v xml:space="preserve">4383-5-83                                    </v>
          </cell>
          <cell r="C239">
            <v>0</v>
          </cell>
          <cell r="D239">
            <v>0</v>
          </cell>
        </row>
        <row r="240">
          <cell r="A240" t="str">
            <v xml:space="preserve">4383-5-87                                    </v>
          </cell>
          <cell r="C240">
            <v>0</v>
          </cell>
          <cell r="D240">
            <v>0</v>
          </cell>
        </row>
        <row r="241">
          <cell r="A241" t="str">
            <v xml:space="preserve">4410-5-81                                    </v>
          </cell>
          <cell r="C241">
            <v>8083527.9500000002</v>
          </cell>
          <cell r="D241">
            <v>1981762.8500000006</v>
          </cell>
        </row>
        <row r="242">
          <cell r="A242" t="str">
            <v xml:space="preserve">4411-5-82                                    </v>
          </cell>
          <cell r="C242">
            <v>660421.09</v>
          </cell>
          <cell r="D242">
            <v>31837.390000000014</v>
          </cell>
        </row>
        <row r="243">
          <cell r="A243" t="str">
            <v xml:space="preserve">4412-5-83                                    </v>
          </cell>
          <cell r="C243">
            <v>155908.24</v>
          </cell>
          <cell r="D243">
            <v>-5032</v>
          </cell>
        </row>
        <row r="244">
          <cell r="A244" t="str">
            <v xml:space="preserve">4415-5-87                                    </v>
          </cell>
          <cell r="C244">
            <v>61940</v>
          </cell>
          <cell r="D244">
            <v>3180</v>
          </cell>
        </row>
        <row r="245">
          <cell r="A245" t="str">
            <v xml:space="preserve">4510-5-81                                    </v>
          </cell>
          <cell r="C245">
            <v>121091.84</v>
          </cell>
          <cell r="D245">
            <v>-497.19000000000233</v>
          </cell>
        </row>
        <row r="246">
          <cell r="A246" t="str">
            <v xml:space="preserve">4511-5-82                                    </v>
          </cell>
          <cell r="C246">
            <v>0</v>
          </cell>
          <cell r="D246">
            <v>0</v>
          </cell>
        </row>
        <row r="247">
          <cell r="A247" t="str">
            <v xml:space="preserve">4512-5-83                                    </v>
          </cell>
          <cell r="C247">
            <v>3631753.47</v>
          </cell>
          <cell r="D247">
            <v>517854.07999999961</v>
          </cell>
        </row>
        <row r="248">
          <cell r="A248" t="str">
            <v xml:space="preserve">4515-5-87                                    </v>
          </cell>
          <cell r="C248">
            <v>789810.4</v>
          </cell>
          <cell r="D248">
            <v>206369.09999999998</v>
          </cell>
        </row>
        <row r="249">
          <cell r="A249" t="str">
            <v xml:space="preserve">4581-5-81                                    </v>
          </cell>
          <cell r="C249">
            <v>2482992.48</v>
          </cell>
          <cell r="D249">
            <v>-1935.910000000149</v>
          </cell>
        </row>
        <row r="250">
          <cell r="A250" t="str">
            <v xml:space="preserve">4581-5-87                                    </v>
          </cell>
          <cell r="C250">
            <v>-10090.65</v>
          </cell>
          <cell r="D250">
            <v>0</v>
          </cell>
        </row>
        <row r="251">
          <cell r="A251" t="str">
            <v xml:space="preserve">4582-5-81                                    </v>
          </cell>
          <cell r="C251">
            <v>0</v>
          </cell>
          <cell r="D251">
            <v>0</v>
          </cell>
        </row>
        <row r="252">
          <cell r="A252" t="str">
            <v xml:space="preserve">4583-5-81                                    </v>
          </cell>
          <cell r="C252">
            <v>78013.460000000006</v>
          </cell>
          <cell r="D252">
            <v>27786.709999999992</v>
          </cell>
        </row>
        <row r="253">
          <cell r="A253" t="str">
            <v xml:space="preserve">4583-5-82                                    </v>
          </cell>
          <cell r="C253">
            <v>86217.69</v>
          </cell>
          <cell r="D253">
            <v>27689.509999999995</v>
          </cell>
        </row>
        <row r="254">
          <cell r="A254" t="str">
            <v xml:space="preserve">4583-5-83                                    </v>
          </cell>
          <cell r="C254">
            <v>170180.24</v>
          </cell>
          <cell r="D254">
            <v>31298.75</v>
          </cell>
        </row>
        <row r="255">
          <cell r="A255" t="str">
            <v xml:space="preserve">4583-5-87                                    </v>
          </cell>
          <cell r="C255">
            <v>595920.86</v>
          </cell>
          <cell r="D255">
            <v>0</v>
          </cell>
        </row>
        <row r="256">
          <cell r="A256" t="str">
            <v xml:space="preserve">4610-5-81                                    </v>
          </cell>
          <cell r="C256">
            <v>0</v>
          </cell>
          <cell r="D256">
            <v>0</v>
          </cell>
        </row>
        <row r="257">
          <cell r="A257" t="str">
            <v xml:space="preserve">4611-5-82                                    </v>
          </cell>
          <cell r="C257">
            <v>0</v>
          </cell>
          <cell r="D257">
            <v>0</v>
          </cell>
        </row>
        <row r="258">
          <cell r="A258" t="str">
            <v xml:space="preserve">4612-5-83                                    </v>
          </cell>
          <cell r="C258">
            <v>0</v>
          </cell>
          <cell r="D258">
            <v>0</v>
          </cell>
        </row>
        <row r="259">
          <cell r="A259" t="str">
            <v xml:space="preserve">4615-5-87                                    </v>
          </cell>
          <cell r="C259">
            <v>0</v>
          </cell>
          <cell r="D259">
            <v>0</v>
          </cell>
        </row>
        <row r="260">
          <cell r="A260" t="str">
            <v xml:space="preserve">4710-5-81                                    </v>
          </cell>
          <cell r="C260">
            <v>0</v>
          </cell>
          <cell r="D260">
            <v>0</v>
          </cell>
        </row>
        <row r="261">
          <cell r="A261" t="str">
            <v xml:space="preserve">4711-5-82                                    </v>
          </cell>
          <cell r="C261">
            <v>0</v>
          </cell>
          <cell r="D261">
            <v>0</v>
          </cell>
        </row>
        <row r="262">
          <cell r="A262" t="str">
            <v xml:space="preserve">4712-5-83                                    </v>
          </cell>
          <cell r="C262">
            <v>0</v>
          </cell>
          <cell r="D262">
            <v>0</v>
          </cell>
        </row>
        <row r="263">
          <cell r="A263" t="str">
            <v xml:space="preserve">4715-5-87                                    </v>
          </cell>
          <cell r="C263">
            <v>0</v>
          </cell>
          <cell r="D263">
            <v>0</v>
          </cell>
        </row>
        <row r="264">
          <cell r="A264" t="str">
            <v xml:space="preserve">4781-5-81                                    </v>
          </cell>
          <cell r="C264">
            <v>0</v>
          </cell>
          <cell r="D264">
            <v>0</v>
          </cell>
        </row>
        <row r="265">
          <cell r="A265" t="str">
            <v xml:space="preserve">4782-5-81                                    </v>
          </cell>
          <cell r="C265">
            <v>0</v>
          </cell>
          <cell r="D265">
            <v>0</v>
          </cell>
        </row>
        <row r="266">
          <cell r="A266" t="str">
            <v xml:space="preserve">4783-5-81                                    </v>
          </cell>
          <cell r="C266">
            <v>0</v>
          </cell>
          <cell r="D266">
            <v>0</v>
          </cell>
        </row>
        <row r="267">
          <cell r="A267" t="str">
            <v xml:space="preserve">4783-5-82                                    </v>
          </cell>
          <cell r="C267">
            <v>0</v>
          </cell>
          <cell r="D267">
            <v>0</v>
          </cell>
        </row>
        <row r="268">
          <cell r="A268" t="str">
            <v xml:space="preserve">4783-5-83                                    </v>
          </cell>
          <cell r="C268">
            <v>0</v>
          </cell>
          <cell r="D268">
            <v>0</v>
          </cell>
        </row>
        <row r="269">
          <cell r="A269" t="str">
            <v xml:space="preserve">4783-5-87                                    </v>
          </cell>
          <cell r="C269">
            <v>0</v>
          </cell>
          <cell r="D269">
            <v>0</v>
          </cell>
        </row>
        <row r="270">
          <cell r="A270" t="str">
            <v xml:space="preserve">5000-5-100                                   </v>
          </cell>
          <cell r="C270">
            <v>0</v>
          </cell>
          <cell r="D270">
            <v>0</v>
          </cell>
        </row>
        <row r="271">
          <cell r="A271" t="str">
            <v xml:space="preserve">5000-6-170                                   </v>
          </cell>
          <cell r="C271">
            <v>0</v>
          </cell>
          <cell r="D271">
            <v>0</v>
          </cell>
        </row>
        <row r="272">
          <cell r="A272" t="str">
            <v xml:space="preserve">5000-6-270                                   </v>
          </cell>
          <cell r="C272">
            <v>0</v>
          </cell>
          <cell r="D272">
            <v>0</v>
          </cell>
        </row>
        <row r="273">
          <cell r="A273" t="str">
            <v xml:space="preserve">5000-7-100                                   </v>
          </cell>
          <cell r="C273">
            <v>0</v>
          </cell>
          <cell r="D273">
            <v>0</v>
          </cell>
        </row>
        <row r="274">
          <cell r="A274" t="str">
            <v xml:space="preserve">5000-7-200                                   </v>
          </cell>
          <cell r="C274">
            <v>0</v>
          </cell>
          <cell r="D274">
            <v>0</v>
          </cell>
        </row>
        <row r="275">
          <cell r="A275" t="str">
            <v xml:space="preserve">5010-5-100                                   </v>
          </cell>
          <cell r="C275">
            <v>0</v>
          </cell>
          <cell r="D275">
            <v>0</v>
          </cell>
        </row>
        <row r="276">
          <cell r="A276" t="str">
            <v xml:space="preserve">5010-5-200                                   </v>
          </cell>
          <cell r="C276">
            <v>0</v>
          </cell>
          <cell r="D276">
            <v>0</v>
          </cell>
        </row>
        <row r="277">
          <cell r="A277" t="str">
            <v xml:space="preserve">5010-6-170                                   </v>
          </cell>
          <cell r="C277">
            <v>0</v>
          </cell>
          <cell r="D277">
            <v>0</v>
          </cell>
        </row>
        <row r="278">
          <cell r="A278" t="str">
            <v xml:space="preserve">5010-6-270                                   </v>
          </cell>
          <cell r="C278">
            <v>0</v>
          </cell>
          <cell r="D278">
            <v>0</v>
          </cell>
        </row>
        <row r="279">
          <cell r="A279" t="str">
            <v xml:space="preserve">5010-7-100                                   </v>
          </cell>
          <cell r="C279">
            <v>0</v>
          </cell>
          <cell r="D279">
            <v>0</v>
          </cell>
        </row>
        <row r="280">
          <cell r="A280" t="str">
            <v xml:space="preserve">5010-7-200                                   </v>
          </cell>
          <cell r="C280">
            <v>0</v>
          </cell>
          <cell r="D280">
            <v>0</v>
          </cell>
        </row>
        <row r="281">
          <cell r="A281" t="str">
            <v xml:space="preserve">5012-5-100                                   </v>
          </cell>
          <cell r="C281">
            <v>5431117.5300000003</v>
          </cell>
          <cell r="D281">
            <v>0</v>
          </cell>
        </row>
        <row r="282">
          <cell r="A282" t="str">
            <v xml:space="preserve">5012-6-170                                   </v>
          </cell>
          <cell r="C282">
            <v>603126.46</v>
          </cell>
          <cell r="D282">
            <v>0</v>
          </cell>
        </row>
        <row r="283">
          <cell r="A283" t="str">
            <v xml:space="preserve">5012-7-100                                   </v>
          </cell>
          <cell r="C283">
            <v>770016.44</v>
          </cell>
          <cell r="D283">
            <v>0</v>
          </cell>
        </row>
        <row r="284">
          <cell r="A284" t="str">
            <v xml:space="preserve">5115-5-100                                   </v>
          </cell>
          <cell r="C284">
            <v>2002444.48</v>
          </cell>
          <cell r="D284">
            <v>190803.35000000009</v>
          </cell>
        </row>
        <row r="285">
          <cell r="A285" t="str">
            <v xml:space="preserve">5115-5-200                                   </v>
          </cell>
          <cell r="C285">
            <v>0</v>
          </cell>
          <cell r="D285">
            <v>0</v>
          </cell>
        </row>
        <row r="286">
          <cell r="A286" t="str">
            <v xml:space="preserve">5115-6-170                                   </v>
          </cell>
          <cell r="C286">
            <v>688637.14</v>
          </cell>
          <cell r="D286">
            <v>529023.74999999988</v>
          </cell>
        </row>
        <row r="287">
          <cell r="A287" t="str">
            <v xml:space="preserve">5115-6-270                                   </v>
          </cell>
          <cell r="C287">
            <v>0</v>
          </cell>
          <cell r="D287">
            <v>0</v>
          </cell>
        </row>
        <row r="288">
          <cell r="A288" t="str">
            <v xml:space="preserve">5115-7-100                                   </v>
          </cell>
          <cell r="C288">
            <v>922053.85</v>
          </cell>
          <cell r="D288">
            <v>209383.59999999998</v>
          </cell>
        </row>
        <row r="289">
          <cell r="A289" t="str">
            <v xml:space="preserve">5115-7-200                                   </v>
          </cell>
          <cell r="C289">
            <v>0</v>
          </cell>
          <cell r="D289">
            <v>0</v>
          </cell>
        </row>
        <row r="290">
          <cell r="A290" t="str">
            <v xml:space="preserve">5116-5-100                                   </v>
          </cell>
          <cell r="C290">
            <v>12787540.49</v>
          </cell>
          <cell r="D290">
            <v>2547026.4499999993</v>
          </cell>
        </row>
        <row r="291">
          <cell r="A291" t="str">
            <v xml:space="preserve">5116-5-200                                   </v>
          </cell>
          <cell r="C291">
            <v>0</v>
          </cell>
          <cell r="D291">
            <v>0</v>
          </cell>
        </row>
        <row r="292">
          <cell r="A292" t="str">
            <v xml:space="preserve">5116-6-170                                   </v>
          </cell>
          <cell r="C292">
            <v>1793984.59</v>
          </cell>
          <cell r="D292">
            <v>1526463.3299999998</v>
          </cell>
        </row>
        <row r="293">
          <cell r="A293" t="str">
            <v xml:space="preserve">5116-6-270                                   </v>
          </cell>
          <cell r="C293">
            <v>0</v>
          </cell>
          <cell r="D293">
            <v>0</v>
          </cell>
        </row>
        <row r="294">
          <cell r="A294" t="str">
            <v xml:space="preserve">5116-7-100                                   </v>
          </cell>
          <cell r="C294">
            <v>2103083.62</v>
          </cell>
          <cell r="D294">
            <v>374335</v>
          </cell>
        </row>
        <row r="295">
          <cell r="A295" t="str">
            <v xml:space="preserve">5116-7-200                                   </v>
          </cell>
          <cell r="C295">
            <v>0</v>
          </cell>
          <cell r="D295">
            <v>0</v>
          </cell>
        </row>
        <row r="296">
          <cell r="A296" t="str">
            <v xml:space="preserve">5117-5-100                                   </v>
          </cell>
          <cell r="C296">
            <v>25139391.420000002</v>
          </cell>
          <cell r="D296">
            <v>5073264.8499999978</v>
          </cell>
        </row>
        <row r="297">
          <cell r="A297" t="str">
            <v xml:space="preserve">5117-5-200                                   </v>
          </cell>
          <cell r="C297">
            <v>0</v>
          </cell>
          <cell r="D297">
            <v>0</v>
          </cell>
        </row>
        <row r="298">
          <cell r="A298" t="str">
            <v xml:space="preserve">5117-6-170                                   </v>
          </cell>
          <cell r="C298">
            <v>1187947.01</v>
          </cell>
          <cell r="D298">
            <v>1072800.3499999999</v>
          </cell>
        </row>
        <row r="299">
          <cell r="A299" t="str">
            <v xml:space="preserve">5117-6-270                                   </v>
          </cell>
          <cell r="C299">
            <v>0</v>
          </cell>
          <cell r="D299">
            <v>0</v>
          </cell>
        </row>
        <row r="300">
          <cell r="A300" t="str">
            <v xml:space="preserve">5117-7-100                                   </v>
          </cell>
          <cell r="C300">
            <v>7307261.6900000004</v>
          </cell>
          <cell r="D300">
            <v>1162979.7999999998</v>
          </cell>
        </row>
        <row r="301">
          <cell r="A301" t="str">
            <v xml:space="preserve">5117-7-200                                   </v>
          </cell>
          <cell r="C301">
            <v>0</v>
          </cell>
          <cell r="D301">
            <v>0</v>
          </cell>
        </row>
        <row r="302">
          <cell r="A302" t="str">
            <v xml:space="preserve">5118-5-100                                   </v>
          </cell>
          <cell r="C302">
            <v>2787479.33</v>
          </cell>
          <cell r="D302">
            <v>629638.06000000006</v>
          </cell>
        </row>
        <row r="303">
          <cell r="A303" t="str">
            <v xml:space="preserve">5118-5-200                                   </v>
          </cell>
          <cell r="C303">
            <v>0</v>
          </cell>
          <cell r="D303">
            <v>0</v>
          </cell>
        </row>
        <row r="304">
          <cell r="A304" t="str">
            <v xml:space="preserve">5118-6-170                                   </v>
          </cell>
          <cell r="C304">
            <v>0</v>
          </cell>
          <cell r="D304">
            <v>0</v>
          </cell>
        </row>
        <row r="305">
          <cell r="A305" t="str">
            <v xml:space="preserve">5118-6-270                                   </v>
          </cell>
          <cell r="C305">
            <v>0</v>
          </cell>
          <cell r="D305">
            <v>0</v>
          </cell>
        </row>
        <row r="306">
          <cell r="A306" t="str">
            <v xml:space="preserve">5118-7-100                                   </v>
          </cell>
          <cell r="C306">
            <v>1897098.38</v>
          </cell>
          <cell r="D306">
            <v>381592.2200000002</v>
          </cell>
        </row>
        <row r="307">
          <cell r="A307" t="str">
            <v xml:space="preserve">5118-7-200                                   </v>
          </cell>
          <cell r="C307">
            <v>0</v>
          </cell>
          <cell r="D307">
            <v>0</v>
          </cell>
        </row>
        <row r="308">
          <cell r="A308" t="str">
            <v xml:space="preserve">5119-5-100                                   </v>
          </cell>
          <cell r="C308">
            <v>0</v>
          </cell>
          <cell r="D308">
            <v>0</v>
          </cell>
        </row>
        <row r="309">
          <cell r="A309" t="str">
            <v xml:space="preserve">5119-5-200                                   </v>
          </cell>
          <cell r="C309">
            <v>0</v>
          </cell>
          <cell r="D309">
            <v>0</v>
          </cell>
        </row>
        <row r="310">
          <cell r="A310" t="str">
            <v xml:space="preserve">5119-6-170                                   </v>
          </cell>
          <cell r="C310">
            <v>0</v>
          </cell>
          <cell r="D310">
            <v>0</v>
          </cell>
        </row>
        <row r="311">
          <cell r="A311" t="str">
            <v xml:space="preserve">5119-6-270                                   </v>
          </cell>
          <cell r="C311">
            <v>0</v>
          </cell>
          <cell r="D311">
            <v>0</v>
          </cell>
        </row>
        <row r="312">
          <cell r="A312" t="str">
            <v xml:space="preserve">5119-7-100                                   </v>
          </cell>
          <cell r="C312">
            <v>0</v>
          </cell>
          <cell r="D312">
            <v>0</v>
          </cell>
        </row>
        <row r="313">
          <cell r="A313" t="str">
            <v xml:space="preserve">5119-7-200                                   </v>
          </cell>
          <cell r="C313">
            <v>0</v>
          </cell>
          <cell r="D313">
            <v>0</v>
          </cell>
        </row>
        <row r="314">
          <cell r="A314" t="str">
            <v xml:space="preserve">5120-5-100                                   </v>
          </cell>
          <cell r="C314">
            <v>0</v>
          </cell>
          <cell r="D314">
            <v>0</v>
          </cell>
        </row>
        <row r="315">
          <cell r="A315" t="str">
            <v xml:space="preserve">5120-5-200                                   </v>
          </cell>
          <cell r="C315">
            <v>0</v>
          </cell>
          <cell r="D315">
            <v>0</v>
          </cell>
        </row>
        <row r="316">
          <cell r="A316" t="str">
            <v xml:space="preserve">5120-6-170                                   </v>
          </cell>
          <cell r="C316">
            <v>0</v>
          </cell>
          <cell r="D316">
            <v>0</v>
          </cell>
        </row>
        <row r="317">
          <cell r="A317" t="str">
            <v xml:space="preserve">5120-6-270                                   </v>
          </cell>
          <cell r="C317">
            <v>0</v>
          </cell>
          <cell r="D317">
            <v>0</v>
          </cell>
        </row>
        <row r="318">
          <cell r="A318" t="str">
            <v xml:space="preserve">5120-7-100                                   </v>
          </cell>
          <cell r="C318">
            <v>0</v>
          </cell>
          <cell r="D318">
            <v>0</v>
          </cell>
        </row>
        <row r="319">
          <cell r="A319" t="str">
            <v xml:space="preserve">5120-7-200                                   </v>
          </cell>
          <cell r="C319">
            <v>0</v>
          </cell>
          <cell r="D319">
            <v>0</v>
          </cell>
        </row>
        <row r="320">
          <cell r="A320" t="str">
            <v xml:space="preserve">5121-5-100                                   </v>
          </cell>
          <cell r="C320">
            <v>0</v>
          </cell>
          <cell r="D320">
            <v>0</v>
          </cell>
        </row>
        <row r="321">
          <cell r="A321" t="str">
            <v xml:space="preserve">5121-5-200                                   </v>
          </cell>
          <cell r="C321">
            <v>0</v>
          </cell>
          <cell r="D321">
            <v>0</v>
          </cell>
        </row>
        <row r="322">
          <cell r="A322" t="str">
            <v xml:space="preserve">5121-6-170                                   </v>
          </cell>
          <cell r="C322">
            <v>92835</v>
          </cell>
          <cell r="D322">
            <v>53120</v>
          </cell>
        </row>
        <row r="323">
          <cell r="A323" t="str">
            <v xml:space="preserve">5121-6-270                                   </v>
          </cell>
          <cell r="C323">
            <v>0</v>
          </cell>
          <cell r="D323">
            <v>0</v>
          </cell>
        </row>
        <row r="324">
          <cell r="A324" t="str">
            <v xml:space="preserve">5121-7-100                                   </v>
          </cell>
          <cell r="C324">
            <v>97099.5</v>
          </cell>
          <cell r="D324">
            <v>14500</v>
          </cell>
        </row>
        <row r="325">
          <cell r="A325" t="str">
            <v xml:space="preserve">5121-7-200                                   </v>
          </cell>
          <cell r="C325">
            <v>0</v>
          </cell>
          <cell r="D325">
            <v>0</v>
          </cell>
        </row>
        <row r="326">
          <cell r="A326" t="str">
            <v xml:space="preserve">5122-5-100                                   </v>
          </cell>
          <cell r="C326">
            <v>0</v>
          </cell>
          <cell r="D326">
            <v>0</v>
          </cell>
        </row>
        <row r="327">
          <cell r="A327" t="str">
            <v xml:space="preserve">5122-5-200                                   </v>
          </cell>
          <cell r="C327">
            <v>0</v>
          </cell>
          <cell r="D327">
            <v>0</v>
          </cell>
        </row>
        <row r="328">
          <cell r="A328" t="str">
            <v xml:space="preserve">5122-6-170                                   </v>
          </cell>
          <cell r="C328">
            <v>0</v>
          </cell>
          <cell r="D328">
            <v>0</v>
          </cell>
        </row>
        <row r="329">
          <cell r="A329" t="str">
            <v xml:space="preserve">5122-6-270                                   </v>
          </cell>
          <cell r="C329">
            <v>0</v>
          </cell>
          <cell r="D329">
            <v>0</v>
          </cell>
        </row>
        <row r="330">
          <cell r="A330" t="str">
            <v xml:space="preserve">5122-7-100                                   </v>
          </cell>
          <cell r="C330">
            <v>1596</v>
          </cell>
          <cell r="D330">
            <v>0</v>
          </cell>
        </row>
        <row r="331">
          <cell r="A331" t="str">
            <v xml:space="preserve">5122-7-200                                   </v>
          </cell>
          <cell r="C331">
            <v>0</v>
          </cell>
          <cell r="D331">
            <v>0</v>
          </cell>
        </row>
        <row r="332">
          <cell r="A332" t="str">
            <v xml:space="preserve">5123-5-100                                   </v>
          </cell>
          <cell r="C332">
            <v>75961.2</v>
          </cell>
          <cell r="D332">
            <v>9248.6200000000099</v>
          </cell>
        </row>
        <row r="333">
          <cell r="A333" t="str">
            <v xml:space="preserve">5123-5-200                                   </v>
          </cell>
          <cell r="C333">
            <v>0</v>
          </cell>
          <cell r="D333">
            <v>0</v>
          </cell>
        </row>
        <row r="334">
          <cell r="A334" t="str">
            <v xml:space="preserve">5123-6-170                                   </v>
          </cell>
          <cell r="C334">
            <v>0</v>
          </cell>
          <cell r="D334">
            <v>0</v>
          </cell>
        </row>
        <row r="335">
          <cell r="A335" t="str">
            <v xml:space="preserve">5123-6-270                                   </v>
          </cell>
          <cell r="C335">
            <v>0</v>
          </cell>
          <cell r="D335">
            <v>0</v>
          </cell>
        </row>
        <row r="336">
          <cell r="A336" t="str">
            <v xml:space="preserve">5123-7-100                                   </v>
          </cell>
          <cell r="C336">
            <v>0</v>
          </cell>
          <cell r="D336">
            <v>0</v>
          </cell>
        </row>
        <row r="337">
          <cell r="A337" t="str">
            <v xml:space="preserve">5123-7-200                                   </v>
          </cell>
          <cell r="C337">
            <v>0</v>
          </cell>
          <cell r="D337">
            <v>0</v>
          </cell>
        </row>
        <row r="338">
          <cell r="A338" t="str">
            <v xml:space="preserve">5125-5-100                                   </v>
          </cell>
          <cell r="C338">
            <v>0</v>
          </cell>
          <cell r="D338">
            <v>0</v>
          </cell>
        </row>
        <row r="339">
          <cell r="A339" t="str">
            <v xml:space="preserve">5125-6-170                                   </v>
          </cell>
          <cell r="C339">
            <v>3040</v>
          </cell>
          <cell r="D339">
            <v>0</v>
          </cell>
        </row>
        <row r="340">
          <cell r="A340" t="str">
            <v xml:space="preserve">5125-7-100                                   </v>
          </cell>
          <cell r="C340">
            <v>500</v>
          </cell>
          <cell r="D340">
            <v>0</v>
          </cell>
        </row>
        <row r="341">
          <cell r="A341" t="str">
            <v xml:space="preserve">5126-5-100                                   </v>
          </cell>
          <cell r="C341">
            <v>0</v>
          </cell>
          <cell r="D341">
            <v>0</v>
          </cell>
        </row>
        <row r="342">
          <cell r="A342" t="str">
            <v xml:space="preserve">5126-6-170                                   </v>
          </cell>
          <cell r="C342">
            <v>3500</v>
          </cell>
          <cell r="D342">
            <v>0</v>
          </cell>
        </row>
        <row r="343">
          <cell r="A343" t="str">
            <v xml:space="preserve">5126-7-100                                   </v>
          </cell>
          <cell r="C343">
            <v>500</v>
          </cell>
          <cell r="D343">
            <v>0</v>
          </cell>
        </row>
        <row r="344">
          <cell r="A344" t="str">
            <v xml:space="preserve">5210-5-100                                   </v>
          </cell>
          <cell r="C344">
            <v>279536</v>
          </cell>
          <cell r="D344">
            <v>67919</v>
          </cell>
        </row>
        <row r="345">
          <cell r="A345" t="str">
            <v xml:space="preserve">5210-5-200                                   </v>
          </cell>
          <cell r="C345">
            <v>0</v>
          </cell>
          <cell r="D345">
            <v>0</v>
          </cell>
        </row>
        <row r="346">
          <cell r="A346" t="str">
            <v xml:space="preserve">5210-6-170                                   </v>
          </cell>
          <cell r="C346">
            <v>0</v>
          </cell>
          <cell r="D346">
            <v>0</v>
          </cell>
        </row>
        <row r="347">
          <cell r="A347" t="str">
            <v xml:space="preserve">5210-6-270                                   </v>
          </cell>
          <cell r="C347">
            <v>0</v>
          </cell>
          <cell r="D347">
            <v>0</v>
          </cell>
        </row>
        <row r="348">
          <cell r="A348" t="str">
            <v xml:space="preserve">5210-7-100                                   </v>
          </cell>
          <cell r="C348">
            <v>148507</v>
          </cell>
          <cell r="D348">
            <v>34643</v>
          </cell>
        </row>
        <row r="349">
          <cell r="A349" t="str">
            <v xml:space="preserve">5210-7-200                                   </v>
          </cell>
          <cell r="C349">
            <v>0</v>
          </cell>
          <cell r="D349">
            <v>0</v>
          </cell>
        </row>
        <row r="350">
          <cell r="A350" t="str">
            <v xml:space="preserve">5211-5-100                                   </v>
          </cell>
          <cell r="C350">
            <v>0</v>
          </cell>
          <cell r="D350">
            <v>0</v>
          </cell>
        </row>
        <row r="351">
          <cell r="A351" t="str">
            <v xml:space="preserve">5211-5-200                                   </v>
          </cell>
          <cell r="C351">
            <v>0</v>
          </cell>
          <cell r="D351">
            <v>0</v>
          </cell>
        </row>
        <row r="352">
          <cell r="A352" t="str">
            <v xml:space="preserve">5211-6-170                                   </v>
          </cell>
          <cell r="C352">
            <v>0</v>
          </cell>
          <cell r="D352">
            <v>0</v>
          </cell>
        </row>
        <row r="353">
          <cell r="A353" t="str">
            <v xml:space="preserve">5211-6-270                                   </v>
          </cell>
          <cell r="C353">
            <v>0</v>
          </cell>
          <cell r="D353">
            <v>0</v>
          </cell>
        </row>
        <row r="354">
          <cell r="A354" t="str">
            <v xml:space="preserve">5211-7-100                                   </v>
          </cell>
          <cell r="C354">
            <v>0</v>
          </cell>
          <cell r="D354">
            <v>0</v>
          </cell>
        </row>
        <row r="355">
          <cell r="A355" t="str">
            <v xml:space="preserve">5211-7-200                                   </v>
          </cell>
          <cell r="C355">
            <v>0</v>
          </cell>
          <cell r="D355">
            <v>0</v>
          </cell>
        </row>
        <row r="356">
          <cell r="A356" t="str">
            <v xml:space="preserve">5212-5-100                                   </v>
          </cell>
          <cell r="C356">
            <v>165033.12</v>
          </cell>
          <cell r="D356">
            <v>7980.8699999999953</v>
          </cell>
        </row>
        <row r="357">
          <cell r="A357" t="str">
            <v xml:space="preserve">5212-5-200                                   </v>
          </cell>
          <cell r="C357">
            <v>0</v>
          </cell>
          <cell r="D357">
            <v>0</v>
          </cell>
        </row>
        <row r="358">
          <cell r="A358" t="str">
            <v xml:space="preserve">5212-6-170                                   </v>
          </cell>
          <cell r="C358">
            <v>0</v>
          </cell>
          <cell r="D358">
            <v>0</v>
          </cell>
        </row>
        <row r="359">
          <cell r="A359" t="str">
            <v xml:space="preserve">5212-6-270                                   </v>
          </cell>
          <cell r="C359">
            <v>0</v>
          </cell>
          <cell r="D359">
            <v>0</v>
          </cell>
        </row>
        <row r="360">
          <cell r="A360" t="str">
            <v xml:space="preserve">5212-7-100                                   </v>
          </cell>
          <cell r="C360">
            <v>62492.959999999999</v>
          </cell>
          <cell r="D360">
            <v>4347.1700000000055</v>
          </cell>
        </row>
        <row r="361">
          <cell r="A361" t="str">
            <v xml:space="preserve">5212-7-200                                   </v>
          </cell>
          <cell r="C361">
            <v>0</v>
          </cell>
          <cell r="D361">
            <v>0</v>
          </cell>
        </row>
        <row r="362">
          <cell r="A362" t="str">
            <v xml:space="preserve">5213-5-100                                   </v>
          </cell>
          <cell r="C362">
            <v>13874</v>
          </cell>
          <cell r="D362">
            <v>3350</v>
          </cell>
        </row>
        <row r="363">
          <cell r="A363" t="str">
            <v xml:space="preserve">5213-5-200                                   </v>
          </cell>
          <cell r="C363">
            <v>0</v>
          </cell>
          <cell r="D363">
            <v>0</v>
          </cell>
        </row>
        <row r="364">
          <cell r="A364" t="str">
            <v xml:space="preserve">5213-6-170                                   </v>
          </cell>
          <cell r="C364">
            <v>0</v>
          </cell>
          <cell r="D364">
            <v>0</v>
          </cell>
        </row>
        <row r="365">
          <cell r="A365" t="str">
            <v xml:space="preserve">5213-6-270                                   </v>
          </cell>
          <cell r="C365">
            <v>0</v>
          </cell>
          <cell r="D365">
            <v>0</v>
          </cell>
        </row>
        <row r="366">
          <cell r="A366" t="str">
            <v xml:space="preserve">5213-7-100                                   </v>
          </cell>
          <cell r="C366">
            <v>7321</v>
          </cell>
          <cell r="D366">
            <v>1712</v>
          </cell>
        </row>
        <row r="367">
          <cell r="A367" t="str">
            <v xml:space="preserve">5213-7-200                                   </v>
          </cell>
          <cell r="C367">
            <v>0</v>
          </cell>
          <cell r="D367">
            <v>0</v>
          </cell>
        </row>
        <row r="368">
          <cell r="A368" t="str">
            <v xml:space="preserve">5214-5-100                                   </v>
          </cell>
          <cell r="C368">
            <v>0</v>
          </cell>
          <cell r="D368">
            <v>0</v>
          </cell>
        </row>
        <row r="369">
          <cell r="A369" t="str">
            <v xml:space="preserve">5214-5-200                                   </v>
          </cell>
          <cell r="C369">
            <v>0</v>
          </cell>
          <cell r="D369">
            <v>0</v>
          </cell>
        </row>
        <row r="370">
          <cell r="A370" t="str">
            <v xml:space="preserve">5214-6-170                                   </v>
          </cell>
          <cell r="C370">
            <v>0</v>
          </cell>
          <cell r="D370">
            <v>0</v>
          </cell>
        </row>
        <row r="371">
          <cell r="A371" t="str">
            <v xml:space="preserve">5214-6-270                                   </v>
          </cell>
          <cell r="C371">
            <v>0</v>
          </cell>
          <cell r="D371">
            <v>0</v>
          </cell>
        </row>
        <row r="372">
          <cell r="A372" t="str">
            <v xml:space="preserve">5214-7-100                                   </v>
          </cell>
          <cell r="C372">
            <v>0</v>
          </cell>
          <cell r="D372">
            <v>0</v>
          </cell>
        </row>
        <row r="373">
          <cell r="A373" t="str">
            <v xml:space="preserve">5214-7-200                                   </v>
          </cell>
          <cell r="C373">
            <v>0</v>
          </cell>
          <cell r="D373">
            <v>0</v>
          </cell>
        </row>
        <row r="374">
          <cell r="A374" t="str">
            <v xml:space="preserve">5215-5-100                                   </v>
          </cell>
          <cell r="C374">
            <v>0</v>
          </cell>
          <cell r="D374">
            <v>21122.59</v>
          </cell>
        </row>
        <row r="375">
          <cell r="A375" t="str">
            <v xml:space="preserve">5215-5-200                                   </v>
          </cell>
          <cell r="C375">
            <v>0</v>
          </cell>
          <cell r="D375">
            <v>0</v>
          </cell>
        </row>
        <row r="376">
          <cell r="A376" t="str">
            <v xml:space="preserve">5215-6-170                                   </v>
          </cell>
          <cell r="C376">
            <v>0</v>
          </cell>
          <cell r="D376">
            <v>0</v>
          </cell>
        </row>
        <row r="377">
          <cell r="A377" t="str">
            <v xml:space="preserve">5215-6-270                                   </v>
          </cell>
          <cell r="C377">
            <v>0</v>
          </cell>
          <cell r="D377">
            <v>0</v>
          </cell>
        </row>
        <row r="378">
          <cell r="A378" t="str">
            <v xml:space="preserve">5215-7-100                                   </v>
          </cell>
          <cell r="C378">
            <v>0</v>
          </cell>
          <cell r="D378">
            <v>13306.72</v>
          </cell>
        </row>
        <row r="379">
          <cell r="A379" t="str">
            <v xml:space="preserve">5215-7-200                                   </v>
          </cell>
          <cell r="C379">
            <v>0</v>
          </cell>
          <cell r="D379">
            <v>0</v>
          </cell>
        </row>
        <row r="380">
          <cell r="A380" t="str">
            <v xml:space="preserve">5216-5-100                                   </v>
          </cell>
          <cell r="C380">
            <v>0</v>
          </cell>
          <cell r="D380">
            <v>0</v>
          </cell>
        </row>
        <row r="381">
          <cell r="A381" t="str">
            <v xml:space="preserve">5216-5-200                                   </v>
          </cell>
          <cell r="C381">
            <v>0</v>
          </cell>
          <cell r="D381">
            <v>0</v>
          </cell>
        </row>
        <row r="382">
          <cell r="A382" t="str">
            <v xml:space="preserve">5216-6-170                                   </v>
          </cell>
          <cell r="C382">
            <v>0</v>
          </cell>
          <cell r="D382">
            <v>0</v>
          </cell>
        </row>
        <row r="383">
          <cell r="A383" t="str">
            <v xml:space="preserve">5216-6-270                                   </v>
          </cell>
          <cell r="C383">
            <v>0</v>
          </cell>
          <cell r="D383">
            <v>0</v>
          </cell>
        </row>
        <row r="384">
          <cell r="A384" t="str">
            <v xml:space="preserve">5216-7-100                                   </v>
          </cell>
          <cell r="C384">
            <v>0</v>
          </cell>
          <cell r="D384">
            <v>0</v>
          </cell>
        </row>
        <row r="385">
          <cell r="A385" t="str">
            <v xml:space="preserve">5216-7-200                                   </v>
          </cell>
          <cell r="C385">
            <v>0</v>
          </cell>
          <cell r="D385">
            <v>0</v>
          </cell>
        </row>
        <row r="386">
          <cell r="A386" t="str">
            <v xml:space="preserve">5217-5-100                                   </v>
          </cell>
          <cell r="C386">
            <v>0</v>
          </cell>
          <cell r="D386">
            <v>0</v>
          </cell>
        </row>
        <row r="387">
          <cell r="A387" t="str">
            <v xml:space="preserve">5217-5-200                                   </v>
          </cell>
          <cell r="C387">
            <v>0</v>
          </cell>
          <cell r="D387">
            <v>0</v>
          </cell>
        </row>
        <row r="388">
          <cell r="A388" t="str">
            <v xml:space="preserve">5217-6-170                                   </v>
          </cell>
          <cell r="C388">
            <v>0</v>
          </cell>
          <cell r="D388">
            <v>0</v>
          </cell>
        </row>
        <row r="389">
          <cell r="A389" t="str">
            <v xml:space="preserve">5217-6-270                                   </v>
          </cell>
          <cell r="C389">
            <v>0</v>
          </cell>
          <cell r="D389">
            <v>0</v>
          </cell>
        </row>
        <row r="390">
          <cell r="A390" t="str">
            <v xml:space="preserve">5217-7-100                                   </v>
          </cell>
          <cell r="C390">
            <v>0</v>
          </cell>
          <cell r="D390">
            <v>0</v>
          </cell>
        </row>
        <row r="391">
          <cell r="A391" t="str">
            <v xml:space="preserve">5217-7-200                                   </v>
          </cell>
          <cell r="C391">
            <v>0</v>
          </cell>
          <cell r="D391">
            <v>0</v>
          </cell>
        </row>
        <row r="392">
          <cell r="A392" t="str">
            <v xml:space="preserve">5218-5-100                                   </v>
          </cell>
          <cell r="C392">
            <v>3153</v>
          </cell>
          <cell r="D392">
            <v>-578</v>
          </cell>
        </row>
        <row r="393">
          <cell r="A393" t="str">
            <v xml:space="preserve">5218-5-200                                   </v>
          </cell>
          <cell r="C393">
            <v>0</v>
          </cell>
          <cell r="D393">
            <v>0</v>
          </cell>
        </row>
        <row r="394">
          <cell r="A394" t="str">
            <v xml:space="preserve">5218-6-170                                   </v>
          </cell>
          <cell r="C394">
            <v>0</v>
          </cell>
          <cell r="D394">
            <v>0</v>
          </cell>
        </row>
        <row r="395">
          <cell r="A395" t="str">
            <v xml:space="preserve">5218-6-270                                   </v>
          </cell>
          <cell r="C395">
            <v>0</v>
          </cell>
          <cell r="D395">
            <v>0</v>
          </cell>
        </row>
        <row r="396">
          <cell r="A396" t="str">
            <v xml:space="preserve">5218-7-100                                   </v>
          </cell>
          <cell r="C396">
            <v>1762</v>
          </cell>
          <cell r="D396">
            <v>-327</v>
          </cell>
        </row>
        <row r="397">
          <cell r="A397" t="str">
            <v xml:space="preserve">5218-7-200                                   </v>
          </cell>
          <cell r="C397">
            <v>0</v>
          </cell>
          <cell r="D397">
            <v>0</v>
          </cell>
        </row>
        <row r="398">
          <cell r="A398" t="str">
            <v xml:space="preserve">5219-5-100                                   </v>
          </cell>
          <cell r="C398">
            <v>0</v>
          </cell>
          <cell r="D398">
            <v>0</v>
          </cell>
        </row>
        <row r="399">
          <cell r="A399" t="str">
            <v xml:space="preserve">5219-5-200                                   </v>
          </cell>
          <cell r="C399">
            <v>0</v>
          </cell>
          <cell r="D399">
            <v>0</v>
          </cell>
        </row>
        <row r="400">
          <cell r="A400" t="str">
            <v xml:space="preserve">5219-6-170                                   </v>
          </cell>
          <cell r="C400">
            <v>0</v>
          </cell>
          <cell r="D400">
            <v>0</v>
          </cell>
        </row>
        <row r="401">
          <cell r="A401" t="str">
            <v xml:space="preserve">5219-6-270                                   </v>
          </cell>
          <cell r="C401">
            <v>0</v>
          </cell>
          <cell r="D401">
            <v>0</v>
          </cell>
        </row>
        <row r="402">
          <cell r="A402" t="str">
            <v xml:space="preserve">5219-7-100                                   </v>
          </cell>
          <cell r="C402">
            <v>0</v>
          </cell>
          <cell r="D402">
            <v>0</v>
          </cell>
        </row>
        <row r="403">
          <cell r="A403" t="str">
            <v xml:space="preserve">5219-7-200                                   </v>
          </cell>
          <cell r="C403">
            <v>0</v>
          </cell>
          <cell r="D403">
            <v>0</v>
          </cell>
        </row>
        <row r="404">
          <cell r="A404" t="str">
            <v xml:space="preserve">5230-5-100                                   </v>
          </cell>
          <cell r="C404">
            <v>1131279.3</v>
          </cell>
          <cell r="D404">
            <v>220925.07000000007</v>
          </cell>
        </row>
        <row r="405">
          <cell r="A405" t="str">
            <v xml:space="preserve">5230-5-200                                   </v>
          </cell>
          <cell r="C405">
            <v>535884</v>
          </cell>
          <cell r="D405">
            <v>120575</v>
          </cell>
        </row>
        <row r="406">
          <cell r="A406" t="str">
            <v xml:space="preserve">5230-6-170                                   </v>
          </cell>
          <cell r="C406">
            <v>0</v>
          </cell>
          <cell r="D406">
            <v>0</v>
          </cell>
        </row>
        <row r="407">
          <cell r="A407" t="str">
            <v xml:space="preserve">5230-6-270                                   </v>
          </cell>
          <cell r="C407">
            <v>0</v>
          </cell>
          <cell r="D407">
            <v>0</v>
          </cell>
        </row>
        <row r="408">
          <cell r="A408" t="str">
            <v xml:space="preserve">5230-7-100                                   </v>
          </cell>
          <cell r="C408">
            <v>528889.68999999994</v>
          </cell>
          <cell r="D408">
            <v>100069</v>
          </cell>
        </row>
        <row r="409">
          <cell r="A409" t="str">
            <v xml:space="preserve">5230-7-200                                   </v>
          </cell>
          <cell r="C409">
            <v>0</v>
          </cell>
          <cell r="D409">
            <v>0</v>
          </cell>
        </row>
        <row r="410">
          <cell r="A410" t="str">
            <v xml:space="preserve">5231-5-100                                   </v>
          </cell>
          <cell r="C410">
            <v>40126.03</v>
          </cell>
          <cell r="D410">
            <v>5578.1500000000015</v>
          </cell>
        </row>
        <row r="411">
          <cell r="A411" t="str">
            <v xml:space="preserve">5231-5-200                                   </v>
          </cell>
          <cell r="C411">
            <v>5000</v>
          </cell>
          <cell r="D411">
            <v>1000</v>
          </cell>
        </row>
        <row r="412">
          <cell r="A412" t="str">
            <v xml:space="preserve">5231-6-170                                   </v>
          </cell>
          <cell r="C412">
            <v>0</v>
          </cell>
          <cell r="D412">
            <v>0</v>
          </cell>
        </row>
        <row r="413">
          <cell r="A413" t="str">
            <v xml:space="preserve">5231-6-270                                   </v>
          </cell>
          <cell r="C413">
            <v>0</v>
          </cell>
          <cell r="D413">
            <v>0</v>
          </cell>
        </row>
        <row r="414">
          <cell r="A414" t="str">
            <v xml:space="preserve">5231-7-100                                   </v>
          </cell>
          <cell r="C414">
            <v>441.95</v>
          </cell>
          <cell r="D414">
            <v>75.260000000000048</v>
          </cell>
        </row>
        <row r="415">
          <cell r="A415" t="str">
            <v xml:space="preserve">5231-7-200                                   </v>
          </cell>
          <cell r="C415">
            <v>0</v>
          </cell>
          <cell r="D415">
            <v>0</v>
          </cell>
        </row>
        <row r="416">
          <cell r="A416" t="str">
            <v xml:space="preserve">5232-5-100                                   </v>
          </cell>
          <cell r="C416">
            <v>222660.29</v>
          </cell>
          <cell r="D416">
            <v>39212.5</v>
          </cell>
        </row>
        <row r="417">
          <cell r="A417" t="str">
            <v xml:space="preserve">5232-5-200                                   </v>
          </cell>
          <cell r="C417">
            <v>142904.54</v>
          </cell>
          <cell r="D417">
            <v>28956.78</v>
          </cell>
        </row>
        <row r="418">
          <cell r="A418" t="str">
            <v xml:space="preserve">5232-6-170                                   </v>
          </cell>
          <cell r="C418">
            <v>0</v>
          </cell>
          <cell r="D418">
            <v>0</v>
          </cell>
        </row>
        <row r="419">
          <cell r="A419" t="str">
            <v xml:space="preserve">5232-6-270                                   </v>
          </cell>
          <cell r="C419">
            <v>0</v>
          </cell>
          <cell r="D419">
            <v>0</v>
          </cell>
        </row>
        <row r="420">
          <cell r="A420" t="str">
            <v xml:space="preserve">5232-7-100                                   </v>
          </cell>
          <cell r="C420">
            <v>197833.28</v>
          </cell>
          <cell r="D420">
            <v>35641.51999999999</v>
          </cell>
        </row>
        <row r="421">
          <cell r="A421" t="str">
            <v xml:space="preserve">5232-7-200                                   </v>
          </cell>
          <cell r="C421">
            <v>0</v>
          </cell>
          <cell r="D421">
            <v>0</v>
          </cell>
        </row>
        <row r="422">
          <cell r="A422" t="str">
            <v xml:space="preserve">5233-5-100                                   </v>
          </cell>
          <cell r="C422">
            <v>43023.99</v>
          </cell>
          <cell r="D422">
            <v>8513.57</v>
          </cell>
        </row>
        <row r="423">
          <cell r="A423" t="str">
            <v xml:space="preserve">5233-5-200                                   </v>
          </cell>
          <cell r="C423">
            <v>18888</v>
          </cell>
          <cell r="D423">
            <v>4481</v>
          </cell>
        </row>
        <row r="424">
          <cell r="A424" t="str">
            <v xml:space="preserve">5233-6-170                                   </v>
          </cell>
          <cell r="C424">
            <v>0</v>
          </cell>
          <cell r="D424">
            <v>0</v>
          </cell>
        </row>
        <row r="425">
          <cell r="A425" t="str">
            <v xml:space="preserve">5233-6-270                                   </v>
          </cell>
          <cell r="C425">
            <v>0</v>
          </cell>
          <cell r="D425">
            <v>0</v>
          </cell>
        </row>
        <row r="426">
          <cell r="A426" t="str">
            <v xml:space="preserve">5233-7-100                                   </v>
          </cell>
          <cell r="C426">
            <v>24872.43</v>
          </cell>
          <cell r="D426">
            <v>4803.6500000000015</v>
          </cell>
        </row>
        <row r="427">
          <cell r="A427" t="str">
            <v xml:space="preserve">5233-7-200                                   </v>
          </cell>
          <cell r="C427">
            <v>0</v>
          </cell>
          <cell r="D427">
            <v>0</v>
          </cell>
        </row>
        <row r="428">
          <cell r="A428" t="str">
            <v xml:space="preserve">5234-5-100                                   </v>
          </cell>
          <cell r="C428">
            <v>29686.18</v>
          </cell>
          <cell r="D428">
            <v>5805.0299999999988</v>
          </cell>
        </row>
        <row r="429">
          <cell r="A429" t="str">
            <v xml:space="preserve">5234-5-200                                   </v>
          </cell>
          <cell r="C429">
            <v>780</v>
          </cell>
          <cell r="D429">
            <v>0</v>
          </cell>
        </row>
        <row r="430">
          <cell r="A430" t="str">
            <v xml:space="preserve">5234-6-170                                   </v>
          </cell>
          <cell r="C430">
            <v>0</v>
          </cell>
          <cell r="D430">
            <v>0</v>
          </cell>
        </row>
        <row r="431">
          <cell r="A431" t="str">
            <v xml:space="preserve">5234-6-270                                   </v>
          </cell>
          <cell r="C431">
            <v>0</v>
          </cell>
          <cell r="D431">
            <v>0</v>
          </cell>
        </row>
        <row r="432">
          <cell r="A432" t="str">
            <v xml:space="preserve">5234-7-100                                   </v>
          </cell>
          <cell r="C432">
            <v>5232.03</v>
          </cell>
          <cell r="D432">
            <v>1335.8900000000003</v>
          </cell>
        </row>
        <row r="433">
          <cell r="A433" t="str">
            <v xml:space="preserve">5234-7-200                                   </v>
          </cell>
          <cell r="C433">
            <v>0</v>
          </cell>
          <cell r="D433">
            <v>0</v>
          </cell>
        </row>
        <row r="434">
          <cell r="A434" t="str">
            <v xml:space="preserve">5235-5-100                                   </v>
          </cell>
          <cell r="C434">
            <v>129205.81</v>
          </cell>
          <cell r="D434">
            <v>27339.140000000014</v>
          </cell>
        </row>
        <row r="435">
          <cell r="A435" t="str">
            <v xml:space="preserve">5235-5-200                                   </v>
          </cell>
          <cell r="C435">
            <v>56581</v>
          </cell>
          <cell r="D435">
            <v>12814</v>
          </cell>
        </row>
        <row r="436">
          <cell r="A436" t="str">
            <v xml:space="preserve">5235-6-170                                   </v>
          </cell>
          <cell r="C436">
            <v>0</v>
          </cell>
          <cell r="D436">
            <v>0</v>
          </cell>
        </row>
        <row r="437">
          <cell r="A437" t="str">
            <v xml:space="preserve">5235-6-270                                   </v>
          </cell>
          <cell r="C437">
            <v>0</v>
          </cell>
          <cell r="D437">
            <v>0</v>
          </cell>
        </row>
        <row r="438">
          <cell r="A438" t="str">
            <v xml:space="preserve">5235-7-100                                   </v>
          </cell>
          <cell r="C438">
            <v>63800.79</v>
          </cell>
          <cell r="D438">
            <v>13192.57</v>
          </cell>
        </row>
        <row r="439">
          <cell r="A439" t="str">
            <v xml:space="preserve">5235-7-200                                   </v>
          </cell>
          <cell r="C439">
            <v>0</v>
          </cell>
          <cell r="D439">
            <v>0</v>
          </cell>
        </row>
        <row r="440">
          <cell r="A440" t="str">
            <v xml:space="preserve">5236-5-100                                   </v>
          </cell>
          <cell r="C440">
            <v>17534.77</v>
          </cell>
          <cell r="D440">
            <v>1958.369999999999</v>
          </cell>
        </row>
        <row r="441">
          <cell r="A441" t="str">
            <v xml:space="preserve">5236-5-200                                   </v>
          </cell>
          <cell r="C441">
            <v>11300</v>
          </cell>
          <cell r="D441">
            <v>-777.47999999999956</v>
          </cell>
        </row>
        <row r="442">
          <cell r="A442" t="str">
            <v xml:space="preserve">5236-6-170                                   </v>
          </cell>
          <cell r="C442">
            <v>0</v>
          </cell>
          <cell r="D442">
            <v>0</v>
          </cell>
        </row>
        <row r="443">
          <cell r="A443" t="str">
            <v xml:space="preserve">5236-6-270                                   </v>
          </cell>
          <cell r="C443">
            <v>0</v>
          </cell>
          <cell r="D443">
            <v>0</v>
          </cell>
        </row>
        <row r="444">
          <cell r="A444" t="str">
            <v xml:space="preserve">5236-7-100                                   </v>
          </cell>
          <cell r="C444">
            <v>13435.73</v>
          </cell>
          <cell r="D444">
            <v>-139.07999999999993</v>
          </cell>
        </row>
        <row r="445">
          <cell r="A445" t="str">
            <v xml:space="preserve">5236-7-200                                   </v>
          </cell>
          <cell r="C445">
            <v>0</v>
          </cell>
          <cell r="D445">
            <v>0</v>
          </cell>
        </row>
        <row r="446">
          <cell r="A446" t="str">
            <v xml:space="preserve">5237-5-100                                   </v>
          </cell>
          <cell r="C446">
            <v>0</v>
          </cell>
          <cell r="D446">
            <v>179.23</v>
          </cell>
        </row>
        <row r="447">
          <cell r="A447" t="str">
            <v xml:space="preserve">5237-5-200                                   </v>
          </cell>
          <cell r="C447">
            <v>0</v>
          </cell>
          <cell r="D447">
            <v>0</v>
          </cell>
        </row>
        <row r="448">
          <cell r="A448" t="str">
            <v xml:space="preserve">5237-6-170                                   </v>
          </cell>
          <cell r="C448">
            <v>0</v>
          </cell>
          <cell r="D448">
            <v>0</v>
          </cell>
        </row>
        <row r="449">
          <cell r="A449" t="str">
            <v xml:space="preserve">5237-6-270                                   </v>
          </cell>
          <cell r="C449">
            <v>0</v>
          </cell>
          <cell r="D449">
            <v>0</v>
          </cell>
        </row>
        <row r="450">
          <cell r="A450" t="str">
            <v xml:space="preserve">5237-7-100                                   </v>
          </cell>
          <cell r="C450">
            <v>0</v>
          </cell>
          <cell r="D450">
            <v>23.33</v>
          </cell>
        </row>
        <row r="451">
          <cell r="A451" t="str">
            <v xml:space="preserve">5237-7-200                                   </v>
          </cell>
          <cell r="C451">
            <v>0</v>
          </cell>
          <cell r="D451">
            <v>0</v>
          </cell>
        </row>
        <row r="452">
          <cell r="A452" t="str">
            <v xml:space="preserve">5238-5-100                                   </v>
          </cell>
          <cell r="C452">
            <v>6805.18</v>
          </cell>
          <cell r="D452">
            <v>6014.119999999999</v>
          </cell>
        </row>
        <row r="453">
          <cell r="A453" t="str">
            <v xml:space="preserve">5238-5-200                                   </v>
          </cell>
          <cell r="C453">
            <v>3850</v>
          </cell>
          <cell r="D453">
            <v>4055.0699999999997</v>
          </cell>
        </row>
        <row r="454">
          <cell r="A454" t="str">
            <v xml:space="preserve">5238-6-170                                   </v>
          </cell>
          <cell r="C454">
            <v>0</v>
          </cell>
          <cell r="D454">
            <v>0</v>
          </cell>
        </row>
        <row r="455">
          <cell r="A455" t="str">
            <v xml:space="preserve">5238-6-270                                   </v>
          </cell>
          <cell r="C455">
            <v>0</v>
          </cell>
          <cell r="D455">
            <v>0</v>
          </cell>
        </row>
        <row r="456">
          <cell r="A456" t="str">
            <v xml:space="preserve">5238-7-100                                   </v>
          </cell>
          <cell r="C456">
            <v>3700.62</v>
          </cell>
          <cell r="D456">
            <v>4357.6099999999997</v>
          </cell>
        </row>
        <row r="457">
          <cell r="A457" t="str">
            <v xml:space="preserve">5238-7-200                                   </v>
          </cell>
          <cell r="C457">
            <v>0</v>
          </cell>
          <cell r="D457">
            <v>0</v>
          </cell>
        </row>
        <row r="458">
          <cell r="A458" t="str">
            <v xml:space="preserve">5239-5-100                                   </v>
          </cell>
          <cell r="C458">
            <v>0</v>
          </cell>
          <cell r="D458">
            <v>0</v>
          </cell>
        </row>
        <row r="459">
          <cell r="A459" t="str">
            <v xml:space="preserve">5239-5-200                                   </v>
          </cell>
          <cell r="C459">
            <v>0</v>
          </cell>
          <cell r="D459">
            <v>0</v>
          </cell>
        </row>
        <row r="460">
          <cell r="A460" t="str">
            <v xml:space="preserve">5239-6-170                                   </v>
          </cell>
          <cell r="C460">
            <v>0</v>
          </cell>
          <cell r="D460">
            <v>0</v>
          </cell>
        </row>
        <row r="461">
          <cell r="A461" t="str">
            <v xml:space="preserve">5239-6-270                                   </v>
          </cell>
          <cell r="C461">
            <v>0</v>
          </cell>
          <cell r="D461">
            <v>0</v>
          </cell>
        </row>
        <row r="462">
          <cell r="A462" t="str">
            <v xml:space="preserve">5239-7-100                                   </v>
          </cell>
          <cell r="C462">
            <v>0</v>
          </cell>
          <cell r="D462">
            <v>0</v>
          </cell>
        </row>
        <row r="463">
          <cell r="A463" t="str">
            <v xml:space="preserve">5239-7-200                                   </v>
          </cell>
          <cell r="C463">
            <v>0</v>
          </cell>
          <cell r="D463">
            <v>0</v>
          </cell>
        </row>
        <row r="464">
          <cell r="A464" t="str">
            <v xml:space="preserve">5310-5-100                                   </v>
          </cell>
          <cell r="C464">
            <v>3451992.79</v>
          </cell>
          <cell r="D464">
            <v>458564.41000000015</v>
          </cell>
        </row>
        <row r="465">
          <cell r="A465" t="str">
            <v xml:space="preserve">5310-5-200                                   </v>
          </cell>
          <cell r="C465">
            <v>39050</v>
          </cell>
          <cell r="D465">
            <v>12150</v>
          </cell>
        </row>
        <row r="466">
          <cell r="A466" t="str">
            <v xml:space="preserve">5310-6-170                                   </v>
          </cell>
          <cell r="C466">
            <v>288760.55</v>
          </cell>
          <cell r="D466">
            <v>217.4199999999837</v>
          </cell>
        </row>
        <row r="467">
          <cell r="A467" t="str">
            <v xml:space="preserve">5310-6-270                                   </v>
          </cell>
          <cell r="C467">
            <v>5885</v>
          </cell>
          <cell r="D467">
            <v>0</v>
          </cell>
        </row>
        <row r="468">
          <cell r="A468" t="str">
            <v xml:space="preserve">5310-7-100                                   </v>
          </cell>
          <cell r="C468">
            <v>1848512.49</v>
          </cell>
          <cell r="D468">
            <v>203100.60000000009</v>
          </cell>
        </row>
        <row r="469">
          <cell r="A469" t="str">
            <v xml:space="preserve">5310-7-200                                   </v>
          </cell>
          <cell r="C469">
            <v>3150</v>
          </cell>
          <cell r="D469">
            <v>0</v>
          </cell>
        </row>
        <row r="470">
          <cell r="A470" t="str">
            <v xml:space="preserve">5311-5-100                                   </v>
          </cell>
          <cell r="C470">
            <v>560</v>
          </cell>
          <cell r="D470">
            <v>0</v>
          </cell>
        </row>
        <row r="471">
          <cell r="A471" t="str">
            <v xml:space="preserve">5311-5-200                                   </v>
          </cell>
          <cell r="C471">
            <v>40650</v>
          </cell>
          <cell r="D471">
            <v>1680</v>
          </cell>
        </row>
        <row r="472">
          <cell r="A472" t="str">
            <v xml:space="preserve">5311-6-170                                   </v>
          </cell>
          <cell r="C472">
            <v>0</v>
          </cell>
          <cell r="D472">
            <v>0</v>
          </cell>
        </row>
        <row r="473">
          <cell r="A473" t="str">
            <v xml:space="preserve">5311-6-270                                   </v>
          </cell>
          <cell r="C473">
            <v>5266</v>
          </cell>
          <cell r="D473">
            <v>3300</v>
          </cell>
        </row>
        <row r="474">
          <cell r="A474" t="str">
            <v xml:space="preserve">5311-7-100                                   </v>
          </cell>
          <cell r="C474">
            <v>0</v>
          </cell>
          <cell r="D474">
            <v>0</v>
          </cell>
        </row>
        <row r="475">
          <cell r="A475" t="str">
            <v xml:space="preserve">5311-7-200                                   </v>
          </cell>
          <cell r="C475">
            <v>28752</v>
          </cell>
          <cell r="D475">
            <v>24720</v>
          </cell>
        </row>
        <row r="476">
          <cell r="A476" t="str">
            <v xml:space="preserve">5312-5-100                                   </v>
          </cell>
          <cell r="C476">
            <v>324755</v>
          </cell>
          <cell r="D476">
            <v>64951</v>
          </cell>
        </row>
        <row r="477">
          <cell r="A477" t="str">
            <v xml:space="preserve">5312-5-200                                   </v>
          </cell>
          <cell r="C477">
            <v>0</v>
          </cell>
          <cell r="D477">
            <v>0</v>
          </cell>
        </row>
        <row r="478">
          <cell r="A478" t="str">
            <v xml:space="preserve">5312-6-170                                   </v>
          </cell>
          <cell r="C478">
            <v>42690</v>
          </cell>
          <cell r="D478">
            <v>8538</v>
          </cell>
        </row>
        <row r="479">
          <cell r="A479" t="str">
            <v xml:space="preserve">5312-6-270                                   </v>
          </cell>
          <cell r="C479">
            <v>0</v>
          </cell>
          <cell r="D479">
            <v>0</v>
          </cell>
        </row>
        <row r="480">
          <cell r="A480" t="str">
            <v xml:space="preserve">5312-7-100                                   </v>
          </cell>
          <cell r="C480">
            <v>93600</v>
          </cell>
          <cell r="D480">
            <v>18720</v>
          </cell>
        </row>
        <row r="481">
          <cell r="A481" t="str">
            <v xml:space="preserve">5312-7-200                                   </v>
          </cell>
          <cell r="C481">
            <v>0</v>
          </cell>
          <cell r="D481">
            <v>0</v>
          </cell>
        </row>
        <row r="482">
          <cell r="A482" t="str">
            <v xml:space="preserve">5313-5-100                                   </v>
          </cell>
          <cell r="C482">
            <v>0</v>
          </cell>
          <cell r="D482">
            <v>0</v>
          </cell>
        </row>
        <row r="483">
          <cell r="A483" t="str">
            <v xml:space="preserve">5313-5-200                                   </v>
          </cell>
          <cell r="C483">
            <v>0</v>
          </cell>
          <cell r="D483">
            <v>0</v>
          </cell>
        </row>
        <row r="484">
          <cell r="A484" t="str">
            <v xml:space="preserve">5313-6-170                                   </v>
          </cell>
          <cell r="C484">
            <v>0</v>
          </cell>
          <cell r="D484">
            <v>0</v>
          </cell>
        </row>
        <row r="485">
          <cell r="A485" t="str">
            <v xml:space="preserve">5313-6-270                                   </v>
          </cell>
          <cell r="C485">
            <v>0</v>
          </cell>
          <cell r="D485">
            <v>0</v>
          </cell>
        </row>
        <row r="486">
          <cell r="A486" t="str">
            <v xml:space="preserve">5313-7-100                                   </v>
          </cell>
          <cell r="C486">
            <v>0</v>
          </cell>
          <cell r="D486">
            <v>0</v>
          </cell>
        </row>
        <row r="487">
          <cell r="A487" t="str">
            <v xml:space="preserve">5313-7-200                                   </v>
          </cell>
          <cell r="C487">
            <v>0</v>
          </cell>
          <cell r="D487">
            <v>0</v>
          </cell>
        </row>
        <row r="488">
          <cell r="A488" t="str">
            <v xml:space="preserve">5314-5-100                                   </v>
          </cell>
          <cell r="C488">
            <v>0</v>
          </cell>
          <cell r="D488">
            <v>0</v>
          </cell>
        </row>
        <row r="489">
          <cell r="A489" t="str">
            <v xml:space="preserve">5314-5-200                                   </v>
          </cell>
          <cell r="C489">
            <v>0</v>
          </cell>
          <cell r="D489">
            <v>0</v>
          </cell>
        </row>
        <row r="490">
          <cell r="A490" t="str">
            <v xml:space="preserve">5314-6-170                                   </v>
          </cell>
          <cell r="C490">
            <v>0</v>
          </cell>
          <cell r="D490">
            <v>0</v>
          </cell>
        </row>
        <row r="491">
          <cell r="A491" t="str">
            <v xml:space="preserve">5314-6-270                                   </v>
          </cell>
          <cell r="C491">
            <v>0</v>
          </cell>
          <cell r="D491">
            <v>0</v>
          </cell>
        </row>
        <row r="492">
          <cell r="A492" t="str">
            <v xml:space="preserve">5314-7-100                                   </v>
          </cell>
          <cell r="C492">
            <v>0</v>
          </cell>
          <cell r="D492">
            <v>0</v>
          </cell>
        </row>
        <row r="493">
          <cell r="A493" t="str">
            <v xml:space="preserve">5314-7-200                                   </v>
          </cell>
          <cell r="C493">
            <v>0</v>
          </cell>
          <cell r="D493">
            <v>0</v>
          </cell>
        </row>
        <row r="494">
          <cell r="A494" t="str">
            <v xml:space="preserve">5315-5-100                                   </v>
          </cell>
          <cell r="C494">
            <v>35000</v>
          </cell>
          <cell r="D494">
            <v>0</v>
          </cell>
        </row>
        <row r="495">
          <cell r="A495" t="str">
            <v xml:space="preserve">5315-5-200                                   </v>
          </cell>
          <cell r="C495">
            <v>0</v>
          </cell>
          <cell r="D495">
            <v>0</v>
          </cell>
        </row>
        <row r="496">
          <cell r="A496" t="str">
            <v xml:space="preserve">5315-6-170                                   </v>
          </cell>
          <cell r="C496">
            <v>0</v>
          </cell>
          <cell r="D496">
            <v>0</v>
          </cell>
        </row>
        <row r="497">
          <cell r="A497" t="str">
            <v xml:space="preserve">5315-6-270                                   </v>
          </cell>
          <cell r="C497">
            <v>0</v>
          </cell>
          <cell r="D497">
            <v>0</v>
          </cell>
        </row>
        <row r="498">
          <cell r="A498" t="str">
            <v xml:space="preserve">5315-7-100                                   </v>
          </cell>
          <cell r="C498">
            <v>0</v>
          </cell>
          <cell r="D498">
            <v>0</v>
          </cell>
        </row>
        <row r="499">
          <cell r="A499" t="str">
            <v xml:space="preserve">5315-7-200                                   </v>
          </cell>
          <cell r="C499">
            <v>0</v>
          </cell>
          <cell r="D499">
            <v>0</v>
          </cell>
        </row>
        <row r="500">
          <cell r="A500" t="str">
            <v xml:space="preserve">5317-5-100                                   </v>
          </cell>
          <cell r="C500">
            <v>1622051.88</v>
          </cell>
          <cell r="D500">
            <v>363776.95000000019</v>
          </cell>
        </row>
        <row r="501">
          <cell r="A501" t="str">
            <v xml:space="preserve">5317-5-200                                   </v>
          </cell>
          <cell r="C501">
            <v>115987.17</v>
          </cell>
          <cell r="D501">
            <v>10813.900000000009</v>
          </cell>
        </row>
        <row r="502">
          <cell r="A502" t="str">
            <v xml:space="preserve">5317-6-170                                   </v>
          </cell>
          <cell r="C502">
            <v>296</v>
          </cell>
          <cell r="D502">
            <v>1210.5</v>
          </cell>
        </row>
        <row r="503">
          <cell r="A503" t="str">
            <v xml:space="preserve">5317-6-270                                   </v>
          </cell>
          <cell r="C503">
            <v>5804</v>
          </cell>
          <cell r="D503">
            <v>0</v>
          </cell>
        </row>
        <row r="504">
          <cell r="A504" t="str">
            <v xml:space="preserve">5317-7-100                                   </v>
          </cell>
          <cell r="C504">
            <v>243272.48</v>
          </cell>
          <cell r="D504">
            <v>62294.399999999994</v>
          </cell>
        </row>
        <row r="505">
          <cell r="A505" t="str">
            <v xml:space="preserve">5317-7-200                                   </v>
          </cell>
          <cell r="C505">
            <v>0</v>
          </cell>
          <cell r="D505">
            <v>0</v>
          </cell>
        </row>
        <row r="506">
          <cell r="A506" t="str">
            <v xml:space="preserve">5319-5-100                                   </v>
          </cell>
          <cell r="C506">
            <v>0</v>
          </cell>
          <cell r="D506">
            <v>0</v>
          </cell>
        </row>
        <row r="507">
          <cell r="A507" t="str">
            <v xml:space="preserve">5319-5-200                                   </v>
          </cell>
          <cell r="C507">
            <v>0</v>
          </cell>
          <cell r="D507">
            <v>0</v>
          </cell>
        </row>
        <row r="508">
          <cell r="A508" t="str">
            <v xml:space="preserve">5320-5-100                                   </v>
          </cell>
          <cell r="C508">
            <v>453572.09</v>
          </cell>
          <cell r="D508">
            <v>90113.639999999956</v>
          </cell>
        </row>
        <row r="509">
          <cell r="A509" t="str">
            <v xml:space="preserve">5320-5-200                                   </v>
          </cell>
          <cell r="C509">
            <v>0</v>
          </cell>
          <cell r="D509">
            <v>0</v>
          </cell>
        </row>
        <row r="510">
          <cell r="A510" t="str">
            <v xml:space="preserve">5320-6-170                                   </v>
          </cell>
          <cell r="C510">
            <v>0</v>
          </cell>
          <cell r="D510">
            <v>0</v>
          </cell>
        </row>
        <row r="511">
          <cell r="A511" t="str">
            <v xml:space="preserve">5320-6-270                                   </v>
          </cell>
          <cell r="C511">
            <v>0</v>
          </cell>
          <cell r="D511">
            <v>0</v>
          </cell>
        </row>
        <row r="512">
          <cell r="A512" t="str">
            <v xml:space="preserve">5320-7-100                                   </v>
          </cell>
          <cell r="C512">
            <v>324199.13</v>
          </cell>
          <cell r="D512">
            <v>64410.419999999984</v>
          </cell>
        </row>
        <row r="513">
          <cell r="A513" t="str">
            <v xml:space="preserve">5320-7-200                                   </v>
          </cell>
          <cell r="C513">
            <v>0</v>
          </cell>
          <cell r="D513">
            <v>0</v>
          </cell>
        </row>
        <row r="514">
          <cell r="A514" t="str">
            <v xml:space="preserve">5321-5-100                                   </v>
          </cell>
          <cell r="C514">
            <v>0</v>
          </cell>
          <cell r="D514">
            <v>0</v>
          </cell>
        </row>
        <row r="515">
          <cell r="A515" t="str">
            <v xml:space="preserve">5321-5-200                                   </v>
          </cell>
          <cell r="C515">
            <v>0</v>
          </cell>
          <cell r="D515">
            <v>0</v>
          </cell>
        </row>
        <row r="516">
          <cell r="A516" t="str">
            <v xml:space="preserve">5321-6-170                                   </v>
          </cell>
          <cell r="C516">
            <v>0</v>
          </cell>
          <cell r="D516">
            <v>0</v>
          </cell>
        </row>
        <row r="517">
          <cell r="A517" t="str">
            <v xml:space="preserve">5321-6-270                                   </v>
          </cell>
          <cell r="C517">
            <v>0</v>
          </cell>
          <cell r="D517">
            <v>0</v>
          </cell>
        </row>
        <row r="518">
          <cell r="A518" t="str">
            <v xml:space="preserve">5321-7-100                                   </v>
          </cell>
          <cell r="C518">
            <v>3098.77</v>
          </cell>
          <cell r="D518">
            <v>615.65000000000009</v>
          </cell>
        </row>
        <row r="519">
          <cell r="A519" t="str">
            <v xml:space="preserve">5321-7-200                                   </v>
          </cell>
          <cell r="C519">
            <v>0</v>
          </cell>
          <cell r="D519">
            <v>0</v>
          </cell>
        </row>
        <row r="520">
          <cell r="A520" t="str">
            <v xml:space="preserve">5325-5-100                                   </v>
          </cell>
          <cell r="C520">
            <v>0</v>
          </cell>
          <cell r="D520">
            <v>0</v>
          </cell>
        </row>
        <row r="521">
          <cell r="A521" t="str">
            <v xml:space="preserve">5325-5-200                                   </v>
          </cell>
          <cell r="C521">
            <v>0</v>
          </cell>
          <cell r="D521">
            <v>0</v>
          </cell>
        </row>
        <row r="522">
          <cell r="A522" t="str">
            <v xml:space="preserve">5325-6-170                                   </v>
          </cell>
          <cell r="C522">
            <v>0</v>
          </cell>
          <cell r="D522">
            <v>0</v>
          </cell>
        </row>
        <row r="523">
          <cell r="A523" t="str">
            <v xml:space="preserve">5325-6-270                                   </v>
          </cell>
          <cell r="C523">
            <v>0</v>
          </cell>
          <cell r="D523">
            <v>0</v>
          </cell>
        </row>
        <row r="524">
          <cell r="A524" t="str">
            <v xml:space="preserve">5325-7-100                                   </v>
          </cell>
          <cell r="C524">
            <v>0</v>
          </cell>
          <cell r="D524">
            <v>0</v>
          </cell>
        </row>
        <row r="525">
          <cell r="A525" t="str">
            <v xml:space="preserve">5325-7-200                                   </v>
          </cell>
          <cell r="C525">
            <v>0</v>
          </cell>
          <cell r="D525">
            <v>0</v>
          </cell>
        </row>
        <row r="526">
          <cell r="A526" t="str">
            <v xml:space="preserve">5330-5-100                                   </v>
          </cell>
          <cell r="C526">
            <v>4447522.0599999996</v>
          </cell>
          <cell r="D526">
            <v>883665.92000000086</v>
          </cell>
        </row>
        <row r="527">
          <cell r="A527" t="str">
            <v xml:space="preserve">5330-5-200                                   </v>
          </cell>
          <cell r="C527">
            <v>0</v>
          </cell>
          <cell r="D527">
            <v>0</v>
          </cell>
        </row>
        <row r="528">
          <cell r="A528" t="str">
            <v xml:space="preserve">5330-6-170                                   </v>
          </cell>
          <cell r="C528">
            <v>636182.68000000005</v>
          </cell>
          <cell r="D528">
            <v>126783.91999999993</v>
          </cell>
        </row>
        <row r="529">
          <cell r="A529" t="str">
            <v xml:space="preserve">5330-6-270                                   </v>
          </cell>
          <cell r="C529">
            <v>0</v>
          </cell>
          <cell r="D529">
            <v>0</v>
          </cell>
        </row>
        <row r="530">
          <cell r="A530" t="str">
            <v xml:space="preserve">5330-7-100                                   </v>
          </cell>
          <cell r="C530">
            <v>1314328.24</v>
          </cell>
          <cell r="D530">
            <v>260054.6399999999</v>
          </cell>
        </row>
        <row r="531">
          <cell r="A531" t="str">
            <v xml:space="preserve">5330-7-200                                   </v>
          </cell>
          <cell r="C531">
            <v>0</v>
          </cell>
          <cell r="D531">
            <v>1069.21</v>
          </cell>
        </row>
        <row r="532">
          <cell r="A532" t="str">
            <v xml:space="preserve">5331-5-100                                   </v>
          </cell>
          <cell r="C532">
            <v>0</v>
          </cell>
          <cell r="D532">
            <v>0</v>
          </cell>
        </row>
        <row r="533">
          <cell r="A533" t="str">
            <v xml:space="preserve">5331-5-200                                   </v>
          </cell>
          <cell r="C533">
            <v>0</v>
          </cell>
          <cell r="D533">
            <v>0</v>
          </cell>
        </row>
        <row r="534">
          <cell r="A534" t="str">
            <v xml:space="preserve">5331-6-170                                   </v>
          </cell>
          <cell r="C534">
            <v>0</v>
          </cell>
          <cell r="D534">
            <v>0</v>
          </cell>
        </row>
        <row r="535">
          <cell r="A535" t="str">
            <v xml:space="preserve">5331-6-270                                   </v>
          </cell>
          <cell r="C535">
            <v>0</v>
          </cell>
          <cell r="D535">
            <v>0</v>
          </cell>
        </row>
        <row r="536">
          <cell r="A536" t="str">
            <v xml:space="preserve">5331-7-100                                   </v>
          </cell>
          <cell r="C536">
            <v>0</v>
          </cell>
          <cell r="D536">
            <v>0</v>
          </cell>
        </row>
        <row r="537">
          <cell r="A537" t="str">
            <v xml:space="preserve">5331-7-200                                   </v>
          </cell>
          <cell r="C537">
            <v>0</v>
          </cell>
          <cell r="D537">
            <v>0</v>
          </cell>
        </row>
        <row r="538">
          <cell r="A538" t="str">
            <v xml:space="preserve">5332-5-100                                   </v>
          </cell>
          <cell r="C538">
            <v>1257.46</v>
          </cell>
          <cell r="D538">
            <v>49.940000000000055</v>
          </cell>
        </row>
        <row r="539">
          <cell r="A539" t="str">
            <v xml:space="preserve">5335-5-100                                   </v>
          </cell>
          <cell r="C539">
            <v>32444.41</v>
          </cell>
          <cell r="D539">
            <v>6463.3100000000013</v>
          </cell>
        </row>
        <row r="540">
          <cell r="A540" t="str">
            <v xml:space="preserve">5335-5-200                                   </v>
          </cell>
          <cell r="C540">
            <v>0</v>
          </cell>
          <cell r="D540">
            <v>0</v>
          </cell>
        </row>
        <row r="541">
          <cell r="A541" t="str">
            <v xml:space="preserve">5335-6-170                                   </v>
          </cell>
          <cell r="C541">
            <v>0</v>
          </cell>
          <cell r="D541">
            <v>0</v>
          </cell>
        </row>
        <row r="542">
          <cell r="A542" t="str">
            <v xml:space="preserve">5335-6-270                                   </v>
          </cell>
          <cell r="C542">
            <v>0</v>
          </cell>
          <cell r="D542">
            <v>0</v>
          </cell>
        </row>
        <row r="543">
          <cell r="A543" t="str">
            <v xml:space="preserve">5335-7-100                                   </v>
          </cell>
          <cell r="C543">
            <v>3160.85</v>
          </cell>
          <cell r="D543">
            <v>613.27</v>
          </cell>
        </row>
        <row r="544">
          <cell r="A544" t="str">
            <v xml:space="preserve">5335-7-200                                   </v>
          </cell>
          <cell r="C544">
            <v>0</v>
          </cell>
          <cell r="D544">
            <v>0</v>
          </cell>
        </row>
        <row r="545">
          <cell r="A545" t="str">
            <v xml:space="preserve">5340-5-100                                   </v>
          </cell>
          <cell r="C545">
            <v>53267.18</v>
          </cell>
          <cell r="D545">
            <v>10778.989999999998</v>
          </cell>
        </row>
        <row r="546">
          <cell r="A546" t="str">
            <v xml:space="preserve">5340-5-200                                   </v>
          </cell>
          <cell r="C546">
            <v>0</v>
          </cell>
          <cell r="D546">
            <v>0</v>
          </cell>
        </row>
        <row r="547">
          <cell r="A547" t="str">
            <v xml:space="preserve">5340-6-170                                   </v>
          </cell>
          <cell r="C547">
            <v>0</v>
          </cell>
          <cell r="D547">
            <v>0</v>
          </cell>
        </row>
        <row r="548">
          <cell r="A548" t="str">
            <v xml:space="preserve">5340-6-270                                   </v>
          </cell>
          <cell r="C548">
            <v>0</v>
          </cell>
          <cell r="D548">
            <v>0</v>
          </cell>
        </row>
        <row r="549">
          <cell r="A549" t="str">
            <v xml:space="preserve">5340-7-100                                   </v>
          </cell>
          <cell r="C549">
            <v>0</v>
          </cell>
          <cell r="D549">
            <v>0</v>
          </cell>
        </row>
        <row r="550">
          <cell r="A550" t="str">
            <v xml:space="preserve">5340-7-200                                   </v>
          </cell>
          <cell r="C550">
            <v>0</v>
          </cell>
          <cell r="D550">
            <v>0</v>
          </cell>
        </row>
        <row r="551">
          <cell r="A551" t="str">
            <v xml:space="preserve">5345-5-100                                   </v>
          </cell>
          <cell r="C551">
            <v>0</v>
          </cell>
          <cell r="D551">
            <v>0</v>
          </cell>
        </row>
        <row r="552">
          <cell r="A552" t="str">
            <v xml:space="preserve">5345-5-200                                   </v>
          </cell>
          <cell r="C552">
            <v>0</v>
          </cell>
          <cell r="D552">
            <v>0</v>
          </cell>
        </row>
        <row r="553">
          <cell r="A553" t="str">
            <v xml:space="preserve">5345-6-170                                   </v>
          </cell>
          <cell r="C553">
            <v>0</v>
          </cell>
          <cell r="D553">
            <v>0</v>
          </cell>
        </row>
        <row r="554">
          <cell r="A554" t="str">
            <v xml:space="preserve">5345-6-270                                   </v>
          </cell>
          <cell r="C554">
            <v>0</v>
          </cell>
          <cell r="D554">
            <v>0</v>
          </cell>
        </row>
        <row r="555">
          <cell r="A555" t="str">
            <v xml:space="preserve">5345-7-100                                   </v>
          </cell>
          <cell r="C555">
            <v>0</v>
          </cell>
          <cell r="D555">
            <v>0</v>
          </cell>
        </row>
        <row r="556">
          <cell r="A556" t="str">
            <v xml:space="preserve">5345-7-200                                   </v>
          </cell>
          <cell r="C556">
            <v>0</v>
          </cell>
          <cell r="D556">
            <v>0</v>
          </cell>
        </row>
        <row r="557">
          <cell r="A557" t="str">
            <v xml:space="preserve">5346-5-100                                   </v>
          </cell>
          <cell r="C557">
            <v>406564.81</v>
          </cell>
          <cell r="D557">
            <v>67295.409999999974</v>
          </cell>
        </row>
        <row r="558">
          <cell r="A558" t="str">
            <v xml:space="preserve">5350-5-100                                   </v>
          </cell>
          <cell r="C558">
            <v>342684.9</v>
          </cell>
          <cell r="D558">
            <v>68073.62</v>
          </cell>
        </row>
        <row r="559">
          <cell r="A559" t="str">
            <v xml:space="preserve">5350-5-200                                   </v>
          </cell>
          <cell r="C559">
            <v>0</v>
          </cell>
          <cell r="D559">
            <v>0</v>
          </cell>
        </row>
        <row r="560">
          <cell r="A560" t="str">
            <v xml:space="preserve">5350-6-170                                   </v>
          </cell>
          <cell r="C560">
            <v>6933.65</v>
          </cell>
          <cell r="D560">
            <v>1928.5699999999997</v>
          </cell>
        </row>
        <row r="561">
          <cell r="A561" t="str">
            <v xml:space="preserve">5350-6-270                                   </v>
          </cell>
          <cell r="C561">
            <v>5425.9</v>
          </cell>
          <cell r="D561">
            <v>1039.9100000000008</v>
          </cell>
        </row>
        <row r="562">
          <cell r="A562" t="str">
            <v xml:space="preserve">5350-7-100                                   </v>
          </cell>
          <cell r="C562">
            <v>56857.64</v>
          </cell>
          <cell r="D562">
            <v>11296.190000000002</v>
          </cell>
        </row>
        <row r="563">
          <cell r="A563" t="str">
            <v xml:space="preserve">5350-7-200                                   </v>
          </cell>
          <cell r="C563">
            <v>0</v>
          </cell>
          <cell r="D563">
            <v>0</v>
          </cell>
        </row>
        <row r="564">
          <cell r="A564" t="str">
            <v xml:space="preserve">5410-5-100                                   </v>
          </cell>
          <cell r="C564">
            <v>1716.18</v>
          </cell>
          <cell r="D564">
            <v>702.43000000000006</v>
          </cell>
        </row>
        <row r="565">
          <cell r="A565" t="str">
            <v xml:space="preserve">5410-5-200                                   </v>
          </cell>
          <cell r="C565">
            <v>0</v>
          </cell>
          <cell r="D565">
            <v>0</v>
          </cell>
        </row>
        <row r="566">
          <cell r="A566" t="str">
            <v xml:space="preserve">5410-6-170                                   </v>
          </cell>
          <cell r="C566">
            <v>0</v>
          </cell>
          <cell r="D566">
            <v>0</v>
          </cell>
        </row>
        <row r="567">
          <cell r="A567" t="str">
            <v xml:space="preserve">5410-6-270                                   </v>
          </cell>
          <cell r="C567">
            <v>0</v>
          </cell>
          <cell r="D567">
            <v>0</v>
          </cell>
        </row>
        <row r="568">
          <cell r="A568" t="str">
            <v xml:space="preserve">5410-7-100                                   </v>
          </cell>
          <cell r="C568">
            <v>249.71</v>
          </cell>
          <cell r="D568">
            <v>91.429999999999978</v>
          </cell>
        </row>
        <row r="569">
          <cell r="A569" t="str">
            <v xml:space="preserve">5410-7-200                                   </v>
          </cell>
          <cell r="C569">
            <v>0</v>
          </cell>
          <cell r="D569">
            <v>0</v>
          </cell>
        </row>
        <row r="570">
          <cell r="A570" t="str">
            <v xml:space="preserve">5411-5-100                                   </v>
          </cell>
          <cell r="C570">
            <v>0</v>
          </cell>
          <cell r="D570">
            <v>0</v>
          </cell>
        </row>
        <row r="571">
          <cell r="A571" t="str">
            <v xml:space="preserve">5411-5-200                                   </v>
          </cell>
          <cell r="C571">
            <v>0</v>
          </cell>
          <cell r="D571">
            <v>0</v>
          </cell>
        </row>
        <row r="572">
          <cell r="A572" t="str">
            <v xml:space="preserve">5411-6-170                                   </v>
          </cell>
          <cell r="C572">
            <v>0</v>
          </cell>
          <cell r="D572">
            <v>0</v>
          </cell>
        </row>
        <row r="573">
          <cell r="A573" t="str">
            <v xml:space="preserve">5411-6-270                                   </v>
          </cell>
          <cell r="C573">
            <v>0</v>
          </cell>
          <cell r="D573">
            <v>0</v>
          </cell>
        </row>
        <row r="574">
          <cell r="A574" t="str">
            <v xml:space="preserve">5411-7-100                                   </v>
          </cell>
          <cell r="C574">
            <v>0</v>
          </cell>
          <cell r="D574">
            <v>0</v>
          </cell>
        </row>
        <row r="575">
          <cell r="A575" t="str">
            <v xml:space="preserve">5411-7-200                                   </v>
          </cell>
          <cell r="C575">
            <v>0</v>
          </cell>
          <cell r="D575">
            <v>0</v>
          </cell>
        </row>
        <row r="576">
          <cell r="A576" t="str">
            <v xml:space="preserve">5412-5-100                                   </v>
          </cell>
          <cell r="C576">
            <v>0</v>
          </cell>
          <cell r="D576">
            <v>0</v>
          </cell>
        </row>
        <row r="577">
          <cell r="A577" t="str">
            <v xml:space="preserve">5412-5-200                                   </v>
          </cell>
          <cell r="C577">
            <v>0</v>
          </cell>
          <cell r="D577">
            <v>0</v>
          </cell>
        </row>
        <row r="578">
          <cell r="A578" t="str">
            <v xml:space="preserve">5412-6-170                                   </v>
          </cell>
          <cell r="C578">
            <v>0</v>
          </cell>
          <cell r="D578">
            <v>0</v>
          </cell>
        </row>
        <row r="579">
          <cell r="A579" t="str">
            <v xml:space="preserve">5412-6-270                                   </v>
          </cell>
          <cell r="C579">
            <v>0</v>
          </cell>
          <cell r="D579">
            <v>0</v>
          </cell>
        </row>
        <row r="580">
          <cell r="A580" t="str">
            <v xml:space="preserve">5412-7-100                                   </v>
          </cell>
          <cell r="C580">
            <v>0</v>
          </cell>
          <cell r="D580">
            <v>0</v>
          </cell>
        </row>
        <row r="581">
          <cell r="A581" t="str">
            <v xml:space="preserve">5412-7-200                                   </v>
          </cell>
          <cell r="C581">
            <v>0</v>
          </cell>
          <cell r="D581">
            <v>0</v>
          </cell>
        </row>
        <row r="582">
          <cell r="A582" t="str">
            <v xml:space="preserve">5413-5-100                                   </v>
          </cell>
          <cell r="C582">
            <v>12319.91</v>
          </cell>
          <cell r="D582">
            <v>2019.08</v>
          </cell>
        </row>
        <row r="583">
          <cell r="A583" t="str">
            <v xml:space="preserve">5413-5-200                                   </v>
          </cell>
          <cell r="C583">
            <v>4944.46</v>
          </cell>
          <cell r="D583">
            <v>1197.7699999999995</v>
          </cell>
        </row>
        <row r="584">
          <cell r="A584" t="str">
            <v xml:space="preserve">5413-6-170                                   </v>
          </cell>
          <cell r="C584">
            <v>0</v>
          </cell>
          <cell r="D584">
            <v>0</v>
          </cell>
        </row>
        <row r="585">
          <cell r="A585" t="str">
            <v xml:space="preserve">5413-6-270                                   </v>
          </cell>
          <cell r="C585">
            <v>0</v>
          </cell>
          <cell r="D585">
            <v>0</v>
          </cell>
        </row>
        <row r="586">
          <cell r="A586" t="str">
            <v xml:space="preserve">5413-7-100                                   </v>
          </cell>
          <cell r="C586">
            <v>1793.79</v>
          </cell>
          <cell r="D586">
            <v>262.82000000000016</v>
          </cell>
        </row>
        <row r="587">
          <cell r="A587" t="str">
            <v xml:space="preserve">5413-7-200                                   </v>
          </cell>
          <cell r="C587">
            <v>0</v>
          </cell>
          <cell r="D587">
            <v>0</v>
          </cell>
        </row>
        <row r="588">
          <cell r="A588" t="str">
            <v xml:space="preserve">5414-5-100                                   </v>
          </cell>
          <cell r="C588">
            <v>75.069999999999993</v>
          </cell>
          <cell r="D588">
            <v>0</v>
          </cell>
        </row>
        <row r="589">
          <cell r="A589" t="str">
            <v xml:space="preserve">5414-5-200                                   </v>
          </cell>
          <cell r="C589">
            <v>0</v>
          </cell>
          <cell r="D589">
            <v>0</v>
          </cell>
        </row>
        <row r="590">
          <cell r="A590" t="str">
            <v xml:space="preserve">5414-6-170                                   </v>
          </cell>
          <cell r="C590">
            <v>0</v>
          </cell>
          <cell r="D590">
            <v>0</v>
          </cell>
        </row>
        <row r="591">
          <cell r="A591" t="str">
            <v xml:space="preserve">5414-6-270                                   </v>
          </cell>
          <cell r="C591">
            <v>0</v>
          </cell>
          <cell r="D591">
            <v>0</v>
          </cell>
        </row>
        <row r="592">
          <cell r="A592" t="str">
            <v xml:space="preserve">5414-7-100                                   </v>
          </cell>
          <cell r="C592">
            <v>10.99</v>
          </cell>
          <cell r="D592">
            <v>0</v>
          </cell>
        </row>
        <row r="593">
          <cell r="A593" t="str">
            <v xml:space="preserve">5414-7-200                                   </v>
          </cell>
          <cell r="C593">
            <v>0</v>
          </cell>
          <cell r="D593">
            <v>0</v>
          </cell>
        </row>
        <row r="594">
          <cell r="A594" t="str">
            <v xml:space="preserve">5415-5-100                                   </v>
          </cell>
          <cell r="C594">
            <v>12769.21</v>
          </cell>
          <cell r="D594">
            <v>2628.01</v>
          </cell>
        </row>
        <row r="595">
          <cell r="A595" t="str">
            <v xml:space="preserve">5415-5-200                                   </v>
          </cell>
          <cell r="C595">
            <v>6847</v>
          </cell>
          <cell r="D595">
            <v>488.84000000000015</v>
          </cell>
        </row>
        <row r="596">
          <cell r="A596" t="str">
            <v xml:space="preserve">5415-6-170                                   </v>
          </cell>
          <cell r="C596">
            <v>0</v>
          </cell>
          <cell r="D596">
            <v>0</v>
          </cell>
        </row>
        <row r="597">
          <cell r="A597" t="str">
            <v xml:space="preserve">5415-6-270                                   </v>
          </cell>
          <cell r="C597">
            <v>0</v>
          </cell>
          <cell r="D597">
            <v>0</v>
          </cell>
        </row>
        <row r="598">
          <cell r="A598" t="str">
            <v xml:space="preserve">5415-7-100                                   </v>
          </cell>
          <cell r="C598">
            <v>2323.46</v>
          </cell>
          <cell r="D598">
            <v>467</v>
          </cell>
        </row>
        <row r="599">
          <cell r="A599" t="str">
            <v xml:space="preserve">5415-7-200                                   </v>
          </cell>
          <cell r="C599">
            <v>2832.89</v>
          </cell>
          <cell r="D599">
            <v>0</v>
          </cell>
        </row>
        <row r="600">
          <cell r="A600" t="str">
            <v xml:space="preserve">5416-5-100                                   </v>
          </cell>
          <cell r="C600">
            <v>4815</v>
          </cell>
          <cell r="D600">
            <v>900</v>
          </cell>
        </row>
        <row r="601">
          <cell r="A601" t="str">
            <v xml:space="preserve">5416-5-200                                   </v>
          </cell>
          <cell r="C601">
            <v>637.5</v>
          </cell>
          <cell r="D601">
            <v>0</v>
          </cell>
        </row>
        <row r="602">
          <cell r="A602" t="str">
            <v xml:space="preserve">5416-6-170                                   </v>
          </cell>
          <cell r="C602">
            <v>0</v>
          </cell>
          <cell r="D602">
            <v>0</v>
          </cell>
        </row>
        <row r="603">
          <cell r="A603" t="str">
            <v xml:space="preserve">5416-6-270                                   </v>
          </cell>
          <cell r="C603">
            <v>0</v>
          </cell>
          <cell r="D603">
            <v>0</v>
          </cell>
        </row>
        <row r="604">
          <cell r="A604" t="str">
            <v xml:space="preserve">5416-7-100                                   </v>
          </cell>
          <cell r="C604">
            <v>918</v>
          </cell>
          <cell r="D604">
            <v>0</v>
          </cell>
        </row>
        <row r="605">
          <cell r="A605" t="str">
            <v xml:space="preserve">5416-7-200                                   </v>
          </cell>
          <cell r="C605">
            <v>1650</v>
          </cell>
          <cell r="D605">
            <v>0</v>
          </cell>
        </row>
        <row r="606">
          <cell r="A606" t="str">
            <v xml:space="preserve">5417-5-100                                   </v>
          </cell>
          <cell r="C606">
            <v>29983.9</v>
          </cell>
          <cell r="D606">
            <v>5960</v>
          </cell>
        </row>
        <row r="607">
          <cell r="A607" t="str">
            <v xml:space="preserve">5417-5-200                                   </v>
          </cell>
          <cell r="C607">
            <v>0</v>
          </cell>
          <cell r="D607">
            <v>0</v>
          </cell>
        </row>
        <row r="608">
          <cell r="A608" t="str">
            <v xml:space="preserve">5417-6-170                                   </v>
          </cell>
          <cell r="C608">
            <v>0</v>
          </cell>
          <cell r="D608">
            <v>0</v>
          </cell>
        </row>
        <row r="609">
          <cell r="A609" t="str">
            <v xml:space="preserve">5417-6-270                                   </v>
          </cell>
          <cell r="C609">
            <v>0</v>
          </cell>
          <cell r="D609">
            <v>0</v>
          </cell>
        </row>
        <row r="610">
          <cell r="A610" t="str">
            <v xml:space="preserve">5417-7-100                                   </v>
          </cell>
          <cell r="C610">
            <v>29913.9</v>
          </cell>
          <cell r="D610">
            <v>5960</v>
          </cell>
        </row>
        <row r="611">
          <cell r="A611" t="str">
            <v xml:space="preserve">5417-7-200                                   </v>
          </cell>
          <cell r="C611">
            <v>0</v>
          </cell>
          <cell r="D611">
            <v>0</v>
          </cell>
        </row>
        <row r="612">
          <cell r="A612" t="str">
            <v xml:space="preserve">5418-5-100                                   </v>
          </cell>
          <cell r="C612">
            <v>0</v>
          </cell>
          <cell r="D612">
            <v>0</v>
          </cell>
        </row>
        <row r="613">
          <cell r="A613" t="str">
            <v xml:space="preserve">5418-5-200                                   </v>
          </cell>
          <cell r="C613">
            <v>0</v>
          </cell>
          <cell r="D613">
            <v>0</v>
          </cell>
        </row>
        <row r="614">
          <cell r="A614" t="str">
            <v xml:space="preserve">5418-6-170                                   </v>
          </cell>
          <cell r="C614">
            <v>0</v>
          </cell>
          <cell r="D614">
            <v>0</v>
          </cell>
        </row>
        <row r="615">
          <cell r="A615" t="str">
            <v xml:space="preserve">5418-6-270                                   </v>
          </cell>
          <cell r="C615">
            <v>0</v>
          </cell>
          <cell r="D615">
            <v>0</v>
          </cell>
        </row>
        <row r="616">
          <cell r="A616" t="str">
            <v xml:space="preserve">5418-7-100                                   </v>
          </cell>
          <cell r="C616">
            <v>0</v>
          </cell>
          <cell r="D616">
            <v>0</v>
          </cell>
        </row>
        <row r="617">
          <cell r="A617" t="str">
            <v xml:space="preserve">5418-7-200                                   </v>
          </cell>
          <cell r="C617">
            <v>0</v>
          </cell>
          <cell r="D617">
            <v>0</v>
          </cell>
        </row>
        <row r="618">
          <cell r="A618" t="str">
            <v xml:space="preserve">5419-5-100                                   </v>
          </cell>
          <cell r="C618">
            <v>533633.77</v>
          </cell>
          <cell r="D618">
            <v>124557</v>
          </cell>
        </row>
        <row r="619">
          <cell r="A619" t="str">
            <v xml:space="preserve">5419-5-200                                   </v>
          </cell>
          <cell r="C619">
            <v>4840</v>
          </cell>
          <cell r="D619">
            <v>620</v>
          </cell>
        </row>
        <row r="620">
          <cell r="A620" t="str">
            <v xml:space="preserve">5419-6-170                                   </v>
          </cell>
          <cell r="C620">
            <v>2570</v>
          </cell>
          <cell r="D620">
            <v>0</v>
          </cell>
        </row>
        <row r="621">
          <cell r="A621" t="str">
            <v xml:space="preserve">5419-6-270                                   </v>
          </cell>
          <cell r="C621">
            <v>0</v>
          </cell>
          <cell r="D621">
            <v>0</v>
          </cell>
        </row>
        <row r="622">
          <cell r="A622" t="str">
            <v xml:space="preserve">5419-7-100                                   </v>
          </cell>
          <cell r="C622">
            <v>1875</v>
          </cell>
          <cell r="D622">
            <v>0</v>
          </cell>
        </row>
        <row r="623">
          <cell r="A623" t="str">
            <v xml:space="preserve">5419-7-200                                   </v>
          </cell>
          <cell r="C623">
            <v>0</v>
          </cell>
          <cell r="D623">
            <v>0</v>
          </cell>
        </row>
        <row r="624">
          <cell r="A624" t="str">
            <v xml:space="preserve">5420-5-100                                   </v>
          </cell>
          <cell r="C624">
            <v>0</v>
          </cell>
          <cell r="D624">
            <v>0</v>
          </cell>
        </row>
        <row r="625">
          <cell r="A625" t="str">
            <v xml:space="preserve">5420-5-200                                   </v>
          </cell>
          <cell r="C625">
            <v>0</v>
          </cell>
          <cell r="D625">
            <v>0</v>
          </cell>
        </row>
        <row r="626">
          <cell r="A626" t="str">
            <v xml:space="preserve">5420-6-170                                   </v>
          </cell>
          <cell r="C626">
            <v>27700</v>
          </cell>
          <cell r="D626">
            <v>0</v>
          </cell>
        </row>
        <row r="627">
          <cell r="A627" t="str">
            <v xml:space="preserve">5420-6-270                                   </v>
          </cell>
          <cell r="C627">
            <v>0</v>
          </cell>
          <cell r="D627">
            <v>0</v>
          </cell>
        </row>
        <row r="628">
          <cell r="A628" t="str">
            <v xml:space="preserve">5420-7-100                                   </v>
          </cell>
          <cell r="C628">
            <v>0</v>
          </cell>
          <cell r="D628">
            <v>0</v>
          </cell>
        </row>
        <row r="629">
          <cell r="A629" t="str">
            <v xml:space="preserve">5420-7-200                                   </v>
          </cell>
          <cell r="C629">
            <v>0</v>
          </cell>
          <cell r="D629">
            <v>0</v>
          </cell>
        </row>
        <row r="630">
          <cell r="A630" t="str">
            <v xml:space="preserve">5421-5-100                                   </v>
          </cell>
          <cell r="C630">
            <v>5595.54</v>
          </cell>
          <cell r="D630">
            <v>332.65999999999985</v>
          </cell>
        </row>
        <row r="631">
          <cell r="A631" t="str">
            <v xml:space="preserve">5421-5-200                                   </v>
          </cell>
          <cell r="C631">
            <v>2041</v>
          </cell>
          <cell r="D631">
            <v>123</v>
          </cell>
        </row>
        <row r="632">
          <cell r="A632" t="str">
            <v xml:space="preserve">5421-6-170                                   </v>
          </cell>
          <cell r="C632">
            <v>0</v>
          </cell>
          <cell r="D632">
            <v>0</v>
          </cell>
        </row>
        <row r="633">
          <cell r="A633" t="str">
            <v xml:space="preserve">5421-6-270                                   </v>
          </cell>
          <cell r="C633">
            <v>0</v>
          </cell>
          <cell r="D633">
            <v>0</v>
          </cell>
        </row>
        <row r="634">
          <cell r="A634" t="str">
            <v xml:space="preserve">5421-7-100                                   </v>
          </cell>
          <cell r="C634">
            <v>4430.4799999999996</v>
          </cell>
          <cell r="D634">
            <v>259.5600000000004</v>
          </cell>
        </row>
        <row r="635">
          <cell r="A635" t="str">
            <v xml:space="preserve">5421-7-200                                   </v>
          </cell>
          <cell r="C635">
            <v>0</v>
          </cell>
          <cell r="D635">
            <v>0</v>
          </cell>
        </row>
        <row r="636">
          <cell r="A636" t="str">
            <v xml:space="preserve">5422-5-100                                   </v>
          </cell>
          <cell r="C636">
            <v>0</v>
          </cell>
          <cell r="D636">
            <v>0</v>
          </cell>
        </row>
        <row r="637">
          <cell r="A637" t="str">
            <v xml:space="preserve">5422-5-200                                   </v>
          </cell>
          <cell r="C637">
            <v>0</v>
          </cell>
          <cell r="D637">
            <v>0</v>
          </cell>
        </row>
        <row r="638">
          <cell r="A638" t="str">
            <v xml:space="preserve">5422-6-170                                   </v>
          </cell>
          <cell r="C638">
            <v>0</v>
          </cell>
          <cell r="D638">
            <v>0</v>
          </cell>
        </row>
        <row r="639">
          <cell r="A639" t="str">
            <v xml:space="preserve">5422-6-270                                   </v>
          </cell>
          <cell r="C639">
            <v>0</v>
          </cell>
          <cell r="D639">
            <v>0</v>
          </cell>
        </row>
        <row r="640">
          <cell r="A640" t="str">
            <v xml:space="preserve">5422-7-100                                   </v>
          </cell>
          <cell r="C640">
            <v>0</v>
          </cell>
          <cell r="D640">
            <v>0</v>
          </cell>
        </row>
        <row r="641">
          <cell r="A641" t="str">
            <v xml:space="preserve">5422-7-200                                   </v>
          </cell>
          <cell r="C641">
            <v>0</v>
          </cell>
          <cell r="D641">
            <v>0</v>
          </cell>
        </row>
        <row r="642">
          <cell r="A642" t="str">
            <v xml:space="preserve">5423-5-100                                   </v>
          </cell>
          <cell r="C642">
            <v>0</v>
          </cell>
          <cell r="D642">
            <v>0</v>
          </cell>
        </row>
        <row r="643">
          <cell r="A643" t="str">
            <v xml:space="preserve">5423-5-200                                   </v>
          </cell>
          <cell r="C643">
            <v>0</v>
          </cell>
          <cell r="D643">
            <v>0</v>
          </cell>
        </row>
        <row r="644">
          <cell r="A644" t="str">
            <v xml:space="preserve">5423-6-170                                   </v>
          </cell>
          <cell r="C644">
            <v>0</v>
          </cell>
          <cell r="D644">
            <v>0</v>
          </cell>
        </row>
        <row r="645">
          <cell r="A645" t="str">
            <v xml:space="preserve">5423-6-270                                   </v>
          </cell>
          <cell r="C645">
            <v>0</v>
          </cell>
          <cell r="D645">
            <v>0</v>
          </cell>
        </row>
        <row r="646">
          <cell r="A646" t="str">
            <v xml:space="preserve">5423-7-100                                   </v>
          </cell>
          <cell r="C646">
            <v>0</v>
          </cell>
          <cell r="D646">
            <v>0</v>
          </cell>
        </row>
        <row r="647">
          <cell r="A647" t="str">
            <v xml:space="preserve">5423-7-200                                   </v>
          </cell>
          <cell r="C647">
            <v>0</v>
          </cell>
          <cell r="D647">
            <v>0</v>
          </cell>
        </row>
        <row r="648">
          <cell r="A648" t="str">
            <v xml:space="preserve">5424-5-100                                   </v>
          </cell>
          <cell r="C648">
            <v>34700.269999999997</v>
          </cell>
          <cell r="D648">
            <v>868.75</v>
          </cell>
        </row>
        <row r="649">
          <cell r="A649" t="str">
            <v xml:space="preserve">5424-5-200                                   </v>
          </cell>
          <cell r="C649">
            <v>12240</v>
          </cell>
          <cell r="D649">
            <v>0</v>
          </cell>
        </row>
        <row r="650">
          <cell r="A650" t="str">
            <v xml:space="preserve">5424-6-170                                   </v>
          </cell>
          <cell r="C650">
            <v>610</v>
          </cell>
          <cell r="D650">
            <v>0</v>
          </cell>
        </row>
        <row r="651">
          <cell r="A651" t="str">
            <v xml:space="preserve">5424-6-270                                   </v>
          </cell>
          <cell r="C651">
            <v>0</v>
          </cell>
          <cell r="D651">
            <v>0</v>
          </cell>
        </row>
        <row r="652">
          <cell r="A652" t="str">
            <v xml:space="preserve">5424-7-100                                   </v>
          </cell>
          <cell r="C652">
            <v>27813.96</v>
          </cell>
          <cell r="D652">
            <v>610</v>
          </cell>
        </row>
        <row r="653">
          <cell r="A653" t="str">
            <v xml:space="preserve">5424-7-200                                   </v>
          </cell>
          <cell r="C653">
            <v>450</v>
          </cell>
          <cell r="D653">
            <v>0</v>
          </cell>
        </row>
        <row r="654">
          <cell r="A654" t="str">
            <v xml:space="preserve">5425-5-100                                   </v>
          </cell>
          <cell r="C654">
            <v>840</v>
          </cell>
          <cell r="D654">
            <v>1600</v>
          </cell>
        </row>
        <row r="655">
          <cell r="A655" t="str">
            <v xml:space="preserve">5425-5-200                                   </v>
          </cell>
          <cell r="C655">
            <v>0</v>
          </cell>
          <cell r="D655">
            <v>0</v>
          </cell>
        </row>
        <row r="656">
          <cell r="A656" t="str">
            <v xml:space="preserve">5425-6-170                                   </v>
          </cell>
          <cell r="C656">
            <v>0</v>
          </cell>
          <cell r="D656">
            <v>0</v>
          </cell>
        </row>
        <row r="657">
          <cell r="A657" t="str">
            <v xml:space="preserve">5425-6-270                                   </v>
          </cell>
          <cell r="C657">
            <v>0</v>
          </cell>
          <cell r="D657">
            <v>0</v>
          </cell>
        </row>
        <row r="658">
          <cell r="A658" t="str">
            <v xml:space="preserve">5425-7-100                                   </v>
          </cell>
          <cell r="C658">
            <v>0</v>
          </cell>
          <cell r="D658">
            <v>0</v>
          </cell>
        </row>
        <row r="659">
          <cell r="A659" t="str">
            <v xml:space="preserve">5425-7-200                                   </v>
          </cell>
          <cell r="C659">
            <v>0</v>
          </cell>
          <cell r="D659">
            <v>0</v>
          </cell>
        </row>
        <row r="660">
          <cell r="A660" t="str">
            <v xml:space="preserve">5426-5-100                                   </v>
          </cell>
          <cell r="C660">
            <v>4075.27</v>
          </cell>
          <cell r="D660">
            <v>0</v>
          </cell>
        </row>
        <row r="661">
          <cell r="A661" t="str">
            <v xml:space="preserve">5426-5-200                                   </v>
          </cell>
          <cell r="C661">
            <v>1575.96</v>
          </cell>
          <cell r="D661">
            <v>0</v>
          </cell>
        </row>
        <row r="662">
          <cell r="A662" t="str">
            <v xml:space="preserve">5426-6-170                                   </v>
          </cell>
          <cell r="C662">
            <v>0</v>
          </cell>
          <cell r="D662">
            <v>0</v>
          </cell>
        </row>
        <row r="663">
          <cell r="A663" t="str">
            <v xml:space="preserve">5426-6-270                                   </v>
          </cell>
          <cell r="C663">
            <v>0</v>
          </cell>
          <cell r="D663">
            <v>0</v>
          </cell>
        </row>
        <row r="664">
          <cell r="A664" t="str">
            <v xml:space="preserve">5426-7-100                                   </v>
          </cell>
          <cell r="C664">
            <v>523.79999999999995</v>
          </cell>
          <cell r="D664">
            <v>0</v>
          </cell>
        </row>
        <row r="665">
          <cell r="A665" t="str">
            <v xml:space="preserve">5426-7-200                                   </v>
          </cell>
          <cell r="C665">
            <v>0</v>
          </cell>
          <cell r="D665">
            <v>0</v>
          </cell>
        </row>
        <row r="666">
          <cell r="A666" t="str">
            <v xml:space="preserve">5427-5-100                                   </v>
          </cell>
          <cell r="C666">
            <v>0</v>
          </cell>
          <cell r="D666">
            <v>0</v>
          </cell>
        </row>
        <row r="667">
          <cell r="A667" t="str">
            <v xml:space="preserve">5427-5-200                                   </v>
          </cell>
          <cell r="C667">
            <v>0</v>
          </cell>
          <cell r="D667">
            <v>0</v>
          </cell>
        </row>
        <row r="668">
          <cell r="A668" t="str">
            <v xml:space="preserve">5427-6-170                                   </v>
          </cell>
          <cell r="C668">
            <v>0</v>
          </cell>
          <cell r="D668">
            <v>0</v>
          </cell>
        </row>
        <row r="669">
          <cell r="A669" t="str">
            <v xml:space="preserve">5427-6-270                                   </v>
          </cell>
          <cell r="C669">
            <v>0</v>
          </cell>
          <cell r="D669">
            <v>0</v>
          </cell>
        </row>
        <row r="670">
          <cell r="A670" t="str">
            <v xml:space="preserve">5427-7-100                                   </v>
          </cell>
          <cell r="C670">
            <v>0</v>
          </cell>
          <cell r="D670">
            <v>0</v>
          </cell>
        </row>
        <row r="671">
          <cell r="A671" t="str">
            <v xml:space="preserve">5427-7-200                                   </v>
          </cell>
          <cell r="C671">
            <v>0</v>
          </cell>
          <cell r="D671">
            <v>0</v>
          </cell>
        </row>
        <row r="672">
          <cell r="A672" t="str">
            <v xml:space="preserve">5428-5-100                                   </v>
          </cell>
          <cell r="C672">
            <v>13274.9</v>
          </cell>
          <cell r="D672">
            <v>2090.8999999999996</v>
          </cell>
        </row>
        <row r="673">
          <cell r="A673" t="str">
            <v xml:space="preserve">5428-5-200                                   </v>
          </cell>
          <cell r="C673">
            <v>19609.669999999998</v>
          </cell>
          <cell r="D673">
            <v>4457.3300000000017</v>
          </cell>
        </row>
        <row r="674">
          <cell r="A674" t="str">
            <v xml:space="preserve">5428-6-170                                   </v>
          </cell>
          <cell r="C674">
            <v>0</v>
          </cell>
          <cell r="D674">
            <v>0</v>
          </cell>
        </row>
        <row r="675">
          <cell r="A675" t="str">
            <v xml:space="preserve">5428-6-270                                   </v>
          </cell>
          <cell r="C675">
            <v>0</v>
          </cell>
          <cell r="D675">
            <v>0</v>
          </cell>
        </row>
        <row r="676">
          <cell r="A676" t="str">
            <v xml:space="preserve">5428-7-100                                   </v>
          </cell>
          <cell r="C676">
            <v>140.66999999999999</v>
          </cell>
          <cell r="D676">
            <v>180.6</v>
          </cell>
        </row>
        <row r="677">
          <cell r="A677" t="str">
            <v xml:space="preserve">5428-7-200                                   </v>
          </cell>
          <cell r="C677">
            <v>0</v>
          </cell>
          <cell r="D677">
            <v>0</v>
          </cell>
        </row>
        <row r="678">
          <cell r="A678" t="str">
            <v xml:space="preserve">5429-5-100                                   </v>
          </cell>
          <cell r="C678">
            <v>0</v>
          </cell>
          <cell r="D678">
            <v>0</v>
          </cell>
        </row>
        <row r="679">
          <cell r="A679" t="str">
            <v xml:space="preserve">5429-5-200                                   </v>
          </cell>
          <cell r="C679">
            <v>0</v>
          </cell>
          <cell r="D679">
            <v>0</v>
          </cell>
        </row>
        <row r="680">
          <cell r="A680" t="str">
            <v xml:space="preserve">5429-6-170                                   </v>
          </cell>
          <cell r="C680">
            <v>0</v>
          </cell>
          <cell r="D680">
            <v>0</v>
          </cell>
        </row>
        <row r="681">
          <cell r="A681" t="str">
            <v xml:space="preserve">5429-6-270                                   </v>
          </cell>
          <cell r="C681">
            <v>0</v>
          </cell>
          <cell r="D681">
            <v>0</v>
          </cell>
        </row>
        <row r="682">
          <cell r="A682" t="str">
            <v xml:space="preserve">5429-7-100                                   </v>
          </cell>
          <cell r="C682">
            <v>0</v>
          </cell>
          <cell r="D682">
            <v>0</v>
          </cell>
        </row>
        <row r="683">
          <cell r="A683" t="str">
            <v xml:space="preserve">5429-7-200                                   </v>
          </cell>
          <cell r="C683">
            <v>0</v>
          </cell>
          <cell r="D683">
            <v>0</v>
          </cell>
        </row>
        <row r="684">
          <cell r="A684" t="str">
            <v xml:space="preserve">5430-5-100                                   </v>
          </cell>
          <cell r="C684">
            <v>0</v>
          </cell>
          <cell r="D684">
            <v>0</v>
          </cell>
        </row>
        <row r="685">
          <cell r="A685" t="str">
            <v xml:space="preserve">5430-5-200                                   </v>
          </cell>
          <cell r="C685">
            <v>0</v>
          </cell>
          <cell r="D685">
            <v>0</v>
          </cell>
        </row>
        <row r="686">
          <cell r="A686" t="str">
            <v xml:space="preserve">5430-6-170                                   </v>
          </cell>
          <cell r="C686">
            <v>0</v>
          </cell>
          <cell r="D686">
            <v>0</v>
          </cell>
        </row>
        <row r="687">
          <cell r="A687" t="str">
            <v xml:space="preserve">5430-6-270                                   </v>
          </cell>
          <cell r="C687">
            <v>0</v>
          </cell>
          <cell r="D687">
            <v>0</v>
          </cell>
        </row>
        <row r="688">
          <cell r="A688" t="str">
            <v xml:space="preserve">5430-7-100                                   </v>
          </cell>
          <cell r="C688">
            <v>0</v>
          </cell>
          <cell r="D688">
            <v>0</v>
          </cell>
        </row>
        <row r="689">
          <cell r="A689" t="str">
            <v xml:space="preserve">5430-7-200                                   </v>
          </cell>
          <cell r="C689">
            <v>0</v>
          </cell>
          <cell r="D689">
            <v>0</v>
          </cell>
        </row>
        <row r="690">
          <cell r="A690" t="str">
            <v xml:space="preserve">5432-5-100                                   </v>
          </cell>
          <cell r="C690">
            <v>44663.23</v>
          </cell>
          <cell r="D690">
            <v>20800</v>
          </cell>
        </row>
        <row r="691">
          <cell r="A691" t="str">
            <v xml:space="preserve">5432-5-200                                   </v>
          </cell>
          <cell r="C691">
            <v>0</v>
          </cell>
          <cell r="D691">
            <v>4215.22</v>
          </cell>
        </row>
        <row r="692">
          <cell r="A692" t="str">
            <v xml:space="preserve">5432-6-170                                   </v>
          </cell>
          <cell r="C692">
            <v>2450</v>
          </cell>
          <cell r="D692">
            <v>0</v>
          </cell>
        </row>
        <row r="693">
          <cell r="A693" t="str">
            <v xml:space="preserve">5432-7-100                                   </v>
          </cell>
          <cell r="C693">
            <v>5400</v>
          </cell>
          <cell r="D693">
            <v>0</v>
          </cell>
        </row>
        <row r="694">
          <cell r="A694" t="str">
            <v xml:space="preserve">5432-7-200                                   </v>
          </cell>
          <cell r="C694">
            <v>1400</v>
          </cell>
          <cell r="D694">
            <v>0</v>
          </cell>
        </row>
        <row r="695">
          <cell r="A695" t="str">
            <v xml:space="preserve">5434-5-100                                   </v>
          </cell>
          <cell r="C695">
            <v>0</v>
          </cell>
          <cell r="D695">
            <v>0</v>
          </cell>
        </row>
        <row r="696">
          <cell r="A696" t="str">
            <v xml:space="preserve">5434-5-200                                   </v>
          </cell>
          <cell r="C696">
            <v>0</v>
          </cell>
          <cell r="D696">
            <v>0</v>
          </cell>
        </row>
        <row r="697">
          <cell r="A697" t="str">
            <v xml:space="preserve">5434-6-170                                   </v>
          </cell>
          <cell r="C697">
            <v>0</v>
          </cell>
          <cell r="D697">
            <v>0</v>
          </cell>
        </row>
        <row r="698">
          <cell r="A698" t="str">
            <v xml:space="preserve">5434-6-270                                   </v>
          </cell>
          <cell r="C698">
            <v>0</v>
          </cell>
          <cell r="D698">
            <v>0</v>
          </cell>
        </row>
        <row r="699">
          <cell r="A699" t="str">
            <v xml:space="preserve">5434-7-100                                   </v>
          </cell>
          <cell r="C699">
            <v>0</v>
          </cell>
          <cell r="D699">
            <v>0</v>
          </cell>
        </row>
        <row r="700">
          <cell r="A700" t="str">
            <v xml:space="preserve">5434-7-200                                   </v>
          </cell>
          <cell r="C700">
            <v>0</v>
          </cell>
          <cell r="D700">
            <v>0</v>
          </cell>
        </row>
        <row r="701">
          <cell r="A701" t="str">
            <v xml:space="preserve">5435-5-100                                   </v>
          </cell>
          <cell r="C701">
            <v>0</v>
          </cell>
          <cell r="D701">
            <v>0</v>
          </cell>
        </row>
        <row r="702">
          <cell r="A702" t="str">
            <v xml:space="preserve">5435-5-200                                   </v>
          </cell>
          <cell r="C702">
            <v>0</v>
          </cell>
          <cell r="D702">
            <v>0</v>
          </cell>
        </row>
        <row r="703">
          <cell r="A703" t="str">
            <v xml:space="preserve">5435-6-170                                   </v>
          </cell>
          <cell r="C703">
            <v>0</v>
          </cell>
          <cell r="D703">
            <v>0</v>
          </cell>
        </row>
        <row r="704">
          <cell r="A704" t="str">
            <v xml:space="preserve">5435-6-270                                   </v>
          </cell>
          <cell r="C704">
            <v>0</v>
          </cell>
          <cell r="D704">
            <v>0</v>
          </cell>
        </row>
        <row r="705">
          <cell r="A705" t="str">
            <v xml:space="preserve">5435-7-100                                   </v>
          </cell>
          <cell r="C705">
            <v>0</v>
          </cell>
          <cell r="D705">
            <v>0</v>
          </cell>
        </row>
        <row r="706">
          <cell r="A706" t="str">
            <v xml:space="preserve">5435-7-200                                   </v>
          </cell>
          <cell r="C706">
            <v>0</v>
          </cell>
          <cell r="D706">
            <v>0</v>
          </cell>
        </row>
        <row r="707">
          <cell r="A707" t="str">
            <v xml:space="preserve">5438-5-100                                   </v>
          </cell>
          <cell r="C707">
            <v>3442.1</v>
          </cell>
          <cell r="D707">
            <v>0</v>
          </cell>
        </row>
        <row r="708">
          <cell r="A708" t="str">
            <v xml:space="preserve">5438-5-200                                   </v>
          </cell>
          <cell r="C708">
            <v>491</v>
          </cell>
          <cell r="D708">
            <v>0</v>
          </cell>
        </row>
        <row r="709">
          <cell r="A709" t="str">
            <v xml:space="preserve">5438-6-170                                   </v>
          </cell>
          <cell r="C709">
            <v>0</v>
          </cell>
          <cell r="D709">
            <v>0</v>
          </cell>
        </row>
        <row r="710">
          <cell r="A710" t="str">
            <v xml:space="preserve">5438-6-270                                   </v>
          </cell>
          <cell r="C710">
            <v>0</v>
          </cell>
          <cell r="D710">
            <v>0</v>
          </cell>
        </row>
        <row r="711">
          <cell r="A711" t="str">
            <v xml:space="preserve">5438-7-100                                   </v>
          </cell>
          <cell r="C711">
            <v>0</v>
          </cell>
          <cell r="D711">
            <v>0</v>
          </cell>
        </row>
        <row r="712">
          <cell r="A712" t="str">
            <v xml:space="preserve">5438-7-200                                   </v>
          </cell>
          <cell r="C712">
            <v>0</v>
          </cell>
          <cell r="D712">
            <v>0</v>
          </cell>
        </row>
        <row r="713">
          <cell r="A713" t="str">
            <v xml:space="preserve">5440-5-100                                   </v>
          </cell>
          <cell r="C713">
            <v>3090009.89</v>
          </cell>
          <cell r="D713">
            <v>0</v>
          </cell>
        </row>
        <row r="714">
          <cell r="A714" t="str">
            <v xml:space="preserve">5440-6-170                                   </v>
          </cell>
          <cell r="C714">
            <v>1796892.3</v>
          </cell>
          <cell r="D714">
            <v>0</v>
          </cell>
        </row>
        <row r="715">
          <cell r="A715" t="str">
            <v xml:space="preserve">5440-7-100                                   </v>
          </cell>
          <cell r="C715">
            <v>0</v>
          </cell>
          <cell r="D715">
            <v>0</v>
          </cell>
        </row>
        <row r="716">
          <cell r="A716" t="str">
            <v xml:space="preserve">5510                                         </v>
          </cell>
          <cell r="C716">
            <v>-7892356.4400000004</v>
          </cell>
          <cell r="D716">
            <v>8366692.7700000005</v>
          </cell>
        </row>
        <row r="717">
          <cell r="A717" t="str">
            <v xml:space="preserve">5511                                         </v>
          </cell>
          <cell r="C717">
            <v>2592725.79</v>
          </cell>
          <cell r="D717">
            <v>0</v>
          </cell>
        </row>
        <row r="718">
          <cell r="A718" t="str">
            <v xml:space="preserve">5610-1-83                                    </v>
          </cell>
          <cell r="C718">
            <v>0</v>
          </cell>
          <cell r="D718">
            <v>0</v>
          </cell>
        </row>
        <row r="719">
          <cell r="A719" t="str">
            <v xml:space="preserve">5611-1-84                                    </v>
          </cell>
          <cell r="C719">
            <v>0</v>
          </cell>
          <cell r="D719">
            <v>0</v>
          </cell>
        </row>
        <row r="720">
          <cell r="A720" t="str">
            <v xml:space="preserve">5612-1-86                                    </v>
          </cell>
          <cell r="C720">
            <v>0</v>
          </cell>
          <cell r="D720">
            <v>0</v>
          </cell>
        </row>
        <row r="721">
          <cell r="A721" t="str">
            <v xml:space="preserve">5710                                         </v>
          </cell>
          <cell r="C721">
            <v>0</v>
          </cell>
          <cell r="D721">
            <v>0</v>
          </cell>
        </row>
        <row r="722">
          <cell r="A722" t="str">
            <v xml:space="preserve">6000-5-100                                   </v>
          </cell>
          <cell r="C722">
            <v>0</v>
          </cell>
          <cell r="D722">
            <v>0</v>
          </cell>
        </row>
        <row r="723">
          <cell r="A723" t="str">
            <v xml:space="preserve">6000-7-100                                   </v>
          </cell>
          <cell r="C723">
            <v>0</v>
          </cell>
          <cell r="D723">
            <v>0</v>
          </cell>
        </row>
        <row r="724">
          <cell r="A724" t="str">
            <v xml:space="preserve">6010-5                                       </v>
          </cell>
          <cell r="C724">
            <v>0</v>
          </cell>
          <cell r="D724">
            <v>0</v>
          </cell>
        </row>
        <row r="725">
          <cell r="A725" t="str">
            <v xml:space="preserve">6010-5-500                                   </v>
          </cell>
          <cell r="C725">
            <v>0</v>
          </cell>
          <cell r="D725">
            <v>0</v>
          </cell>
        </row>
        <row r="726">
          <cell r="A726" t="str">
            <v xml:space="preserve">6010-5-510                                   </v>
          </cell>
          <cell r="C726">
            <v>0</v>
          </cell>
          <cell r="D726">
            <v>0</v>
          </cell>
        </row>
        <row r="727">
          <cell r="A727" t="str">
            <v xml:space="preserve">6010-5-520                                   </v>
          </cell>
          <cell r="C727">
            <v>0</v>
          </cell>
          <cell r="D727">
            <v>0</v>
          </cell>
        </row>
        <row r="728">
          <cell r="A728" t="str">
            <v xml:space="preserve">6011-5                                       </v>
          </cell>
          <cell r="C728">
            <v>0</v>
          </cell>
          <cell r="D728">
            <v>0</v>
          </cell>
        </row>
        <row r="729">
          <cell r="A729" t="str">
            <v xml:space="preserve">6011-5-500                                   </v>
          </cell>
          <cell r="C729">
            <v>0</v>
          </cell>
          <cell r="D729">
            <v>0</v>
          </cell>
        </row>
        <row r="730">
          <cell r="A730" t="str">
            <v xml:space="preserve">6011-5-510                                   </v>
          </cell>
          <cell r="C730">
            <v>0</v>
          </cell>
          <cell r="D730">
            <v>0</v>
          </cell>
        </row>
        <row r="731">
          <cell r="A731" t="str">
            <v xml:space="preserve">6011-5-520                                   </v>
          </cell>
          <cell r="C731">
            <v>0</v>
          </cell>
          <cell r="D731">
            <v>0</v>
          </cell>
        </row>
        <row r="732">
          <cell r="A732" t="str">
            <v xml:space="preserve">6012-5                                       </v>
          </cell>
          <cell r="C732">
            <v>0</v>
          </cell>
          <cell r="D732">
            <v>0</v>
          </cell>
        </row>
        <row r="733">
          <cell r="A733" t="str">
            <v xml:space="preserve">6012-5-500                                   </v>
          </cell>
          <cell r="C733">
            <v>0</v>
          </cell>
          <cell r="D733">
            <v>0</v>
          </cell>
        </row>
        <row r="734">
          <cell r="A734" t="str">
            <v xml:space="preserve">6012-5-510                                   </v>
          </cell>
          <cell r="C734">
            <v>0</v>
          </cell>
          <cell r="D734">
            <v>0</v>
          </cell>
        </row>
        <row r="735">
          <cell r="A735" t="str">
            <v xml:space="preserve">6012-5-520                                   </v>
          </cell>
          <cell r="C735">
            <v>0</v>
          </cell>
          <cell r="D735">
            <v>0</v>
          </cell>
        </row>
        <row r="736">
          <cell r="A736" t="str">
            <v xml:space="preserve">6013-5                                       </v>
          </cell>
          <cell r="C736">
            <v>0</v>
          </cell>
          <cell r="D736">
            <v>0</v>
          </cell>
        </row>
        <row r="737">
          <cell r="A737" t="str">
            <v xml:space="preserve">6013-5-500                                   </v>
          </cell>
          <cell r="C737">
            <v>0</v>
          </cell>
          <cell r="D737">
            <v>0</v>
          </cell>
        </row>
        <row r="738">
          <cell r="A738" t="str">
            <v xml:space="preserve">6013-5-510                                   </v>
          </cell>
          <cell r="C738">
            <v>0</v>
          </cell>
          <cell r="D738">
            <v>0</v>
          </cell>
        </row>
        <row r="739">
          <cell r="A739" t="str">
            <v xml:space="preserve">6013-5-520                                   </v>
          </cell>
          <cell r="C739">
            <v>0</v>
          </cell>
          <cell r="D739">
            <v>0</v>
          </cell>
        </row>
        <row r="740">
          <cell r="A740" t="str">
            <v xml:space="preserve">6014-5                                       </v>
          </cell>
          <cell r="C740">
            <v>0</v>
          </cell>
          <cell r="D740">
            <v>0</v>
          </cell>
        </row>
        <row r="741">
          <cell r="A741" t="str">
            <v xml:space="preserve">6014-5-500                                   </v>
          </cell>
          <cell r="C741">
            <v>0</v>
          </cell>
          <cell r="D741">
            <v>0</v>
          </cell>
        </row>
        <row r="742">
          <cell r="A742" t="str">
            <v xml:space="preserve">6014-5-510                                   </v>
          </cell>
          <cell r="C742">
            <v>0</v>
          </cell>
          <cell r="D742">
            <v>0</v>
          </cell>
        </row>
        <row r="743">
          <cell r="A743" t="str">
            <v xml:space="preserve">6014-5-520                                   </v>
          </cell>
          <cell r="C743">
            <v>0</v>
          </cell>
          <cell r="D743">
            <v>0</v>
          </cell>
        </row>
        <row r="744">
          <cell r="A744" t="str">
            <v xml:space="preserve">6015-5                                       </v>
          </cell>
          <cell r="C744">
            <v>0</v>
          </cell>
          <cell r="D744">
            <v>0</v>
          </cell>
        </row>
        <row r="745">
          <cell r="A745" t="str">
            <v xml:space="preserve">6015-5-500                                   </v>
          </cell>
          <cell r="C745">
            <v>0</v>
          </cell>
          <cell r="D745">
            <v>0</v>
          </cell>
        </row>
        <row r="746">
          <cell r="A746" t="str">
            <v xml:space="preserve">6015-5-510                                   </v>
          </cell>
          <cell r="C746">
            <v>0</v>
          </cell>
          <cell r="D746">
            <v>0</v>
          </cell>
        </row>
        <row r="747">
          <cell r="A747" t="str">
            <v xml:space="preserve">6015-5-520                                   </v>
          </cell>
          <cell r="C747">
            <v>0</v>
          </cell>
          <cell r="D747">
            <v>0</v>
          </cell>
        </row>
        <row r="748">
          <cell r="A748" t="str">
            <v xml:space="preserve">6016-5                                       </v>
          </cell>
          <cell r="C748">
            <v>0</v>
          </cell>
          <cell r="D748">
            <v>0</v>
          </cell>
        </row>
        <row r="749">
          <cell r="A749" t="str">
            <v xml:space="preserve">6016-5-500                                   </v>
          </cell>
          <cell r="C749">
            <v>0</v>
          </cell>
          <cell r="D749">
            <v>0</v>
          </cell>
        </row>
        <row r="750">
          <cell r="A750" t="str">
            <v xml:space="preserve">6016-5-510                                   </v>
          </cell>
          <cell r="C750">
            <v>0</v>
          </cell>
          <cell r="D750">
            <v>0</v>
          </cell>
        </row>
        <row r="751">
          <cell r="A751" t="str">
            <v xml:space="preserve">6016-5-520                                   </v>
          </cell>
          <cell r="C751">
            <v>0</v>
          </cell>
          <cell r="D751">
            <v>0</v>
          </cell>
        </row>
        <row r="752">
          <cell r="A752" t="str">
            <v xml:space="preserve">6017-5                                       </v>
          </cell>
          <cell r="C752">
            <v>0</v>
          </cell>
          <cell r="D752">
            <v>0</v>
          </cell>
        </row>
        <row r="753">
          <cell r="A753" t="str">
            <v xml:space="preserve">6017-5-500                                   </v>
          </cell>
          <cell r="C753">
            <v>0</v>
          </cell>
          <cell r="D753">
            <v>0</v>
          </cell>
        </row>
        <row r="754">
          <cell r="A754" t="str">
            <v xml:space="preserve">6017-5-510                                   </v>
          </cell>
          <cell r="C754">
            <v>0</v>
          </cell>
          <cell r="D754">
            <v>0</v>
          </cell>
        </row>
        <row r="755">
          <cell r="A755" t="str">
            <v xml:space="preserve">6017-5-520                                   </v>
          </cell>
          <cell r="C755">
            <v>0</v>
          </cell>
          <cell r="D755">
            <v>0</v>
          </cell>
        </row>
        <row r="756">
          <cell r="A756" t="str">
            <v xml:space="preserve">6018-5                                       </v>
          </cell>
          <cell r="C756">
            <v>0</v>
          </cell>
          <cell r="D756">
            <v>0</v>
          </cell>
        </row>
        <row r="757">
          <cell r="A757" t="str">
            <v xml:space="preserve">6018-5-500                                   </v>
          </cell>
          <cell r="C757">
            <v>0</v>
          </cell>
          <cell r="D757">
            <v>0</v>
          </cell>
        </row>
        <row r="758">
          <cell r="A758" t="str">
            <v xml:space="preserve">6018-5-510                                   </v>
          </cell>
          <cell r="C758">
            <v>0</v>
          </cell>
          <cell r="D758">
            <v>0</v>
          </cell>
        </row>
        <row r="759">
          <cell r="A759" t="str">
            <v xml:space="preserve">6018-5-520                                   </v>
          </cell>
          <cell r="C759">
            <v>0</v>
          </cell>
          <cell r="D759">
            <v>0</v>
          </cell>
        </row>
        <row r="760">
          <cell r="A760" t="str">
            <v xml:space="preserve">6019-5                                       </v>
          </cell>
          <cell r="C760">
            <v>0</v>
          </cell>
          <cell r="D760">
            <v>0</v>
          </cell>
        </row>
        <row r="761">
          <cell r="A761" t="str">
            <v xml:space="preserve">6019-5-500                                   </v>
          </cell>
          <cell r="C761">
            <v>0</v>
          </cell>
          <cell r="D761">
            <v>0</v>
          </cell>
        </row>
        <row r="762">
          <cell r="A762" t="str">
            <v xml:space="preserve">6019-5-510                                   </v>
          </cell>
          <cell r="C762">
            <v>0</v>
          </cell>
          <cell r="D762">
            <v>0</v>
          </cell>
        </row>
        <row r="763">
          <cell r="A763" t="str">
            <v xml:space="preserve">6019-5-520                                   </v>
          </cell>
          <cell r="C763">
            <v>0</v>
          </cell>
          <cell r="D763">
            <v>0</v>
          </cell>
        </row>
        <row r="764">
          <cell r="A764" t="str">
            <v xml:space="preserve">6110-5                                       </v>
          </cell>
          <cell r="C764">
            <v>0</v>
          </cell>
          <cell r="D764">
            <v>0</v>
          </cell>
        </row>
        <row r="765">
          <cell r="A765" t="str">
            <v xml:space="preserve">6110-5-500                                   </v>
          </cell>
          <cell r="C765">
            <v>0</v>
          </cell>
          <cell r="D765">
            <v>0</v>
          </cell>
        </row>
        <row r="766">
          <cell r="A766" t="str">
            <v xml:space="preserve">6110-5-510                                   </v>
          </cell>
          <cell r="C766">
            <v>0</v>
          </cell>
          <cell r="D766">
            <v>0</v>
          </cell>
        </row>
        <row r="767">
          <cell r="A767" t="str">
            <v xml:space="preserve">6110-5-520                                   </v>
          </cell>
          <cell r="C767">
            <v>0</v>
          </cell>
          <cell r="D767">
            <v>0</v>
          </cell>
        </row>
        <row r="768">
          <cell r="A768" t="str">
            <v xml:space="preserve">6111-5                                       </v>
          </cell>
          <cell r="C768">
            <v>0</v>
          </cell>
          <cell r="D768">
            <v>0</v>
          </cell>
        </row>
        <row r="769">
          <cell r="A769" t="str">
            <v xml:space="preserve">6111-5-500                                   </v>
          </cell>
          <cell r="C769">
            <v>0</v>
          </cell>
          <cell r="D769">
            <v>0</v>
          </cell>
        </row>
        <row r="770">
          <cell r="A770" t="str">
            <v xml:space="preserve">6111-5-510                                   </v>
          </cell>
          <cell r="C770">
            <v>0</v>
          </cell>
          <cell r="D770">
            <v>0</v>
          </cell>
        </row>
        <row r="771">
          <cell r="A771" t="str">
            <v xml:space="preserve">6111-5-520                                   </v>
          </cell>
          <cell r="C771">
            <v>0</v>
          </cell>
          <cell r="D771">
            <v>0</v>
          </cell>
        </row>
        <row r="772">
          <cell r="A772" t="str">
            <v xml:space="preserve">6112-5                                       </v>
          </cell>
          <cell r="C772">
            <v>0</v>
          </cell>
          <cell r="D772">
            <v>0</v>
          </cell>
        </row>
        <row r="773">
          <cell r="A773" t="str">
            <v xml:space="preserve">6112-5-500                                   </v>
          </cell>
          <cell r="C773">
            <v>0</v>
          </cell>
          <cell r="D773">
            <v>0</v>
          </cell>
        </row>
        <row r="774">
          <cell r="A774" t="str">
            <v xml:space="preserve">6112-5-510                                   </v>
          </cell>
          <cell r="C774">
            <v>0</v>
          </cell>
          <cell r="D774">
            <v>0</v>
          </cell>
        </row>
        <row r="775">
          <cell r="A775" t="str">
            <v xml:space="preserve">6112-5-520                                   </v>
          </cell>
          <cell r="C775">
            <v>0</v>
          </cell>
          <cell r="D775">
            <v>0</v>
          </cell>
        </row>
        <row r="776">
          <cell r="A776" t="str">
            <v xml:space="preserve">6113-5                                       </v>
          </cell>
          <cell r="C776">
            <v>0</v>
          </cell>
          <cell r="D776">
            <v>0</v>
          </cell>
        </row>
        <row r="777">
          <cell r="A777" t="str">
            <v xml:space="preserve">6113-5-500                                   </v>
          </cell>
          <cell r="C777">
            <v>0</v>
          </cell>
          <cell r="D777">
            <v>0</v>
          </cell>
        </row>
        <row r="778">
          <cell r="A778" t="str">
            <v xml:space="preserve">6113-5-510                                   </v>
          </cell>
          <cell r="C778">
            <v>0</v>
          </cell>
          <cell r="D778">
            <v>0</v>
          </cell>
        </row>
        <row r="779">
          <cell r="A779" t="str">
            <v xml:space="preserve">6113-5-520                                   </v>
          </cell>
          <cell r="C779">
            <v>0</v>
          </cell>
          <cell r="D779">
            <v>0</v>
          </cell>
        </row>
        <row r="780">
          <cell r="A780" t="str">
            <v xml:space="preserve">6114-5                                       </v>
          </cell>
          <cell r="C780">
            <v>0</v>
          </cell>
          <cell r="D780">
            <v>0</v>
          </cell>
        </row>
        <row r="781">
          <cell r="A781" t="str">
            <v xml:space="preserve">6114-5-500                                   </v>
          </cell>
          <cell r="C781">
            <v>0</v>
          </cell>
          <cell r="D781">
            <v>0</v>
          </cell>
        </row>
        <row r="782">
          <cell r="A782" t="str">
            <v xml:space="preserve">6114-5-510                                   </v>
          </cell>
          <cell r="C782">
            <v>0</v>
          </cell>
          <cell r="D782">
            <v>0</v>
          </cell>
        </row>
        <row r="783">
          <cell r="A783" t="str">
            <v xml:space="preserve">6114-5-520                                   </v>
          </cell>
          <cell r="C783">
            <v>0</v>
          </cell>
          <cell r="D783">
            <v>0</v>
          </cell>
        </row>
        <row r="784">
          <cell r="A784" t="str">
            <v xml:space="preserve">6115-5                                       </v>
          </cell>
          <cell r="C784">
            <v>0</v>
          </cell>
          <cell r="D784">
            <v>0</v>
          </cell>
        </row>
        <row r="785">
          <cell r="A785" t="str">
            <v xml:space="preserve">6115-5-500                                   </v>
          </cell>
          <cell r="C785">
            <v>0</v>
          </cell>
          <cell r="D785">
            <v>0</v>
          </cell>
        </row>
        <row r="786">
          <cell r="A786" t="str">
            <v xml:space="preserve">6115-5-510                                   </v>
          </cell>
          <cell r="C786">
            <v>0</v>
          </cell>
          <cell r="D786">
            <v>0</v>
          </cell>
        </row>
        <row r="787">
          <cell r="A787" t="str">
            <v xml:space="preserve">6115-5-520                                   </v>
          </cell>
          <cell r="C787">
            <v>0</v>
          </cell>
          <cell r="D787">
            <v>0</v>
          </cell>
        </row>
        <row r="788">
          <cell r="A788" t="str">
            <v xml:space="preserve">6116-5                                       </v>
          </cell>
          <cell r="C788">
            <v>0</v>
          </cell>
          <cell r="D788">
            <v>0</v>
          </cell>
        </row>
        <row r="789">
          <cell r="A789" t="str">
            <v xml:space="preserve">6116-5-500                                   </v>
          </cell>
          <cell r="C789">
            <v>0</v>
          </cell>
          <cell r="D789">
            <v>0</v>
          </cell>
        </row>
        <row r="790">
          <cell r="A790" t="str">
            <v xml:space="preserve">6116-5-510                                   </v>
          </cell>
          <cell r="C790">
            <v>0</v>
          </cell>
          <cell r="D790">
            <v>0</v>
          </cell>
        </row>
        <row r="791">
          <cell r="A791" t="str">
            <v xml:space="preserve">6116-5-520                                   </v>
          </cell>
          <cell r="C791">
            <v>0</v>
          </cell>
          <cell r="D791">
            <v>0</v>
          </cell>
        </row>
        <row r="792">
          <cell r="A792" t="str">
            <v xml:space="preserve">6117-5                                       </v>
          </cell>
          <cell r="C792">
            <v>0</v>
          </cell>
          <cell r="D792">
            <v>0</v>
          </cell>
        </row>
        <row r="793">
          <cell r="A793" t="str">
            <v xml:space="preserve">6117-5-500                                   </v>
          </cell>
          <cell r="C793">
            <v>0</v>
          </cell>
          <cell r="D793">
            <v>0</v>
          </cell>
        </row>
        <row r="794">
          <cell r="A794" t="str">
            <v xml:space="preserve">6117-5-510                                   </v>
          </cell>
          <cell r="C794">
            <v>0</v>
          </cell>
          <cell r="D794">
            <v>0</v>
          </cell>
        </row>
        <row r="795">
          <cell r="A795" t="str">
            <v xml:space="preserve">6117-5-520                                   </v>
          </cell>
          <cell r="C795">
            <v>0</v>
          </cell>
          <cell r="D795">
            <v>0</v>
          </cell>
        </row>
        <row r="796">
          <cell r="A796" t="str">
            <v xml:space="preserve">6118-5                                       </v>
          </cell>
          <cell r="C796">
            <v>0</v>
          </cell>
          <cell r="D796">
            <v>0</v>
          </cell>
        </row>
        <row r="797">
          <cell r="A797" t="str">
            <v xml:space="preserve">6118-5-500                                   </v>
          </cell>
          <cell r="C797">
            <v>0</v>
          </cell>
          <cell r="D797">
            <v>0</v>
          </cell>
        </row>
        <row r="798">
          <cell r="A798" t="str">
            <v xml:space="preserve">6118-5-510                                   </v>
          </cell>
          <cell r="C798">
            <v>0</v>
          </cell>
          <cell r="D798">
            <v>0</v>
          </cell>
        </row>
        <row r="799">
          <cell r="A799" t="str">
            <v xml:space="preserve">6118-5-520                                   </v>
          </cell>
          <cell r="C799">
            <v>0</v>
          </cell>
          <cell r="D799">
            <v>0</v>
          </cell>
        </row>
        <row r="800">
          <cell r="A800" t="str">
            <v xml:space="preserve">6119-5                                       </v>
          </cell>
          <cell r="C800">
            <v>0</v>
          </cell>
          <cell r="D800">
            <v>0</v>
          </cell>
        </row>
        <row r="801">
          <cell r="A801" t="str">
            <v xml:space="preserve">6119-5-500                                   </v>
          </cell>
          <cell r="C801">
            <v>0</v>
          </cell>
          <cell r="D801">
            <v>0</v>
          </cell>
        </row>
        <row r="802">
          <cell r="A802" t="str">
            <v xml:space="preserve">6119-5-510                                   </v>
          </cell>
          <cell r="C802">
            <v>0</v>
          </cell>
          <cell r="D802">
            <v>0</v>
          </cell>
        </row>
        <row r="803">
          <cell r="A803" t="str">
            <v xml:space="preserve">6119-5-520                                   </v>
          </cell>
          <cell r="C803">
            <v>0</v>
          </cell>
          <cell r="D803">
            <v>0</v>
          </cell>
        </row>
        <row r="804">
          <cell r="A804" t="str">
            <v xml:space="preserve">6120-5                                       </v>
          </cell>
          <cell r="C804">
            <v>0</v>
          </cell>
          <cell r="D804">
            <v>0</v>
          </cell>
        </row>
        <row r="805">
          <cell r="A805" t="str">
            <v xml:space="preserve">6120-5-500                                   </v>
          </cell>
          <cell r="C805">
            <v>0</v>
          </cell>
          <cell r="D805">
            <v>0</v>
          </cell>
        </row>
        <row r="806">
          <cell r="A806" t="str">
            <v xml:space="preserve">6120-5-510                                   </v>
          </cell>
          <cell r="C806">
            <v>0</v>
          </cell>
          <cell r="D806">
            <v>0</v>
          </cell>
        </row>
        <row r="807">
          <cell r="A807" t="str">
            <v xml:space="preserve">6120-5-520                                   </v>
          </cell>
          <cell r="C807">
            <v>0</v>
          </cell>
          <cell r="D807">
            <v>0</v>
          </cell>
        </row>
        <row r="808">
          <cell r="A808" t="str">
            <v xml:space="preserve">6121-5                                       </v>
          </cell>
          <cell r="C808">
            <v>0</v>
          </cell>
          <cell r="D808">
            <v>0</v>
          </cell>
        </row>
        <row r="809">
          <cell r="A809" t="str">
            <v xml:space="preserve">6121-5-500                                   </v>
          </cell>
          <cell r="C809">
            <v>0</v>
          </cell>
          <cell r="D809">
            <v>0</v>
          </cell>
        </row>
        <row r="810">
          <cell r="A810" t="str">
            <v xml:space="preserve">6121-5-510                                   </v>
          </cell>
          <cell r="C810">
            <v>0</v>
          </cell>
          <cell r="D810">
            <v>0</v>
          </cell>
        </row>
        <row r="811">
          <cell r="A811" t="str">
            <v xml:space="preserve">6121-5-520                                   </v>
          </cell>
          <cell r="C811">
            <v>0</v>
          </cell>
          <cell r="D811">
            <v>0</v>
          </cell>
        </row>
        <row r="812">
          <cell r="A812" t="str">
            <v xml:space="preserve">6122-5                                       </v>
          </cell>
          <cell r="C812">
            <v>0</v>
          </cell>
          <cell r="D812">
            <v>0</v>
          </cell>
        </row>
        <row r="813">
          <cell r="A813" t="str">
            <v xml:space="preserve">6122-5-500                                   </v>
          </cell>
          <cell r="C813">
            <v>0</v>
          </cell>
          <cell r="D813">
            <v>0</v>
          </cell>
        </row>
        <row r="814">
          <cell r="A814" t="str">
            <v xml:space="preserve">6122-5-510                                   </v>
          </cell>
          <cell r="C814">
            <v>0</v>
          </cell>
          <cell r="D814">
            <v>0</v>
          </cell>
        </row>
        <row r="815">
          <cell r="A815" t="str">
            <v xml:space="preserve">6122-5-520                                   </v>
          </cell>
          <cell r="C815">
            <v>0</v>
          </cell>
          <cell r="D815">
            <v>0</v>
          </cell>
        </row>
        <row r="816">
          <cell r="A816" t="str">
            <v xml:space="preserve">6123-5                                       </v>
          </cell>
          <cell r="C816">
            <v>0</v>
          </cell>
          <cell r="D816">
            <v>0</v>
          </cell>
        </row>
        <row r="817">
          <cell r="A817" t="str">
            <v xml:space="preserve">6123-5-500                                   </v>
          </cell>
          <cell r="C817">
            <v>0</v>
          </cell>
          <cell r="D817">
            <v>0</v>
          </cell>
        </row>
        <row r="818">
          <cell r="A818" t="str">
            <v xml:space="preserve">6123-5-510                                   </v>
          </cell>
          <cell r="C818">
            <v>0</v>
          </cell>
          <cell r="D818">
            <v>0</v>
          </cell>
        </row>
        <row r="819">
          <cell r="A819" t="str">
            <v xml:space="preserve">6123-5-520                                   </v>
          </cell>
          <cell r="C819">
            <v>0</v>
          </cell>
          <cell r="D819">
            <v>0</v>
          </cell>
        </row>
        <row r="820">
          <cell r="A820" t="str">
            <v xml:space="preserve">6124-5                                       </v>
          </cell>
          <cell r="C820">
            <v>0</v>
          </cell>
          <cell r="D820">
            <v>0</v>
          </cell>
        </row>
        <row r="821">
          <cell r="A821" t="str">
            <v xml:space="preserve">6124-5-500                                   </v>
          </cell>
          <cell r="C821">
            <v>27149.85</v>
          </cell>
          <cell r="D821">
            <v>748.56999999999971</v>
          </cell>
        </row>
        <row r="822">
          <cell r="A822" t="str">
            <v xml:space="preserve">6124-5-510                                   </v>
          </cell>
          <cell r="C822">
            <v>0</v>
          </cell>
          <cell r="D822">
            <v>0</v>
          </cell>
        </row>
        <row r="823">
          <cell r="A823" t="str">
            <v xml:space="preserve">6124-5-520                                   </v>
          </cell>
          <cell r="C823">
            <v>0</v>
          </cell>
          <cell r="D823">
            <v>0</v>
          </cell>
        </row>
        <row r="824">
          <cell r="A824" t="str">
            <v xml:space="preserve">6125-5                                       </v>
          </cell>
          <cell r="C824">
            <v>0</v>
          </cell>
          <cell r="D824">
            <v>0</v>
          </cell>
        </row>
        <row r="825">
          <cell r="A825" t="str">
            <v xml:space="preserve">6125-5-500                                   </v>
          </cell>
          <cell r="C825">
            <v>0</v>
          </cell>
          <cell r="D825">
            <v>0</v>
          </cell>
        </row>
        <row r="826">
          <cell r="A826" t="str">
            <v xml:space="preserve">6125-5-510                                   </v>
          </cell>
          <cell r="C826">
            <v>0</v>
          </cell>
          <cell r="D826">
            <v>0</v>
          </cell>
        </row>
        <row r="827">
          <cell r="A827" t="str">
            <v xml:space="preserve">6125-5-520                                   </v>
          </cell>
          <cell r="C827">
            <v>0</v>
          </cell>
          <cell r="D827">
            <v>0</v>
          </cell>
        </row>
        <row r="828">
          <cell r="A828" t="str">
            <v xml:space="preserve">6126-5                                       </v>
          </cell>
          <cell r="C828">
            <v>0</v>
          </cell>
          <cell r="D828">
            <v>0</v>
          </cell>
        </row>
        <row r="829">
          <cell r="A829" t="str">
            <v xml:space="preserve">6126-5-500                                   </v>
          </cell>
          <cell r="C829">
            <v>2704543.46</v>
          </cell>
          <cell r="D829">
            <v>376133.28000000026</v>
          </cell>
        </row>
        <row r="830">
          <cell r="A830" t="str">
            <v xml:space="preserve">6126-5-510                                   </v>
          </cell>
          <cell r="C830">
            <v>0</v>
          </cell>
          <cell r="D830">
            <v>0</v>
          </cell>
        </row>
        <row r="831">
          <cell r="A831" t="str">
            <v xml:space="preserve">6126-5-520                                   </v>
          </cell>
          <cell r="C831">
            <v>0</v>
          </cell>
          <cell r="D831">
            <v>0</v>
          </cell>
        </row>
        <row r="832">
          <cell r="A832" t="str">
            <v xml:space="preserve">6127-5                                       </v>
          </cell>
          <cell r="C832">
            <v>0</v>
          </cell>
          <cell r="D832">
            <v>0</v>
          </cell>
        </row>
        <row r="833">
          <cell r="A833" t="str">
            <v xml:space="preserve">6127-5-500                                   </v>
          </cell>
          <cell r="C833">
            <v>0</v>
          </cell>
          <cell r="D833">
            <v>0</v>
          </cell>
        </row>
        <row r="834">
          <cell r="A834" t="str">
            <v xml:space="preserve">6127-5-510                                   </v>
          </cell>
          <cell r="C834">
            <v>0</v>
          </cell>
          <cell r="D834">
            <v>0</v>
          </cell>
        </row>
        <row r="835">
          <cell r="A835" t="str">
            <v xml:space="preserve">6127-5-520                                   </v>
          </cell>
          <cell r="C835">
            <v>0</v>
          </cell>
          <cell r="D835">
            <v>0</v>
          </cell>
        </row>
        <row r="836">
          <cell r="A836" t="str">
            <v xml:space="preserve">6128-5                                       </v>
          </cell>
          <cell r="C836">
            <v>0</v>
          </cell>
          <cell r="D836">
            <v>0</v>
          </cell>
        </row>
        <row r="837">
          <cell r="A837" t="str">
            <v xml:space="preserve">6128-5-500                                   </v>
          </cell>
          <cell r="C837">
            <v>0</v>
          </cell>
          <cell r="D837">
            <v>0</v>
          </cell>
        </row>
        <row r="838">
          <cell r="A838" t="str">
            <v xml:space="preserve">6128-5-510                                   </v>
          </cell>
          <cell r="C838">
            <v>0</v>
          </cell>
          <cell r="D838">
            <v>0</v>
          </cell>
        </row>
        <row r="839">
          <cell r="A839" t="str">
            <v xml:space="preserve">6128-5-520                                   </v>
          </cell>
          <cell r="C839">
            <v>0</v>
          </cell>
          <cell r="D839">
            <v>0</v>
          </cell>
        </row>
        <row r="840">
          <cell r="A840" t="str">
            <v xml:space="preserve">6129-5                                       </v>
          </cell>
          <cell r="C840">
            <v>0</v>
          </cell>
          <cell r="D840">
            <v>0</v>
          </cell>
        </row>
        <row r="841">
          <cell r="A841" t="str">
            <v xml:space="preserve">6129-5-500                                   </v>
          </cell>
          <cell r="C841">
            <v>0</v>
          </cell>
          <cell r="D841">
            <v>0</v>
          </cell>
        </row>
        <row r="842">
          <cell r="A842" t="str">
            <v xml:space="preserve">6129-5-510                                   </v>
          </cell>
          <cell r="C842">
            <v>0</v>
          </cell>
          <cell r="D842">
            <v>0</v>
          </cell>
        </row>
        <row r="843">
          <cell r="A843" t="str">
            <v xml:space="preserve">6129-5-520                                   </v>
          </cell>
          <cell r="C843">
            <v>0</v>
          </cell>
          <cell r="D843">
            <v>0</v>
          </cell>
        </row>
        <row r="844">
          <cell r="A844" t="str">
            <v xml:space="preserve">6130-5-500                                   </v>
          </cell>
          <cell r="C844">
            <v>0</v>
          </cell>
          <cell r="D844">
            <v>0</v>
          </cell>
        </row>
        <row r="845">
          <cell r="A845" t="str">
            <v xml:space="preserve">6131-5                                       </v>
          </cell>
          <cell r="C845">
            <v>0</v>
          </cell>
          <cell r="D845">
            <v>0</v>
          </cell>
        </row>
        <row r="846">
          <cell r="A846" t="str">
            <v xml:space="preserve">6131-5-500                                   </v>
          </cell>
          <cell r="C846">
            <v>0</v>
          </cell>
          <cell r="D846">
            <v>0</v>
          </cell>
        </row>
        <row r="847">
          <cell r="A847" t="str">
            <v xml:space="preserve">6131-5-510                                   </v>
          </cell>
          <cell r="C847">
            <v>0</v>
          </cell>
          <cell r="D847">
            <v>0</v>
          </cell>
        </row>
        <row r="848">
          <cell r="A848" t="str">
            <v xml:space="preserve">6131-5-520                                   </v>
          </cell>
          <cell r="C848">
            <v>0</v>
          </cell>
          <cell r="D848">
            <v>0</v>
          </cell>
        </row>
        <row r="849">
          <cell r="A849" t="str">
            <v xml:space="preserve">6138-5                                       </v>
          </cell>
          <cell r="C849">
            <v>0</v>
          </cell>
          <cell r="D849">
            <v>0</v>
          </cell>
        </row>
        <row r="850">
          <cell r="A850" t="str">
            <v xml:space="preserve">6138-5-500                                   </v>
          </cell>
          <cell r="C850">
            <v>0</v>
          </cell>
          <cell r="D850">
            <v>0</v>
          </cell>
        </row>
        <row r="851">
          <cell r="A851" t="str">
            <v xml:space="preserve">6138-5-510                                   </v>
          </cell>
          <cell r="C851">
            <v>0</v>
          </cell>
          <cell r="D851">
            <v>0</v>
          </cell>
        </row>
        <row r="852">
          <cell r="A852" t="str">
            <v xml:space="preserve">6138-5-520                                   </v>
          </cell>
          <cell r="C852">
            <v>0</v>
          </cell>
          <cell r="D852">
            <v>0</v>
          </cell>
        </row>
        <row r="853">
          <cell r="A853" t="str">
            <v xml:space="preserve">6139-5-500                                   </v>
          </cell>
          <cell r="C853">
            <v>1203548.44</v>
          </cell>
          <cell r="D853">
            <v>76899.680000000168</v>
          </cell>
        </row>
        <row r="854">
          <cell r="A854" t="str">
            <v xml:space="preserve">6210-5                                       </v>
          </cell>
          <cell r="C854">
            <v>0</v>
          </cell>
          <cell r="D854">
            <v>0</v>
          </cell>
        </row>
        <row r="855">
          <cell r="A855" t="str">
            <v xml:space="preserve">6210-5-500                                   </v>
          </cell>
          <cell r="C855">
            <v>0</v>
          </cell>
          <cell r="D855">
            <v>0</v>
          </cell>
        </row>
        <row r="856">
          <cell r="A856" t="str">
            <v xml:space="preserve">6210-5-510                                   </v>
          </cell>
          <cell r="C856">
            <v>0</v>
          </cell>
          <cell r="D856">
            <v>0</v>
          </cell>
        </row>
        <row r="857">
          <cell r="A857" t="str">
            <v xml:space="preserve">6210-5-520                                   </v>
          </cell>
          <cell r="C857">
            <v>0</v>
          </cell>
          <cell r="D857">
            <v>0</v>
          </cell>
        </row>
        <row r="858">
          <cell r="A858" t="str">
            <v xml:space="preserve">6211-5                                       </v>
          </cell>
          <cell r="C858">
            <v>0</v>
          </cell>
          <cell r="D858">
            <v>0</v>
          </cell>
        </row>
        <row r="859">
          <cell r="A859" t="str">
            <v xml:space="preserve">6211-5-500                                   </v>
          </cell>
          <cell r="C859">
            <v>0</v>
          </cell>
          <cell r="D859">
            <v>0</v>
          </cell>
        </row>
        <row r="860">
          <cell r="A860" t="str">
            <v xml:space="preserve">6211-5-510                                   </v>
          </cell>
          <cell r="C860">
            <v>0</v>
          </cell>
          <cell r="D860">
            <v>0</v>
          </cell>
        </row>
        <row r="861">
          <cell r="A861" t="str">
            <v xml:space="preserve">6211-5-520                                   </v>
          </cell>
          <cell r="C861">
            <v>0</v>
          </cell>
          <cell r="D861">
            <v>0</v>
          </cell>
        </row>
        <row r="862">
          <cell r="A862" t="str">
            <v xml:space="preserve">6212-5                                       </v>
          </cell>
          <cell r="C862">
            <v>0</v>
          </cell>
          <cell r="D862">
            <v>0</v>
          </cell>
        </row>
        <row r="863">
          <cell r="A863" t="str">
            <v xml:space="preserve">6212-5-500                                   </v>
          </cell>
          <cell r="C863">
            <v>0</v>
          </cell>
          <cell r="D863">
            <v>0</v>
          </cell>
        </row>
        <row r="864">
          <cell r="A864" t="str">
            <v xml:space="preserve">6212-5-510                                   </v>
          </cell>
          <cell r="C864">
            <v>0</v>
          </cell>
          <cell r="D864">
            <v>0</v>
          </cell>
        </row>
        <row r="865">
          <cell r="A865" t="str">
            <v xml:space="preserve">6212-5-520                                   </v>
          </cell>
          <cell r="C865">
            <v>0</v>
          </cell>
          <cell r="D865">
            <v>0</v>
          </cell>
        </row>
        <row r="866">
          <cell r="A866" t="str">
            <v xml:space="preserve">6213-5                                       </v>
          </cell>
          <cell r="C866">
            <v>0</v>
          </cell>
          <cell r="D866">
            <v>0</v>
          </cell>
        </row>
        <row r="867">
          <cell r="A867" t="str">
            <v xml:space="preserve">6213-5-500                                   </v>
          </cell>
          <cell r="C867">
            <v>0</v>
          </cell>
          <cell r="D867">
            <v>0</v>
          </cell>
        </row>
        <row r="868">
          <cell r="A868" t="str">
            <v xml:space="preserve">6213-5-510                                   </v>
          </cell>
          <cell r="C868">
            <v>0</v>
          </cell>
          <cell r="D868">
            <v>0</v>
          </cell>
        </row>
        <row r="869">
          <cell r="A869" t="str">
            <v xml:space="preserve">6213-5-520                                   </v>
          </cell>
          <cell r="C869">
            <v>0</v>
          </cell>
          <cell r="D869">
            <v>0</v>
          </cell>
        </row>
        <row r="870">
          <cell r="A870" t="str">
            <v xml:space="preserve">6325-5                                       </v>
          </cell>
          <cell r="C870">
            <v>0</v>
          </cell>
          <cell r="D870">
            <v>0</v>
          </cell>
        </row>
        <row r="871">
          <cell r="A871" t="str">
            <v xml:space="preserve">6325-5-500                                   </v>
          </cell>
          <cell r="C871">
            <v>0</v>
          </cell>
          <cell r="D871">
            <v>0</v>
          </cell>
        </row>
        <row r="872">
          <cell r="A872" t="str">
            <v xml:space="preserve">6325-5-510                                   </v>
          </cell>
          <cell r="C872">
            <v>0</v>
          </cell>
          <cell r="D872">
            <v>0</v>
          </cell>
        </row>
        <row r="873">
          <cell r="A873" t="str">
            <v xml:space="preserve">6325-5-520                                   </v>
          </cell>
          <cell r="C873">
            <v>0</v>
          </cell>
          <cell r="D873">
            <v>0</v>
          </cell>
        </row>
        <row r="874">
          <cell r="A874" t="str">
            <v xml:space="preserve">6335-5                                       </v>
          </cell>
          <cell r="C874">
            <v>0</v>
          </cell>
          <cell r="D874">
            <v>0</v>
          </cell>
        </row>
        <row r="875">
          <cell r="A875" t="str">
            <v xml:space="preserve">6335-5-500                                   </v>
          </cell>
          <cell r="C875">
            <v>0</v>
          </cell>
          <cell r="D875">
            <v>0</v>
          </cell>
        </row>
        <row r="876">
          <cell r="A876" t="str">
            <v xml:space="preserve">6335-5-510                                   </v>
          </cell>
          <cell r="C876">
            <v>0</v>
          </cell>
          <cell r="D876">
            <v>0</v>
          </cell>
        </row>
        <row r="877">
          <cell r="A877" t="str">
            <v xml:space="preserve">6335-5-520                                   </v>
          </cell>
          <cell r="C877">
            <v>0</v>
          </cell>
          <cell r="D877">
            <v>0</v>
          </cell>
        </row>
        <row r="878">
          <cell r="A878" t="str">
            <v xml:space="preserve">6340-5                                       </v>
          </cell>
          <cell r="C878">
            <v>0</v>
          </cell>
          <cell r="D878">
            <v>0</v>
          </cell>
        </row>
        <row r="879">
          <cell r="A879" t="str">
            <v xml:space="preserve">6340-5-500                                   </v>
          </cell>
          <cell r="C879">
            <v>0</v>
          </cell>
          <cell r="D879">
            <v>0</v>
          </cell>
        </row>
        <row r="880">
          <cell r="A880" t="str">
            <v xml:space="preserve">6340-5-510                                   </v>
          </cell>
          <cell r="C880">
            <v>0</v>
          </cell>
          <cell r="D880">
            <v>0</v>
          </cell>
        </row>
        <row r="881">
          <cell r="A881" t="str">
            <v xml:space="preserve">6340-5-520                                   </v>
          </cell>
          <cell r="C881">
            <v>0</v>
          </cell>
          <cell r="D881">
            <v>0</v>
          </cell>
        </row>
        <row r="882">
          <cell r="A882" t="str">
            <v xml:space="preserve">6345-5-500                                   </v>
          </cell>
          <cell r="C882">
            <v>0</v>
          </cell>
          <cell r="D882">
            <v>0</v>
          </cell>
        </row>
        <row r="883">
          <cell r="A883" t="str">
            <v xml:space="preserve">6345-5-510                                   </v>
          </cell>
          <cell r="C883">
            <v>0</v>
          </cell>
          <cell r="D883">
            <v>0</v>
          </cell>
        </row>
        <row r="884">
          <cell r="A884" t="str">
            <v xml:space="preserve">6345-5-520                                   </v>
          </cell>
          <cell r="C884">
            <v>0</v>
          </cell>
          <cell r="D884">
            <v>0</v>
          </cell>
        </row>
        <row r="885">
          <cell r="A885" t="str">
            <v xml:space="preserve">6350-5                                       </v>
          </cell>
          <cell r="C885">
            <v>0</v>
          </cell>
          <cell r="D885">
            <v>0</v>
          </cell>
        </row>
        <row r="886">
          <cell r="A886" t="str">
            <v xml:space="preserve">6350-5-500                                   </v>
          </cell>
          <cell r="C886">
            <v>0</v>
          </cell>
          <cell r="D886">
            <v>0</v>
          </cell>
        </row>
        <row r="887">
          <cell r="A887" t="str">
            <v xml:space="preserve">6350-5-510                                   </v>
          </cell>
          <cell r="C887">
            <v>0</v>
          </cell>
          <cell r="D887">
            <v>0</v>
          </cell>
        </row>
        <row r="888">
          <cell r="A888" t="str">
            <v xml:space="preserve">6350-5-520                                   </v>
          </cell>
          <cell r="C888">
            <v>0</v>
          </cell>
          <cell r="D888">
            <v>0</v>
          </cell>
        </row>
        <row r="889">
          <cell r="A889" t="str">
            <v xml:space="preserve">7000-5-100                                   </v>
          </cell>
          <cell r="C889">
            <v>0</v>
          </cell>
          <cell r="D889">
            <v>0</v>
          </cell>
        </row>
        <row r="890">
          <cell r="A890" t="str">
            <v xml:space="preserve">7000-7-100                                   </v>
          </cell>
          <cell r="C890">
            <v>0</v>
          </cell>
          <cell r="D890">
            <v>0</v>
          </cell>
        </row>
        <row r="891">
          <cell r="A891" t="str">
            <v xml:space="preserve">7010-5                                       </v>
          </cell>
          <cell r="C891">
            <v>0</v>
          </cell>
          <cell r="D891">
            <v>0</v>
          </cell>
        </row>
        <row r="892">
          <cell r="A892" t="str">
            <v xml:space="preserve">7010-5-000                                   </v>
          </cell>
          <cell r="C892">
            <v>0</v>
          </cell>
          <cell r="D892">
            <v>0</v>
          </cell>
        </row>
        <row r="893">
          <cell r="A893" t="str">
            <v xml:space="preserve">7010-5-300                                   </v>
          </cell>
          <cell r="C893">
            <v>0</v>
          </cell>
          <cell r="D893">
            <v>0</v>
          </cell>
        </row>
        <row r="894">
          <cell r="A894" t="str">
            <v xml:space="preserve">7010-5-400                                   </v>
          </cell>
          <cell r="C894">
            <v>0</v>
          </cell>
          <cell r="D894">
            <v>0</v>
          </cell>
        </row>
        <row r="895">
          <cell r="A895" t="str">
            <v xml:space="preserve">7010-5-600                                   </v>
          </cell>
          <cell r="C895">
            <v>0</v>
          </cell>
          <cell r="D895">
            <v>0</v>
          </cell>
        </row>
        <row r="896">
          <cell r="A896" t="str">
            <v xml:space="preserve">7011-5                                       </v>
          </cell>
          <cell r="C896">
            <v>0</v>
          </cell>
          <cell r="D896">
            <v>0</v>
          </cell>
        </row>
        <row r="897">
          <cell r="A897" t="str">
            <v xml:space="preserve">7011-5-000                                   </v>
          </cell>
          <cell r="C897">
            <v>0</v>
          </cell>
          <cell r="D897">
            <v>0</v>
          </cell>
        </row>
        <row r="898">
          <cell r="A898" t="str">
            <v xml:space="preserve">7011-5-300                                   </v>
          </cell>
          <cell r="C898">
            <v>0</v>
          </cell>
          <cell r="D898">
            <v>0</v>
          </cell>
        </row>
        <row r="899">
          <cell r="A899" t="str">
            <v xml:space="preserve">7011-5-400                                   </v>
          </cell>
          <cell r="C899">
            <v>0</v>
          </cell>
          <cell r="D899">
            <v>0</v>
          </cell>
        </row>
        <row r="900">
          <cell r="A900" t="str">
            <v xml:space="preserve">7011-5-600                                   </v>
          </cell>
          <cell r="C900">
            <v>0</v>
          </cell>
          <cell r="D900">
            <v>0</v>
          </cell>
        </row>
        <row r="901">
          <cell r="A901" t="str">
            <v xml:space="preserve">7012-5                                       </v>
          </cell>
          <cell r="C901">
            <v>0</v>
          </cell>
          <cell r="D901">
            <v>0</v>
          </cell>
        </row>
        <row r="902">
          <cell r="A902" t="str">
            <v xml:space="preserve">7012-5-000                                   </v>
          </cell>
          <cell r="C902">
            <v>0</v>
          </cell>
          <cell r="D902">
            <v>0</v>
          </cell>
        </row>
        <row r="903">
          <cell r="A903" t="str">
            <v xml:space="preserve">7012-5-300                                   </v>
          </cell>
          <cell r="C903">
            <v>0</v>
          </cell>
          <cell r="D903">
            <v>0</v>
          </cell>
        </row>
        <row r="904">
          <cell r="A904" t="str">
            <v xml:space="preserve">7012-5-400                                   </v>
          </cell>
          <cell r="C904">
            <v>0</v>
          </cell>
          <cell r="D904">
            <v>0</v>
          </cell>
        </row>
        <row r="905">
          <cell r="A905" t="str">
            <v xml:space="preserve">7012-5-600                                   </v>
          </cell>
          <cell r="C905">
            <v>0</v>
          </cell>
          <cell r="D905">
            <v>0</v>
          </cell>
        </row>
        <row r="906">
          <cell r="A906" t="str">
            <v xml:space="preserve">7013-5                                       </v>
          </cell>
          <cell r="C906">
            <v>0</v>
          </cell>
          <cell r="D906">
            <v>0</v>
          </cell>
        </row>
        <row r="907">
          <cell r="A907" t="str">
            <v xml:space="preserve">7013-5-000                                   </v>
          </cell>
          <cell r="C907">
            <v>0</v>
          </cell>
          <cell r="D907">
            <v>0</v>
          </cell>
        </row>
        <row r="908">
          <cell r="A908" t="str">
            <v xml:space="preserve">7013-5-300                                   </v>
          </cell>
          <cell r="C908">
            <v>0</v>
          </cell>
          <cell r="D908">
            <v>0</v>
          </cell>
        </row>
        <row r="909">
          <cell r="A909" t="str">
            <v xml:space="preserve">7013-5-400                                   </v>
          </cell>
          <cell r="C909">
            <v>0</v>
          </cell>
          <cell r="D909">
            <v>0</v>
          </cell>
        </row>
        <row r="910">
          <cell r="A910" t="str">
            <v xml:space="preserve">7013-5-600                                   </v>
          </cell>
          <cell r="C910">
            <v>0</v>
          </cell>
          <cell r="D910">
            <v>0</v>
          </cell>
        </row>
        <row r="911">
          <cell r="A911" t="str">
            <v xml:space="preserve">7014-5                                       </v>
          </cell>
          <cell r="C911">
            <v>0</v>
          </cell>
          <cell r="D911">
            <v>0</v>
          </cell>
        </row>
        <row r="912">
          <cell r="A912" t="str">
            <v xml:space="preserve">7014-5-000                                   </v>
          </cell>
          <cell r="C912">
            <v>0</v>
          </cell>
          <cell r="D912">
            <v>0</v>
          </cell>
        </row>
        <row r="913">
          <cell r="A913" t="str">
            <v xml:space="preserve">7014-5-300                                   </v>
          </cell>
          <cell r="C913">
            <v>0</v>
          </cell>
          <cell r="D913">
            <v>0</v>
          </cell>
        </row>
        <row r="914">
          <cell r="A914" t="str">
            <v xml:space="preserve">7014-5-400                                   </v>
          </cell>
          <cell r="C914">
            <v>0</v>
          </cell>
          <cell r="D914">
            <v>0</v>
          </cell>
        </row>
        <row r="915">
          <cell r="A915" t="str">
            <v xml:space="preserve">7014-5-600                                   </v>
          </cell>
          <cell r="C915">
            <v>0</v>
          </cell>
          <cell r="D915">
            <v>0</v>
          </cell>
        </row>
        <row r="916">
          <cell r="A916" t="str">
            <v xml:space="preserve">7015-5                                       </v>
          </cell>
          <cell r="C916">
            <v>0</v>
          </cell>
          <cell r="D916">
            <v>0</v>
          </cell>
        </row>
        <row r="917">
          <cell r="A917" t="str">
            <v xml:space="preserve">7015-5-000                                   </v>
          </cell>
          <cell r="C917">
            <v>0</v>
          </cell>
          <cell r="D917">
            <v>0</v>
          </cell>
        </row>
        <row r="918">
          <cell r="A918" t="str">
            <v xml:space="preserve">7015-5-300                                   </v>
          </cell>
          <cell r="C918">
            <v>0</v>
          </cell>
          <cell r="D918">
            <v>0</v>
          </cell>
        </row>
        <row r="919">
          <cell r="A919" t="str">
            <v xml:space="preserve">7015-5-400                                   </v>
          </cell>
          <cell r="C919">
            <v>0</v>
          </cell>
          <cell r="D919">
            <v>0</v>
          </cell>
        </row>
        <row r="920">
          <cell r="A920" t="str">
            <v xml:space="preserve">7015-5-600                                   </v>
          </cell>
          <cell r="C920">
            <v>0</v>
          </cell>
          <cell r="D920">
            <v>0</v>
          </cell>
        </row>
        <row r="921">
          <cell r="A921" t="str">
            <v xml:space="preserve">7016-5                                       </v>
          </cell>
          <cell r="C921">
            <v>0</v>
          </cell>
          <cell r="D921">
            <v>0</v>
          </cell>
        </row>
        <row r="922">
          <cell r="A922" t="str">
            <v xml:space="preserve">7016-5-000                                   </v>
          </cell>
          <cell r="C922">
            <v>0</v>
          </cell>
          <cell r="D922">
            <v>0</v>
          </cell>
        </row>
        <row r="923">
          <cell r="A923" t="str">
            <v xml:space="preserve">7016-5-300                                   </v>
          </cell>
          <cell r="C923">
            <v>0</v>
          </cell>
          <cell r="D923">
            <v>0</v>
          </cell>
        </row>
        <row r="924">
          <cell r="A924" t="str">
            <v xml:space="preserve">7016-5-400                                   </v>
          </cell>
          <cell r="C924">
            <v>0</v>
          </cell>
          <cell r="D924">
            <v>0</v>
          </cell>
        </row>
        <row r="925">
          <cell r="A925" t="str">
            <v xml:space="preserve">7016-5-600                                   </v>
          </cell>
          <cell r="C925">
            <v>0</v>
          </cell>
          <cell r="D925">
            <v>0</v>
          </cell>
        </row>
        <row r="926">
          <cell r="A926" t="str">
            <v xml:space="preserve">7017-5                                       </v>
          </cell>
          <cell r="C926">
            <v>0</v>
          </cell>
          <cell r="D926">
            <v>0</v>
          </cell>
        </row>
        <row r="927">
          <cell r="A927" t="str">
            <v xml:space="preserve">7017-5-000                                   </v>
          </cell>
          <cell r="C927">
            <v>0</v>
          </cell>
          <cell r="D927">
            <v>0</v>
          </cell>
        </row>
        <row r="928">
          <cell r="A928" t="str">
            <v xml:space="preserve">7017-5-300                                   </v>
          </cell>
          <cell r="C928">
            <v>0</v>
          </cell>
          <cell r="D928">
            <v>0</v>
          </cell>
        </row>
        <row r="929">
          <cell r="A929" t="str">
            <v xml:space="preserve">7017-5-400                                   </v>
          </cell>
          <cell r="C929">
            <v>0</v>
          </cell>
          <cell r="D929">
            <v>0</v>
          </cell>
        </row>
        <row r="930">
          <cell r="A930" t="str">
            <v xml:space="preserve">7017-5-600                                   </v>
          </cell>
          <cell r="C930">
            <v>0</v>
          </cell>
          <cell r="D930">
            <v>0</v>
          </cell>
        </row>
        <row r="931">
          <cell r="A931" t="str">
            <v xml:space="preserve">7018-5                                       </v>
          </cell>
          <cell r="C931">
            <v>0</v>
          </cell>
          <cell r="D931">
            <v>0</v>
          </cell>
        </row>
        <row r="932">
          <cell r="A932" t="str">
            <v xml:space="preserve">7018-5-000                                   </v>
          </cell>
          <cell r="C932">
            <v>0</v>
          </cell>
          <cell r="D932">
            <v>0</v>
          </cell>
        </row>
        <row r="933">
          <cell r="A933" t="str">
            <v xml:space="preserve">7018-5-300                                   </v>
          </cell>
          <cell r="C933">
            <v>0</v>
          </cell>
          <cell r="D933">
            <v>0</v>
          </cell>
        </row>
        <row r="934">
          <cell r="A934" t="str">
            <v xml:space="preserve">7018-5-400                                   </v>
          </cell>
          <cell r="C934">
            <v>0</v>
          </cell>
          <cell r="D934">
            <v>0</v>
          </cell>
        </row>
        <row r="935">
          <cell r="A935" t="str">
            <v xml:space="preserve">7018-5-600                                   </v>
          </cell>
          <cell r="C935">
            <v>0</v>
          </cell>
          <cell r="D935">
            <v>0</v>
          </cell>
        </row>
        <row r="936">
          <cell r="A936" t="str">
            <v xml:space="preserve">7019-5                                       </v>
          </cell>
          <cell r="C936">
            <v>0</v>
          </cell>
          <cell r="D936">
            <v>0</v>
          </cell>
        </row>
        <row r="937">
          <cell r="A937" t="str">
            <v xml:space="preserve">7019-5-000                                   </v>
          </cell>
          <cell r="C937">
            <v>0</v>
          </cell>
          <cell r="D937">
            <v>0</v>
          </cell>
        </row>
        <row r="938">
          <cell r="A938" t="str">
            <v xml:space="preserve">7019-5-300                                   </v>
          </cell>
          <cell r="C938">
            <v>0</v>
          </cell>
          <cell r="D938">
            <v>0</v>
          </cell>
        </row>
        <row r="939">
          <cell r="A939" t="str">
            <v xml:space="preserve">7019-5-400                                   </v>
          </cell>
          <cell r="C939">
            <v>0</v>
          </cell>
          <cell r="D939">
            <v>0</v>
          </cell>
        </row>
        <row r="940">
          <cell r="A940" t="str">
            <v xml:space="preserve">7019-5-600                                   </v>
          </cell>
          <cell r="C940">
            <v>0</v>
          </cell>
          <cell r="D940">
            <v>0</v>
          </cell>
        </row>
        <row r="941">
          <cell r="A941" t="str">
            <v xml:space="preserve">7110-5                                       </v>
          </cell>
          <cell r="C941">
            <v>0</v>
          </cell>
          <cell r="D941">
            <v>0</v>
          </cell>
        </row>
        <row r="942">
          <cell r="A942" t="str">
            <v xml:space="preserve">7110-5-000                                   </v>
          </cell>
          <cell r="C942">
            <v>0</v>
          </cell>
          <cell r="D942">
            <v>0</v>
          </cell>
        </row>
        <row r="943">
          <cell r="A943" t="str">
            <v xml:space="preserve">7110-5-300                                   </v>
          </cell>
          <cell r="C943">
            <v>0</v>
          </cell>
          <cell r="D943">
            <v>0</v>
          </cell>
        </row>
        <row r="944">
          <cell r="A944" t="str">
            <v xml:space="preserve">7110-5-400                                   </v>
          </cell>
          <cell r="C944">
            <v>0</v>
          </cell>
          <cell r="D944">
            <v>0</v>
          </cell>
        </row>
        <row r="945">
          <cell r="A945" t="str">
            <v xml:space="preserve">7110-5-600                                   </v>
          </cell>
          <cell r="C945">
            <v>55000</v>
          </cell>
          <cell r="D945">
            <v>10000</v>
          </cell>
        </row>
        <row r="946">
          <cell r="A946" t="str">
            <v xml:space="preserve">7111-5                                       </v>
          </cell>
          <cell r="C946">
            <v>0</v>
          </cell>
          <cell r="D946">
            <v>0</v>
          </cell>
        </row>
        <row r="947">
          <cell r="A947" t="str">
            <v xml:space="preserve">7111-5-000                                   </v>
          </cell>
          <cell r="C947">
            <v>0</v>
          </cell>
          <cell r="D947">
            <v>0</v>
          </cell>
        </row>
        <row r="948">
          <cell r="A948" t="str">
            <v xml:space="preserve">7111-5-300                                   </v>
          </cell>
          <cell r="C948">
            <v>0</v>
          </cell>
          <cell r="D948">
            <v>0</v>
          </cell>
        </row>
        <row r="949">
          <cell r="A949" t="str">
            <v xml:space="preserve">7111-5-400                                   </v>
          </cell>
          <cell r="C949">
            <v>0</v>
          </cell>
          <cell r="D949">
            <v>0</v>
          </cell>
        </row>
        <row r="950">
          <cell r="A950" t="str">
            <v xml:space="preserve">7111-5-600                                   </v>
          </cell>
          <cell r="C950">
            <v>0</v>
          </cell>
          <cell r="D950">
            <v>0</v>
          </cell>
        </row>
        <row r="951">
          <cell r="A951" t="str">
            <v xml:space="preserve">7112-5                                       </v>
          </cell>
          <cell r="C951">
            <v>0</v>
          </cell>
          <cell r="D951">
            <v>0</v>
          </cell>
        </row>
        <row r="952">
          <cell r="A952" t="str">
            <v xml:space="preserve">7112-5-000                                   </v>
          </cell>
          <cell r="C952">
            <v>0</v>
          </cell>
          <cell r="D952">
            <v>0</v>
          </cell>
        </row>
        <row r="953">
          <cell r="A953" t="str">
            <v xml:space="preserve">7112-5-300                                   </v>
          </cell>
          <cell r="C953">
            <v>0</v>
          </cell>
          <cell r="D953">
            <v>0</v>
          </cell>
        </row>
        <row r="954">
          <cell r="A954" t="str">
            <v xml:space="preserve">7112-5-400                                   </v>
          </cell>
          <cell r="C954">
            <v>0</v>
          </cell>
          <cell r="D954">
            <v>0</v>
          </cell>
        </row>
        <row r="955">
          <cell r="A955" t="str">
            <v xml:space="preserve">7112-5-600                                   </v>
          </cell>
          <cell r="C955">
            <v>0</v>
          </cell>
          <cell r="D955">
            <v>0</v>
          </cell>
        </row>
        <row r="956">
          <cell r="A956" t="str">
            <v xml:space="preserve">7113-5                                       </v>
          </cell>
          <cell r="C956">
            <v>390</v>
          </cell>
          <cell r="D956">
            <v>0</v>
          </cell>
        </row>
        <row r="957">
          <cell r="A957" t="str">
            <v xml:space="preserve">7113-5-000                                   </v>
          </cell>
          <cell r="C957">
            <v>0</v>
          </cell>
          <cell r="D957">
            <v>0</v>
          </cell>
        </row>
        <row r="958">
          <cell r="A958" t="str">
            <v xml:space="preserve">7113-5-300                                   </v>
          </cell>
          <cell r="C958">
            <v>0</v>
          </cell>
          <cell r="D958">
            <v>0</v>
          </cell>
        </row>
        <row r="959">
          <cell r="A959" t="str">
            <v xml:space="preserve">7113-5-400                                   </v>
          </cell>
          <cell r="C959">
            <v>0</v>
          </cell>
          <cell r="D959">
            <v>0</v>
          </cell>
        </row>
        <row r="960">
          <cell r="A960" t="str">
            <v xml:space="preserve">7113-5-600                                   </v>
          </cell>
          <cell r="C960">
            <v>111056.95</v>
          </cell>
          <cell r="D960">
            <v>14678.919999999998</v>
          </cell>
        </row>
        <row r="961">
          <cell r="A961" t="str">
            <v xml:space="preserve">7114-5                                       </v>
          </cell>
          <cell r="C961">
            <v>0</v>
          </cell>
          <cell r="D961">
            <v>0</v>
          </cell>
        </row>
        <row r="962">
          <cell r="A962" t="str">
            <v xml:space="preserve">7114-5-000                                   </v>
          </cell>
          <cell r="C962">
            <v>0</v>
          </cell>
          <cell r="D962">
            <v>0</v>
          </cell>
        </row>
        <row r="963">
          <cell r="A963" t="str">
            <v xml:space="preserve">7114-5-300                                   </v>
          </cell>
          <cell r="C963">
            <v>0</v>
          </cell>
          <cell r="D963">
            <v>0</v>
          </cell>
        </row>
        <row r="964">
          <cell r="A964" t="str">
            <v xml:space="preserve">7114-5-400                                   </v>
          </cell>
          <cell r="C964">
            <v>0</v>
          </cell>
          <cell r="D964">
            <v>0</v>
          </cell>
        </row>
        <row r="965">
          <cell r="A965" t="str">
            <v xml:space="preserve">7114-5-600                                   </v>
          </cell>
          <cell r="C965">
            <v>0</v>
          </cell>
          <cell r="D965">
            <v>0</v>
          </cell>
        </row>
        <row r="966">
          <cell r="A966" t="str">
            <v xml:space="preserve">7115-5                                       </v>
          </cell>
          <cell r="C966">
            <v>0</v>
          </cell>
          <cell r="D966">
            <v>0</v>
          </cell>
        </row>
        <row r="967">
          <cell r="A967" t="str">
            <v xml:space="preserve">7115-5-000                                   </v>
          </cell>
          <cell r="C967">
            <v>0</v>
          </cell>
          <cell r="D967">
            <v>0</v>
          </cell>
        </row>
        <row r="968">
          <cell r="A968" t="str">
            <v xml:space="preserve">7115-5-300                                   </v>
          </cell>
          <cell r="C968">
            <v>0</v>
          </cell>
          <cell r="D968">
            <v>0</v>
          </cell>
        </row>
        <row r="969">
          <cell r="A969" t="str">
            <v xml:space="preserve">7115-5-400                                   </v>
          </cell>
          <cell r="C969">
            <v>0</v>
          </cell>
          <cell r="D969">
            <v>0</v>
          </cell>
        </row>
        <row r="970">
          <cell r="A970" t="str">
            <v xml:space="preserve">7115-5-600                                   </v>
          </cell>
          <cell r="C970">
            <v>0</v>
          </cell>
          <cell r="D970">
            <v>0</v>
          </cell>
        </row>
        <row r="971">
          <cell r="A971" t="str">
            <v xml:space="preserve">7116-5                                       </v>
          </cell>
          <cell r="C971">
            <v>0</v>
          </cell>
          <cell r="D971">
            <v>0</v>
          </cell>
        </row>
        <row r="972">
          <cell r="A972" t="str">
            <v xml:space="preserve">7116-5-000                                   </v>
          </cell>
          <cell r="C972">
            <v>0</v>
          </cell>
          <cell r="D972">
            <v>0</v>
          </cell>
        </row>
        <row r="973">
          <cell r="A973" t="str">
            <v xml:space="preserve">7116-5-300                                   </v>
          </cell>
          <cell r="C973">
            <v>0</v>
          </cell>
          <cell r="D973">
            <v>0</v>
          </cell>
        </row>
        <row r="974">
          <cell r="A974" t="str">
            <v xml:space="preserve">7116-5-400                                   </v>
          </cell>
          <cell r="C974">
            <v>0</v>
          </cell>
          <cell r="D974">
            <v>0</v>
          </cell>
        </row>
        <row r="975">
          <cell r="A975" t="str">
            <v xml:space="preserve">7116-5-600                                   </v>
          </cell>
          <cell r="C975">
            <v>0</v>
          </cell>
          <cell r="D975">
            <v>0</v>
          </cell>
        </row>
        <row r="976">
          <cell r="A976" t="str">
            <v xml:space="preserve">7118-5                                       </v>
          </cell>
          <cell r="C976">
            <v>0</v>
          </cell>
          <cell r="D976">
            <v>0</v>
          </cell>
        </row>
        <row r="977">
          <cell r="A977" t="str">
            <v xml:space="preserve">7118-5-000                                   </v>
          </cell>
          <cell r="C977">
            <v>0</v>
          </cell>
          <cell r="D977">
            <v>0</v>
          </cell>
        </row>
        <row r="978">
          <cell r="A978" t="str">
            <v xml:space="preserve">7118-5-300                                   </v>
          </cell>
          <cell r="C978">
            <v>0</v>
          </cell>
          <cell r="D978">
            <v>0</v>
          </cell>
        </row>
        <row r="979">
          <cell r="A979" t="str">
            <v xml:space="preserve">7118-5-400                                   </v>
          </cell>
          <cell r="C979">
            <v>0</v>
          </cell>
          <cell r="D979">
            <v>0</v>
          </cell>
        </row>
        <row r="980">
          <cell r="A980" t="str">
            <v xml:space="preserve">7118-5-600                                   </v>
          </cell>
          <cell r="C980">
            <v>0</v>
          </cell>
          <cell r="D980">
            <v>0</v>
          </cell>
        </row>
        <row r="981">
          <cell r="A981" t="str">
            <v xml:space="preserve">7119-5                                       </v>
          </cell>
          <cell r="C981">
            <v>0</v>
          </cell>
          <cell r="D981">
            <v>0</v>
          </cell>
        </row>
        <row r="982">
          <cell r="A982" t="str">
            <v xml:space="preserve">7119-5-000                                   </v>
          </cell>
          <cell r="C982">
            <v>0</v>
          </cell>
          <cell r="D982">
            <v>0</v>
          </cell>
        </row>
        <row r="983">
          <cell r="A983" t="str">
            <v xml:space="preserve">7119-5-300                                   </v>
          </cell>
          <cell r="C983">
            <v>0</v>
          </cell>
          <cell r="D983">
            <v>0</v>
          </cell>
        </row>
        <row r="984">
          <cell r="A984" t="str">
            <v xml:space="preserve">7119-5-400                                   </v>
          </cell>
          <cell r="C984">
            <v>0</v>
          </cell>
          <cell r="D984">
            <v>0</v>
          </cell>
        </row>
        <row r="985">
          <cell r="A985" t="str">
            <v xml:space="preserve">7119-5-600                                   </v>
          </cell>
          <cell r="C985">
            <v>0</v>
          </cell>
          <cell r="D985">
            <v>0</v>
          </cell>
        </row>
        <row r="986">
          <cell r="A986" t="str">
            <v xml:space="preserve">7120-5                                       </v>
          </cell>
          <cell r="C986">
            <v>0</v>
          </cell>
          <cell r="D986">
            <v>0</v>
          </cell>
        </row>
        <row r="987">
          <cell r="A987" t="str">
            <v xml:space="preserve">7120-5-000                                   </v>
          </cell>
          <cell r="C987">
            <v>0</v>
          </cell>
          <cell r="D987">
            <v>0</v>
          </cell>
        </row>
        <row r="988">
          <cell r="A988" t="str">
            <v xml:space="preserve">7120-5-300                                   </v>
          </cell>
          <cell r="C988">
            <v>0</v>
          </cell>
          <cell r="D988">
            <v>0</v>
          </cell>
        </row>
        <row r="989">
          <cell r="A989" t="str">
            <v xml:space="preserve">7120-5-400                                   </v>
          </cell>
          <cell r="C989">
            <v>0</v>
          </cell>
          <cell r="D989">
            <v>0</v>
          </cell>
        </row>
        <row r="990">
          <cell r="A990" t="str">
            <v xml:space="preserve">7120-5-600                                   </v>
          </cell>
          <cell r="C990">
            <v>0</v>
          </cell>
          <cell r="D990">
            <v>0</v>
          </cell>
        </row>
        <row r="991">
          <cell r="A991" t="str">
            <v xml:space="preserve">7121-5                                       </v>
          </cell>
          <cell r="C991">
            <v>0</v>
          </cell>
          <cell r="D991">
            <v>0</v>
          </cell>
        </row>
        <row r="992">
          <cell r="A992" t="str">
            <v xml:space="preserve">7121-5-000                                   </v>
          </cell>
          <cell r="C992">
            <v>0</v>
          </cell>
          <cell r="D992">
            <v>0</v>
          </cell>
        </row>
        <row r="993">
          <cell r="A993" t="str">
            <v xml:space="preserve">7121-5-300                                   </v>
          </cell>
          <cell r="C993">
            <v>0</v>
          </cell>
          <cell r="D993">
            <v>0</v>
          </cell>
        </row>
        <row r="994">
          <cell r="A994" t="str">
            <v xml:space="preserve">7121-5-400                                   </v>
          </cell>
          <cell r="C994">
            <v>0</v>
          </cell>
          <cell r="D994">
            <v>0</v>
          </cell>
        </row>
        <row r="995">
          <cell r="A995" t="str">
            <v xml:space="preserve">7121-5-600                                   </v>
          </cell>
          <cell r="C995">
            <v>0</v>
          </cell>
          <cell r="D995">
            <v>0</v>
          </cell>
        </row>
        <row r="996">
          <cell r="A996" t="str">
            <v xml:space="preserve">7122-5                                       </v>
          </cell>
          <cell r="C996">
            <v>0</v>
          </cell>
          <cell r="D996">
            <v>0</v>
          </cell>
        </row>
        <row r="997">
          <cell r="A997" t="str">
            <v xml:space="preserve">7122-5-000                                   </v>
          </cell>
          <cell r="C997">
            <v>0</v>
          </cell>
          <cell r="D997">
            <v>0</v>
          </cell>
        </row>
        <row r="998">
          <cell r="A998" t="str">
            <v xml:space="preserve">7122-5-300                                   </v>
          </cell>
          <cell r="C998">
            <v>0</v>
          </cell>
          <cell r="D998">
            <v>0</v>
          </cell>
        </row>
        <row r="999">
          <cell r="A999" t="str">
            <v xml:space="preserve">7122-5-400                                   </v>
          </cell>
          <cell r="C999">
            <v>0</v>
          </cell>
          <cell r="D999">
            <v>0</v>
          </cell>
        </row>
        <row r="1000">
          <cell r="A1000" t="str">
            <v xml:space="preserve">7122-5-600                                   </v>
          </cell>
          <cell r="C1000">
            <v>0</v>
          </cell>
          <cell r="D1000">
            <v>0</v>
          </cell>
        </row>
        <row r="1001">
          <cell r="A1001" t="str">
            <v xml:space="preserve">7123-5                                       </v>
          </cell>
          <cell r="C1001">
            <v>0</v>
          </cell>
          <cell r="D1001">
            <v>0</v>
          </cell>
        </row>
        <row r="1002">
          <cell r="A1002" t="str">
            <v xml:space="preserve">7123-5-000                                   </v>
          </cell>
          <cell r="C1002">
            <v>0</v>
          </cell>
          <cell r="D1002">
            <v>0</v>
          </cell>
        </row>
        <row r="1003">
          <cell r="A1003" t="str">
            <v xml:space="preserve">7123-5-300                                   </v>
          </cell>
          <cell r="C1003">
            <v>0</v>
          </cell>
          <cell r="D1003">
            <v>0</v>
          </cell>
        </row>
        <row r="1004">
          <cell r="A1004" t="str">
            <v xml:space="preserve">7123-5-400                                   </v>
          </cell>
          <cell r="C1004">
            <v>0</v>
          </cell>
          <cell r="D1004">
            <v>0</v>
          </cell>
        </row>
        <row r="1005">
          <cell r="A1005" t="str">
            <v xml:space="preserve">7123-5-600                                   </v>
          </cell>
          <cell r="C1005">
            <v>0</v>
          </cell>
          <cell r="D1005">
            <v>0</v>
          </cell>
        </row>
        <row r="1006">
          <cell r="A1006" t="str">
            <v xml:space="preserve">7124-5                                       </v>
          </cell>
          <cell r="C1006">
            <v>0</v>
          </cell>
          <cell r="D1006">
            <v>0</v>
          </cell>
        </row>
        <row r="1007">
          <cell r="A1007" t="str">
            <v xml:space="preserve">7124-5-000                                   </v>
          </cell>
          <cell r="C1007">
            <v>0</v>
          </cell>
          <cell r="D1007">
            <v>0</v>
          </cell>
        </row>
        <row r="1008">
          <cell r="A1008" t="str">
            <v xml:space="preserve">7124-5-300                                   </v>
          </cell>
          <cell r="C1008">
            <v>0</v>
          </cell>
          <cell r="D1008">
            <v>0</v>
          </cell>
        </row>
        <row r="1009">
          <cell r="A1009" t="str">
            <v xml:space="preserve">7124-5-400                                   </v>
          </cell>
          <cell r="C1009">
            <v>0</v>
          </cell>
          <cell r="D1009">
            <v>0</v>
          </cell>
        </row>
        <row r="1010">
          <cell r="A1010" t="str">
            <v xml:space="preserve">7124-5-600                                   </v>
          </cell>
          <cell r="C1010">
            <v>0</v>
          </cell>
          <cell r="D1010">
            <v>0</v>
          </cell>
        </row>
        <row r="1011">
          <cell r="A1011" t="str">
            <v xml:space="preserve">7125-5                                       </v>
          </cell>
          <cell r="C1011">
            <v>0</v>
          </cell>
          <cell r="D1011">
            <v>0</v>
          </cell>
        </row>
        <row r="1012">
          <cell r="A1012" t="str">
            <v xml:space="preserve">7125-5-000                                   </v>
          </cell>
          <cell r="C1012">
            <v>0</v>
          </cell>
          <cell r="D1012">
            <v>0</v>
          </cell>
        </row>
        <row r="1013">
          <cell r="A1013" t="str">
            <v xml:space="preserve">7125-5-300                                   </v>
          </cell>
          <cell r="C1013">
            <v>0</v>
          </cell>
          <cell r="D1013">
            <v>0</v>
          </cell>
        </row>
        <row r="1014">
          <cell r="A1014" t="str">
            <v xml:space="preserve">7125-5-400                                   </v>
          </cell>
          <cell r="C1014">
            <v>0</v>
          </cell>
          <cell r="D1014">
            <v>0</v>
          </cell>
        </row>
        <row r="1015">
          <cell r="A1015" t="str">
            <v xml:space="preserve">7125-5-600                                   </v>
          </cell>
          <cell r="C1015">
            <v>0</v>
          </cell>
          <cell r="D1015">
            <v>0</v>
          </cell>
        </row>
        <row r="1016">
          <cell r="A1016" t="str">
            <v xml:space="preserve">7126-5                                       </v>
          </cell>
          <cell r="C1016">
            <v>0</v>
          </cell>
          <cell r="D1016">
            <v>0</v>
          </cell>
        </row>
        <row r="1017">
          <cell r="A1017" t="str">
            <v xml:space="preserve">7126-5-000                                   </v>
          </cell>
          <cell r="C1017">
            <v>0</v>
          </cell>
          <cell r="D1017">
            <v>0</v>
          </cell>
        </row>
        <row r="1018">
          <cell r="A1018" t="str">
            <v xml:space="preserve">7126-5-300                                   </v>
          </cell>
          <cell r="C1018">
            <v>0</v>
          </cell>
          <cell r="D1018">
            <v>0</v>
          </cell>
        </row>
        <row r="1019">
          <cell r="A1019" t="str">
            <v xml:space="preserve">7126-5-400                                   </v>
          </cell>
          <cell r="C1019">
            <v>0</v>
          </cell>
          <cell r="D1019">
            <v>0</v>
          </cell>
        </row>
        <row r="1020">
          <cell r="A1020" t="str">
            <v xml:space="preserve">7126-5-600                                   </v>
          </cell>
          <cell r="C1020">
            <v>0</v>
          </cell>
          <cell r="D1020">
            <v>0</v>
          </cell>
        </row>
        <row r="1021">
          <cell r="A1021" t="str">
            <v xml:space="preserve">7127-5                                       </v>
          </cell>
          <cell r="C1021">
            <v>0</v>
          </cell>
          <cell r="D1021">
            <v>0</v>
          </cell>
        </row>
        <row r="1022">
          <cell r="A1022" t="str">
            <v xml:space="preserve">7127-5-000                                   </v>
          </cell>
          <cell r="C1022">
            <v>0</v>
          </cell>
          <cell r="D1022">
            <v>0</v>
          </cell>
        </row>
        <row r="1023">
          <cell r="A1023" t="str">
            <v xml:space="preserve">7127-5-300                                   </v>
          </cell>
          <cell r="C1023">
            <v>0</v>
          </cell>
          <cell r="D1023">
            <v>0</v>
          </cell>
        </row>
        <row r="1024">
          <cell r="A1024" t="str">
            <v xml:space="preserve">7127-5-400                                   </v>
          </cell>
          <cell r="C1024">
            <v>0</v>
          </cell>
          <cell r="D1024">
            <v>0</v>
          </cell>
        </row>
        <row r="1025">
          <cell r="A1025" t="str">
            <v xml:space="preserve">7127-5-600                                   </v>
          </cell>
          <cell r="C1025">
            <v>0</v>
          </cell>
          <cell r="D1025">
            <v>0</v>
          </cell>
        </row>
        <row r="1026">
          <cell r="A1026" t="str">
            <v xml:space="preserve">7128-5                                       </v>
          </cell>
          <cell r="C1026">
            <v>0</v>
          </cell>
          <cell r="D1026">
            <v>0</v>
          </cell>
        </row>
        <row r="1027">
          <cell r="A1027" t="str">
            <v xml:space="preserve">7128-5-000                                   </v>
          </cell>
          <cell r="C1027">
            <v>0</v>
          </cell>
          <cell r="D1027">
            <v>0</v>
          </cell>
        </row>
        <row r="1028">
          <cell r="A1028" t="str">
            <v xml:space="preserve">7128-5-300                                   </v>
          </cell>
          <cell r="C1028">
            <v>0</v>
          </cell>
          <cell r="D1028">
            <v>0</v>
          </cell>
        </row>
        <row r="1029">
          <cell r="A1029" t="str">
            <v xml:space="preserve">7128-5-400                                   </v>
          </cell>
          <cell r="C1029">
            <v>0</v>
          </cell>
          <cell r="D1029">
            <v>0</v>
          </cell>
        </row>
        <row r="1030">
          <cell r="A1030" t="str">
            <v xml:space="preserve">7128-5-600                                   </v>
          </cell>
          <cell r="C1030">
            <v>0</v>
          </cell>
          <cell r="D1030">
            <v>0</v>
          </cell>
        </row>
        <row r="1031">
          <cell r="A1031" t="str">
            <v xml:space="preserve">7129-5                                       </v>
          </cell>
          <cell r="C1031">
            <v>0</v>
          </cell>
          <cell r="D1031">
            <v>0</v>
          </cell>
        </row>
        <row r="1032">
          <cell r="A1032" t="str">
            <v xml:space="preserve">7129-5-000                                   </v>
          </cell>
          <cell r="C1032">
            <v>0</v>
          </cell>
          <cell r="D1032">
            <v>0</v>
          </cell>
        </row>
        <row r="1033">
          <cell r="A1033" t="str">
            <v xml:space="preserve">7129-5-300                                   </v>
          </cell>
          <cell r="C1033">
            <v>0</v>
          </cell>
          <cell r="D1033">
            <v>0</v>
          </cell>
        </row>
        <row r="1034">
          <cell r="A1034" t="str">
            <v xml:space="preserve">7129-5-400                                   </v>
          </cell>
          <cell r="C1034">
            <v>0</v>
          </cell>
          <cell r="D1034">
            <v>0</v>
          </cell>
        </row>
        <row r="1035">
          <cell r="A1035" t="str">
            <v xml:space="preserve">7129-5-600                                   </v>
          </cell>
          <cell r="C1035">
            <v>0</v>
          </cell>
          <cell r="D1035">
            <v>0</v>
          </cell>
        </row>
        <row r="1036">
          <cell r="A1036" t="str">
            <v xml:space="preserve">7130-5                                       </v>
          </cell>
          <cell r="C1036">
            <v>0</v>
          </cell>
          <cell r="D1036">
            <v>0</v>
          </cell>
        </row>
        <row r="1037">
          <cell r="A1037" t="str">
            <v xml:space="preserve">7130-5-000                                   </v>
          </cell>
          <cell r="C1037">
            <v>0</v>
          </cell>
          <cell r="D1037">
            <v>0</v>
          </cell>
        </row>
        <row r="1038">
          <cell r="A1038" t="str">
            <v xml:space="preserve">7130-5-300                                   </v>
          </cell>
          <cell r="C1038">
            <v>0</v>
          </cell>
          <cell r="D1038">
            <v>0</v>
          </cell>
        </row>
        <row r="1039">
          <cell r="A1039" t="str">
            <v xml:space="preserve">7130-5-400                                   </v>
          </cell>
          <cell r="C1039">
            <v>0</v>
          </cell>
          <cell r="D1039">
            <v>0</v>
          </cell>
        </row>
        <row r="1040">
          <cell r="A1040" t="str">
            <v xml:space="preserve">7130-5-600                                   </v>
          </cell>
          <cell r="C1040">
            <v>0</v>
          </cell>
          <cell r="D1040">
            <v>0</v>
          </cell>
        </row>
        <row r="1041">
          <cell r="A1041" t="str">
            <v xml:space="preserve">7131-5                                       </v>
          </cell>
          <cell r="C1041">
            <v>0</v>
          </cell>
          <cell r="D1041">
            <v>0</v>
          </cell>
        </row>
        <row r="1042">
          <cell r="A1042" t="str">
            <v xml:space="preserve">7131-5-000                                   </v>
          </cell>
          <cell r="C1042">
            <v>0</v>
          </cell>
          <cell r="D1042">
            <v>0</v>
          </cell>
        </row>
        <row r="1043">
          <cell r="A1043" t="str">
            <v xml:space="preserve">7131-5-300                                   </v>
          </cell>
          <cell r="C1043">
            <v>0</v>
          </cell>
          <cell r="D1043">
            <v>0</v>
          </cell>
        </row>
        <row r="1044">
          <cell r="A1044" t="str">
            <v xml:space="preserve">7131-5-400                                   </v>
          </cell>
          <cell r="C1044">
            <v>0</v>
          </cell>
          <cell r="D1044">
            <v>0</v>
          </cell>
        </row>
        <row r="1045">
          <cell r="A1045" t="str">
            <v xml:space="preserve">7131-5-600                                   </v>
          </cell>
          <cell r="C1045">
            <v>0</v>
          </cell>
          <cell r="D1045">
            <v>0</v>
          </cell>
        </row>
        <row r="1046">
          <cell r="A1046" t="str">
            <v xml:space="preserve">7132-5                                       </v>
          </cell>
          <cell r="C1046">
            <v>0</v>
          </cell>
          <cell r="D1046">
            <v>0</v>
          </cell>
        </row>
        <row r="1047">
          <cell r="A1047" t="str">
            <v xml:space="preserve">7132-5-000                                   </v>
          </cell>
          <cell r="C1047">
            <v>0</v>
          </cell>
          <cell r="D1047">
            <v>0</v>
          </cell>
        </row>
        <row r="1048">
          <cell r="A1048" t="str">
            <v xml:space="preserve">7132-5-300                                   </v>
          </cell>
          <cell r="C1048">
            <v>0</v>
          </cell>
          <cell r="D1048">
            <v>0</v>
          </cell>
        </row>
        <row r="1049">
          <cell r="A1049" t="str">
            <v xml:space="preserve">7132-5-400                                   </v>
          </cell>
          <cell r="C1049">
            <v>0</v>
          </cell>
          <cell r="D1049">
            <v>0</v>
          </cell>
        </row>
        <row r="1050">
          <cell r="A1050" t="str">
            <v xml:space="preserve">7132-5-600                                   </v>
          </cell>
          <cell r="C1050">
            <v>0</v>
          </cell>
          <cell r="D1050">
            <v>0</v>
          </cell>
        </row>
        <row r="1051">
          <cell r="A1051" t="str">
            <v xml:space="preserve">7133-5                                       </v>
          </cell>
          <cell r="C1051">
            <v>0</v>
          </cell>
          <cell r="D1051">
            <v>0</v>
          </cell>
        </row>
        <row r="1052">
          <cell r="A1052" t="str">
            <v xml:space="preserve">7133-5-000                                   </v>
          </cell>
          <cell r="C1052">
            <v>0</v>
          </cell>
          <cell r="D1052">
            <v>0</v>
          </cell>
        </row>
        <row r="1053">
          <cell r="A1053" t="str">
            <v xml:space="preserve">7133-5-300                                   </v>
          </cell>
          <cell r="C1053">
            <v>0</v>
          </cell>
          <cell r="D1053">
            <v>0</v>
          </cell>
        </row>
        <row r="1054">
          <cell r="A1054" t="str">
            <v xml:space="preserve">7133-5-400                                   </v>
          </cell>
          <cell r="C1054">
            <v>0</v>
          </cell>
          <cell r="D1054">
            <v>0</v>
          </cell>
        </row>
        <row r="1055">
          <cell r="A1055" t="str">
            <v xml:space="preserve">7133-5-600                                   </v>
          </cell>
          <cell r="C1055">
            <v>0</v>
          </cell>
          <cell r="D1055">
            <v>0</v>
          </cell>
        </row>
        <row r="1056">
          <cell r="A1056" t="str">
            <v xml:space="preserve">7134-5                                       </v>
          </cell>
          <cell r="C1056">
            <v>0</v>
          </cell>
          <cell r="D1056">
            <v>0</v>
          </cell>
        </row>
        <row r="1057">
          <cell r="A1057" t="str">
            <v xml:space="preserve">7134-5-000                                   </v>
          </cell>
          <cell r="C1057">
            <v>0</v>
          </cell>
          <cell r="D1057">
            <v>0</v>
          </cell>
        </row>
        <row r="1058">
          <cell r="A1058" t="str">
            <v xml:space="preserve">7134-5-300                                   </v>
          </cell>
          <cell r="C1058">
            <v>0</v>
          </cell>
          <cell r="D1058">
            <v>0</v>
          </cell>
        </row>
        <row r="1059">
          <cell r="A1059" t="str">
            <v xml:space="preserve">7134-5-400                                   </v>
          </cell>
          <cell r="C1059">
            <v>0</v>
          </cell>
          <cell r="D1059">
            <v>0</v>
          </cell>
        </row>
        <row r="1060">
          <cell r="A1060" t="str">
            <v xml:space="preserve">7134-5-600                                   </v>
          </cell>
          <cell r="C1060">
            <v>0</v>
          </cell>
          <cell r="D1060">
            <v>0</v>
          </cell>
        </row>
        <row r="1061">
          <cell r="A1061" t="str">
            <v xml:space="preserve">7135-5                                       </v>
          </cell>
          <cell r="C1061">
            <v>0</v>
          </cell>
          <cell r="D1061">
            <v>0</v>
          </cell>
        </row>
        <row r="1062">
          <cell r="A1062" t="str">
            <v xml:space="preserve">7135-5-000                                   </v>
          </cell>
          <cell r="C1062">
            <v>0</v>
          </cell>
          <cell r="D1062">
            <v>0</v>
          </cell>
        </row>
        <row r="1063">
          <cell r="A1063" t="str">
            <v xml:space="preserve">7135-5-300                                   </v>
          </cell>
          <cell r="C1063">
            <v>0</v>
          </cell>
          <cell r="D1063">
            <v>0</v>
          </cell>
        </row>
        <row r="1064">
          <cell r="A1064" t="str">
            <v xml:space="preserve">7135-5-400                                   </v>
          </cell>
          <cell r="C1064">
            <v>0</v>
          </cell>
          <cell r="D1064">
            <v>0</v>
          </cell>
        </row>
        <row r="1065">
          <cell r="A1065" t="str">
            <v xml:space="preserve">7135-5-600                                   </v>
          </cell>
          <cell r="C1065">
            <v>0</v>
          </cell>
          <cell r="D1065">
            <v>0</v>
          </cell>
        </row>
        <row r="1066">
          <cell r="A1066" t="str">
            <v xml:space="preserve">7136-5                                       </v>
          </cell>
          <cell r="C1066">
            <v>0</v>
          </cell>
          <cell r="D1066">
            <v>0</v>
          </cell>
        </row>
        <row r="1067">
          <cell r="A1067" t="str">
            <v xml:space="preserve">7136-5-000                                   </v>
          </cell>
          <cell r="C1067">
            <v>0</v>
          </cell>
          <cell r="D1067">
            <v>0</v>
          </cell>
        </row>
        <row r="1068">
          <cell r="A1068" t="str">
            <v xml:space="preserve">7136-5-300                                   </v>
          </cell>
          <cell r="C1068">
            <v>0</v>
          </cell>
          <cell r="D1068">
            <v>0</v>
          </cell>
        </row>
        <row r="1069">
          <cell r="A1069" t="str">
            <v xml:space="preserve">7136-5-400                                   </v>
          </cell>
          <cell r="C1069">
            <v>0</v>
          </cell>
          <cell r="D1069">
            <v>0</v>
          </cell>
        </row>
        <row r="1070">
          <cell r="A1070" t="str">
            <v xml:space="preserve">7136-5-600                                   </v>
          </cell>
          <cell r="C1070">
            <v>0</v>
          </cell>
          <cell r="D1070">
            <v>0</v>
          </cell>
        </row>
        <row r="1071">
          <cell r="A1071" t="str">
            <v xml:space="preserve">7137-5                                       </v>
          </cell>
          <cell r="C1071">
            <v>0</v>
          </cell>
          <cell r="D1071">
            <v>0</v>
          </cell>
        </row>
        <row r="1072">
          <cell r="A1072" t="str">
            <v xml:space="preserve">7137-5-000                                   </v>
          </cell>
          <cell r="C1072">
            <v>0</v>
          </cell>
          <cell r="D1072">
            <v>0</v>
          </cell>
        </row>
        <row r="1073">
          <cell r="A1073" t="str">
            <v xml:space="preserve">7137-5-300                                   </v>
          </cell>
          <cell r="C1073">
            <v>0</v>
          </cell>
          <cell r="D1073">
            <v>0</v>
          </cell>
        </row>
        <row r="1074">
          <cell r="A1074" t="str">
            <v xml:space="preserve">7137-5-400                                   </v>
          </cell>
          <cell r="C1074">
            <v>0</v>
          </cell>
          <cell r="D1074">
            <v>0</v>
          </cell>
        </row>
        <row r="1075">
          <cell r="A1075" t="str">
            <v xml:space="preserve">7137-5-600                                   </v>
          </cell>
          <cell r="C1075">
            <v>0</v>
          </cell>
          <cell r="D1075">
            <v>0</v>
          </cell>
        </row>
        <row r="1076">
          <cell r="A1076" t="str">
            <v xml:space="preserve">7138-5                                       </v>
          </cell>
          <cell r="C1076">
            <v>0</v>
          </cell>
          <cell r="D1076">
            <v>0</v>
          </cell>
        </row>
        <row r="1077">
          <cell r="A1077" t="str">
            <v xml:space="preserve">7138-5-000                                   </v>
          </cell>
          <cell r="C1077">
            <v>0</v>
          </cell>
          <cell r="D1077">
            <v>0</v>
          </cell>
        </row>
        <row r="1078">
          <cell r="A1078" t="str">
            <v xml:space="preserve">7138-5-300                                   </v>
          </cell>
          <cell r="C1078">
            <v>0</v>
          </cell>
          <cell r="D1078">
            <v>0</v>
          </cell>
        </row>
        <row r="1079">
          <cell r="A1079" t="str">
            <v xml:space="preserve">7138-5-400                                   </v>
          </cell>
          <cell r="C1079">
            <v>0</v>
          </cell>
          <cell r="D1079">
            <v>0</v>
          </cell>
        </row>
        <row r="1080">
          <cell r="A1080" t="str">
            <v xml:space="preserve">7138-5-600                                   </v>
          </cell>
          <cell r="C1080">
            <v>0</v>
          </cell>
          <cell r="D1080">
            <v>0</v>
          </cell>
        </row>
        <row r="1081">
          <cell r="A1081" t="str">
            <v xml:space="preserve">7139-5                                       </v>
          </cell>
          <cell r="C1081">
            <v>0</v>
          </cell>
          <cell r="D1081">
            <v>0</v>
          </cell>
        </row>
        <row r="1082">
          <cell r="A1082" t="str">
            <v xml:space="preserve">7139-5-000                                   </v>
          </cell>
          <cell r="C1082">
            <v>0</v>
          </cell>
          <cell r="D1082">
            <v>0</v>
          </cell>
        </row>
        <row r="1083">
          <cell r="A1083" t="str">
            <v xml:space="preserve">7139-5-300                                   </v>
          </cell>
          <cell r="C1083">
            <v>0</v>
          </cell>
          <cell r="D1083">
            <v>0</v>
          </cell>
        </row>
        <row r="1084">
          <cell r="A1084" t="str">
            <v xml:space="preserve">7139-5-400                                   </v>
          </cell>
          <cell r="C1084">
            <v>0</v>
          </cell>
          <cell r="D1084">
            <v>0</v>
          </cell>
        </row>
        <row r="1085">
          <cell r="A1085" t="str">
            <v xml:space="preserve">7139-5-600                                   </v>
          </cell>
          <cell r="C1085">
            <v>0</v>
          </cell>
          <cell r="D1085">
            <v>0</v>
          </cell>
        </row>
        <row r="1086">
          <cell r="A1086" t="str">
            <v xml:space="preserve">7140-5                                       </v>
          </cell>
          <cell r="C1086">
            <v>0.3</v>
          </cell>
          <cell r="D1086">
            <v>0</v>
          </cell>
        </row>
        <row r="1087">
          <cell r="A1087" t="str">
            <v xml:space="preserve">7140-5-000                                   </v>
          </cell>
          <cell r="C1087">
            <v>14.12</v>
          </cell>
          <cell r="D1087">
            <v>0</v>
          </cell>
        </row>
        <row r="1088">
          <cell r="A1088" t="str">
            <v xml:space="preserve">7140-5-300                                   </v>
          </cell>
          <cell r="C1088">
            <v>0</v>
          </cell>
          <cell r="D1088">
            <v>0</v>
          </cell>
        </row>
        <row r="1089">
          <cell r="A1089" t="str">
            <v xml:space="preserve">7140-5-400                                   </v>
          </cell>
          <cell r="C1089">
            <v>0</v>
          </cell>
          <cell r="D1089">
            <v>0</v>
          </cell>
        </row>
        <row r="1090">
          <cell r="A1090" t="str">
            <v xml:space="preserve">7140-5-600                                   </v>
          </cell>
          <cell r="C1090">
            <v>0</v>
          </cell>
          <cell r="D1090">
            <v>0</v>
          </cell>
        </row>
        <row r="1091">
          <cell r="A1091" t="str">
            <v xml:space="preserve">7141-5                                       </v>
          </cell>
          <cell r="C1091">
            <v>0</v>
          </cell>
          <cell r="D1091">
            <v>0</v>
          </cell>
        </row>
        <row r="1092">
          <cell r="A1092" t="str">
            <v xml:space="preserve">7141-5-000                                   </v>
          </cell>
          <cell r="C1092">
            <v>0</v>
          </cell>
          <cell r="D1092">
            <v>0</v>
          </cell>
        </row>
        <row r="1093">
          <cell r="A1093" t="str">
            <v xml:space="preserve">7141-5-300                                   </v>
          </cell>
          <cell r="C1093">
            <v>0</v>
          </cell>
          <cell r="D1093">
            <v>0</v>
          </cell>
        </row>
        <row r="1094">
          <cell r="A1094" t="str">
            <v xml:space="preserve">7141-5-400                                   </v>
          </cell>
          <cell r="C1094">
            <v>0</v>
          </cell>
          <cell r="D1094">
            <v>0</v>
          </cell>
        </row>
        <row r="1095">
          <cell r="A1095" t="str">
            <v xml:space="preserve">7141-5-600                                   </v>
          </cell>
          <cell r="C1095">
            <v>0</v>
          </cell>
          <cell r="D1095">
            <v>0</v>
          </cell>
        </row>
        <row r="1096">
          <cell r="A1096" t="str">
            <v xml:space="preserve">7142-5                                       </v>
          </cell>
          <cell r="C1096">
            <v>0</v>
          </cell>
          <cell r="D1096">
            <v>0</v>
          </cell>
        </row>
        <row r="1097">
          <cell r="A1097" t="str">
            <v xml:space="preserve">7142-5-000                                   </v>
          </cell>
          <cell r="C1097">
            <v>0</v>
          </cell>
          <cell r="D1097">
            <v>0</v>
          </cell>
        </row>
        <row r="1098">
          <cell r="A1098" t="str">
            <v xml:space="preserve">7142-5-300                                   </v>
          </cell>
          <cell r="C1098">
            <v>0</v>
          </cell>
          <cell r="D1098">
            <v>0</v>
          </cell>
        </row>
        <row r="1099">
          <cell r="A1099" t="str">
            <v xml:space="preserve">7142-5-400                                   </v>
          </cell>
          <cell r="C1099">
            <v>0</v>
          </cell>
          <cell r="D1099">
            <v>0</v>
          </cell>
        </row>
        <row r="1100">
          <cell r="A1100" t="str">
            <v xml:space="preserve">7142-5-600                                   </v>
          </cell>
          <cell r="C1100">
            <v>0</v>
          </cell>
          <cell r="D1100">
            <v>0</v>
          </cell>
        </row>
        <row r="1101">
          <cell r="A1101" t="str">
            <v xml:space="preserve">7144-5                                       </v>
          </cell>
          <cell r="C1101">
            <v>0</v>
          </cell>
          <cell r="D1101">
            <v>0</v>
          </cell>
        </row>
        <row r="1102">
          <cell r="A1102" t="str">
            <v xml:space="preserve">7144-5-000                                   </v>
          </cell>
          <cell r="C1102">
            <v>0</v>
          </cell>
          <cell r="D1102">
            <v>0</v>
          </cell>
        </row>
        <row r="1103">
          <cell r="A1103" t="str">
            <v xml:space="preserve">7144-5-300                                   </v>
          </cell>
          <cell r="C1103">
            <v>0</v>
          </cell>
          <cell r="D1103">
            <v>0</v>
          </cell>
        </row>
        <row r="1104">
          <cell r="A1104" t="str">
            <v xml:space="preserve">7144-5-400                                   </v>
          </cell>
          <cell r="C1104">
            <v>0</v>
          </cell>
          <cell r="D1104">
            <v>0</v>
          </cell>
        </row>
        <row r="1105">
          <cell r="A1105" t="str">
            <v xml:space="preserve">7144-5-600                                   </v>
          </cell>
          <cell r="C1105">
            <v>0</v>
          </cell>
          <cell r="D1105">
            <v>0</v>
          </cell>
        </row>
        <row r="1106">
          <cell r="A1106" t="str">
            <v xml:space="preserve">7320-5                                       </v>
          </cell>
          <cell r="C1106">
            <v>0</v>
          </cell>
          <cell r="D1106">
            <v>0</v>
          </cell>
        </row>
        <row r="1107">
          <cell r="A1107" t="str">
            <v xml:space="preserve">7320-5-000                                   </v>
          </cell>
          <cell r="C1107">
            <v>0</v>
          </cell>
          <cell r="D1107">
            <v>0</v>
          </cell>
        </row>
        <row r="1108">
          <cell r="A1108" t="str">
            <v xml:space="preserve">7320-5-300                                   </v>
          </cell>
          <cell r="C1108">
            <v>0</v>
          </cell>
          <cell r="D1108">
            <v>0</v>
          </cell>
        </row>
        <row r="1109">
          <cell r="A1109" t="str">
            <v xml:space="preserve">7320-5-400                                   </v>
          </cell>
          <cell r="C1109">
            <v>0</v>
          </cell>
          <cell r="D1109">
            <v>0</v>
          </cell>
        </row>
        <row r="1110">
          <cell r="A1110" t="str">
            <v xml:space="preserve">7320-5-600                                   </v>
          </cell>
          <cell r="C1110">
            <v>0</v>
          </cell>
          <cell r="D1110">
            <v>0</v>
          </cell>
        </row>
        <row r="1111">
          <cell r="A1111" t="str">
            <v xml:space="preserve">7325-5                                       </v>
          </cell>
          <cell r="C1111">
            <v>0</v>
          </cell>
          <cell r="D1111">
            <v>0</v>
          </cell>
        </row>
        <row r="1112">
          <cell r="A1112" t="str">
            <v xml:space="preserve">7325-5-000                                   </v>
          </cell>
          <cell r="C1112">
            <v>0</v>
          </cell>
          <cell r="D1112">
            <v>0</v>
          </cell>
        </row>
        <row r="1113">
          <cell r="A1113" t="str">
            <v xml:space="preserve">7325-5-300                                   </v>
          </cell>
          <cell r="C1113">
            <v>0</v>
          </cell>
          <cell r="D1113">
            <v>0</v>
          </cell>
        </row>
        <row r="1114">
          <cell r="A1114" t="str">
            <v xml:space="preserve">7325-5-400                                   </v>
          </cell>
          <cell r="C1114">
            <v>0</v>
          </cell>
          <cell r="D1114">
            <v>0</v>
          </cell>
        </row>
        <row r="1115">
          <cell r="A1115" t="str">
            <v xml:space="preserve">7325-5-600                                   </v>
          </cell>
          <cell r="C1115">
            <v>0</v>
          </cell>
          <cell r="D1115">
            <v>0</v>
          </cell>
        </row>
        <row r="1116">
          <cell r="A1116" t="str">
            <v xml:space="preserve">7335-5                                       </v>
          </cell>
          <cell r="C1116">
            <v>0</v>
          </cell>
          <cell r="D1116">
            <v>0</v>
          </cell>
        </row>
        <row r="1117">
          <cell r="A1117" t="str">
            <v xml:space="preserve">7335-5-000                                   </v>
          </cell>
          <cell r="C1117">
            <v>0</v>
          </cell>
          <cell r="D1117">
            <v>0</v>
          </cell>
        </row>
        <row r="1118">
          <cell r="A1118" t="str">
            <v xml:space="preserve">7335-5-300                                   </v>
          </cell>
          <cell r="C1118">
            <v>0</v>
          </cell>
          <cell r="D1118">
            <v>0</v>
          </cell>
        </row>
        <row r="1119">
          <cell r="A1119" t="str">
            <v xml:space="preserve">7335-5-400                                   </v>
          </cell>
          <cell r="C1119">
            <v>0</v>
          </cell>
          <cell r="D1119">
            <v>0</v>
          </cell>
        </row>
        <row r="1120">
          <cell r="A1120" t="str">
            <v xml:space="preserve">7335-5-600                                   </v>
          </cell>
          <cell r="C1120">
            <v>0</v>
          </cell>
          <cell r="D1120">
            <v>0</v>
          </cell>
        </row>
        <row r="1121">
          <cell r="A1121" t="str">
            <v xml:space="preserve">7340-5                                       </v>
          </cell>
          <cell r="C1121">
            <v>0</v>
          </cell>
          <cell r="D1121">
            <v>0</v>
          </cell>
        </row>
        <row r="1122">
          <cell r="A1122" t="str">
            <v xml:space="preserve">7340-5-000                                   </v>
          </cell>
          <cell r="C1122">
            <v>0</v>
          </cell>
          <cell r="D1122">
            <v>0</v>
          </cell>
        </row>
        <row r="1123">
          <cell r="A1123" t="str">
            <v xml:space="preserve">7340-5-300                                   </v>
          </cell>
          <cell r="C1123">
            <v>0</v>
          </cell>
          <cell r="D1123">
            <v>0</v>
          </cell>
        </row>
        <row r="1124">
          <cell r="A1124" t="str">
            <v xml:space="preserve">7340-5-400                                   </v>
          </cell>
          <cell r="C1124">
            <v>0</v>
          </cell>
          <cell r="D1124">
            <v>0</v>
          </cell>
        </row>
        <row r="1125">
          <cell r="A1125" t="str">
            <v xml:space="preserve">7340-5-600                                   </v>
          </cell>
          <cell r="C1125">
            <v>0</v>
          </cell>
          <cell r="D1125">
            <v>0</v>
          </cell>
        </row>
        <row r="1126">
          <cell r="A1126" t="str">
            <v xml:space="preserve">7345-5                                       </v>
          </cell>
          <cell r="C1126">
            <v>0</v>
          </cell>
          <cell r="D1126">
            <v>0</v>
          </cell>
        </row>
        <row r="1127">
          <cell r="A1127" t="str">
            <v xml:space="preserve">7345-5-000                                   </v>
          </cell>
          <cell r="C1127">
            <v>0</v>
          </cell>
          <cell r="D1127">
            <v>0</v>
          </cell>
        </row>
        <row r="1128">
          <cell r="A1128" t="str">
            <v xml:space="preserve">7345-5-300                                   </v>
          </cell>
          <cell r="C1128">
            <v>0</v>
          </cell>
          <cell r="D1128">
            <v>0</v>
          </cell>
        </row>
        <row r="1129">
          <cell r="A1129" t="str">
            <v xml:space="preserve">7345-5-400                                   </v>
          </cell>
          <cell r="C1129">
            <v>0</v>
          </cell>
          <cell r="D1129">
            <v>0</v>
          </cell>
        </row>
        <row r="1130">
          <cell r="A1130" t="str">
            <v xml:space="preserve">7345-5-600                                   </v>
          </cell>
          <cell r="C1130">
            <v>0</v>
          </cell>
          <cell r="D1130">
            <v>0</v>
          </cell>
        </row>
        <row r="1131">
          <cell r="A1131" t="str">
            <v xml:space="preserve">7350-5                                       </v>
          </cell>
          <cell r="C1131">
            <v>0</v>
          </cell>
          <cell r="D1131">
            <v>0</v>
          </cell>
        </row>
        <row r="1132">
          <cell r="A1132" t="str">
            <v xml:space="preserve">7350-5-000                                   </v>
          </cell>
          <cell r="C1132">
            <v>0</v>
          </cell>
          <cell r="D1132">
            <v>0</v>
          </cell>
        </row>
        <row r="1133">
          <cell r="A1133" t="str">
            <v xml:space="preserve">7350-5-300                                   </v>
          </cell>
          <cell r="C1133">
            <v>0</v>
          </cell>
          <cell r="D1133">
            <v>0</v>
          </cell>
        </row>
        <row r="1134">
          <cell r="A1134" t="str">
            <v xml:space="preserve">7350-5-400                                   </v>
          </cell>
          <cell r="C1134">
            <v>0</v>
          </cell>
          <cell r="D1134">
            <v>0</v>
          </cell>
        </row>
        <row r="1135">
          <cell r="A1135" t="str">
            <v xml:space="preserve">7350-5-600                                   </v>
          </cell>
          <cell r="C1135">
            <v>0</v>
          </cell>
          <cell r="D1135">
            <v>0</v>
          </cell>
        </row>
        <row r="1136">
          <cell r="A1136" t="str">
            <v xml:space="preserve">7360-5                                       </v>
          </cell>
          <cell r="C1136">
            <v>0</v>
          </cell>
          <cell r="D1136">
            <v>0</v>
          </cell>
        </row>
        <row r="1137">
          <cell r="A1137" t="str">
            <v xml:space="preserve">7360-5-000                                   </v>
          </cell>
          <cell r="C1137">
            <v>0</v>
          </cell>
          <cell r="D1137">
            <v>0</v>
          </cell>
        </row>
        <row r="1138">
          <cell r="A1138" t="str">
            <v xml:space="preserve">7360-5-300                                   </v>
          </cell>
          <cell r="C1138">
            <v>0</v>
          </cell>
          <cell r="D1138">
            <v>0</v>
          </cell>
        </row>
        <row r="1139">
          <cell r="A1139" t="str">
            <v xml:space="preserve">7360-5-400                                   </v>
          </cell>
          <cell r="C1139">
            <v>0</v>
          </cell>
          <cell r="D1139">
            <v>0</v>
          </cell>
        </row>
        <row r="1140">
          <cell r="A1140" t="str">
            <v xml:space="preserve">7360-5-600                                   </v>
          </cell>
          <cell r="C1140">
            <v>0</v>
          </cell>
          <cell r="D1140">
            <v>0</v>
          </cell>
        </row>
        <row r="1141">
          <cell r="A1141" t="str">
            <v xml:space="preserve">8000-5-100                                   </v>
          </cell>
          <cell r="C1141">
            <v>0</v>
          </cell>
          <cell r="D1141">
            <v>0</v>
          </cell>
        </row>
        <row r="1142">
          <cell r="A1142" t="str">
            <v xml:space="preserve">8000-7-100                                   </v>
          </cell>
          <cell r="C1142">
            <v>0</v>
          </cell>
          <cell r="D1142">
            <v>0</v>
          </cell>
        </row>
        <row r="1143">
          <cell r="A1143" t="str">
            <v xml:space="preserve">8010-5                                       </v>
          </cell>
          <cell r="C1143">
            <v>0</v>
          </cell>
          <cell r="D1143">
            <v>0</v>
          </cell>
        </row>
        <row r="1144">
          <cell r="A1144" t="str">
            <v xml:space="preserve">8012-5                                       </v>
          </cell>
          <cell r="C1144">
            <v>-4370</v>
          </cell>
          <cell r="D1144">
            <v>180229.53</v>
          </cell>
        </row>
        <row r="1145">
          <cell r="A1145" t="str">
            <v xml:space="preserve">8020-5                                       </v>
          </cell>
          <cell r="C1145">
            <v>-436133.49</v>
          </cell>
          <cell r="D1145">
            <v>-62918.229999999981</v>
          </cell>
        </row>
        <row r="1146">
          <cell r="A1146" t="str">
            <v xml:space="preserve">8021-5                                       </v>
          </cell>
          <cell r="C1146">
            <v>56508.91</v>
          </cell>
          <cell r="D1146">
            <v>20536.429999999993</v>
          </cell>
        </row>
        <row r="1147">
          <cell r="A1147" t="str">
            <v xml:space="preserve">8510-5                                       </v>
          </cell>
          <cell r="C1147">
            <v>22344.799999999999</v>
          </cell>
          <cell r="D1147">
            <v>0</v>
          </cell>
        </row>
        <row r="1148">
          <cell r="A1148" t="str">
            <v xml:space="preserve">8511-5                                       </v>
          </cell>
          <cell r="C1148">
            <v>0</v>
          </cell>
          <cell r="D1148">
            <v>0</v>
          </cell>
        </row>
        <row r="1149">
          <cell r="A1149" t="str">
            <v xml:space="preserve">8512-5                                       </v>
          </cell>
          <cell r="C1149">
            <v>0</v>
          </cell>
          <cell r="D1149">
            <v>0</v>
          </cell>
        </row>
        <row r="1150">
          <cell r="A1150" t="str">
            <v xml:space="preserve">8520-5                                       </v>
          </cell>
          <cell r="C1150">
            <v>278037.88</v>
          </cell>
          <cell r="D1150">
            <v>13258.510000000009</v>
          </cell>
        </row>
        <row r="1151">
          <cell r="A1151" t="str">
            <v xml:space="preserve">8521-5                                       </v>
          </cell>
          <cell r="C1151">
            <v>-78329.19</v>
          </cell>
          <cell r="D1151">
            <v>0</v>
          </cell>
        </row>
        <row r="1152">
          <cell r="A1152" t="str">
            <v xml:space="preserve">8530-5                                       </v>
          </cell>
          <cell r="C1152">
            <v>0</v>
          </cell>
          <cell r="D1152">
            <v>0</v>
          </cell>
        </row>
        <row r="1153">
          <cell r="A1153" t="str">
            <v xml:space="preserve">8530-6                                       </v>
          </cell>
          <cell r="C1153">
            <v>0</v>
          </cell>
          <cell r="D1153">
            <v>0</v>
          </cell>
        </row>
        <row r="1154">
          <cell r="A1154" t="str">
            <v xml:space="preserve">8530-7                                       </v>
          </cell>
          <cell r="C1154">
            <v>0</v>
          </cell>
          <cell r="D1154">
            <v>0</v>
          </cell>
        </row>
        <row r="1155">
          <cell r="A1155" t="str">
            <v xml:space="preserve">8577-5                                       </v>
          </cell>
          <cell r="C1155">
            <v>0</v>
          </cell>
          <cell r="D1155">
            <v>0</v>
          </cell>
        </row>
        <row r="1156">
          <cell r="A1156" t="str">
            <v xml:space="preserve">8578-5                                       </v>
          </cell>
          <cell r="C1156">
            <v>0</v>
          </cell>
          <cell r="D1156">
            <v>0</v>
          </cell>
        </row>
        <row r="1157">
          <cell r="A1157" t="str">
            <v xml:space="preserve">8910-5                                       </v>
          </cell>
          <cell r="C1157">
            <v>6576559.6600000001</v>
          </cell>
          <cell r="D1157">
            <v>0</v>
          </cell>
        </row>
        <row r="1158">
          <cell r="A1158" t="str">
            <v xml:space="preserve">9000-5                                       </v>
          </cell>
          <cell r="C1158">
            <v>0</v>
          </cell>
          <cell r="D1158">
            <v>0</v>
          </cell>
        </row>
        <row r="1159">
          <cell r="A1159" t="str">
            <v xml:space="preserve">9001-5                                       </v>
          </cell>
          <cell r="C1159">
            <v>0</v>
          </cell>
          <cell r="D1159">
            <v>0</v>
          </cell>
        </row>
        <row r="1160">
          <cell r="A1160" t="str">
            <v xml:space="preserve">9002-5                                       </v>
          </cell>
          <cell r="C1160">
            <v>0</v>
          </cell>
          <cell r="D1160">
            <v>0</v>
          </cell>
        </row>
        <row r="1161">
          <cell r="A1161" t="str">
            <v xml:space="preserve">9003-5                                       </v>
          </cell>
          <cell r="C1161">
            <v>0</v>
          </cell>
          <cell r="D1161">
            <v>0</v>
          </cell>
        </row>
      </sheetData>
      <sheetData sheetId="7" refreshError="1">
        <row r="8">
          <cell r="A8" t="str">
            <v xml:space="preserve">1011-1                                       </v>
          </cell>
          <cell r="C8">
            <v>0</v>
          </cell>
          <cell r="D8">
            <v>0</v>
          </cell>
        </row>
        <row r="9">
          <cell r="A9" t="str">
            <v xml:space="preserve">1012-2                                       </v>
          </cell>
          <cell r="C9">
            <v>0</v>
          </cell>
          <cell r="D9">
            <v>0</v>
          </cell>
        </row>
        <row r="10">
          <cell r="A10" t="str">
            <v xml:space="preserve">1013-1                                       </v>
          </cell>
          <cell r="C10">
            <v>0</v>
          </cell>
          <cell r="D10">
            <v>0</v>
          </cell>
        </row>
        <row r="11">
          <cell r="A11" t="str">
            <v xml:space="preserve">1014-1                                       </v>
          </cell>
          <cell r="C11">
            <v>0</v>
          </cell>
          <cell r="D11">
            <v>0</v>
          </cell>
        </row>
        <row r="12">
          <cell r="A12" t="str">
            <v xml:space="preserve">1015-2                                       </v>
          </cell>
          <cell r="C12">
            <v>1000</v>
          </cell>
          <cell r="D12">
            <v>0</v>
          </cell>
        </row>
        <row r="13">
          <cell r="A13" t="str">
            <v xml:space="preserve">1016-1                                       </v>
          </cell>
          <cell r="C13">
            <v>0</v>
          </cell>
          <cell r="D13">
            <v>0</v>
          </cell>
        </row>
        <row r="14">
          <cell r="A14" t="str">
            <v xml:space="preserve">1017-1                                       </v>
          </cell>
          <cell r="C14">
            <v>-710365.28</v>
          </cell>
          <cell r="D14">
            <v>700383.28</v>
          </cell>
        </row>
        <row r="15">
          <cell r="A15" t="str">
            <v xml:space="preserve">1018-1                                       </v>
          </cell>
          <cell r="C15">
            <v>0</v>
          </cell>
          <cell r="D15">
            <v>0</v>
          </cell>
        </row>
        <row r="16">
          <cell r="A16" t="str">
            <v xml:space="preserve">1021-1                                       </v>
          </cell>
          <cell r="C16">
            <v>0</v>
          </cell>
          <cell r="D16">
            <v>0</v>
          </cell>
        </row>
        <row r="17">
          <cell r="A17" t="str">
            <v xml:space="preserve">1022-1                                       </v>
          </cell>
          <cell r="C17">
            <v>829.08</v>
          </cell>
          <cell r="D17">
            <v>-238.83000000000004</v>
          </cell>
        </row>
        <row r="18">
          <cell r="A18" t="str">
            <v xml:space="preserve">1023-1                                       </v>
          </cell>
          <cell r="C18">
            <v>1730103.97</v>
          </cell>
          <cell r="D18">
            <v>-1054411.54</v>
          </cell>
        </row>
        <row r="19">
          <cell r="A19" t="str">
            <v xml:space="preserve">1025-2                                       </v>
          </cell>
          <cell r="C19">
            <v>283120</v>
          </cell>
          <cell r="D19">
            <v>-264868.78000000003</v>
          </cell>
        </row>
        <row r="20">
          <cell r="A20" t="str">
            <v xml:space="preserve">1028-1                                       </v>
          </cell>
          <cell r="C20">
            <v>1045633.53</v>
          </cell>
          <cell r="D20">
            <v>-1044906.06</v>
          </cell>
        </row>
        <row r="21">
          <cell r="A21" t="str">
            <v xml:space="preserve">1031-1                                       </v>
          </cell>
          <cell r="C21">
            <v>0</v>
          </cell>
          <cell r="D21">
            <v>0</v>
          </cell>
        </row>
        <row r="22">
          <cell r="A22" t="str">
            <v xml:space="preserve">1041-1                                       </v>
          </cell>
          <cell r="C22">
            <v>0</v>
          </cell>
          <cell r="D22">
            <v>0</v>
          </cell>
        </row>
        <row r="23">
          <cell r="A23" t="str">
            <v xml:space="preserve">1051-1                                       </v>
          </cell>
          <cell r="C23">
            <v>0</v>
          </cell>
          <cell r="D23">
            <v>0</v>
          </cell>
        </row>
        <row r="24">
          <cell r="A24" t="str">
            <v xml:space="preserve">1051-2                                       </v>
          </cell>
          <cell r="C24">
            <v>0</v>
          </cell>
          <cell r="D24">
            <v>0</v>
          </cell>
        </row>
        <row r="25">
          <cell r="A25" t="str">
            <v xml:space="preserve">1052-2                                       </v>
          </cell>
          <cell r="C25">
            <v>19559</v>
          </cell>
          <cell r="D25">
            <v>10372</v>
          </cell>
        </row>
        <row r="26">
          <cell r="A26" t="str">
            <v xml:space="preserve">1061-1                                       </v>
          </cell>
          <cell r="C26">
            <v>20000</v>
          </cell>
          <cell r="D26">
            <v>-5466</v>
          </cell>
        </row>
        <row r="27">
          <cell r="A27" t="str">
            <v xml:space="preserve">1061-2                                       </v>
          </cell>
          <cell r="C27">
            <v>873.35</v>
          </cell>
          <cell r="D27">
            <v>-75.350000000000023</v>
          </cell>
        </row>
        <row r="28">
          <cell r="A28" t="str">
            <v xml:space="preserve">1061-3                                       </v>
          </cell>
          <cell r="C28">
            <v>0</v>
          </cell>
          <cell r="D28">
            <v>0</v>
          </cell>
        </row>
        <row r="29">
          <cell r="A29" t="str">
            <v xml:space="preserve">1071-1                                       </v>
          </cell>
          <cell r="C29">
            <v>0</v>
          </cell>
          <cell r="D29">
            <v>0</v>
          </cell>
        </row>
        <row r="30">
          <cell r="A30" t="str">
            <v xml:space="preserve">1071-2                                       </v>
          </cell>
          <cell r="C30">
            <v>0</v>
          </cell>
          <cell r="D30">
            <v>0</v>
          </cell>
        </row>
        <row r="31">
          <cell r="A31" t="str">
            <v xml:space="preserve">1071-3                                       </v>
          </cell>
          <cell r="C31">
            <v>0</v>
          </cell>
          <cell r="D31">
            <v>0</v>
          </cell>
        </row>
        <row r="32">
          <cell r="A32" t="str">
            <v xml:space="preserve">1110-1                                       </v>
          </cell>
          <cell r="C32">
            <v>0</v>
          </cell>
          <cell r="D32">
            <v>0</v>
          </cell>
        </row>
        <row r="33">
          <cell r="A33" t="str">
            <v xml:space="preserve">1111-1                                       </v>
          </cell>
          <cell r="C33">
            <v>62951705.810000002</v>
          </cell>
          <cell r="D33">
            <v>18348523.099999994</v>
          </cell>
        </row>
        <row r="34">
          <cell r="A34" t="str">
            <v xml:space="preserve">1112-1                                       </v>
          </cell>
          <cell r="C34">
            <v>29018219.530000001</v>
          </cell>
          <cell r="D34">
            <v>-8276054.120000001</v>
          </cell>
        </row>
        <row r="35">
          <cell r="A35" t="str">
            <v xml:space="preserve">1113-1                                       </v>
          </cell>
          <cell r="C35">
            <v>59048</v>
          </cell>
          <cell r="D35">
            <v>36247</v>
          </cell>
        </row>
        <row r="36">
          <cell r="A36" t="str">
            <v xml:space="preserve">1114-1                                       </v>
          </cell>
          <cell r="C36">
            <v>-374097.6</v>
          </cell>
          <cell r="D36">
            <v>374097.6</v>
          </cell>
        </row>
        <row r="37">
          <cell r="A37" t="str">
            <v xml:space="preserve">1120-1                                       </v>
          </cell>
          <cell r="C37">
            <v>-359422</v>
          </cell>
          <cell r="D37">
            <v>0</v>
          </cell>
        </row>
        <row r="38">
          <cell r="A38" t="str">
            <v xml:space="preserve">1130-1                                       </v>
          </cell>
          <cell r="C38">
            <v>0</v>
          </cell>
          <cell r="D38">
            <v>0</v>
          </cell>
        </row>
        <row r="39">
          <cell r="A39" t="str">
            <v xml:space="preserve">1172-1                                       </v>
          </cell>
          <cell r="C39">
            <v>0</v>
          </cell>
          <cell r="D39">
            <v>0</v>
          </cell>
        </row>
        <row r="40">
          <cell r="A40" t="str">
            <v xml:space="preserve">1173-1                                       </v>
          </cell>
          <cell r="C40">
            <v>0</v>
          </cell>
          <cell r="D40">
            <v>0</v>
          </cell>
        </row>
        <row r="41">
          <cell r="A41" t="str">
            <v xml:space="preserve">1176-1                                       </v>
          </cell>
          <cell r="C41">
            <v>0</v>
          </cell>
          <cell r="D41">
            <v>0</v>
          </cell>
        </row>
        <row r="42">
          <cell r="A42" t="str">
            <v xml:space="preserve">1180-1                                       </v>
          </cell>
          <cell r="C42">
            <v>4796980.4000000004</v>
          </cell>
          <cell r="D42">
            <v>-45905.400000000373</v>
          </cell>
        </row>
        <row r="43">
          <cell r="A43" t="str">
            <v xml:space="preserve">1181-1                                       </v>
          </cell>
          <cell r="C43">
            <v>2576897.71</v>
          </cell>
          <cell r="D43">
            <v>-922115.42999999993</v>
          </cell>
        </row>
        <row r="44">
          <cell r="A44" t="str">
            <v xml:space="preserve">1182-1                                       </v>
          </cell>
          <cell r="C44">
            <v>0</v>
          </cell>
          <cell r="D44">
            <v>0</v>
          </cell>
        </row>
        <row r="45">
          <cell r="A45" t="str">
            <v xml:space="preserve">1183-1                                       </v>
          </cell>
          <cell r="C45">
            <v>1226191.07</v>
          </cell>
          <cell r="D45">
            <v>1312026.7499999998</v>
          </cell>
        </row>
        <row r="46">
          <cell r="A46" t="str">
            <v xml:space="preserve">1184-1                                       </v>
          </cell>
          <cell r="C46">
            <v>0</v>
          </cell>
          <cell r="D46">
            <v>0</v>
          </cell>
        </row>
        <row r="47">
          <cell r="A47" t="str">
            <v xml:space="preserve">1192-1                                       </v>
          </cell>
          <cell r="C47">
            <v>0</v>
          </cell>
          <cell r="D47">
            <v>0</v>
          </cell>
        </row>
        <row r="48">
          <cell r="A48" t="str">
            <v xml:space="preserve">1210-1                                       </v>
          </cell>
          <cell r="C48">
            <v>45873569.719999999</v>
          </cell>
          <cell r="D48">
            <v>0</v>
          </cell>
        </row>
        <row r="49">
          <cell r="A49" t="str">
            <v xml:space="preserve">1211-1                                       </v>
          </cell>
          <cell r="C49">
            <v>0</v>
          </cell>
          <cell r="D49">
            <v>0</v>
          </cell>
        </row>
        <row r="50">
          <cell r="A50" t="str">
            <v xml:space="preserve">1212-1                                       </v>
          </cell>
          <cell r="C50">
            <v>0</v>
          </cell>
          <cell r="D50">
            <v>0</v>
          </cell>
        </row>
        <row r="51">
          <cell r="A51" t="str">
            <v xml:space="preserve">1213-1                                       </v>
          </cell>
          <cell r="C51">
            <v>120661.6</v>
          </cell>
          <cell r="D51">
            <v>-42825.290000000008</v>
          </cell>
        </row>
        <row r="52">
          <cell r="A52" t="str">
            <v xml:space="preserve">1214-1                                       </v>
          </cell>
          <cell r="C52">
            <v>0</v>
          </cell>
          <cell r="D52">
            <v>0</v>
          </cell>
        </row>
        <row r="53">
          <cell r="A53" t="str">
            <v xml:space="preserve">1215-1                                       </v>
          </cell>
          <cell r="C53">
            <v>0</v>
          </cell>
          <cell r="D53">
            <v>0</v>
          </cell>
        </row>
        <row r="54">
          <cell r="A54" t="str">
            <v xml:space="preserve">1216-1                                       </v>
          </cell>
          <cell r="C54">
            <v>64004385.979999997</v>
          </cell>
          <cell r="D54">
            <v>0</v>
          </cell>
        </row>
        <row r="55">
          <cell r="A55" t="str">
            <v xml:space="preserve">1217-1                                       </v>
          </cell>
          <cell r="C55">
            <v>0</v>
          </cell>
          <cell r="D55">
            <v>3204570.21</v>
          </cell>
        </row>
        <row r="56">
          <cell r="A56" t="str">
            <v xml:space="preserve">1218-1                                       </v>
          </cell>
          <cell r="C56">
            <v>1106938.3</v>
          </cell>
          <cell r="D56">
            <v>-792546.56</v>
          </cell>
        </row>
        <row r="57">
          <cell r="A57" t="str">
            <v xml:space="preserve">1219-1                                       </v>
          </cell>
          <cell r="C57">
            <v>0</v>
          </cell>
          <cell r="D57">
            <v>0</v>
          </cell>
        </row>
        <row r="58">
          <cell r="A58" t="str">
            <v xml:space="preserve">1220-1                                       </v>
          </cell>
          <cell r="C58">
            <v>1233360.68</v>
          </cell>
          <cell r="D58">
            <v>-28557.989999999991</v>
          </cell>
        </row>
        <row r="59">
          <cell r="A59" t="str">
            <v xml:space="preserve">1221-1                                       </v>
          </cell>
          <cell r="C59">
            <v>0</v>
          </cell>
          <cell r="D59">
            <v>0</v>
          </cell>
        </row>
        <row r="60">
          <cell r="A60" t="str">
            <v xml:space="preserve">1222-1                                       </v>
          </cell>
          <cell r="C60">
            <v>0</v>
          </cell>
          <cell r="D60">
            <v>0</v>
          </cell>
        </row>
        <row r="61">
          <cell r="A61" t="str">
            <v xml:space="preserve">1223-1                                       </v>
          </cell>
          <cell r="C61">
            <v>0</v>
          </cell>
          <cell r="D61">
            <v>0</v>
          </cell>
        </row>
        <row r="62">
          <cell r="A62" t="str">
            <v xml:space="preserve">1224-1                                       </v>
          </cell>
          <cell r="C62">
            <v>14572241.35</v>
          </cell>
          <cell r="D62">
            <v>-14449492.310000001</v>
          </cell>
        </row>
        <row r="63">
          <cell r="A63" t="str">
            <v xml:space="preserve">1231-1                                       </v>
          </cell>
          <cell r="C63">
            <v>0</v>
          </cell>
          <cell r="D63">
            <v>0</v>
          </cell>
        </row>
        <row r="64">
          <cell r="A64" t="str">
            <v xml:space="preserve">1232-1                                       </v>
          </cell>
          <cell r="C64">
            <v>167410672.21000001</v>
          </cell>
          <cell r="D64">
            <v>36057895.199999988</v>
          </cell>
        </row>
        <row r="65">
          <cell r="A65" t="str">
            <v xml:space="preserve">1233-1                                       </v>
          </cell>
          <cell r="C65">
            <v>38289687.530000001</v>
          </cell>
          <cell r="D65">
            <v>1569548.2699999958</v>
          </cell>
        </row>
        <row r="66">
          <cell r="A66" t="str">
            <v xml:space="preserve">1234-1                                       </v>
          </cell>
          <cell r="C66">
            <v>122621373.61</v>
          </cell>
          <cell r="D66">
            <v>2895687.9300000072</v>
          </cell>
        </row>
        <row r="67">
          <cell r="A67" t="str">
            <v xml:space="preserve">1240-1                                       </v>
          </cell>
          <cell r="C67">
            <v>-920960</v>
          </cell>
          <cell r="D67">
            <v>0</v>
          </cell>
        </row>
        <row r="68">
          <cell r="A68" t="str">
            <v xml:space="preserve">1276-1                                       </v>
          </cell>
          <cell r="C68">
            <v>0</v>
          </cell>
          <cell r="D68">
            <v>0</v>
          </cell>
        </row>
        <row r="69">
          <cell r="A69" t="str">
            <v xml:space="preserve">1277-1                                       </v>
          </cell>
          <cell r="C69">
            <v>25092454.620000001</v>
          </cell>
          <cell r="D69">
            <v>-6041468.2900000028</v>
          </cell>
        </row>
        <row r="70">
          <cell r="A70" t="str">
            <v xml:space="preserve">1281-1                                       </v>
          </cell>
          <cell r="C70">
            <v>22609158</v>
          </cell>
          <cell r="D70">
            <v>0</v>
          </cell>
        </row>
        <row r="71">
          <cell r="A71" t="str">
            <v xml:space="preserve">1282-1                                       </v>
          </cell>
          <cell r="C71">
            <v>0</v>
          </cell>
          <cell r="D71">
            <v>0</v>
          </cell>
        </row>
        <row r="72">
          <cell r="A72" t="str">
            <v xml:space="preserve">1283-1                                       </v>
          </cell>
          <cell r="C72">
            <v>135705.07</v>
          </cell>
          <cell r="D72">
            <v>0</v>
          </cell>
        </row>
        <row r="73">
          <cell r="A73" t="str">
            <v xml:space="preserve">1284-1                                       </v>
          </cell>
          <cell r="C73">
            <v>0</v>
          </cell>
          <cell r="D73">
            <v>0</v>
          </cell>
        </row>
        <row r="74">
          <cell r="A74" t="str">
            <v xml:space="preserve">1291-1                                       </v>
          </cell>
          <cell r="C74">
            <v>0</v>
          </cell>
          <cell r="D74">
            <v>0</v>
          </cell>
        </row>
        <row r="75">
          <cell r="A75" t="str">
            <v xml:space="preserve">1311-2                                       </v>
          </cell>
          <cell r="C75">
            <v>0</v>
          </cell>
          <cell r="D75">
            <v>0</v>
          </cell>
        </row>
        <row r="76">
          <cell r="A76" t="str">
            <v xml:space="preserve">1311-6                                       </v>
          </cell>
          <cell r="C76">
            <v>801022.78</v>
          </cell>
          <cell r="D76">
            <v>115531.55999999994</v>
          </cell>
        </row>
        <row r="77">
          <cell r="A77" t="str">
            <v xml:space="preserve">1312-3                                       </v>
          </cell>
          <cell r="C77">
            <v>0</v>
          </cell>
          <cell r="D77">
            <v>0</v>
          </cell>
        </row>
        <row r="78">
          <cell r="A78" t="str">
            <v xml:space="preserve">1314-2                                       </v>
          </cell>
          <cell r="C78">
            <v>1875</v>
          </cell>
          <cell r="D78">
            <v>0</v>
          </cell>
        </row>
        <row r="79">
          <cell r="A79" t="str">
            <v xml:space="preserve">1314-3                                       </v>
          </cell>
          <cell r="C79">
            <v>0</v>
          </cell>
          <cell r="D79">
            <v>0</v>
          </cell>
        </row>
        <row r="80">
          <cell r="A80" t="str">
            <v xml:space="preserve">1314-6                                       </v>
          </cell>
          <cell r="C80">
            <v>1604002.65</v>
          </cell>
          <cell r="D80">
            <v>-180768.82999999984</v>
          </cell>
        </row>
        <row r="81">
          <cell r="A81" t="str">
            <v xml:space="preserve">1315-6                                       </v>
          </cell>
          <cell r="C81">
            <v>0</v>
          </cell>
          <cell r="D81">
            <v>-19810.400000000001</v>
          </cell>
        </row>
        <row r="82">
          <cell r="A82" t="str">
            <v xml:space="preserve">1316-2                                       </v>
          </cell>
          <cell r="C82">
            <v>21170</v>
          </cell>
          <cell r="D82">
            <v>0</v>
          </cell>
        </row>
        <row r="83">
          <cell r="A83" t="str">
            <v xml:space="preserve">1316-3                                       </v>
          </cell>
          <cell r="C83">
            <v>19000</v>
          </cell>
          <cell r="D83">
            <v>0</v>
          </cell>
        </row>
        <row r="84">
          <cell r="A84" t="str">
            <v xml:space="preserve">1316-5                                       </v>
          </cell>
          <cell r="C84">
            <v>0</v>
          </cell>
          <cell r="D84">
            <v>0</v>
          </cell>
        </row>
        <row r="85">
          <cell r="A85" t="str">
            <v xml:space="preserve">1316-6                                       </v>
          </cell>
          <cell r="C85">
            <v>307501.59999999998</v>
          </cell>
          <cell r="D85">
            <v>-29803.599999999977</v>
          </cell>
        </row>
        <row r="86">
          <cell r="A86" t="str">
            <v xml:space="preserve">1317-2                                       </v>
          </cell>
          <cell r="C86">
            <v>-1920</v>
          </cell>
          <cell r="D86">
            <v>0</v>
          </cell>
        </row>
        <row r="87">
          <cell r="A87" t="str">
            <v xml:space="preserve">1317-3                                       </v>
          </cell>
          <cell r="C87">
            <v>-19000</v>
          </cell>
          <cell r="D87">
            <v>0</v>
          </cell>
        </row>
        <row r="88">
          <cell r="A88" t="str">
            <v xml:space="preserve">1318-2                                       </v>
          </cell>
          <cell r="C88">
            <v>205932.35</v>
          </cell>
          <cell r="D88">
            <v>-60727.25</v>
          </cell>
        </row>
        <row r="89">
          <cell r="A89" t="str">
            <v xml:space="preserve">1318-3                                       </v>
          </cell>
          <cell r="C89">
            <v>0</v>
          </cell>
          <cell r="D89">
            <v>0</v>
          </cell>
        </row>
        <row r="90">
          <cell r="A90" t="str">
            <v xml:space="preserve">1318-5                                       </v>
          </cell>
          <cell r="C90">
            <v>0</v>
          </cell>
          <cell r="D90">
            <v>0</v>
          </cell>
        </row>
        <row r="91">
          <cell r="A91" t="str">
            <v xml:space="preserve">1318-6                                       </v>
          </cell>
          <cell r="C91">
            <v>1071373.3700000001</v>
          </cell>
          <cell r="D91">
            <v>-50460.15000000014</v>
          </cell>
        </row>
        <row r="92">
          <cell r="A92" t="str">
            <v xml:space="preserve">1320-2                                       </v>
          </cell>
          <cell r="C92">
            <v>382027.86</v>
          </cell>
          <cell r="D92">
            <v>-954.98999999999069</v>
          </cell>
        </row>
        <row r="93">
          <cell r="A93" t="str">
            <v xml:space="preserve">1320-3                                       </v>
          </cell>
          <cell r="C93">
            <v>668710.23</v>
          </cell>
          <cell r="D93">
            <v>-180522.66999999998</v>
          </cell>
        </row>
        <row r="94">
          <cell r="A94" t="str">
            <v xml:space="preserve">1320-5                                       </v>
          </cell>
          <cell r="C94">
            <v>0</v>
          </cell>
          <cell r="D94">
            <v>0</v>
          </cell>
        </row>
        <row r="95">
          <cell r="A95" t="str">
            <v xml:space="preserve">1320-6                                       </v>
          </cell>
          <cell r="C95">
            <v>11526201.27</v>
          </cell>
          <cell r="D95">
            <v>125285.90000000037</v>
          </cell>
        </row>
        <row r="96">
          <cell r="A96" t="str">
            <v xml:space="preserve">1321-6                                       </v>
          </cell>
          <cell r="C96">
            <v>-187396</v>
          </cell>
          <cell r="D96">
            <v>0</v>
          </cell>
        </row>
        <row r="97">
          <cell r="A97" t="str">
            <v xml:space="preserve">1322-2                                       </v>
          </cell>
          <cell r="C97">
            <v>1368</v>
          </cell>
          <cell r="D97">
            <v>-432</v>
          </cell>
        </row>
        <row r="98">
          <cell r="A98" t="str">
            <v xml:space="preserve">1322-3                                       </v>
          </cell>
          <cell r="C98">
            <v>0</v>
          </cell>
          <cell r="D98">
            <v>0</v>
          </cell>
        </row>
        <row r="99">
          <cell r="A99" t="str">
            <v xml:space="preserve">1322-6                                       </v>
          </cell>
          <cell r="C99">
            <v>79874.490000000005</v>
          </cell>
          <cell r="D99">
            <v>-28255.560000000005</v>
          </cell>
        </row>
        <row r="100">
          <cell r="A100" t="str">
            <v xml:space="preserve">1323-4                                       </v>
          </cell>
          <cell r="C100">
            <v>0</v>
          </cell>
          <cell r="D100">
            <v>0</v>
          </cell>
        </row>
        <row r="101">
          <cell r="A101" t="str">
            <v xml:space="preserve">1324-6                                       </v>
          </cell>
          <cell r="C101">
            <v>-17710</v>
          </cell>
          <cell r="D101">
            <v>0</v>
          </cell>
        </row>
        <row r="102">
          <cell r="A102" t="str">
            <v xml:space="preserve">1331-2                                       </v>
          </cell>
          <cell r="C102">
            <v>0</v>
          </cell>
          <cell r="D102">
            <v>0</v>
          </cell>
        </row>
        <row r="103">
          <cell r="A103" t="str">
            <v xml:space="preserve">1331-3                                       </v>
          </cell>
          <cell r="C103">
            <v>1230887.26</v>
          </cell>
          <cell r="D103">
            <v>0</v>
          </cell>
        </row>
        <row r="104">
          <cell r="A104" t="str">
            <v xml:space="preserve">1331-6                                       </v>
          </cell>
          <cell r="C104">
            <v>317097.39</v>
          </cell>
          <cell r="D104">
            <v>0</v>
          </cell>
        </row>
        <row r="105">
          <cell r="A105" t="str">
            <v xml:space="preserve">1341-2-86                                    </v>
          </cell>
          <cell r="C105">
            <v>46398748.880000003</v>
          </cell>
          <cell r="D105">
            <v>-16872185.920000002</v>
          </cell>
        </row>
        <row r="106">
          <cell r="A106" t="str">
            <v xml:space="preserve">1341-2-89                                    </v>
          </cell>
          <cell r="C106">
            <v>0</v>
          </cell>
          <cell r="D106">
            <v>0</v>
          </cell>
        </row>
        <row r="107">
          <cell r="A107" t="str">
            <v xml:space="preserve">1341-2-95                                    </v>
          </cell>
          <cell r="C107">
            <v>0</v>
          </cell>
          <cell r="D107">
            <v>0</v>
          </cell>
        </row>
        <row r="108">
          <cell r="A108" t="str">
            <v xml:space="preserve">1341-2-96                                    </v>
          </cell>
          <cell r="C108">
            <v>0</v>
          </cell>
          <cell r="D108">
            <v>0</v>
          </cell>
        </row>
        <row r="109">
          <cell r="A109" t="str">
            <v xml:space="preserve">1341-2-97                                    </v>
          </cell>
          <cell r="C109">
            <v>0</v>
          </cell>
          <cell r="D109">
            <v>0</v>
          </cell>
        </row>
        <row r="110">
          <cell r="A110" t="str">
            <v xml:space="preserve">1341-3-81                                    </v>
          </cell>
          <cell r="C110">
            <v>1069581.05</v>
          </cell>
          <cell r="D110">
            <v>-1585226</v>
          </cell>
        </row>
        <row r="111">
          <cell r="A111" t="str">
            <v xml:space="preserve">1341-3-82                                    </v>
          </cell>
          <cell r="C111">
            <v>2313069.3199999998</v>
          </cell>
          <cell r="D111">
            <v>-13436281.75</v>
          </cell>
        </row>
        <row r="112">
          <cell r="A112" t="str">
            <v xml:space="preserve">1351-1-83                                    </v>
          </cell>
          <cell r="C112">
            <v>0</v>
          </cell>
          <cell r="D112">
            <v>0</v>
          </cell>
        </row>
        <row r="113">
          <cell r="A113" t="str">
            <v xml:space="preserve">1351-1-84                                    </v>
          </cell>
          <cell r="C113">
            <v>0</v>
          </cell>
          <cell r="D113">
            <v>0</v>
          </cell>
        </row>
        <row r="114">
          <cell r="A114" t="str">
            <v xml:space="preserve">1351-1-86                                    </v>
          </cell>
          <cell r="C114">
            <v>0</v>
          </cell>
          <cell r="D114">
            <v>0</v>
          </cell>
        </row>
        <row r="115">
          <cell r="A115" t="str">
            <v xml:space="preserve">1351-1-88                                    </v>
          </cell>
          <cell r="C115">
            <v>0</v>
          </cell>
          <cell r="D115">
            <v>0</v>
          </cell>
        </row>
        <row r="116">
          <cell r="A116" t="str">
            <v xml:space="preserve">1361-4                                       </v>
          </cell>
          <cell r="C116">
            <v>3821057.23</v>
          </cell>
          <cell r="D116">
            <v>0</v>
          </cell>
        </row>
        <row r="117">
          <cell r="A117" t="str">
            <v xml:space="preserve">1362-4                                       </v>
          </cell>
          <cell r="C117">
            <v>0</v>
          </cell>
          <cell r="D117">
            <v>0</v>
          </cell>
        </row>
        <row r="118">
          <cell r="A118" t="str">
            <v xml:space="preserve">1440-1                                       </v>
          </cell>
          <cell r="C118">
            <v>32560</v>
          </cell>
          <cell r="D118">
            <v>-4655</v>
          </cell>
        </row>
        <row r="119">
          <cell r="A119" t="str">
            <v xml:space="preserve">1450-1                                       </v>
          </cell>
          <cell r="C119">
            <v>104183.29</v>
          </cell>
          <cell r="D119">
            <v>66073.58</v>
          </cell>
        </row>
        <row r="120">
          <cell r="A120" t="str">
            <v xml:space="preserve">1451-1                                       </v>
          </cell>
          <cell r="C120">
            <v>0</v>
          </cell>
          <cell r="D120">
            <v>0</v>
          </cell>
        </row>
        <row r="121">
          <cell r="A121" t="str">
            <v xml:space="preserve">1465-1                                       </v>
          </cell>
          <cell r="C121">
            <v>0</v>
          </cell>
          <cell r="D121">
            <v>0</v>
          </cell>
        </row>
        <row r="122">
          <cell r="A122" t="str">
            <v xml:space="preserve">1466-1                                       </v>
          </cell>
          <cell r="C122">
            <v>500000</v>
          </cell>
          <cell r="D122">
            <v>0</v>
          </cell>
        </row>
        <row r="123">
          <cell r="A123" t="str">
            <v xml:space="preserve">1467-1                                       </v>
          </cell>
          <cell r="C123">
            <v>0</v>
          </cell>
          <cell r="D123">
            <v>0</v>
          </cell>
        </row>
        <row r="124">
          <cell r="A124" t="str">
            <v xml:space="preserve">1468-1                                       </v>
          </cell>
          <cell r="C124">
            <v>0</v>
          </cell>
          <cell r="D124">
            <v>0</v>
          </cell>
        </row>
        <row r="125">
          <cell r="A125" t="str">
            <v xml:space="preserve">1490-1                                       </v>
          </cell>
          <cell r="C125">
            <v>2204510.94</v>
          </cell>
          <cell r="D125">
            <v>-363013.07999999984</v>
          </cell>
        </row>
        <row r="126">
          <cell r="A126" t="str">
            <v xml:space="preserve">1510-2                                       </v>
          </cell>
          <cell r="C126">
            <v>33910367</v>
          </cell>
          <cell r="D126">
            <v>6617512</v>
          </cell>
        </row>
        <row r="127">
          <cell r="A127" t="str">
            <v xml:space="preserve">1515-2                                       </v>
          </cell>
          <cell r="C127">
            <v>189517011.28</v>
          </cell>
          <cell r="D127">
            <v>17198107</v>
          </cell>
        </row>
        <row r="128">
          <cell r="A128" t="str">
            <v xml:space="preserve">1515-6                                       </v>
          </cell>
          <cell r="C128">
            <v>2205714.1800000002</v>
          </cell>
          <cell r="D128">
            <v>0</v>
          </cell>
        </row>
        <row r="129">
          <cell r="A129" t="str">
            <v xml:space="preserve">1516-2                                       </v>
          </cell>
          <cell r="C129">
            <v>0</v>
          </cell>
          <cell r="D129">
            <v>0</v>
          </cell>
        </row>
        <row r="130">
          <cell r="A130" t="str">
            <v xml:space="preserve">1520-0                                       </v>
          </cell>
          <cell r="C130">
            <v>0</v>
          </cell>
          <cell r="D130">
            <v>0</v>
          </cell>
        </row>
        <row r="131">
          <cell r="A131" t="str">
            <v xml:space="preserve">1520-1                                       </v>
          </cell>
          <cell r="C131">
            <v>0</v>
          </cell>
          <cell r="D131">
            <v>0</v>
          </cell>
        </row>
        <row r="132">
          <cell r="A132" t="str">
            <v xml:space="preserve">1520-2                                       </v>
          </cell>
          <cell r="C132">
            <v>53990734.789999999</v>
          </cell>
          <cell r="D132">
            <v>380000</v>
          </cell>
        </row>
        <row r="133">
          <cell r="A133" t="str">
            <v xml:space="preserve">1520-3                                       </v>
          </cell>
          <cell r="C133">
            <v>19880135.41</v>
          </cell>
          <cell r="D133">
            <v>0</v>
          </cell>
        </row>
        <row r="134">
          <cell r="A134" t="str">
            <v xml:space="preserve">1520-5                                       </v>
          </cell>
          <cell r="C134">
            <v>0</v>
          </cell>
          <cell r="D134">
            <v>0</v>
          </cell>
        </row>
        <row r="135">
          <cell r="A135" t="str">
            <v xml:space="preserve">1520-6                                       </v>
          </cell>
          <cell r="C135">
            <v>92230588.689999998</v>
          </cell>
          <cell r="D135">
            <v>0</v>
          </cell>
        </row>
        <row r="136">
          <cell r="A136" t="str">
            <v xml:space="preserve">1521-2                                       </v>
          </cell>
          <cell r="C136">
            <v>9932626.9000000004</v>
          </cell>
          <cell r="D136">
            <v>0</v>
          </cell>
        </row>
        <row r="137">
          <cell r="A137" t="str">
            <v xml:space="preserve">1521-3                                       </v>
          </cell>
          <cell r="C137">
            <v>55500</v>
          </cell>
          <cell r="D137">
            <v>0</v>
          </cell>
        </row>
        <row r="138">
          <cell r="A138" t="str">
            <v xml:space="preserve">1521-6                                       </v>
          </cell>
          <cell r="C138">
            <v>2974527.81</v>
          </cell>
          <cell r="D138">
            <v>0</v>
          </cell>
        </row>
        <row r="139">
          <cell r="A139" t="str">
            <v xml:space="preserve">1525-1                                       </v>
          </cell>
          <cell r="C139">
            <v>2287914</v>
          </cell>
          <cell r="D139">
            <v>0</v>
          </cell>
        </row>
        <row r="140">
          <cell r="A140" t="str">
            <v xml:space="preserve">1525-2                                       </v>
          </cell>
          <cell r="C140">
            <v>672728.9</v>
          </cell>
          <cell r="D140">
            <v>0</v>
          </cell>
        </row>
        <row r="141">
          <cell r="A141" t="str">
            <v xml:space="preserve">1525-3                                       </v>
          </cell>
          <cell r="C141">
            <v>0</v>
          </cell>
          <cell r="D141">
            <v>0</v>
          </cell>
        </row>
        <row r="142">
          <cell r="A142" t="str">
            <v xml:space="preserve">1530-0                                       </v>
          </cell>
          <cell r="C142">
            <v>603275</v>
          </cell>
          <cell r="D142">
            <v>0</v>
          </cell>
        </row>
        <row r="143">
          <cell r="A143" t="str">
            <v xml:space="preserve">1530-1                                       </v>
          </cell>
          <cell r="C143">
            <v>0</v>
          </cell>
          <cell r="D143">
            <v>0</v>
          </cell>
        </row>
        <row r="144">
          <cell r="A144" t="str">
            <v xml:space="preserve">1530-2                                       </v>
          </cell>
          <cell r="C144">
            <v>132628001.98999999</v>
          </cell>
          <cell r="D144">
            <v>4823638.0000000149</v>
          </cell>
        </row>
        <row r="145">
          <cell r="A145" t="str">
            <v xml:space="preserve">1530-3                                       </v>
          </cell>
          <cell r="C145">
            <v>39176809.189999998</v>
          </cell>
          <cell r="D145">
            <v>0</v>
          </cell>
        </row>
        <row r="146">
          <cell r="A146" t="str">
            <v xml:space="preserve">1530-5                                       </v>
          </cell>
          <cell r="C146">
            <v>0</v>
          </cell>
          <cell r="D146">
            <v>0</v>
          </cell>
        </row>
        <row r="147">
          <cell r="A147" t="str">
            <v xml:space="preserve">1530-6                                       </v>
          </cell>
          <cell r="C147">
            <v>363017272.98000002</v>
          </cell>
          <cell r="D147">
            <v>409732</v>
          </cell>
        </row>
        <row r="148">
          <cell r="A148" t="str">
            <v xml:space="preserve">1531-2                                       </v>
          </cell>
          <cell r="C148">
            <v>68697780</v>
          </cell>
          <cell r="D148">
            <v>0</v>
          </cell>
        </row>
        <row r="149">
          <cell r="A149" t="str">
            <v xml:space="preserve">1531-3                                       </v>
          </cell>
          <cell r="C149">
            <v>101453369.67</v>
          </cell>
          <cell r="D149">
            <v>0</v>
          </cell>
        </row>
        <row r="150">
          <cell r="A150" t="str">
            <v xml:space="preserve">1532-2                                       </v>
          </cell>
          <cell r="C150">
            <v>0</v>
          </cell>
          <cell r="D150">
            <v>0</v>
          </cell>
        </row>
        <row r="151">
          <cell r="A151" t="str">
            <v xml:space="preserve">1532-3                                       </v>
          </cell>
          <cell r="C151">
            <v>25783751</v>
          </cell>
          <cell r="D151">
            <v>0</v>
          </cell>
        </row>
        <row r="152">
          <cell r="A152" t="str">
            <v xml:space="preserve">1532-6                                       </v>
          </cell>
          <cell r="C152">
            <v>195000</v>
          </cell>
          <cell r="D152">
            <v>0</v>
          </cell>
        </row>
        <row r="153">
          <cell r="A153" t="str">
            <v xml:space="preserve">1533-2                                       </v>
          </cell>
          <cell r="C153">
            <v>0</v>
          </cell>
          <cell r="D153">
            <v>0</v>
          </cell>
        </row>
        <row r="154">
          <cell r="A154" t="str">
            <v xml:space="preserve">1533-3                                       </v>
          </cell>
          <cell r="C154">
            <v>-2917.64</v>
          </cell>
          <cell r="D154">
            <v>0</v>
          </cell>
        </row>
        <row r="155">
          <cell r="A155" t="str">
            <v xml:space="preserve">1533-6                                       </v>
          </cell>
          <cell r="C155">
            <v>-12638897.9</v>
          </cell>
          <cell r="D155">
            <v>0</v>
          </cell>
        </row>
        <row r="156">
          <cell r="A156" t="str">
            <v xml:space="preserve">1535-0                                       </v>
          </cell>
          <cell r="C156">
            <v>425816.26</v>
          </cell>
          <cell r="D156">
            <v>0</v>
          </cell>
        </row>
        <row r="157">
          <cell r="A157" t="str">
            <v xml:space="preserve">1535-1                                       </v>
          </cell>
          <cell r="C157">
            <v>4611456.0999999996</v>
          </cell>
          <cell r="D157">
            <v>118760</v>
          </cell>
        </row>
        <row r="158">
          <cell r="A158" t="str">
            <v xml:space="preserve">1535-2                                       </v>
          </cell>
          <cell r="C158">
            <v>5093915.2</v>
          </cell>
          <cell r="D158">
            <v>66635.509999999776</v>
          </cell>
        </row>
        <row r="159">
          <cell r="A159" t="str">
            <v xml:space="preserve">1535-3                                       </v>
          </cell>
          <cell r="C159">
            <v>220517.64</v>
          </cell>
          <cell r="D159">
            <v>0</v>
          </cell>
        </row>
        <row r="160">
          <cell r="A160" t="str">
            <v xml:space="preserve">1535-5                                       </v>
          </cell>
          <cell r="C160">
            <v>0</v>
          </cell>
          <cell r="D160">
            <v>0</v>
          </cell>
        </row>
        <row r="161">
          <cell r="A161" t="str">
            <v xml:space="preserve">1535-6                                       </v>
          </cell>
          <cell r="C161">
            <v>340932.04</v>
          </cell>
          <cell r="D161">
            <v>0</v>
          </cell>
        </row>
        <row r="162">
          <cell r="A162" t="str">
            <v xml:space="preserve">1536-2                                       </v>
          </cell>
          <cell r="C162">
            <v>23949</v>
          </cell>
          <cell r="D162">
            <v>0</v>
          </cell>
        </row>
        <row r="163">
          <cell r="A163" t="str">
            <v xml:space="preserve">1537-1                                       </v>
          </cell>
          <cell r="C163">
            <v>-77.540000000000006</v>
          </cell>
          <cell r="D163">
            <v>-167.59999999999997</v>
          </cell>
        </row>
        <row r="164">
          <cell r="A164" t="str">
            <v xml:space="preserve">1537-2                                       </v>
          </cell>
          <cell r="C164">
            <v>-1694.42</v>
          </cell>
          <cell r="D164">
            <v>-120.79999999999995</v>
          </cell>
        </row>
        <row r="165">
          <cell r="A165" t="str">
            <v xml:space="preserve">1537-3                                       </v>
          </cell>
          <cell r="C165">
            <v>0</v>
          </cell>
          <cell r="D165">
            <v>0</v>
          </cell>
        </row>
        <row r="166">
          <cell r="A166" t="str">
            <v xml:space="preserve">1540-0                                       </v>
          </cell>
          <cell r="C166">
            <v>2310830.75</v>
          </cell>
          <cell r="D166">
            <v>0</v>
          </cell>
        </row>
        <row r="167">
          <cell r="A167" t="str">
            <v xml:space="preserve">1540-1                                       </v>
          </cell>
          <cell r="C167">
            <v>9966562.9199999999</v>
          </cell>
          <cell r="D167">
            <v>6820</v>
          </cell>
        </row>
        <row r="168">
          <cell r="A168" t="str">
            <v xml:space="preserve">1540-2                                       </v>
          </cell>
          <cell r="C168">
            <v>5996427.5899999999</v>
          </cell>
          <cell r="D168">
            <v>0</v>
          </cell>
        </row>
        <row r="169">
          <cell r="A169" t="str">
            <v xml:space="preserve">1540-3                                       </v>
          </cell>
          <cell r="C169">
            <v>221240.23</v>
          </cell>
          <cell r="D169">
            <v>0</v>
          </cell>
        </row>
        <row r="170">
          <cell r="A170" t="str">
            <v xml:space="preserve">1540-5                                       </v>
          </cell>
          <cell r="C170">
            <v>0</v>
          </cell>
          <cell r="D170">
            <v>0</v>
          </cell>
        </row>
        <row r="171">
          <cell r="A171" t="str">
            <v xml:space="preserve">1540-6                                       </v>
          </cell>
          <cell r="C171">
            <v>534866.94999999995</v>
          </cell>
          <cell r="D171">
            <v>0</v>
          </cell>
        </row>
        <row r="172">
          <cell r="A172" t="str">
            <v xml:space="preserve">1541-2                                       </v>
          </cell>
          <cell r="C172">
            <v>0</v>
          </cell>
          <cell r="D172">
            <v>0</v>
          </cell>
        </row>
        <row r="173">
          <cell r="A173" t="str">
            <v xml:space="preserve">1542-2                                       </v>
          </cell>
          <cell r="C173">
            <v>-1128.1300000000001</v>
          </cell>
          <cell r="D173">
            <v>0</v>
          </cell>
        </row>
        <row r="174">
          <cell r="A174" t="str">
            <v xml:space="preserve">1545-1                                       </v>
          </cell>
          <cell r="C174">
            <v>7472576.0800000001</v>
          </cell>
          <cell r="D174">
            <v>0</v>
          </cell>
        </row>
        <row r="175">
          <cell r="A175" t="str">
            <v xml:space="preserve">1545-2                                       </v>
          </cell>
          <cell r="C175">
            <v>794090.12</v>
          </cell>
          <cell r="D175">
            <v>0</v>
          </cell>
        </row>
        <row r="176">
          <cell r="A176" t="str">
            <v xml:space="preserve">1545-3                                       </v>
          </cell>
          <cell r="C176">
            <v>0</v>
          </cell>
          <cell r="D176">
            <v>0</v>
          </cell>
        </row>
        <row r="177">
          <cell r="A177" t="str">
            <v xml:space="preserve">1546-3                                       </v>
          </cell>
          <cell r="C177">
            <v>4941444</v>
          </cell>
          <cell r="D177">
            <v>0</v>
          </cell>
        </row>
        <row r="178">
          <cell r="A178" t="str">
            <v xml:space="preserve">1550-0                                       </v>
          </cell>
          <cell r="C178">
            <v>0</v>
          </cell>
          <cell r="D178">
            <v>0</v>
          </cell>
        </row>
        <row r="179">
          <cell r="A179" t="str">
            <v xml:space="preserve">1550-1                                       </v>
          </cell>
          <cell r="C179">
            <v>136565.71</v>
          </cell>
          <cell r="D179">
            <v>0</v>
          </cell>
        </row>
        <row r="180">
          <cell r="A180" t="str">
            <v xml:space="preserve">1550-2                                       </v>
          </cell>
          <cell r="C180">
            <v>21928841.239999998</v>
          </cell>
          <cell r="D180">
            <v>148000</v>
          </cell>
        </row>
        <row r="181">
          <cell r="A181" t="str">
            <v xml:space="preserve">1550-3                                       </v>
          </cell>
          <cell r="C181">
            <v>1565813.75</v>
          </cell>
          <cell r="D181">
            <v>0</v>
          </cell>
        </row>
        <row r="182">
          <cell r="A182" t="str">
            <v xml:space="preserve">1550-5                                       </v>
          </cell>
          <cell r="C182">
            <v>0</v>
          </cell>
          <cell r="D182">
            <v>0</v>
          </cell>
        </row>
        <row r="183">
          <cell r="A183" t="str">
            <v xml:space="preserve">1550-6                                       </v>
          </cell>
          <cell r="C183">
            <v>1437484.58</v>
          </cell>
          <cell r="D183">
            <v>0</v>
          </cell>
        </row>
        <row r="184">
          <cell r="A184" t="str">
            <v xml:space="preserve">1551-3                                       </v>
          </cell>
          <cell r="C184">
            <v>0</v>
          </cell>
          <cell r="D184">
            <v>0</v>
          </cell>
        </row>
        <row r="185">
          <cell r="A185" t="str">
            <v xml:space="preserve">1552-1                                       </v>
          </cell>
          <cell r="C185">
            <v>-4424.8999999999996</v>
          </cell>
          <cell r="D185">
            <v>0</v>
          </cell>
        </row>
        <row r="186">
          <cell r="A186" t="str">
            <v xml:space="preserve">1552-2                                       </v>
          </cell>
          <cell r="C186">
            <v>-10937.12</v>
          </cell>
          <cell r="D186">
            <v>0</v>
          </cell>
        </row>
        <row r="187">
          <cell r="A187" t="str">
            <v xml:space="preserve">1552-6                                       </v>
          </cell>
          <cell r="C187">
            <v>-3031.53</v>
          </cell>
          <cell r="D187">
            <v>0</v>
          </cell>
        </row>
        <row r="188">
          <cell r="A188" t="str">
            <v xml:space="preserve">1555-1                                       </v>
          </cell>
          <cell r="C188">
            <v>209721.82</v>
          </cell>
          <cell r="D188">
            <v>0</v>
          </cell>
        </row>
        <row r="189">
          <cell r="A189" t="str">
            <v xml:space="preserve">1555-2                                       </v>
          </cell>
          <cell r="C189">
            <v>739003.4</v>
          </cell>
          <cell r="D189">
            <v>0</v>
          </cell>
        </row>
        <row r="190">
          <cell r="A190" t="str">
            <v xml:space="preserve">1615-2                                       </v>
          </cell>
          <cell r="C190">
            <v>-23592627.059999999</v>
          </cell>
          <cell r="D190">
            <v>-795328.13000000268</v>
          </cell>
        </row>
        <row r="191">
          <cell r="A191" t="str">
            <v xml:space="preserve">1615-6                                       </v>
          </cell>
          <cell r="C191">
            <v>-283867.55</v>
          </cell>
          <cell r="D191">
            <v>-9064.570000000007</v>
          </cell>
        </row>
        <row r="192">
          <cell r="A192" t="str">
            <v xml:space="preserve">1620-1                                       </v>
          </cell>
          <cell r="C192">
            <v>0</v>
          </cell>
          <cell r="D192">
            <v>0</v>
          </cell>
        </row>
        <row r="193">
          <cell r="A193" t="str">
            <v xml:space="preserve">1620-2                                       </v>
          </cell>
          <cell r="C193">
            <v>-7948209.6100000003</v>
          </cell>
          <cell r="D193">
            <v>-190160.18999999948</v>
          </cell>
        </row>
        <row r="194">
          <cell r="A194" t="str">
            <v xml:space="preserve">1620-3                                       </v>
          </cell>
          <cell r="C194">
            <v>-1523284.19</v>
          </cell>
          <cell r="D194">
            <v>-65359.340000000084</v>
          </cell>
        </row>
        <row r="195">
          <cell r="A195" t="str">
            <v xml:space="preserve">1620-5                                       </v>
          </cell>
          <cell r="C195">
            <v>0</v>
          </cell>
          <cell r="D195">
            <v>0</v>
          </cell>
        </row>
        <row r="196">
          <cell r="A196" t="str">
            <v xml:space="preserve">1620-6                                       </v>
          </cell>
          <cell r="C196">
            <v>-9329238.8399999999</v>
          </cell>
          <cell r="D196">
            <v>-303223.8200000003</v>
          </cell>
        </row>
        <row r="197">
          <cell r="A197" t="str">
            <v xml:space="preserve">1621-2                                       </v>
          </cell>
          <cell r="C197">
            <v>-916946.71</v>
          </cell>
          <cell r="D197">
            <v>-32787.830000000075</v>
          </cell>
        </row>
        <row r="198">
          <cell r="A198" t="str">
            <v xml:space="preserve">1621-3                                       </v>
          </cell>
          <cell r="C198">
            <v>-2311.19</v>
          </cell>
          <cell r="D198">
            <v>-228.07999999999993</v>
          </cell>
        </row>
        <row r="199">
          <cell r="A199" t="str">
            <v xml:space="preserve">1621-6                                       </v>
          </cell>
          <cell r="C199">
            <v>-275252.13</v>
          </cell>
          <cell r="D199">
            <v>-9799.2999999999884</v>
          </cell>
        </row>
        <row r="200">
          <cell r="A200" t="str">
            <v xml:space="preserve">1625-1                                       </v>
          </cell>
          <cell r="C200">
            <v>-200236.6</v>
          </cell>
          <cell r="D200">
            <v>-9402.3699999999953</v>
          </cell>
        </row>
        <row r="201">
          <cell r="A201" t="str">
            <v xml:space="preserve">1625-2                                       </v>
          </cell>
          <cell r="C201">
            <v>-174295.02</v>
          </cell>
          <cell r="D201">
            <v>-2764.6300000000047</v>
          </cell>
        </row>
        <row r="202">
          <cell r="A202" t="str">
            <v xml:space="preserve">1630-2                                       </v>
          </cell>
          <cell r="C202">
            <v>-17260853.199999999</v>
          </cell>
          <cell r="D202">
            <v>-565531.33000000194</v>
          </cell>
        </row>
        <row r="203">
          <cell r="A203" t="str">
            <v xml:space="preserve">1630-3                                       </v>
          </cell>
          <cell r="C203">
            <v>-4703329.82</v>
          </cell>
          <cell r="D203">
            <v>-171742.30999999959</v>
          </cell>
        </row>
        <row r="204">
          <cell r="A204" t="str">
            <v xml:space="preserve">1630-5                                       </v>
          </cell>
          <cell r="C204">
            <v>0</v>
          </cell>
          <cell r="D204">
            <v>0</v>
          </cell>
        </row>
        <row r="205">
          <cell r="A205" t="str">
            <v xml:space="preserve">1630-6                                       </v>
          </cell>
          <cell r="C205">
            <v>-44562181.670000002</v>
          </cell>
          <cell r="D205">
            <v>-1441520.7699999958</v>
          </cell>
        </row>
        <row r="206">
          <cell r="A206" t="str">
            <v xml:space="preserve">1631-2                                       </v>
          </cell>
          <cell r="C206">
            <v>-36080439.700000003</v>
          </cell>
          <cell r="D206">
            <v>-564639.00999999791</v>
          </cell>
        </row>
        <row r="207">
          <cell r="A207" t="str">
            <v xml:space="preserve">1631-3                                       </v>
          </cell>
          <cell r="C207">
            <v>-53283793.210000001</v>
          </cell>
          <cell r="D207">
            <v>-833861.3200000003</v>
          </cell>
        </row>
        <row r="208">
          <cell r="A208" t="str">
            <v xml:space="preserve">1632-2                                       </v>
          </cell>
          <cell r="C208">
            <v>0</v>
          </cell>
          <cell r="D208">
            <v>0</v>
          </cell>
        </row>
        <row r="209">
          <cell r="A209" t="str">
            <v xml:space="preserve">1632-3                                       </v>
          </cell>
          <cell r="C209">
            <v>-13541752.35</v>
          </cell>
          <cell r="D209">
            <v>-211920.78000000119</v>
          </cell>
        </row>
        <row r="210">
          <cell r="A210" t="str">
            <v xml:space="preserve">1632-6                                       </v>
          </cell>
          <cell r="C210">
            <v>-12154.03</v>
          </cell>
          <cell r="D210">
            <v>-801.35999999999876</v>
          </cell>
        </row>
        <row r="211">
          <cell r="A211" t="str">
            <v xml:space="preserve">1635-1                                       </v>
          </cell>
          <cell r="C211">
            <v>-2297951.9</v>
          </cell>
          <cell r="D211">
            <v>-69297.540000000037</v>
          </cell>
        </row>
        <row r="212">
          <cell r="A212" t="str">
            <v xml:space="preserve">1635-2                                       </v>
          </cell>
          <cell r="C212">
            <v>-2732327.16</v>
          </cell>
          <cell r="D212">
            <v>-68778</v>
          </cell>
        </row>
        <row r="213">
          <cell r="A213" t="str">
            <v xml:space="preserve">1635-3                                       </v>
          </cell>
          <cell r="C213">
            <v>-210217.92</v>
          </cell>
          <cell r="D213">
            <v>-1236.3099999999977</v>
          </cell>
        </row>
        <row r="214">
          <cell r="A214" t="str">
            <v xml:space="preserve">1635-5                                       </v>
          </cell>
          <cell r="C214">
            <v>0</v>
          </cell>
          <cell r="D214">
            <v>0</v>
          </cell>
        </row>
        <row r="215">
          <cell r="A215" t="str">
            <v xml:space="preserve">1635-6                                       </v>
          </cell>
          <cell r="C215">
            <v>-232135.21</v>
          </cell>
          <cell r="D215">
            <v>-5108.3800000000047</v>
          </cell>
        </row>
        <row r="216">
          <cell r="A216" t="str">
            <v xml:space="preserve">1636-2                                       </v>
          </cell>
          <cell r="C216">
            <v>-13749.4</v>
          </cell>
          <cell r="D216">
            <v>-393.54000000000087</v>
          </cell>
        </row>
        <row r="217">
          <cell r="A217" t="str">
            <v xml:space="preserve">1640-1                                       </v>
          </cell>
          <cell r="C217">
            <v>-4787385.6100000003</v>
          </cell>
          <cell r="D217">
            <v>-175252.29999999981</v>
          </cell>
        </row>
        <row r="218">
          <cell r="A218" t="str">
            <v xml:space="preserve">1640-2                                       </v>
          </cell>
          <cell r="C218">
            <v>-3086483.56</v>
          </cell>
          <cell r="D218">
            <v>-113566.45999999996</v>
          </cell>
        </row>
        <row r="219">
          <cell r="A219" t="str">
            <v xml:space="preserve">1640-3                                       </v>
          </cell>
          <cell r="C219">
            <v>-368112.5</v>
          </cell>
          <cell r="D219">
            <v>-12210.099999999977</v>
          </cell>
        </row>
        <row r="220">
          <cell r="A220" t="str">
            <v xml:space="preserve">1640-5                                       </v>
          </cell>
          <cell r="C220">
            <v>0</v>
          </cell>
          <cell r="D220">
            <v>0</v>
          </cell>
        </row>
        <row r="221">
          <cell r="A221" t="str">
            <v xml:space="preserve">1640-6                                       </v>
          </cell>
          <cell r="C221">
            <v>-599647.93999999994</v>
          </cell>
          <cell r="D221">
            <v>-18143.770000000019</v>
          </cell>
        </row>
        <row r="222">
          <cell r="A222" t="str">
            <v xml:space="preserve">1641-2                                       </v>
          </cell>
          <cell r="C222">
            <v>0</v>
          </cell>
          <cell r="D222">
            <v>0</v>
          </cell>
        </row>
        <row r="223">
          <cell r="A223" t="str">
            <v xml:space="preserve">1645-1                                       </v>
          </cell>
          <cell r="C223">
            <v>-2610865.77</v>
          </cell>
          <cell r="D223">
            <v>-122836.83999999985</v>
          </cell>
        </row>
        <row r="224">
          <cell r="A224" t="str">
            <v xml:space="preserve">1645-2                                       </v>
          </cell>
          <cell r="C224">
            <v>-678406.37</v>
          </cell>
          <cell r="D224">
            <v>-13053.489999999991</v>
          </cell>
        </row>
        <row r="225">
          <cell r="A225" t="str">
            <v xml:space="preserve">1645-3                                       </v>
          </cell>
          <cell r="C225">
            <v>0</v>
          </cell>
          <cell r="D225">
            <v>0</v>
          </cell>
        </row>
        <row r="226">
          <cell r="A226" t="str">
            <v xml:space="preserve">1646-3                                       </v>
          </cell>
          <cell r="C226">
            <v>-4079082</v>
          </cell>
          <cell r="D226">
            <v>-81229.200000000186</v>
          </cell>
        </row>
        <row r="227">
          <cell r="A227" t="str">
            <v xml:space="preserve">1650-1                                       </v>
          </cell>
          <cell r="C227">
            <v>-62646.92</v>
          </cell>
          <cell r="D227">
            <v>-1922.8899999999994</v>
          </cell>
        </row>
        <row r="228">
          <cell r="A228" t="str">
            <v xml:space="preserve">1650-2                                       </v>
          </cell>
          <cell r="C228">
            <v>-8480778.0399999991</v>
          </cell>
          <cell r="D228">
            <v>-294005.01000000164</v>
          </cell>
        </row>
        <row r="229">
          <cell r="A229" t="str">
            <v xml:space="preserve">1650-3                                       </v>
          </cell>
          <cell r="C229">
            <v>-724334.96</v>
          </cell>
          <cell r="D229">
            <v>-25738.470000000088</v>
          </cell>
        </row>
        <row r="230">
          <cell r="A230" t="str">
            <v xml:space="preserve">1650-5                                       </v>
          </cell>
          <cell r="C230">
            <v>0</v>
          </cell>
          <cell r="D230">
            <v>0</v>
          </cell>
        </row>
        <row r="231">
          <cell r="A231" t="str">
            <v xml:space="preserve">1650-6                                       </v>
          </cell>
          <cell r="C231">
            <v>-560555.18000000005</v>
          </cell>
          <cell r="D231">
            <v>-21040.829999999958</v>
          </cell>
        </row>
        <row r="232">
          <cell r="A232" t="str">
            <v xml:space="preserve">1651-3                                       </v>
          </cell>
          <cell r="C232">
            <v>0</v>
          </cell>
          <cell r="D232">
            <v>0</v>
          </cell>
        </row>
        <row r="233">
          <cell r="A233" t="str">
            <v xml:space="preserve">1655-1                                       </v>
          </cell>
          <cell r="C233">
            <v>-189049.55</v>
          </cell>
          <cell r="D233">
            <v>-3310.8600000000151</v>
          </cell>
        </row>
        <row r="234">
          <cell r="A234" t="str">
            <v xml:space="preserve">1655-2                                       </v>
          </cell>
          <cell r="C234">
            <v>-478222.33</v>
          </cell>
          <cell r="D234">
            <v>-11500.669999999984</v>
          </cell>
        </row>
        <row r="235">
          <cell r="A235" t="str">
            <v xml:space="preserve">1710-2                                       </v>
          </cell>
          <cell r="C235">
            <v>0</v>
          </cell>
          <cell r="D235">
            <v>0</v>
          </cell>
        </row>
        <row r="236">
          <cell r="A236" t="str">
            <v xml:space="preserve">1715-2                                       </v>
          </cell>
          <cell r="C236">
            <v>0</v>
          </cell>
          <cell r="D236">
            <v>0</v>
          </cell>
        </row>
        <row r="237">
          <cell r="A237" t="str">
            <v xml:space="preserve">1716-2                                       </v>
          </cell>
          <cell r="C237">
            <v>0</v>
          </cell>
          <cell r="D237">
            <v>0</v>
          </cell>
        </row>
        <row r="238">
          <cell r="A238" t="str">
            <v xml:space="preserve">1717-2                                       </v>
          </cell>
          <cell r="C238">
            <v>0</v>
          </cell>
          <cell r="D238">
            <v>0</v>
          </cell>
        </row>
        <row r="239">
          <cell r="A239" t="str">
            <v xml:space="preserve">1717-5                                       </v>
          </cell>
          <cell r="C239">
            <v>0</v>
          </cell>
          <cell r="D239">
            <v>0</v>
          </cell>
        </row>
        <row r="240">
          <cell r="A240" t="str">
            <v xml:space="preserve">1718-1                                       </v>
          </cell>
          <cell r="C240">
            <v>0</v>
          </cell>
          <cell r="D240">
            <v>0</v>
          </cell>
        </row>
        <row r="241">
          <cell r="A241" t="str">
            <v xml:space="preserve">1718-2                                       </v>
          </cell>
          <cell r="C241">
            <v>0</v>
          </cell>
          <cell r="D241">
            <v>0</v>
          </cell>
        </row>
        <row r="242">
          <cell r="A242" t="str">
            <v xml:space="preserve">1720-2                                       </v>
          </cell>
          <cell r="C242">
            <v>0</v>
          </cell>
          <cell r="D242">
            <v>0</v>
          </cell>
        </row>
        <row r="243">
          <cell r="A243" t="str">
            <v xml:space="preserve">1725-2                                       </v>
          </cell>
          <cell r="C243">
            <v>0</v>
          </cell>
          <cell r="D243">
            <v>0</v>
          </cell>
        </row>
        <row r="244">
          <cell r="A244" t="str">
            <v xml:space="preserve">1730-2                                       </v>
          </cell>
          <cell r="C244">
            <v>0</v>
          </cell>
          <cell r="D244">
            <v>0</v>
          </cell>
        </row>
        <row r="245">
          <cell r="A245" t="str">
            <v xml:space="preserve">1770-3                                       </v>
          </cell>
          <cell r="C245">
            <v>0</v>
          </cell>
          <cell r="D245">
            <v>0</v>
          </cell>
        </row>
        <row r="246">
          <cell r="A246" t="str">
            <v xml:space="preserve">1780-3                                       </v>
          </cell>
          <cell r="C246">
            <v>0</v>
          </cell>
          <cell r="D246">
            <v>0</v>
          </cell>
        </row>
        <row r="247">
          <cell r="A247" t="str">
            <v xml:space="preserve">1785-4                                       </v>
          </cell>
          <cell r="C247">
            <v>0</v>
          </cell>
          <cell r="D247">
            <v>0</v>
          </cell>
        </row>
        <row r="248">
          <cell r="A248" t="str">
            <v xml:space="preserve">1790-4-001                                   </v>
          </cell>
          <cell r="C248">
            <v>0</v>
          </cell>
          <cell r="D248">
            <v>0</v>
          </cell>
        </row>
        <row r="249">
          <cell r="A249" t="str">
            <v xml:space="preserve">1790-4-002                                   </v>
          </cell>
          <cell r="C249">
            <v>0</v>
          </cell>
          <cell r="D249">
            <v>0</v>
          </cell>
        </row>
        <row r="250">
          <cell r="A250" t="str">
            <v xml:space="preserve">1790-4-003                                   </v>
          </cell>
          <cell r="C250">
            <v>0</v>
          </cell>
          <cell r="D250">
            <v>0</v>
          </cell>
        </row>
        <row r="251">
          <cell r="A251" t="str">
            <v xml:space="preserve">1790-4-004                                   </v>
          </cell>
          <cell r="C251">
            <v>0</v>
          </cell>
          <cell r="D251">
            <v>0</v>
          </cell>
        </row>
        <row r="252">
          <cell r="A252" t="str">
            <v xml:space="preserve">1790-4-005                                   </v>
          </cell>
          <cell r="C252">
            <v>0</v>
          </cell>
          <cell r="D252">
            <v>0</v>
          </cell>
        </row>
        <row r="253">
          <cell r="A253" t="str">
            <v xml:space="preserve">1790-4-006                                   </v>
          </cell>
          <cell r="C253">
            <v>0</v>
          </cell>
          <cell r="D253">
            <v>0</v>
          </cell>
        </row>
        <row r="254">
          <cell r="A254" t="str">
            <v xml:space="preserve">1790-4-007                                   </v>
          </cell>
          <cell r="C254">
            <v>0</v>
          </cell>
          <cell r="D254">
            <v>0</v>
          </cell>
        </row>
        <row r="255">
          <cell r="A255" t="str">
            <v xml:space="preserve">1790-4-008                                   </v>
          </cell>
          <cell r="C255">
            <v>0</v>
          </cell>
          <cell r="D255">
            <v>0</v>
          </cell>
        </row>
        <row r="256">
          <cell r="A256" t="str">
            <v xml:space="preserve">1790-4-009                                   </v>
          </cell>
          <cell r="C256">
            <v>0</v>
          </cell>
          <cell r="D256">
            <v>0</v>
          </cell>
        </row>
        <row r="257">
          <cell r="A257" t="str">
            <v xml:space="preserve">1790-4-010                                   </v>
          </cell>
          <cell r="C257">
            <v>0</v>
          </cell>
          <cell r="D257">
            <v>0</v>
          </cell>
        </row>
        <row r="258">
          <cell r="A258" t="str">
            <v xml:space="preserve">1790-4-011                                   </v>
          </cell>
          <cell r="C258">
            <v>0</v>
          </cell>
          <cell r="D258">
            <v>0</v>
          </cell>
        </row>
        <row r="259">
          <cell r="A259" t="str">
            <v xml:space="preserve">1790-4-012                                   </v>
          </cell>
          <cell r="C259">
            <v>0</v>
          </cell>
          <cell r="D259">
            <v>0</v>
          </cell>
        </row>
        <row r="260">
          <cell r="A260" t="str">
            <v xml:space="preserve">1790-4-013                                   </v>
          </cell>
          <cell r="C260">
            <v>0</v>
          </cell>
          <cell r="D260">
            <v>0</v>
          </cell>
        </row>
        <row r="261">
          <cell r="A261" t="str">
            <v xml:space="preserve">1790-4-014                                   </v>
          </cell>
          <cell r="C261">
            <v>0</v>
          </cell>
          <cell r="D261">
            <v>0</v>
          </cell>
        </row>
        <row r="262">
          <cell r="A262" t="str">
            <v xml:space="preserve">1790-4-015                                   </v>
          </cell>
          <cell r="C262">
            <v>0</v>
          </cell>
          <cell r="D262">
            <v>0</v>
          </cell>
        </row>
        <row r="263">
          <cell r="A263" t="str">
            <v xml:space="preserve">1790-4-016                                   </v>
          </cell>
          <cell r="C263">
            <v>0</v>
          </cell>
          <cell r="D263">
            <v>0</v>
          </cell>
        </row>
        <row r="264">
          <cell r="A264" t="str">
            <v xml:space="preserve">1790-4-017                                   </v>
          </cell>
          <cell r="C264">
            <v>0</v>
          </cell>
          <cell r="D264">
            <v>0</v>
          </cell>
        </row>
        <row r="265">
          <cell r="A265" t="str">
            <v xml:space="preserve">1790-4-018                                   </v>
          </cell>
          <cell r="C265">
            <v>0</v>
          </cell>
          <cell r="D265">
            <v>0</v>
          </cell>
        </row>
        <row r="266">
          <cell r="A266" t="str">
            <v xml:space="preserve">1790-4-019                                   </v>
          </cell>
          <cell r="C266">
            <v>0</v>
          </cell>
          <cell r="D266">
            <v>0</v>
          </cell>
        </row>
        <row r="267">
          <cell r="A267" t="str">
            <v xml:space="preserve">1790-4-020                                   </v>
          </cell>
          <cell r="C267">
            <v>0</v>
          </cell>
          <cell r="D267">
            <v>0</v>
          </cell>
        </row>
        <row r="268">
          <cell r="A268" t="str">
            <v xml:space="preserve">1790-4-021                                   </v>
          </cell>
          <cell r="C268">
            <v>0</v>
          </cell>
          <cell r="D268">
            <v>0</v>
          </cell>
        </row>
        <row r="269">
          <cell r="A269" t="str">
            <v xml:space="preserve">1790-4-022                                   </v>
          </cell>
          <cell r="C269">
            <v>0</v>
          </cell>
          <cell r="D269">
            <v>0</v>
          </cell>
        </row>
        <row r="270">
          <cell r="A270" t="str">
            <v xml:space="preserve">1790-4-023                                   </v>
          </cell>
          <cell r="C270">
            <v>0</v>
          </cell>
          <cell r="D270">
            <v>0</v>
          </cell>
        </row>
        <row r="271">
          <cell r="A271" t="str">
            <v xml:space="preserve">1790-4-024                                   </v>
          </cell>
          <cell r="C271">
            <v>0</v>
          </cell>
          <cell r="D271">
            <v>0</v>
          </cell>
        </row>
        <row r="272">
          <cell r="A272" t="str">
            <v xml:space="preserve">1790-4-025                                   </v>
          </cell>
          <cell r="C272">
            <v>0</v>
          </cell>
          <cell r="D272">
            <v>0</v>
          </cell>
        </row>
        <row r="273">
          <cell r="A273" t="str">
            <v xml:space="preserve">1790-4-026                                   </v>
          </cell>
          <cell r="C273">
            <v>0</v>
          </cell>
          <cell r="D273">
            <v>0</v>
          </cell>
        </row>
        <row r="274">
          <cell r="A274" t="str">
            <v xml:space="preserve">1790-4-027                                   </v>
          </cell>
          <cell r="C274">
            <v>0</v>
          </cell>
          <cell r="D274">
            <v>0</v>
          </cell>
        </row>
        <row r="275">
          <cell r="A275" t="str">
            <v xml:space="preserve">1790-4-028                                   </v>
          </cell>
          <cell r="C275">
            <v>0</v>
          </cell>
          <cell r="D275">
            <v>0</v>
          </cell>
        </row>
        <row r="276">
          <cell r="A276" t="str">
            <v xml:space="preserve">1790-4-029                                   </v>
          </cell>
          <cell r="C276">
            <v>0</v>
          </cell>
          <cell r="D276">
            <v>0</v>
          </cell>
        </row>
        <row r="277">
          <cell r="A277" t="str">
            <v xml:space="preserve">1790-4-030                                   </v>
          </cell>
          <cell r="C277">
            <v>0</v>
          </cell>
          <cell r="D277">
            <v>0</v>
          </cell>
        </row>
        <row r="278">
          <cell r="A278" t="str">
            <v xml:space="preserve">1790-4-031                                   </v>
          </cell>
          <cell r="C278">
            <v>0</v>
          </cell>
          <cell r="D278">
            <v>0</v>
          </cell>
        </row>
        <row r="279">
          <cell r="A279" t="str">
            <v xml:space="preserve">1790-4-032                                   </v>
          </cell>
          <cell r="C279">
            <v>0</v>
          </cell>
          <cell r="D279">
            <v>0</v>
          </cell>
        </row>
        <row r="280">
          <cell r="A280" t="str">
            <v xml:space="preserve">1790-4-033                                   </v>
          </cell>
          <cell r="C280">
            <v>0</v>
          </cell>
          <cell r="D280">
            <v>0</v>
          </cell>
        </row>
        <row r="281">
          <cell r="A281" t="str">
            <v xml:space="preserve">1790-4-034                                   </v>
          </cell>
          <cell r="C281">
            <v>0</v>
          </cell>
          <cell r="D281">
            <v>0</v>
          </cell>
        </row>
        <row r="282">
          <cell r="A282" t="str">
            <v xml:space="preserve">1790-4-035                                   </v>
          </cell>
          <cell r="C282">
            <v>0</v>
          </cell>
          <cell r="D282">
            <v>0</v>
          </cell>
        </row>
        <row r="283">
          <cell r="A283" t="str">
            <v xml:space="preserve">1790-4-036                                   </v>
          </cell>
          <cell r="C283">
            <v>0</v>
          </cell>
          <cell r="D283">
            <v>0</v>
          </cell>
        </row>
        <row r="284">
          <cell r="A284" t="str">
            <v xml:space="preserve">1790-4-037                                   </v>
          </cell>
          <cell r="C284">
            <v>0</v>
          </cell>
          <cell r="D284">
            <v>0</v>
          </cell>
        </row>
        <row r="285">
          <cell r="A285" t="str">
            <v xml:space="preserve">1790-4-038                                   </v>
          </cell>
          <cell r="C285">
            <v>0</v>
          </cell>
          <cell r="D285">
            <v>0</v>
          </cell>
        </row>
        <row r="286">
          <cell r="A286" t="str">
            <v xml:space="preserve">1790-4-039                                   </v>
          </cell>
          <cell r="C286">
            <v>0</v>
          </cell>
          <cell r="D286">
            <v>0</v>
          </cell>
        </row>
        <row r="287">
          <cell r="A287" t="str">
            <v xml:space="preserve">1790-4-040                                   </v>
          </cell>
          <cell r="C287">
            <v>0</v>
          </cell>
          <cell r="D287">
            <v>0</v>
          </cell>
        </row>
        <row r="288">
          <cell r="A288" t="str">
            <v xml:space="preserve">1790-4-041                                   </v>
          </cell>
          <cell r="C288">
            <v>0</v>
          </cell>
          <cell r="D288">
            <v>0</v>
          </cell>
        </row>
        <row r="289">
          <cell r="A289" t="str">
            <v xml:space="preserve">1790-4-042                                   </v>
          </cell>
          <cell r="C289">
            <v>0</v>
          </cell>
          <cell r="D289">
            <v>0</v>
          </cell>
        </row>
        <row r="290">
          <cell r="A290" t="str">
            <v xml:space="preserve">1790-4-043                                   </v>
          </cell>
          <cell r="C290">
            <v>0</v>
          </cell>
          <cell r="D290">
            <v>0</v>
          </cell>
        </row>
        <row r="291">
          <cell r="A291" t="str">
            <v xml:space="preserve">1790-4-044                                   </v>
          </cell>
          <cell r="C291">
            <v>0</v>
          </cell>
          <cell r="D291">
            <v>0</v>
          </cell>
        </row>
        <row r="292">
          <cell r="A292" t="str">
            <v xml:space="preserve">1790-4-045                                   </v>
          </cell>
          <cell r="C292">
            <v>0</v>
          </cell>
          <cell r="D292">
            <v>0</v>
          </cell>
        </row>
        <row r="293">
          <cell r="A293" t="str">
            <v xml:space="preserve">1790-4-046                                   </v>
          </cell>
          <cell r="C293">
            <v>0</v>
          </cell>
          <cell r="D293">
            <v>0</v>
          </cell>
        </row>
        <row r="294">
          <cell r="A294" t="str">
            <v xml:space="preserve">1790-4-047                                   </v>
          </cell>
          <cell r="C294">
            <v>0</v>
          </cell>
          <cell r="D294">
            <v>0</v>
          </cell>
        </row>
        <row r="295">
          <cell r="A295" t="str">
            <v xml:space="preserve">1790-4-048                                   </v>
          </cell>
          <cell r="C295">
            <v>0</v>
          </cell>
          <cell r="D295">
            <v>0</v>
          </cell>
        </row>
        <row r="296">
          <cell r="A296" t="str">
            <v xml:space="preserve">1790-4-049                                   </v>
          </cell>
          <cell r="C296">
            <v>0</v>
          </cell>
          <cell r="D296">
            <v>0</v>
          </cell>
        </row>
        <row r="297">
          <cell r="A297" t="str">
            <v xml:space="preserve">1790-4-050                                   </v>
          </cell>
          <cell r="C297">
            <v>0</v>
          </cell>
          <cell r="D297">
            <v>0</v>
          </cell>
        </row>
        <row r="298">
          <cell r="A298" t="str">
            <v xml:space="preserve">1790-4-051                                   </v>
          </cell>
          <cell r="C298">
            <v>0</v>
          </cell>
          <cell r="D298">
            <v>0</v>
          </cell>
        </row>
        <row r="299">
          <cell r="A299" t="str">
            <v xml:space="preserve">1790-4-052                                   </v>
          </cell>
          <cell r="C299">
            <v>0</v>
          </cell>
          <cell r="D299">
            <v>0</v>
          </cell>
        </row>
        <row r="300">
          <cell r="A300" t="str">
            <v xml:space="preserve">1790-4-053                                   </v>
          </cell>
          <cell r="C300">
            <v>0</v>
          </cell>
          <cell r="D300">
            <v>0</v>
          </cell>
        </row>
        <row r="301">
          <cell r="A301" t="str">
            <v xml:space="preserve">1790-4-054                                   </v>
          </cell>
          <cell r="C301">
            <v>0</v>
          </cell>
          <cell r="D301">
            <v>0</v>
          </cell>
        </row>
        <row r="302">
          <cell r="A302" t="str">
            <v xml:space="preserve">1790-4-055                                   </v>
          </cell>
          <cell r="C302">
            <v>0</v>
          </cell>
          <cell r="D302">
            <v>0</v>
          </cell>
        </row>
        <row r="303">
          <cell r="A303" t="str">
            <v xml:space="preserve">1790-4-056                                   </v>
          </cell>
          <cell r="C303">
            <v>0</v>
          </cell>
          <cell r="D303">
            <v>0</v>
          </cell>
        </row>
        <row r="304">
          <cell r="A304" t="str">
            <v xml:space="preserve">1790-4-057                                   </v>
          </cell>
          <cell r="C304">
            <v>0</v>
          </cell>
          <cell r="D304">
            <v>0</v>
          </cell>
        </row>
        <row r="305">
          <cell r="A305" t="str">
            <v xml:space="preserve">1790-4-058                                   </v>
          </cell>
          <cell r="C305">
            <v>0</v>
          </cell>
          <cell r="D305">
            <v>0</v>
          </cell>
        </row>
        <row r="306">
          <cell r="A306" t="str">
            <v xml:space="preserve">1790-4-059                                   </v>
          </cell>
          <cell r="C306">
            <v>0</v>
          </cell>
          <cell r="D306">
            <v>0</v>
          </cell>
        </row>
        <row r="307">
          <cell r="A307" t="str">
            <v xml:space="preserve">1790-4-060                                   </v>
          </cell>
          <cell r="C307">
            <v>0</v>
          </cell>
          <cell r="D307">
            <v>0</v>
          </cell>
        </row>
        <row r="308">
          <cell r="A308" t="str">
            <v xml:space="preserve">1790-4-061                                   </v>
          </cell>
          <cell r="C308">
            <v>0</v>
          </cell>
          <cell r="D308">
            <v>0</v>
          </cell>
        </row>
        <row r="309">
          <cell r="A309" t="str">
            <v xml:space="preserve">1790-4-062                                   </v>
          </cell>
          <cell r="C309">
            <v>0</v>
          </cell>
          <cell r="D309">
            <v>0</v>
          </cell>
        </row>
        <row r="310">
          <cell r="A310" t="str">
            <v xml:space="preserve">1790-4-063                                   </v>
          </cell>
          <cell r="C310">
            <v>0</v>
          </cell>
          <cell r="D310">
            <v>0</v>
          </cell>
        </row>
        <row r="311">
          <cell r="A311" t="str">
            <v xml:space="preserve">1790-4-064                                   </v>
          </cell>
          <cell r="C311">
            <v>0</v>
          </cell>
          <cell r="D311">
            <v>0</v>
          </cell>
        </row>
        <row r="312">
          <cell r="A312" t="str">
            <v xml:space="preserve">1790-4-065                                   </v>
          </cell>
          <cell r="C312">
            <v>0</v>
          </cell>
          <cell r="D312">
            <v>0</v>
          </cell>
        </row>
        <row r="313">
          <cell r="A313" t="str">
            <v xml:space="preserve">1790-4-066                                   </v>
          </cell>
          <cell r="C313">
            <v>0</v>
          </cell>
          <cell r="D313">
            <v>0</v>
          </cell>
        </row>
        <row r="314">
          <cell r="A314" t="str">
            <v xml:space="preserve">1790-4-067                                   </v>
          </cell>
          <cell r="C314">
            <v>0</v>
          </cell>
          <cell r="D314">
            <v>0</v>
          </cell>
        </row>
        <row r="315">
          <cell r="A315" t="str">
            <v xml:space="preserve">1790-4-068                                   </v>
          </cell>
          <cell r="C315">
            <v>0</v>
          </cell>
          <cell r="D315">
            <v>0</v>
          </cell>
        </row>
        <row r="316">
          <cell r="A316" t="str">
            <v xml:space="preserve">1790-4-069                                   </v>
          </cell>
          <cell r="C316">
            <v>0</v>
          </cell>
          <cell r="D316">
            <v>0</v>
          </cell>
        </row>
        <row r="317">
          <cell r="A317" t="str">
            <v xml:space="preserve">1790-4-070                                   </v>
          </cell>
          <cell r="C317">
            <v>0</v>
          </cell>
          <cell r="D317">
            <v>0</v>
          </cell>
        </row>
        <row r="318">
          <cell r="A318" t="str">
            <v xml:space="preserve">1790-4-071                                   </v>
          </cell>
          <cell r="C318">
            <v>0</v>
          </cell>
          <cell r="D318">
            <v>0</v>
          </cell>
        </row>
        <row r="319">
          <cell r="A319" t="str">
            <v xml:space="preserve">1790-4-072                                   </v>
          </cell>
          <cell r="C319">
            <v>0</v>
          </cell>
          <cell r="D319">
            <v>0</v>
          </cell>
        </row>
        <row r="320">
          <cell r="A320" t="str">
            <v xml:space="preserve">1790-4-073                                   </v>
          </cell>
          <cell r="C320">
            <v>0</v>
          </cell>
          <cell r="D320">
            <v>0</v>
          </cell>
        </row>
        <row r="321">
          <cell r="A321" t="str">
            <v xml:space="preserve">1790-4-074                                   </v>
          </cell>
          <cell r="C321">
            <v>0</v>
          </cell>
          <cell r="D321">
            <v>0</v>
          </cell>
        </row>
        <row r="322">
          <cell r="A322" t="str">
            <v xml:space="preserve">1790-4-075                                   </v>
          </cell>
          <cell r="C322">
            <v>0</v>
          </cell>
          <cell r="D322">
            <v>0</v>
          </cell>
        </row>
        <row r="323">
          <cell r="A323" t="str">
            <v xml:space="preserve">1790-4-076                                   </v>
          </cell>
          <cell r="C323">
            <v>0</v>
          </cell>
          <cell r="D323">
            <v>0</v>
          </cell>
        </row>
        <row r="324">
          <cell r="A324" t="str">
            <v xml:space="preserve">1790-4-077                                   </v>
          </cell>
          <cell r="C324">
            <v>0</v>
          </cell>
          <cell r="D324">
            <v>0</v>
          </cell>
        </row>
        <row r="325">
          <cell r="A325" t="str">
            <v xml:space="preserve">1790-4-078                                   </v>
          </cell>
          <cell r="C325">
            <v>0</v>
          </cell>
          <cell r="D325">
            <v>0</v>
          </cell>
        </row>
        <row r="326">
          <cell r="A326" t="str">
            <v xml:space="preserve">1790-4-079                                   </v>
          </cell>
          <cell r="C326">
            <v>0</v>
          </cell>
          <cell r="D326">
            <v>0</v>
          </cell>
        </row>
        <row r="327">
          <cell r="A327" t="str">
            <v xml:space="preserve">1790-4-080                                   </v>
          </cell>
          <cell r="C327">
            <v>0</v>
          </cell>
          <cell r="D327">
            <v>0</v>
          </cell>
        </row>
        <row r="328">
          <cell r="A328" t="str">
            <v xml:space="preserve">1790-4-082                                   </v>
          </cell>
          <cell r="C328">
            <v>0</v>
          </cell>
          <cell r="D328">
            <v>0</v>
          </cell>
        </row>
        <row r="329">
          <cell r="A329" t="str">
            <v xml:space="preserve">1790-4-083                                   </v>
          </cell>
          <cell r="C329">
            <v>0</v>
          </cell>
          <cell r="D329">
            <v>0</v>
          </cell>
        </row>
        <row r="330">
          <cell r="A330" t="str">
            <v xml:space="preserve">1790-4-084                                   </v>
          </cell>
          <cell r="C330">
            <v>0</v>
          </cell>
          <cell r="D330">
            <v>0</v>
          </cell>
        </row>
        <row r="331">
          <cell r="A331" t="str">
            <v xml:space="preserve">1790-4-085                                   </v>
          </cell>
          <cell r="C331">
            <v>0</v>
          </cell>
          <cell r="D331">
            <v>0</v>
          </cell>
        </row>
        <row r="332">
          <cell r="A332" t="str">
            <v xml:space="preserve">1790-4-086                                   </v>
          </cell>
          <cell r="C332">
            <v>0</v>
          </cell>
          <cell r="D332">
            <v>0</v>
          </cell>
        </row>
        <row r="333">
          <cell r="A333" t="str">
            <v xml:space="preserve">1790-4-088                                   </v>
          </cell>
          <cell r="C333">
            <v>0</v>
          </cell>
          <cell r="D333">
            <v>0</v>
          </cell>
        </row>
        <row r="334">
          <cell r="A334" t="str">
            <v xml:space="preserve">1790-4-089                                   </v>
          </cell>
          <cell r="C334">
            <v>0</v>
          </cell>
          <cell r="D334">
            <v>0</v>
          </cell>
        </row>
        <row r="335">
          <cell r="A335" t="str">
            <v xml:space="preserve">1790-4-090                                   </v>
          </cell>
          <cell r="C335">
            <v>0</v>
          </cell>
          <cell r="D335">
            <v>0</v>
          </cell>
        </row>
        <row r="336">
          <cell r="A336" t="str">
            <v xml:space="preserve">1790-4-091                                   </v>
          </cell>
          <cell r="C336">
            <v>0</v>
          </cell>
          <cell r="D336">
            <v>0</v>
          </cell>
        </row>
        <row r="337">
          <cell r="A337" t="str">
            <v xml:space="preserve">1790-4-092                                   </v>
          </cell>
          <cell r="C337">
            <v>0</v>
          </cell>
          <cell r="D337">
            <v>0</v>
          </cell>
        </row>
        <row r="338">
          <cell r="A338" t="str">
            <v xml:space="preserve">1790-4-093                                   </v>
          </cell>
          <cell r="C338">
            <v>0</v>
          </cell>
          <cell r="D338">
            <v>0</v>
          </cell>
        </row>
        <row r="339">
          <cell r="A339" t="str">
            <v xml:space="preserve">1790-4-096                                   </v>
          </cell>
          <cell r="C339">
            <v>0</v>
          </cell>
          <cell r="D339">
            <v>0</v>
          </cell>
        </row>
        <row r="340">
          <cell r="A340" t="str">
            <v xml:space="preserve">1790-4-097                                   </v>
          </cell>
          <cell r="C340">
            <v>0</v>
          </cell>
          <cell r="D340">
            <v>0</v>
          </cell>
        </row>
        <row r="341">
          <cell r="A341" t="str">
            <v xml:space="preserve">1790-4-102                                   </v>
          </cell>
          <cell r="C341">
            <v>0</v>
          </cell>
          <cell r="D341">
            <v>0</v>
          </cell>
        </row>
        <row r="342">
          <cell r="A342" t="str">
            <v xml:space="preserve">1790-4-103                                   </v>
          </cell>
          <cell r="C342">
            <v>0</v>
          </cell>
          <cell r="D342">
            <v>0</v>
          </cell>
        </row>
        <row r="343">
          <cell r="A343" t="str">
            <v xml:space="preserve">1790-4-104                                   </v>
          </cell>
          <cell r="C343">
            <v>0</v>
          </cell>
          <cell r="D343">
            <v>0</v>
          </cell>
        </row>
        <row r="344">
          <cell r="A344" t="str">
            <v xml:space="preserve">1790-4-105                                   </v>
          </cell>
          <cell r="C344">
            <v>0</v>
          </cell>
          <cell r="D344">
            <v>0</v>
          </cell>
        </row>
        <row r="345">
          <cell r="A345" t="str">
            <v xml:space="preserve">1790-4-107                                   </v>
          </cell>
          <cell r="C345">
            <v>0</v>
          </cell>
          <cell r="D345">
            <v>0</v>
          </cell>
        </row>
        <row r="346">
          <cell r="A346" t="str">
            <v xml:space="preserve">1790-4-108                                   </v>
          </cell>
          <cell r="C346">
            <v>0</v>
          </cell>
          <cell r="D346">
            <v>0</v>
          </cell>
        </row>
        <row r="347">
          <cell r="A347" t="str">
            <v xml:space="preserve">1790-4-109                                   </v>
          </cell>
          <cell r="C347">
            <v>0</v>
          </cell>
          <cell r="D347">
            <v>0</v>
          </cell>
        </row>
        <row r="348">
          <cell r="A348" t="str">
            <v xml:space="preserve">1790-4-111                                   </v>
          </cell>
          <cell r="C348">
            <v>0</v>
          </cell>
          <cell r="D348">
            <v>0</v>
          </cell>
        </row>
        <row r="349">
          <cell r="A349" t="str">
            <v xml:space="preserve">1790-4-113                                   </v>
          </cell>
          <cell r="C349">
            <v>0</v>
          </cell>
          <cell r="D349">
            <v>0</v>
          </cell>
        </row>
        <row r="350">
          <cell r="A350" t="str">
            <v xml:space="preserve">1790-4-114                                   </v>
          </cell>
          <cell r="C350">
            <v>0</v>
          </cell>
          <cell r="D350">
            <v>0</v>
          </cell>
        </row>
        <row r="351">
          <cell r="A351" t="str">
            <v xml:space="preserve">1790-4-115                                   </v>
          </cell>
          <cell r="C351">
            <v>0</v>
          </cell>
          <cell r="D351">
            <v>0</v>
          </cell>
        </row>
        <row r="352">
          <cell r="A352" t="str">
            <v xml:space="preserve">1790-4-116                                   </v>
          </cell>
          <cell r="C352">
            <v>0</v>
          </cell>
          <cell r="D352">
            <v>0</v>
          </cell>
        </row>
        <row r="353">
          <cell r="A353" t="str">
            <v xml:space="preserve">1790-4-117                                   </v>
          </cell>
          <cell r="C353">
            <v>0</v>
          </cell>
          <cell r="D353">
            <v>0</v>
          </cell>
        </row>
        <row r="354">
          <cell r="A354" t="str">
            <v xml:space="preserve">1790-4-118                                   </v>
          </cell>
          <cell r="C354">
            <v>0</v>
          </cell>
          <cell r="D354">
            <v>0</v>
          </cell>
        </row>
        <row r="355">
          <cell r="A355" t="str">
            <v xml:space="preserve">1790-4-121                                   </v>
          </cell>
          <cell r="C355">
            <v>0</v>
          </cell>
          <cell r="D355">
            <v>0</v>
          </cell>
        </row>
        <row r="356">
          <cell r="A356" t="str">
            <v xml:space="preserve">1790-4-122                                   </v>
          </cell>
          <cell r="C356">
            <v>0</v>
          </cell>
          <cell r="D356">
            <v>0</v>
          </cell>
        </row>
        <row r="357">
          <cell r="A357" t="str">
            <v xml:space="preserve">1790-4-123                                   </v>
          </cell>
          <cell r="C357">
            <v>0</v>
          </cell>
          <cell r="D357">
            <v>0</v>
          </cell>
        </row>
        <row r="358">
          <cell r="A358" t="str">
            <v xml:space="preserve">1790-4-124                                   </v>
          </cell>
          <cell r="C358">
            <v>0</v>
          </cell>
          <cell r="D358">
            <v>0</v>
          </cell>
        </row>
        <row r="359">
          <cell r="A359" t="str">
            <v xml:space="preserve">1790-4-125                                   </v>
          </cell>
          <cell r="C359">
            <v>28241237</v>
          </cell>
          <cell r="D359">
            <v>-28241237</v>
          </cell>
        </row>
        <row r="360">
          <cell r="A360" t="str">
            <v xml:space="preserve">1790-4-126                                   </v>
          </cell>
          <cell r="C360">
            <v>0</v>
          </cell>
          <cell r="D360">
            <v>0</v>
          </cell>
        </row>
        <row r="361">
          <cell r="A361" t="str">
            <v xml:space="preserve">1790-4-127                                   </v>
          </cell>
          <cell r="C361">
            <v>0</v>
          </cell>
          <cell r="D361">
            <v>0</v>
          </cell>
        </row>
        <row r="362">
          <cell r="A362" t="str">
            <v xml:space="preserve">1790-4-129                                   </v>
          </cell>
          <cell r="C362">
            <v>0</v>
          </cell>
          <cell r="D362">
            <v>0</v>
          </cell>
        </row>
        <row r="363">
          <cell r="A363" t="str">
            <v xml:space="preserve">1790-4-130                                   </v>
          </cell>
          <cell r="C363">
            <v>0</v>
          </cell>
          <cell r="D363">
            <v>0</v>
          </cell>
        </row>
        <row r="364">
          <cell r="A364" t="str">
            <v xml:space="preserve">1790-4-131                                   </v>
          </cell>
          <cell r="C364">
            <v>0</v>
          </cell>
          <cell r="D364">
            <v>0</v>
          </cell>
        </row>
        <row r="365">
          <cell r="A365" t="str">
            <v xml:space="preserve">1790-4-132                                   </v>
          </cell>
          <cell r="C365">
            <v>0</v>
          </cell>
          <cell r="D365">
            <v>0</v>
          </cell>
        </row>
        <row r="366">
          <cell r="A366" t="str">
            <v xml:space="preserve">1790-4-133                                   </v>
          </cell>
          <cell r="C366">
            <v>0</v>
          </cell>
          <cell r="D366">
            <v>0</v>
          </cell>
        </row>
        <row r="367">
          <cell r="A367" t="str">
            <v xml:space="preserve">1790-4-135                                   </v>
          </cell>
          <cell r="C367">
            <v>0</v>
          </cell>
          <cell r="D367">
            <v>0</v>
          </cell>
        </row>
        <row r="368">
          <cell r="A368" t="str">
            <v xml:space="preserve">1790-4-136                                   </v>
          </cell>
          <cell r="C368">
            <v>3158497.5</v>
          </cell>
          <cell r="D368">
            <v>0</v>
          </cell>
        </row>
        <row r="369">
          <cell r="A369" t="str">
            <v xml:space="preserve">1790-4-137                                   </v>
          </cell>
          <cell r="C369">
            <v>0</v>
          </cell>
          <cell r="D369">
            <v>0</v>
          </cell>
        </row>
        <row r="370">
          <cell r="A370" t="str">
            <v xml:space="preserve">1790-4-138                                   </v>
          </cell>
          <cell r="C370">
            <v>378020</v>
          </cell>
          <cell r="D370">
            <v>-378020</v>
          </cell>
        </row>
        <row r="371">
          <cell r="A371" t="str">
            <v xml:space="preserve">1790-4-140                                   </v>
          </cell>
          <cell r="C371">
            <v>0</v>
          </cell>
          <cell r="D371">
            <v>0</v>
          </cell>
        </row>
        <row r="372">
          <cell r="A372" t="str">
            <v xml:space="preserve">1790-4-142                                   </v>
          </cell>
          <cell r="C372">
            <v>435655</v>
          </cell>
          <cell r="D372">
            <v>0</v>
          </cell>
        </row>
        <row r="373">
          <cell r="A373" t="str">
            <v xml:space="preserve">1790-4-143                                   </v>
          </cell>
          <cell r="C373">
            <v>0</v>
          </cell>
          <cell r="D373">
            <v>226825</v>
          </cell>
        </row>
        <row r="374">
          <cell r="A374" t="str">
            <v xml:space="preserve">1790-4-144                                   </v>
          </cell>
          <cell r="C374">
            <v>409732</v>
          </cell>
          <cell r="D374">
            <v>-409732</v>
          </cell>
        </row>
        <row r="375">
          <cell r="A375" t="str">
            <v xml:space="preserve">1790-4-145                                   </v>
          </cell>
          <cell r="C375">
            <v>73940</v>
          </cell>
          <cell r="D375">
            <v>0</v>
          </cell>
        </row>
        <row r="376">
          <cell r="A376" t="str">
            <v xml:space="preserve">1790-4-146                                   </v>
          </cell>
          <cell r="C376">
            <v>131058.4</v>
          </cell>
          <cell r="D376">
            <v>0</v>
          </cell>
        </row>
        <row r="377">
          <cell r="A377" t="str">
            <v xml:space="preserve">1810-1                                       </v>
          </cell>
          <cell r="C377">
            <v>3214953.45</v>
          </cell>
          <cell r="D377">
            <v>320419</v>
          </cell>
        </row>
        <row r="378">
          <cell r="A378" t="str">
            <v xml:space="preserve">1815-1                                       </v>
          </cell>
          <cell r="C378">
            <v>1386743.5</v>
          </cell>
          <cell r="D378">
            <v>80545.570000000065</v>
          </cell>
        </row>
        <row r="379">
          <cell r="A379" t="str">
            <v xml:space="preserve">1820-1                                       </v>
          </cell>
          <cell r="C379">
            <v>2458859.9</v>
          </cell>
          <cell r="D379">
            <v>-209236.56999999983</v>
          </cell>
        </row>
        <row r="380">
          <cell r="A380" t="str">
            <v xml:space="preserve">1820-2                                       </v>
          </cell>
          <cell r="C380">
            <v>5200</v>
          </cell>
          <cell r="D380">
            <v>0</v>
          </cell>
        </row>
        <row r="381">
          <cell r="A381" t="str">
            <v xml:space="preserve">1821-1                                       </v>
          </cell>
          <cell r="C381">
            <v>0</v>
          </cell>
          <cell r="D381">
            <v>0</v>
          </cell>
        </row>
        <row r="382">
          <cell r="A382" t="str">
            <v xml:space="preserve">1830-1                                       </v>
          </cell>
          <cell r="C382">
            <v>0</v>
          </cell>
          <cell r="D382">
            <v>0</v>
          </cell>
        </row>
        <row r="383">
          <cell r="A383" t="str">
            <v xml:space="preserve">1831-1                                       </v>
          </cell>
          <cell r="C383">
            <v>0</v>
          </cell>
          <cell r="D383">
            <v>0</v>
          </cell>
        </row>
        <row r="384">
          <cell r="A384" t="str">
            <v xml:space="preserve">1835-1                                       </v>
          </cell>
          <cell r="C384">
            <v>215518698</v>
          </cell>
          <cell r="D384">
            <v>0</v>
          </cell>
        </row>
        <row r="385">
          <cell r="A385" t="str">
            <v xml:space="preserve">1840-1                                       </v>
          </cell>
          <cell r="C385">
            <v>-113191615</v>
          </cell>
          <cell r="D385">
            <v>-1771387</v>
          </cell>
        </row>
        <row r="386">
          <cell r="A386" t="str">
            <v xml:space="preserve">2010                                         </v>
          </cell>
          <cell r="C386">
            <v>0</v>
          </cell>
          <cell r="D386">
            <v>0</v>
          </cell>
        </row>
        <row r="387">
          <cell r="A387" t="str">
            <v xml:space="preserve">2015                                         </v>
          </cell>
          <cell r="C387">
            <v>0</v>
          </cell>
          <cell r="D387">
            <v>0</v>
          </cell>
        </row>
        <row r="388">
          <cell r="A388" t="str">
            <v xml:space="preserve">2020                                         </v>
          </cell>
          <cell r="C388">
            <v>-688770000</v>
          </cell>
          <cell r="D388">
            <v>554562000</v>
          </cell>
        </row>
        <row r="389">
          <cell r="A389" t="str">
            <v xml:space="preserve">2025                                         </v>
          </cell>
          <cell r="C389">
            <v>-10000000</v>
          </cell>
          <cell r="D389">
            <v>10000000</v>
          </cell>
        </row>
        <row r="390">
          <cell r="A390" t="str">
            <v xml:space="preserve">2110                                         </v>
          </cell>
          <cell r="C390">
            <v>0</v>
          </cell>
          <cell r="D390">
            <v>0</v>
          </cell>
        </row>
        <row r="391">
          <cell r="A391" t="str">
            <v xml:space="preserve">2111                                         </v>
          </cell>
          <cell r="C391">
            <v>-19559805</v>
          </cell>
          <cell r="D391">
            <v>6056199</v>
          </cell>
        </row>
        <row r="392">
          <cell r="A392" t="str">
            <v xml:space="preserve">2112                                         </v>
          </cell>
          <cell r="C392">
            <v>-73841796.620000005</v>
          </cell>
          <cell r="D392">
            <v>7157324.5700000077</v>
          </cell>
        </row>
        <row r="393">
          <cell r="A393" t="str">
            <v xml:space="preserve">2113                                         </v>
          </cell>
          <cell r="C393">
            <v>-730007.5</v>
          </cell>
          <cell r="D393">
            <v>0</v>
          </cell>
        </row>
        <row r="394">
          <cell r="A394" t="str">
            <v xml:space="preserve">2114                                         </v>
          </cell>
          <cell r="C394">
            <v>1834866.71</v>
          </cell>
          <cell r="D394">
            <v>-1834866.71</v>
          </cell>
        </row>
        <row r="395">
          <cell r="A395" t="str">
            <v xml:space="preserve">2120                                         </v>
          </cell>
          <cell r="C395">
            <v>-10748.06</v>
          </cell>
          <cell r="D395">
            <v>0</v>
          </cell>
        </row>
        <row r="396">
          <cell r="A396" t="str">
            <v xml:space="preserve">2173                                         </v>
          </cell>
          <cell r="C396">
            <v>0</v>
          </cell>
          <cell r="D396">
            <v>0</v>
          </cell>
        </row>
        <row r="397">
          <cell r="A397" t="str">
            <v xml:space="preserve">2176                                         </v>
          </cell>
          <cell r="C397">
            <v>0</v>
          </cell>
          <cell r="D397">
            <v>0</v>
          </cell>
        </row>
        <row r="398">
          <cell r="A398" t="str">
            <v xml:space="preserve">2177                                         </v>
          </cell>
          <cell r="C398">
            <v>0</v>
          </cell>
          <cell r="D398">
            <v>0</v>
          </cell>
        </row>
        <row r="399">
          <cell r="A399" t="str">
            <v xml:space="preserve">2182                                         </v>
          </cell>
          <cell r="C399">
            <v>0</v>
          </cell>
          <cell r="D399">
            <v>0</v>
          </cell>
        </row>
        <row r="400">
          <cell r="A400" t="str">
            <v xml:space="preserve">2183                                         </v>
          </cell>
          <cell r="C400">
            <v>0</v>
          </cell>
          <cell r="D400">
            <v>0</v>
          </cell>
        </row>
        <row r="401">
          <cell r="A401" t="str">
            <v xml:space="preserve">2221                                         </v>
          </cell>
          <cell r="C401">
            <v>-370.89</v>
          </cell>
          <cell r="D401">
            <v>0</v>
          </cell>
        </row>
        <row r="402">
          <cell r="A402" t="str">
            <v xml:space="preserve">2222                                         </v>
          </cell>
          <cell r="C402">
            <v>-807327687.34000003</v>
          </cell>
          <cell r="D402">
            <v>-53408306.24000001</v>
          </cell>
        </row>
        <row r="403">
          <cell r="A403" t="str">
            <v xml:space="preserve">2223                                         </v>
          </cell>
          <cell r="C403">
            <v>-23866.959999999999</v>
          </cell>
          <cell r="D403">
            <v>0</v>
          </cell>
        </row>
        <row r="404">
          <cell r="A404" t="str">
            <v xml:space="preserve">2231                                         </v>
          </cell>
          <cell r="C404">
            <v>0</v>
          </cell>
          <cell r="D404">
            <v>173.75</v>
          </cell>
        </row>
        <row r="405">
          <cell r="A405" t="str">
            <v xml:space="preserve">2232                                         </v>
          </cell>
          <cell r="C405">
            <v>-285092</v>
          </cell>
          <cell r="D405">
            <v>-16644</v>
          </cell>
        </row>
        <row r="406">
          <cell r="A406" t="str">
            <v xml:space="preserve">2233                                         </v>
          </cell>
          <cell r="C406">
            <v>0</v>
          </cell>
          <cell r="D406">
            <v>0</v>
          </cell>
        </row>
        <row r="407">
          <cell r="A407" t="str">
            <v xml:space="preserve">2234                                         </v>
          </cell>
          <cell r="C407">
            <v>-2139446.4300000002</v>
          </cell>
          <cell r="D407">
            <v>263276.7100000002</v>
          </cell>
        </row>
        <row r="408">
          <cell r="A408" t="str">
            <v xml:space="preserve">2235                                         </v>
          </cell>
          <cell r="C408">
            <v>-5747185.1399999997</v>
          </cell>
          <cell r="D408">
            <v>454026.40999999922</v>
          </cell>
        </row>
        <row r="409">
          <cell r="A409" t="str">
            <v xml:space="preserve">2236                                         </v>
          </cell>
          <cell r="C409">
            <v>0</v>
          </cell>
          <cell r="D409">
            <v>0</v>
          </cell>
        </row>
        <row r="410">
          <cell r="A410" t="str">
            <v xml:space="preserve">2237                                         </v>
          </cell>
          <cell r="C410">
            <v>0</v>
          </cell>
          <cell r="D410">
            <v>0</v>
          </cell>
        </row>
        <row r="411">
          <cell r="A411" t="str">
            <v xml:space="preserve">2273                                         </v>
          </cell>
          <cell r="C411">
            <v>0</v>
          </cell>
          <cell r="D411">
            <v>0</v>
          </cell>
        </row>
        <row r="412">
          <cell r="A412" t="str">
            <v xml:space="preserve">2276                                         </v>
          </cell>
          <cell r="C412">
            <v>0</v>
          </cell>
          <cell r="D412">
            <v>0</v>
          </cell>
        </row>
        <row r="413">
          <cell r="A413" t="str">
            <v xml:space="preserve">2277                                         </v>
          </cell>
          <cell r="C413">
            <v>-37050987.619999997</v>
          </cell>
          <cell r="D413">
            <v>36985405.619999997</v>
          </cell>
        </row>
        <row r="414">
          <cell r="A414" t="str">
            <v xml:space="preserve">2281                                         </v>
          </cell>
          <cell r="C414">
            <v>-360096.97</v>
          </cell>
          <cell r="D414">
            <v>200067.87999999998</v>
          </cell>
        </row>
        <row r="415">
          <cell r="A415" t="str">
            <v xml:space="preserve">2283                                         </v>
          </cell>
          <cell r="C415">
            <v>-6704761.2000000002</v>
          </cell>
          <cell r="D415">
            <v>-10732.399999999441</v>
          </cell>
        </row>
        <row r="416">
          <cell r="A416" t="str">
            <v xml:space="preserve">2284                                         </v>
          </cell>
          <cell r="C416">
            <v>0</v>
          </cell>
          <cell r="D416">
            <v>0</v>
          </cell>
        </row>
        <row r="417">
          <cell r="A417" t="str">
            <v xml:space="preserve">2310                                         </v>
          </cell>
          <cell r="C417">
            <v>-2806649.29</v>
          </cell>
          <cell r="D417">
            <v>2787492.48</v>
          </cell>
        </row>
        <row r="418">
          <cell r="A418" t="str">
            <v xml:space="preserve">2320                                         </v>
          </cell>
          <cell r="C418">
            <v>-145702.82999999999</v>
          </cell>
          <cell r="D418">
            <v>-27009.860000000015</v>
          </cell>
        </row>
        <row r="419">
          <cell r="A419" t="str">
            <v xml:space="preserve">2321                                         </v>
          </cell>
          <cell r="C419">
            <v>0</v>
          </cell>
          <cell r="D419">
            <v>0</v>
          </cell>
        </row>
        <row r="420">
          <cell r="A420" t="str">
            <v xml:space="preserve">2330                                         </v>
          </cell>
          <cell r="C420">
            <v>-11724399.66</v>
          </cell>
          <cell r="D420">
            <v>-3899630.16</v>
          </cell>
        </row>
        <row r="421">
          <cell r="A421" t="str">
            <v xml:space="preserve">2331                                         </v>
          </cell>
          <cell r="C421">
            <v>0</v>
          </cell>
          <cell r="D421">
            <v>0</v>
          </cell>
        </row>
        <row r="422">
          <cell r="A422" t="str">
            <v xml:space="preserve">2332                                         </v>
          </cell>
          <cell r="C422">
            <v>-3561745</v>
          </cell>
          <cell r="D422">
            <v>-811167.69000000041</v>
          </cell>
        </row>
        <row r="423">
          <cell r="A423" t="str">
            <v xml:space="preserve">2341                                         </v>
          </cell>
          <cell r="C423">
            <v>0</v>
          </cell>
          <cell r="D423">
            <v>0</v>
          </cell>
        </row>
        <row r="424">
          <cell r="A424" t="str">
            <v xml:space="preserve">2342                                         </v>
          </cell>
          <cell r="C424">
            <v>0</v>
          </cell>
          <cell r="D424">
            <v>0</v>
          </cell>
        </row>
        <row r="425">
          <cell r="A425" t="str">
            <v xml:space="preserve">2343                                         </v>
          </cell>
          <cell r="C425">
            <v>-158899.62</v>
          </cell>
          <cell r="D425">
            <v>0</v>
          </cell>
        </row>
        <row r="426">
          <cell r="A426" t="str">
            <v xml:space="preserve">2344                                         </v>
          </cell>
          <cell r="C426">
            <v>0</v>
          </cell>
          <cell r="D426">
            <v>0</v>
          </cell>
        </row>
        <row r="427">
          <cell r="A427" t="str">
            <v xml:space="preserve">2345                                         </v>
          </cell>
          <cell r="C427">
            <v>-744079.8</v>
          </cell>
          <cell r="D427">
            <v>-67348.599999999977</v>
          </cell>
        </row>
        <row r="428">
          <cell r="A428" t="str">
            <v xml:space="preserve">2411                                         </v>
          </cell>
          <cell r="C428">
            <v>-724960.44</v>
          </cell>
          <cell r="D428">
            <v>144388.47999999998</v>
          </cell>
        </row>
        <row r="429">
          <cell r="A429" t="str">
            <v xml:space="preserve">2412                                         </v>
          </cell>
          <cell r="C429">
            <v>-78851.960000000006</v>
          </cell>
          <cell r="D429">
            <v>5784.2100000000064</v>
          </cell>
        </row>
        <row r="430">
          <cell r="A430" t="str">
            <v xml:space="preserve">2413                                         </v>
          </cell>
          <cell r="C430">
            <v>-268709.90000000002</v>
          </cell>
          <cell r="D430">
            <v>26906.150000000023</v>
          </cell>
        </row>
        <row r="431">
          <cell r="A431" t="str">
            <v xml:space="preserve">2414                                         </v>
          </cell>
          <cell r="C431">
            <v>-1639971.74</v>
          </cell>
          <cell r="D431">
            <v>1569817.52</v>
          </cell>
        </row>
        <row r="432">
          <cell r="A432" t="str">
            <v xml:space="preserve">2415                                         </v>
          </cell>
          <cell r="C432">
            <v>-750620.15</v>
          </cell>
          <cell r="D432">
            <v>750620.15</v>
          </cell>
        </row>
        <row r="433">
          <cell r="A433" t="str">
            <v xml:space="preserve">2417                                         </v>
          </cell>
          <cell r="C433">
            <v>0</v>
          </cell>
          <cell r="D433">
            <v>-3960057.34</v>
          </cell>
        </row>
        <row r="434">
          <cell r="A434" t="str">
            <v xml:space="preserve">2420                                         </v>
          </cell>
          <cell r="C434">
            <v>0</v>
          </cell>
          <cell r="D434">
            <v>0</v>
          </cell>
        </row>
        <row r="435">
          <cell r="A435" t="str">
            <v xml:space="preserve">2422                                         </v>
          </cell>
          <cell r="C435">
            <v>0</v>
          </cell>
          <cell r="D435">
            <v>0</v>
          </cell>
        </row>
        <row r="436">
          <cell r="A436" t="str">
            <v xml:space="preserve">2424                                         </v>
          </cell>
          <cell r="C436">
            <v>0</v>
          </cell>
          <cell r="D436">
            <v>0</v>
          </cell>
        </row>
        <row r="437">
          <cell r="A437" t="str">
            <v xml:space="preserve">2426                                         </v>
          </cell>
          <cell r="C437">
            <v>0</v>
          </cell>
          <cell r="D437">
            <v>0</v>
          </cell>
        </row>
        <row r="438">
          <cell r="A438" t="str">
            <v xml:space="preserve">2427                                         </v>
          </cell>
          <cell r="C438">
            <v>0</v>
          </cell>
          <cell r="D438">
            <v>0</v>
          </cell>
        </row>
        <row r="439">
          <cell r="A439" t="str">
            <v xml:space="preserve">2428                                         </v>
          </cell>
          <cell r="C439">
            <v>0</v>
          </cell>
          <cell r="D439">
            <v>0</v>
          </cell>
        </row>
        <row r="440">
          <cell r="A440" t="str">
            <v xml:space="preserve">2810                                         </v>
          </cell>
          <cell r="C440">
            <v>0</v>
          </cell>
          <cell r="D440">
            <v>0</v>
          </cell>
        </row>
        <row r="441">
          <cell r="A441" t="str">
            <v xml:space="preserve">2815                                         </v>
          </cell>
          <cell r="C441">
            <v>0</v>
          </cell>
          <cell r="D441">
            <v>0</v>
          </cell>
        </row>
        <row r="442">
          <cell r="A442" t="str">
            <v xml:space="preserve">2820                                         </v>
          </cell>
          <cell r="C442">
            <v>0</v>
          </cell>
          <cell r="D442">
            <v>0</v>
          </cell>
        </row>
        <row r="443">
          <cell r="A443" t="str">
            <v xml:space="preserve">2825                                         </v>
          </cell>
          <cell r="C443">
            <v>0</v>
          </cell>
          <cell r="D443">
            <v>-211365000</v>
          </cell>
        </row>
        <row r="444">
          <cell r="A444" t="str">
            <v xml:space="preserve">2977                                         </v>
          </cell>
          <cell r="C444">
            <v>-3729726.87</v>
          </cell>
          <cell r="D444">
            <v>0</v>
          </cell>
        </row>
        <row r="445">
          <cell r="A445" t="str">
            <v xml:space="preserve">3112                                         </v>
          </cell>
          <cell r="C445">
            <v>-1044644016</v>
          </cell>
          <cell r="D445">
            <v>-384300000</v>
          </cell>
        </row>
        <row r="446">
          <cell r="A446" t="str">
            <v xml:space="preserve">3114                                         </v>
          </cell>
          <cell r="C446">
            <v>-510000000</v>
          </cell>
          <cell r="D446">
            <v>0</v>
          </cell>
        </row>
        <row r="447">
          <cell r="A447" t="str">
            <v xml:space="preserve">3116                                         </v>
          </cell>
          <cell r="C447">
            <v>1272357576.3499899</v>
          </cell>
          <cell r="D447">
            <v>0</v>
          </cell>
        </row>
        <row r="448">
          <cell r="A448" t="str">
            <v xml:space="preserve">4010-81                                      </v>
          </cell>
          <cell r="C448">
            <v>-2289795.75</v>
          </cell>
          <cell r="D448">
            <v>-2018084</v>
          </cell>
        </row>
        <row r="449">
          <cell r="A449" t="str">
            <v xml:space="preserve">4011-82                                      </v>
          </cell>
          <cell r="C449">
            <v>-90550475</v>
          </cell>
          <cell r="D449">
            <v>-21388300</v>
          </cell>
        </row>
        <row r="450">
          <cell r="A450" t="str">
            <v xml:space="preserve">4012-83                                      </v>
          </cell>
          <cell r="C450">
            <v>0</v>
          </cell>
          <cell r="D450">
            <v>0</v>
          </cell>
        </row>
        <row r="451">
          <cell r="A451" t="str">
            <v xml:space="preserve">4013-84                                      </v>
          </cell>
          <cell r="C451">
            <v>0</v>
          </cell>
          <cell r="D451">
            <v>0</v>
          </cell>
        </row>
        <row r="452">
          <cell r="A452" t="str">
            <v xml:space="preserve">4014-86                                      </v>
          </cell>
          <cell r="C452">
            <v>-102413400.55</v>
          </cell>
          <cell r="D452">
            <v>-32841553.899999991</v>
          </cell>
        </row>
        <row r="453">
          <cell r="A453" t="str">
            <v xml:space="preserve">4015-87                                      </v>
          </cell>
          <cell r="C453">
            <v>0</v>
          </cell>
          <cell r="D453">
            <v>0</v>
          </cell>
        </row>
        <row r="454">
          <cell r="A454" t="str">
            <v xml:space="preserve">4016-88                                      </v>
          </cell>
          <cell r="C454">
            <v>-57120</v>
          </cell>
          <cell r="D454">
            <v>0</v>
          </cell>
        </row>
        <row r="455">
          <cell r="A455" t="str">
            <v xml:space="preserve">4017-89                                      </v>
          </cell>
          <cell r="C455">
            <v>0</v>
          </cell>
          <cell r="D455">
            <v>0</v>
          </cell>
        </row>
        <row r="456">
          <cell r="A456" t="str">
            <v xml:space="preserve">4023-95                                      </v>
          </cell>
          <cell r="C456">
            <v>-6703340</v>
          </cell>
          <cell r="D456">
            <v>-417459</v>
          </cell>
        </row>
        <row r="457">
          <cell r="A457" t="str">
            <v xml:space="preserve">4024-96                                      </v>
          </cell>
          <cell r="C457">
            <v>-425835</v>
          </cell>
          <cell r="D457">
            <v>-86484</v>
          </cell>
        </row>
        <row r="458">
          <cell r="A458" t="str">
            <v xml:space="preserve">4025-97                                      </v>
          </cell>
          <cell r="C458">
            <v>-170657</v>
          </cell>
          <cell r="D458">
            <v>-47712</v>
          </cell>
        </row>
        <row r="459">
          <cell r="A459" t="str">
            <v xml:space="preserve">4026-98                                      </v>
          </cell>
          <cell r="C459">
            <v>0</v>
          </cell>
          <cell r="D459">
            <v>0</v>
          </cell>
        </row>
        <row r="460">
          <cell r="A460" t="str">
            <v xml:space="preserve">4030-86                                      </v>
          </cell>
          <cell r="C460">
            <v>0</v>
          </cell>
          <cell r="D460">
            <v>0</v>
          </cell>
        </row>
        <row r="461">
          <cell r="A461" t="str">
            <v xml:space="preserve">4110-81                                      </v>
          </cell>
          <cell r="C461">
            <v>-690839.04000000004</v>
          </cell>
          <cell r="D461">
            <v>-979828.16999999993</v>
          </cell>
        </row>
        <row r="462">
          <cell r="A462" t="str">
            <v xml:space="preserve">4111-82                                      </v>
          </cell>
          <cell r="C462">
            <v>0</v>
          </cell>
          <cell r="D462">
            <v>0</v>
          </cell>
        </row>
        <row r="463">
          <cell r="A463" t="str">
            <v xml:space="preserve">4112-83                                      </v>
          </cell>
          <cell r="C463">
            <v>0</v>
          </cell>
          <cell r="D463">
            <v>0</v>
          </cell>
        </row>
        <row r="464">
          <cell r="A464" t="str">
            <v xml:space="preserve">4113-84                                      </v>
          </cell>
          <cell r="C464">
            <v>0</v>
          </cell>
          <cell r="D464">
            <v>0</v>
          </cell>
        </row>
        <row r="465">
          <cell r="A465" t="str">
            <v xml:space="preserve">4114-86                                      </v>
          </cell>
          <cell r="C465">
            <v>-173265922.78999999</v>
          </cell>
          <cell r="D465">
            <v>-44781162.020000011</v>
          </cell>
        </row>
        <row r="466">
          <cell r="A466" t="str">
            <v xml:space="preserve">4115-87                                      </v>
          </cell>
          <cell r="C466">
            <v>0</v>
          </cell>
          <cell r="D466">
            <v>0</v>
          </cell>
        </row>
        <row r="467">
          <cell r="A467" t="str">
            <v xml:space="preserve">4116-88                                      </v>
          </cell>
          <cell r="C467">
            <v>0</v>
          </cell>
          <cell r="D467">
            <v>0</v>
          </cell>
        </row>
        <row r="468">
          <cell r="A468" t="str">
            <v xml:space="preserve">4172-86                                      </v>
          </cell>
          <cell r="C468">
            <v>0</v>
          </cell>
          <cell r="D468">
            <v>0</v>
          </cell>
        </row>
        <row r="469">
          <cell r="A469" t="str">
            <v xml:space="preserve">4173-86                                      </v>
          </cell>
          <cell r="C469">
            <v>0</v>
          </cell>
          <cell r="D469">
            <v>0</v>
          </cell>
        </row>
        <row r="470">
          <cell r="A470" t="str">
            <v xml:space="preserve">4176-86                                      </v>
          </cell>
          <cell r="C470">
            <v>0</v>
          </cell>
          <cell r="D470">
            <v>0</v>
          </cell>
        </row>
        <row r="471">
          <cell r="A471" t="str">
            <v xml:space="preserve">4177-86                                      </v>
          </cell>
          <cell r="C471">
            <v>-1816932.36</v>
          </cell>
          <cell r="D471">
            <v>0</v>
          </cell>
        </row>
        <row r="472">
          <cell r="A472" t="str">
            <v xml:space="preserve">4180-86                                      </v>
          </cell>
          <cell r="C472">
            <v>-8101575.9900000002</v>
          </cell>
          <cell r="D472">
            <v>-1590188.5700000003</v>
          </cell>
        </row>
        <row r="473">
          <cell r="A473" t="str">
            <v xml:space="preserve">4181-81                                      </v>
          </cell>
          <cell r="C473">
            <v>-8359777.0300000003</v>
          </cell>
          <cell r="D473">
            <v>-813506.15999999922</v>
          </cell>
        </row>
        <row r="474">
          <cell r="A474" t="str">
            <v xml:space="preserve">4181-86                                      </v>
          </cell>
          <cell r="C474">
            <v>-15602979.32</v>
          </cell>
          <cell r="D474">
            <v>0</v>
          </cell>
        </row>
        <row r="475">
          <cell r="A475" t="str">
            <v xml:space="preserve">4182-81                                      </v>
          </cell>
          <cell r="C475">
            <v>0</v>
          </cell>
          <cell r="D475">
            <v>0</v>
          </cell>
        </row>
        <row r="476">
          <cell r="A476" t="str">
            <v xml:space="preserve">4183-81                                      </v>
          </cell>
          <cell r="C476">
            <v>0</v>
          </cell>
          <cell r="D476">
            <v>0</v>
          </cell>
        </row>
        <row r="477">
          <cell r="A477" t="str">
            <v xml:space="preserve">4183-82                                      </v>
          </cell>
          <cell r="C477">
            <v>-1700283.29</v>
          </cell>
          <cell r="D477">
            <v>-479274.79999999981</v>
          </cell>
        </row>
        <row r="478">
          <cell r="A478" t="str">
            <v xml:space="preserve">4183-84                                      </v>
          </cell>
          <cell r="C478">
            <v>0</v>
          </cell>
          <cell r="D478">
            <v>0</v>
          </cell>
        </row>
        <row r="479">
          <cell r="A479" t="str">
            <v xml:space="preserve">4183-86                                      </v>
          </cell>
          <cell r="C479">
            <v>-4164652.51</v>
          </cell>
          <cell r="D479">
            <v>-832751.95000000019</v>
          </cell>
        </row>
        <row r="480">
          <cell r="A480" t="str">
            <v xml:space="preserve">4184-86                                      </v>
          </cell>
          <cell r="C480">
            <v>0</v>
          </cell>
          <cell r="D480">
            <v>0</v>
          </cell>
        </row>
        <row r="481">
          <cell r="A481" t="str">
            <v xml:space="preserve">4192-86                                      </v>
          </cell>
          <cell r="C481">
            <v>-9326445.4900000002</v>
          </cell>
          <cell r="D481">
            <v>0</v>
          </cell>
        </row>
        <row r="482">
          <cell r="A482" t="str">
            <v xml:space="preserve">4210-81                                      </v>
          </cell>
          <cell r="C482">
            <v>0</v>
          </cell>
          <cell r="D482">
            <v>0</v>
          </cell>
        </row>
        <row r="483">
          <cell r="A483" t="str">
            <v xml:space="preserve">4211-82                                      </v>
          </cell>
          <cell r="C483">
            <v>0</v>
          </cell>
          <cell r="D483">
            <v>0</v>
          </cell>
        </row>
        <row r="484">
          <cell r="A484" t="str">
            <v xml:space="preserve">4212-83                                      </v>
          </cell>
          <cell r="C484">
            <v>0</v>
          </cell>
          <cell r="D484">
            <v>0</v>
          </cell>
        </row>
        <row r="485">
          <cell r="A485" t="str">
            <v xml:space="preserve">4213-84                                      </v>
          </cell>
          <cell r="C485">
            <v>0</v>
          </cell>
          <cell r="D485">
            <v>0</v>
          </cell>
        </row>
        <row r="486">
          <cell r="A486" t="str">
            <v xml:space="preserve">4214-86                                      </v>
          </cell>
          <cell r="C486">
            <v>0</v>
          </cell>
          <cell r="D486">
            <v>0</v>
          </cell>
        </row>
        <row r="487">
          <cell r="A487" t="str">
            <v xml:space="preserve">4215-87                                      </v>
          </cell>
          <cell r="C487">
            <v>0</v>
          </cell>
          <cell r="D487">
            <v>0</v>
          </cell>
        </row>
        <row r="488">
          <cell r="A488" t="str">
            <v xml:space="preserve">4216-88                                      </v>
          </cell>
          <cell r="C488">
            <v>0</v>
          </cell>
          <cell r="D488">
            <v>0</v>
          </cell>
        </row>
        <row r="489">
          <cell r="A489" t="str">
            <v xml:space="preserve">4217-89                                      </v>
          </cell>
          <cell r="C489">
            <v>0</v>
          </cell>
          <cell r="D489">
            <v>0</v>
          </cell>
        </row>
        <row r="490">
          <cell r="A490" t="str">
            <v xml:space="preserve">4223-95                                      </v>
          </cell>
          <cell r="C490">
            <v>0</v>
          </cell>
          <cell r="D490">
            <v>0</v>
          </cell>
        </row>
        <row r="491">
          <cell r="A491" t="str">
            <v xml:space="preserve">4224-96                                      </v>
          </cell>
          <cell r="C491">
            <v>0</v>
          </cell>
          <cell r="D491">
            <v>0</v>
          </cell>
        </row>
        <row r="492">
          <cell r="A492" t="str">
            <v xml:space="preserve">4225-97                                      </v>
          </cell>
          <cell r="C492">
            <v>0</v>
          </cell>
          <cell r="D492">
            <v>0</v>
          </cell>
        </row>
        <row r="493">
          <cell r="A493" t="str">
            <v xml:space="preserve">4226-98                                      </v>
          </cell>
          <cell r="C493">
            <v>0</v>
          </cell>
          <cell r="D493">
            <v>0</v>
          </cell>
        </row>
        <row r="494">
          <cell r="A494" t="str">
            <v xml:space="preserve">4230-86                                      </v>
          </cell>
          <cell r="C494">
            <v>0</v>
          </cell>
          <cell r="D494">
            <v>0</v>
          </cell>
        </row>
        <row r="495">
          <cell r="A495" t="str">
            <v xml:space="preserve">4310-81                                      </v>
          </cell>
          <cell r="C495">
            <v>0</v>
          </cell>
          <cell r="D495">
            <v>0</v>
          </cell>
        </row>
        <row r="496">
          <cell r="A496" t="str">
            <v xml:space="preserve">4311-82                                      </v>
          </cell>
          <cell r="C496">
            <v>0</v>
          </cell>
          <cell r="D496">
            <v>0</v>
          </cell>
        </row>
        <row r="497">
          <cell r="A497" t="str">
            <v xml:space="preserve">4312-83                                      </v>
          </cell>
          <cell r="C497">
            <v>0</v>
          </cell>
          <cell r="D497">
            <v>0</v>
          </cell>
        </row>
        <row r="498">
          <cell r="A498" t="str">
            <v xml:space="preserve">4313-84                                      </v>
          </cell>
          <cell r="C498">
            <v>0</v>
          </cell>
          <cell r="D498">
            <v>0</v>
          </cell>
        </row>
        <row r="499">
          <cell r="A499" t="str">
            <v xml:space="preserve">4314-86                                      </v>
          </cell>
          <cell r="C499">
            <v>0</v>
          </cell>
          <cell r="D499">
            <v>0</v>
          </cell>
        </row>
        <row r="500">
          <cell r="A500" t="str">
            <v xml:space="preserve">4315-87                                      </v>
          </cell>
          <cell r="C500">
            <v>0</v>
          </cell>
          <cell r="D500">
            <v>0</v>
          </cell>
        </row>
        <row r="501">
          <cell r="A501" t="str">
            <v xml:space="preserve">4316-88                                      </v>
          </cell>
          <cell r="C501">
            <v>0</v>
          </cell>
          <cell r="D501">
            <v>0</v>
          </cell>
        </row>
        <row r="502">
          <cell r="A502" t="str">
            <v xml:space="preserve">4363-86                                      </v>
          </cell>
          <cell r="C502">
            <v>0</v>
          </cell>
          <cell r="D502">
            <v>0</v>
          </cell>
        </row>
        <row r="503">
          <cell r="A503" t="str">
            <v xml:space="preserve">4372-86                                      </v>
          </cell>
          <cell r="C503">
            <v>0</v>
          </cell>
          <cell r="D503">
            <v>0</v>
          </cell>
        </row>
        <row r="504">
          <cell r="A504" t="str">
            <v xml:space="preserve">4373-86                                      </v>
          </cell>
          <cell r="C504">
            <v>0</v>
          </cell>
          <cell r="D504">
            <v>0</v>
          </cell>
        </row>
        <row r="505">
          <cell r="A505" t="str">
            <v xml:space="preserve">4377-86                                      </v>
          </cell>
          <cell r="C505">
            <v>0</v>
          </cell>
          <cell r="D505">
            <v>0</v>
          </cell>
        </row>
        <row r="506">
          <cell r="A506" t="str">
            <v xml:space="preserve">4380-86                                      </v>
          </cell>
          <cell r="C506">
            <v>0</v>
          </cell>
          <cell r="D506">
            <v>0</v>
          </cell>
        </row>
        <row r="507">
          <cell r="A507" t="str">
            <v xml:space="preserve">4381-81                                      </v>
          </cell>
          <cell r="C507">
            <v>0</v>
          </cell>
          <cell r="D507">
            <v>0</v>
          </cell>
        </row>
        <row r="508">
          <cell r="A508" t="str">
            <v xml:space="preserve">4381-86                                      </v>
          </cell>
          <cell r="C508">
            <v>0</v>
          </cell>
          <cell r="D508">
            <v>0</v>
          </cell>
        </row>
        <row r="509">
          <cell r="A509" t="str">
            <v xml:space="preserve">4383-81                                      </v>
          </cell>
          <cell r="C509">
            <v>0</v>
          </cell>
          <cell r="D509">
            <v>0</v>
          </cell>
        </row>
        <row r="510">
          <cell r="A510" t="str">
            <v xml:space="preserve">4383-82                                      </v>
          </cell>
          <cell r="C510">
            <v>0</v>
          </cell>
          <cell r="D510">
            <v>0</v>
          </cell>
        </row>
        <row r="511">
          <cell r="A511" t="str">
            <v xml:space="preserve">4383-84                                      </v>
          </cell>
          <cell r="C511">
            <v>0</v>
          </cell>
          <cell r="D511">
            <v>0</v>
          </cell>
        </row>
        <row r="512">
          <cell r="A512" t="str">
            <v xml:space="preserve">4383-86                                      </v>
          </cell>
          <cell r="C512">
            <v>0</v>
          </cell>
          <cell r="D512">
            <v>0</v>
          </cell>
        </row>
        <row r="513">
          <cell r="A513" t="str">
            <v xml:space="preserve">4384-86                                      </v>
          </cell>
          <cell r="C513">
            <v>0</v>
          </cell>
          <cell r="D513">
            <v>0</v>
          </cell>
        </row>
        <row r="514">
          <cell r="A514" t="str">
            <v xml:space="preserve">4392-86                                      </v>
          </cell>
          <cell r="C514">
            <v>0</v>
          </cell>
          <cell r="D514">
            <v>0</v>
          </cell>
        </row>
        <row r="515">
          <cell r="A515" t="str">
            <v xml:space="preserve">4410-81                                      </v>
          </cell>
          <cell r="C515">
            <v>225492.37</v>
          </cell>
          <cell r="D515">
            <v>121894.43</v>
          </cell>
        </row>
        <row r="516">
          <cell r="A516" t="str">
            <v xml:space="preserve">4411-82                                      </v>
          </cell>
          <cell r="C516">
            <v>3677703.41</v>
          </cell>
          <cell r="D516">
            <v>873341.37999999989</v>
          </cell>
        </row>
        <row r="517">
          <cell r="A517" t="str">
            <v xml:space="preserve">4412-83                                      </v>
          </cell>
          <cell r="C517">
            <v>0</v>
          </cell>
          <cell r="D517">
            <v>0</v>
          </cell>
        </row>
        <row r="518">
          <cell r="A518" t="str">
            <v xml:space="preserve">4413-84                                      </v>
          </cell>
          <cell r="C518">
            <v>0</v>
          </cell>
          <cell r="D518">
            <v>0</v>
          </cell>
        </row>
        <row r="519">
          <cell r="A519" t="str">
            <v xml:space="preserve">4414-86                                      </v>
          </cell>
          <cell r="C519">
            <v>4365329.0999999996</v>
          </cell>
          <cell r="D519">
            <v>1305668.3400000008</v>
          </cell>
        </row>
        <row r="520">
          <cell r="A520" t="str">
            <v xml:space="preserve">4415-87                                      </v>
          </cell>
          <cell r="C520">
            <v>0</v>
          </cell>
          <cell r="D520">
            <v>0</v>
          </cell>
        </row>
        <row r="521">
          <cell r="A521" t="str">
            <v xml:space="preserve">4416-88                                      </v>
          </cell>
          <cell r="C521">
            <v>0</v>
          </cell>
          <cell r="D521">
            <v>0</v>
          </cell>
        </row>
        <row r="522">
          <cell r="A522" t="str">
            <v xml:space="preserve">4417-89                                      </v>
          </cell>
          <cell r="C522">
            <v>0</v>
          </cell>
          <cell r="D522">
            <v>0</v>
          </cell>
        </row>
        <row r="523">
          <cell r="A523" t="str">
            <v xml:space="preserve">4423-95                                      </v>
          </cell>
          <cell r="C523">
            <v>0</v>
          </cell>
          <cell r="D523">
            <v>0</v>
          </cell>
        </row>
        <row r="524">
          <cell r="A524" t="str">
            <v xml:space="preserve">4424-96                                      </v>
          </cell>
          <cell r="C524">
            <v>0</v>
          </cell>
          <cell r="D524">
            <v>0</v>
          </cell>
        </row>
        <row r="525">
          <cell r="A525" t="str">
            <v xml:space="preserve">4425-97                                      </v>
          </cell>
          <cell r="C525">
            <v>0</v>
          </cell>
          <cell r="D525">
            <v>0</v>
          </cell>
        </row>
        <row r="526">
          <cell r="A526" t="str">
            <v xml:space="preserve">4426-98                                      </v>
          </cell>
          <cell r="C526">
            <v>0</v>
          </cell>
          <cell r="D526">
            <v>0</v>
          </cell>
        </row>
        <row r="527">
          <cell r="A527" t="str">
            <v xml:space="preserve">4430-86                                      </v>
          </cell>
          <cell r="C527">
            <v>0</v>
          </cell>
          <cell r="D527">
            <v>0</v>
          </cell>
        </row>
        <row r="528">
          <cell r="A528" t="str">
            <v xml:space="preserve">4510-81                                      </v>
          </cell>
          <cell r="C528">
            <v>74969.279999999999</v>
          </cell>
          <cell r="D528">
            <v>83744.049999999988</v>
          </cell>
        </row>
        <row r="529">
          <cell r="A529" t="str">
            <v xml:space="preserve">4511-82                                      </v>
          </cell>
          <cell r="C529">
            <v>0</v>
          </cell>
          <cell r="D529">
            <v>0</v>
          </cell>
        </row>
        <row r="530">
          <cell r="A530" t="str">
            <v xml:space="preserve">4512-83                                      </v>
          </cell>
          <cell r="C530">
            <v>0</v>
          </cell>
          <cell r="D530">
            <v>0</v>
          </cell>
        </row>
        <row r="531">
          <cell r="A531" t="str">
            <v xml:space="preserve">4513-84                                      </v>
          </cell>
          <cell r="C531">
            <v>0</v>
          </cell>
          <cell r="D531">
            <v>0</v>
          </cell>
        </row>
        <row r="532">
          <cell r="A532" t="str">
            <v xml:space="preserve">4514-86                                      </v>
          </cell>
          <cell r="C532">
            <v>16554271.630000001</v>
          </cell>
          <cell r="D532">
            <v>4631028.3599999975</v>
          </cell>
        </row>
        <row r="533">
          <cell r="A533" t="str">
            <v xml:space="preserve">4515-87                                      </v>
          </cell>
          <cell r="C533">
            <v>0</v>
          </cell>
          <cell r="D533">
            <v>0</v>
          </cell>
        </row>
        <row r="534">
          <cell r="A534" t="str">
            <v xml:space="preserve">4516-88                                      </v>
          </cell>
          <cell r="C534">
            <v>0</v>
          </cell>
          <cell r="D534">
            <v>0</v>
          </cell>
        </row>
        <row r="535">
          <cell r="A535" t="str">
            <v xml:space="preserve">4572-86                                      </v>
          </cell>
          <cell r="C535">
            <v>0</v>
          </cell>
          <cell r="D535">
            <v>0</v>
          </cell>
        </row>
        <row r="536">
          <cell r="A536" t="str">
            <v xml:space="preserve">4573-86                                      </v>
          </cell>
          <cell r="C536">
            <v>0</v>
          </cell>
          <cell r="D536">
            <v>0</v>
          </cell>
        </row>
        <row r="537">
          <cell r="A537" t="str">
            <v xml:space="preserve">4576-86                                      </v>
          </cell>
          <cell r="C537">
            <v>0</v>
          </cell>
          <cell r="D537">
            <v>0</v>
          </cell>
        </row>
        <row r="538">
          <cell r="A538" t="str">
            <v xml:space="preserve">4577-86                                      </v>
          </cell>
          <cell r="C538">
            <v>931088.35</v>
          </cell>
          <cell r="D538">
            <v>0</v>
          </cell>
        </row>
        <row r="539">
          <cell r="A539" t="str">
            <v xml:space="preserve">4580-86                                      </v>
          </cell>
          <cell r="C539">
            <v>3320288.58</v>
          </cell>
          <cell r="D539">
            <v>671082.21</v>
          </cell>
        </row>
        <row r="540">
          <cell r="A540" t="str">
            <v xml:space="preserve">4581-81                                      </v>
          </cell>
          <cell r="C540">
            <v>1679580.99</v>
          </cell>
          <cell r="D540">
            <v>44800.380000000121</v>
          </cell>
        </row>
        <row r="541">
          <cell r="A541" t="str">
            <v xml:space="preserve">4581-86                                      </v>
          </cell>
          <cell r="C541">
            <v>5749583.0800000001</v>
          </cell>
          <cell r="D541">
            <v>6.2599999997764826</v>
          </cell>
        </row>
        <row r="542">
          <cell r="A542" t="str">
            <v xml:space="preserve">4582-81                                      </v>
          </cell>
          <cell r="C542">
            <v>0</v>
          </cell>
          <cell r="D542">
            <v>0</v>
          </cell>
        </row>
        <row r="543">
          <cell r="A543" t="str">
            <v xml:space="preserve">4583-81                                      </v>
          </cell>
          <cell r="C543">
            <v>0</v>
          </cell>
          <cell r="D543">
            <v>0</v>
          </cell>
        </row>
        <row r="544">
          <cell r="A544" t="str">
            <v xml:space="preserve">4583-82                                      </v>
          </cell>
          <cell r="C544">
            <v>191763.19</v>
          </cell>
          <cell r="D544">
            <v>54451.040000000008</v>
          </cell>
        </row>
        <row r="545">
          <cell r="A545" t="str">
            <v xml:space="preserve">4583-84                                      </v>
          </cell>
          <cell r="C545">
            <v>0</v>
          </cell>
          <cell r="D545">
            <v>0</v>
          </cell>
        </row>
        <row r="546">
          <cell r="A546" t="str">
            <v xml:space="preserve">4583-86                                      </v>
          </cell>
          <cell r="C546">
            <v>590494.01</v>
          </cell>
          <cell r="D546">
            <v>116053.92000000004</v>
          </cell>
        </row>
        <row r="547">
          <cell r="A547" t="str">
            <v xml:space="preserve">4584-86                                      </v>
          </cell>
          <cell r="C547">
            <v>0</v>
          </cell>
          <cell r="D547">
            <v>0</v>
          </cell>
        </row>
        <row r="548">
          <cell r="A548" t="str">
            <v xml:space="preserve">4592-86                                      </v>
          </cell>
          <cell r="C548">
            <v>6865101.7699999996</v>
          </cell>
          <cell r="D548">
            <v>0</v>
          </cell>
        </row>
        <row r="549">
          <cell r="A549" t="str">
            <v xml:space="preserve">4610-81                                      </v>
          </cell>
          <cell r="C549">
            <v>0</v>
          </cell>
          <cell r="D549">
            <v>0</v>
          </cell>
        </row>
        <row r="550">
          <cell r="A550" t="str">
            <v xml:space="preserve">4611-82                                      </v>
          </cell>
          <cell r="C550">
            <v>0</v>
          </cell>
          <cell r="D550">
            <v>0</v>
          </cell>
        </row>
        <row r="551">
          <cell r="A551" t="str">
            <v xml:space="preserve">4612-83                                      </v>
          </cell>
          <cell r="C551">
            <v>0</v>
          </cell>
          <cell r="D551">
            <v>0</v>
          </cell>
        </row>
        <row r="552">
          <cell r="A552" t="str">
            <v xml:space="preserve">4613-84                                      </v>
          </cell>
          <cell r="C552">
            <v>0</v>
          </cell>
          <cell r="D552">
            <v>0</v>
          </cell>
        </row>
        <row r="553">
          <cell r="A553" t="str">
            <v xml:space="preserve">4614-86                                      </v>
          </cell>
          <cell r="C553">
            <v>0</v>
          </cell>
          <cell r="D553">
            <v>0</v>
          </cell>
        </row>
        <row r="554">
          <cell r="A554" t="str">
            <v xml:space="preserve">4615-87                                      </v>
          </cell>
          <cell r="C554">
            <v>0</v>
          </cell>
          <cell r="D554">
            <v>0</v>
          </cell>
        </row>
        <row r="555">
          <cell r="A555" t="str">
            <v xml:space="preserve">4616-88                                      </v>
          </cell>
          <cell r="C555">
            <v>0</v>
          </cell>
          <cell r="D555">
            <v>0</v>
          </cell>
        </row>
        <row r="556">
          <cell r="A556" t="str">
            <v xml:space="preserve">4617-89                                      </v>
          </cell>
          <cell r="C556">
            <v>0</v>
          </cell>
          <cell r="D556">
            <v>0</v>
          </cell>
        </row>
        <row r="557">
          <cell r="A557" t="str">
            <v xml:space="preserve">4623-95                                      </v>
          </cell>
          <cell r="C557">
            <v>0</v>
          </cell>
          <cell r="D557">
            <v>0</v>
          </cell>
        </row>
        <row r="558">
          <cell r="A558" t="str">
            <v xml:space="preserve">4624-96                                      </v>
          </cell>
          <cell r="C558">
            <v>0</v>
          </cell>
          <cell r="D558">
            <v>0</v>
          </cell>
        </row>
        <row r="559">
          <cell r="A559" t="str">
            <v xml:space="preserve">4625-97                                      </v>
          </cell>
          <cell r="C559">
            <v>0</v>
          </cell>
          <cell r="D559">
            <v>0</v>
          </cell>
        </row>
        <row r="560">
          <cell r="A560" t="str">
            <v xml:space="preserve">4626-98                                      </v>
          </cell>
          <cell r="C560">
            <v>0</v>
          </cell>
          <cell r="D560">
            <v>0</v>
          </cell>
        </row>
        <row r="561">
          <cell r="A561" t="str">
            <v xml:space="preserve">4630-86                                      </v>
          </cell>
          <cell r="C561">
            <v>0</v>
          </cell>
          <cell r="D561">
            <v>0</v>
          </cell>
        </row>
        <row r="562">
          <cell r="A562" t="str">
            <v xml:space="preserve">4710-81                                      </v>
          </cell>
          <cell r="C562">
            <v>0</v>
          </cell>
          <cell r="D562">
            <v>0</v>
          </cell>
        </row>
        <row r="563">
          <cell r="A563" t="str">
            <v xml:space="preserve">4711-82                                      </v>
          </cell>
          <cell r="C563">
            <v>0</v>
          </cell>
          <cell r="D563">
            <v>0</v>
          </cell>
        </row>
        <row r="564">
          <cell r="A564" t="str">
            <v xml:space="preserve">4712-83                                      </v>
          </cell>
          <cell r="C564">
            <v>0</v>
          </cell>
          <cell r="D564">
            <v>0</v>
          </cell>
        </row>
        <row r="565">
          <cell r="A565" t="str">
            <v xml:space="preserve">4713-84                                      </v>
          </cell>
          <cell r="C565">
            <v>0</v>
          </cell>
          <cell r="D565">
            <v>0</v>
          </cell>
        </row>
        <row r="566">
          <cell r="A566" t="str">
            <v xml:space="preserve">4714-86                                      </v>
          </cell>
          <cell r="C566">
            <v>0</v>
          </cell>
          <cell r="D566">
            <v>0</v>
          </cell>
        </row>
        <row r="567">
          <cell r="A567" t="str">
            <v xml:space="preserve">4715-87                                      </v>
          </cell>
          <cell r="C567">
            <v>0</v>
          </cell>
          <cell r="D567">
            <v>0</v>
          </cell>
        </row>
        <row r="568">
          <cell r="A568" t="str">
            <v xml:space="preserve">4716-88                                      </v>
          </cell>
          <cell r="C568">
            <v>0</v>
          </cell>
          <cell r="D568">
            <v>0</v>
          </cell>
        </row>
        <row r="569">
          <cell r="A569" t="str">
            <v xml:space="preserve">4772-86                                      </v>
          </cell>
          <cell r="C569">
            <v>0</v>
          </cell>
          <cell r="D569">
            <v>0</v>
          </cell>
        </row>
        <row r="570">
          <cell r="A570" t="str">
            <v xml:space="preserve">4773-86                                      </v>
          </cell>
          <cell r="C570">
            <v>0</v>
          </cell>
          <cell r="D570">
            <v>0</v>
          </cell>
        </row>
        <row r="571">
          <cell r="A571" t="str">
            <v xml:space="preserve">4776-86                                      </v>
          </cell>
          <cell r="C571">
            <v>0</v>
          </cell>
          <cell r="D571">
            <v>0</v>
          </cell>
        </row>
        <row r="572">
          <cell r="A572" t="str">
            <v xml:space="preserve">4781-81                                      </v>
          </cell>
          <cell r="C572">
            <v>0</v>
          </cell>
          <cell r="D572">
            <v>0</v>
          </cell>
        </row>
        <row r="573">
          <cell r="A573" t="str">
            <v xml:space="preserve">4781-86                                      </v>
          </cell>
          <cell r="C573">
            <v>0</v>
          </cell>
          <cell r="D573">
            <v>0</v>
          </cell>
        </row>
        <row r="574">
          <cell r="A574" t="str">
            <v xml:space="preserve">4782-81                                      </v>
          </cell>
          <cell r="C574">
            <v>0</v>
          </cell>
          <cell r="D574">
            <v>0</v>
          </cell>
        </row>
        <row r="575">
          <cell r="A575" t="str">
            <v xml:space="preserve">4783-81                                      </v>
          </cell>
          <cell r="C575">
            <v>0</v>
          </cell>
          <cell r="D575">
            <v>0</v>
          </cell>
        </row>
        <row r="576">
          <cell r="A576" t="str">
            <v xml:space="preserve">4783-82                                      </v>
          </cell>
          <cell r="C576">
            <v>0</v>
          </cell>
          <cell r="D576">
            <v>0</v>
          </cell>
        </row>
        <row r="577">
          <cell r="A577" t="str">
            <v xml:space="preserve">4783-86                                      </v>
          </cell>
          <cell r="C577">
            <v>0</v>
          </cell>
          <cell r="D577">
            <v>0</v>
          </cell>
        </row>
        <row r="578">
          <cell r="A578" t="str">
            <v xml:space="preserve">4784-86                                      </v>
          </cell>
          <cell r="C578">
            <v>0</v>
          </cell>
          <cell r="D578">
            <v>0</v>
          </cell>
        </row>
        <row r="579">
          <cell r="A579" t="str">
            <v xml:space="preserve">4792-86                                      </v>
          </cell>
          <cell r="C579">
            <v>0</v>
          </cell>
          <cell r="D579">
            <v>0</v>
          </cell>
        </row>
        <row r="580">
          <cell r="A580" t="str">
            <v xml:space="preserve">5000-2                                       </v>
          </cell>
          <cell r="C580">
            <v>0</v>
          </cell>
          <cell r="D580">
            <v>0</v>
          </cell>
        </row>
        <row r="581">
          <cell r="A581" t="str">
            <v xml:space="preserve">5000-2-000                                   </v>
          </cell>
          <cell r="C581">
            <v>0</v>
          </cell>
          <cell r="D581">
            <v>0</v>
          </cell>
        </row>
        <row r="582">
          <cell r="A582" t="str">
            <v xml:space="preserve">5000-2-100                                   </v>
          </cell>
          <cell r="C582">
            <v>0</v>
          </cell>
          <cell r="D582">
            <v>0</v>
          </cell>
        </row>
        <row r="583">
          <cell r="A583" t="str">
            <v xml:space="preserve">5000-2-110                                   </v>
          </cell>
          <cell r="C583">
            <v>0</v>
          </cell>
          <cell r="D583">
            <v>0</v>
          </cell>
        </row>
        <row r="584">
          <cell r="A584" t="str">
            <v xml:space="preserve">5000-2-111                                   </v>
          </cell>
          <cell r="C584">
            <v>0</v>
          </cell>
          <cell r="D584">
            <v>0</v>
          </cell>
        </row>
        <row r="585">
          <cell r="A585" t="str">
            <v xml:space="preserve">5000-2-112                                   </v>
          </cell>
          <cell r="C585">
            <v>0</v>
          </cell>
          <cell r="D585">
            <v>0</v>
          </cell>
        </row>
        <row r="586">
          <cell r="A586" t="str">
            <v xml:space="preserve">5000-2-112-1                                 </v>
          </cell>
          <cell r="C586">
            <v>0</v>
          </cell>
          <cell r="D586">
            <v>0</v>
          </cell>
        </row>
        <row r="587">
          <cell r="A587" t="str">
            <v xml:space="preserve">5000-2-112-2                                 </v>
          </cell>
          <cell r="C587">
            <v>0</v>
          </cell>
          <cell r="D587">
            <v>0</v>
          </cell>
        </row>
        <row r="588">
          <cell r="A588" t="str">
            <v xml:space="preserve">5000-2-112-3                                 </v>
          </cell>
          <cell r="C588">
            <v>0</v>
          </cell>
          <cell r="D588">
            <v>0</v>
          </cell>
        </row>
        <row r="589">
          <cell r="A589" t="str">
            <v xml:space="preserve">5000-2-113                                   </v>
          </cell>
          <cell r="C589">
            <v>0</v>
          </cell>
          <cell r="D589">
            <v>0</v>
          </cell>
        </row>
        <row r="590">
          <cell r="A590" t="str">
            <v xml:space="preserve">5000-2-114                                   </v>
          </cell>
          <cell r="C590">
            <v>0</v>
          </cell>
          <cell r="D590">
            <v>0</v>
          </cell>
        </row>
        <row r="591">
          <cell r="A591" t="str">
            <v xml:space="preserve">5000-2-115                                   </v>
          </cell>
          <cell r="C591">
            <v>0</v>
          </cell>
          <cell r="D591">
            <v>0</v>
          </cell>
        </row>
        <row r="592">
          <cell r="A592" t="str">
            <v xml:space="preserve">5000-2-120                                   </v>
          </cell>
          <cell r="C592">
            <v>0</v>
          </cell>
          <cell r="D592">
            <v>0</v>
          </cell>
        </row>
        <row r="593">
          <cell r="A593" t="str">
            <v xml:space="preserve">5000-2-130                                   </v>
          </cell>
          <cell r="C593">
            <v>0</v>
          </cell>
          <cell r="D593">
            <v>0</v>
          </cell>
        </row>
        <row r="594">
          <cell r="A594" t="str">
            <v xml:space="preserve">5000-2-140                                   </v>
          </cell>
          <cell r="C594">
            <v>0</v>
          </cell>
          <cell r="D594">
            <v>0</v>
          </cell>
        </row>
        <row r="595">
          <cell r="A595" t="str">
            <v xml:space="preserve">5000-2-141                                   </v>
          </cell>
          <cell r="C595">
            <v>0</v>
          </cell>
          <cell r="D595">
            <v>0</v>
          </cell>
        </row>
        <row r="596">
          <cell r="A596" t="str">
            <v xml:space="preserve">5000-2-142                                   </v>
          </cell>
          <cell r="C596">
            <v>0</v>
          </cell>
          <cell r="D596">
            <v>0</v>
          </cell>
        </row>
        <row r="597">
          <cell r="A597" t="str">
            <v xml:space="preserve">5000-2-200                                   </v>
          </cell>
          <cell r="C597">
            <v>0</v>
          </cell>
          <cell r="D597">
            <v>0</v>
          </cell>
        </row>
        <row r="598">
          <cell r="A598" t="str">
            <v xml:space="preserve">5000-2-300                                   </v>
          </cell>
          <cell r="C598">
            <v>0</v>
          </cell>
          <cell r="D598">
            <v>0</v>
          </cell>
        </row>
        <row r="599">
          <cell r="A599" t="str">
            <v xml:space="preserve">5000-2-400                                   </v>
          </cell>
          <cell r="C599">
            <v>0</v>
          </cell>
          <cell r="D599">
            <v>0</v>
          </cell>
        </row>
        <row r="600">
          <cell r="A600" t="str">
            <v xml:space="preserve">5000-2-500                                   </v>
          </cell>
          <cell r="C600">
            <v>0</v>
          </cell>
          <cell r="D600">
            <v>0</v>
          </cell>
        </row>
        <row r="601">
          <cell r="A601" t="str">
            <v xml:space="preserve">5000-2-600                                   </v>
          </cell>
          <cell r="C601">
            <v>0</v>
          </cell>
          <cell r="D601">
            <v>0</v>
          </cell>
        </row>
        <row r="602">
          <cell r="A602" t="str">
            <v xml:space="preserve">5000-2-610                                   </v>
          </cell>
          <cell r="C602">
            <v>0</v>
          </cell>
          <cell r="D602">
            <v>0</v>
          </cell>
        </row>
        <row r="603">
          <cell r="A603" t="str">
            <v xml:space="preserve">5000-2-620                                   </v>
          </cell>
          <cell r="C603">
            <v>0</v>
          </cell>
          <cell r="D603">
            <v>0</v>
          </cell>
        </row>
        <row r="604">
          <cell r="A604" t="str">
            <v xml:space="preserve">5000-2-700                                   </v>
          </cell>
          <cell r="C604">
            <v>0</v>
          </cell>
          <cell r="D604">
            <v>0</v>
          </cell>
        </row>
        <row r="605">
          <cell r="A605" t="str">
            <v xml:space="preserve">5000-2-710                                   </v>
          </cell>
          <cell r="C605">
            <v>0</v>
          </cell>
          <cell r="D605">
            <v>0</v>
          </cell>
        </row>
        <row r="606">
          <cell r="A606" t="str">
            <v xml:space="preserve">5000-2-720                                   </v>
          </cell>
          <cell r="C606">
            <v>0</v>
          </cell>
          <cell r="D606">
            <v>0</v>
          </cell>
        </row>
        <row r="607">
          <cell r="A607" t="str">
            <v xml:space="preserve">5000-3-000                                   </v>
          </cell>
          <cell r="C607">
            <v>0</v>
          </cell>
          <cell r="D607">
            <v>0</v>
          </cell>
        </row>
        <row r="608">
          <cell r="A608" t="str">
            <v xml:space="preserve">5000-3-200                                   </v>
          </cell>
          <cell r="C608">
            <v>0</v>
          </cell>
          <cell r="D608">
            <v>0</v>
          </cell>
        </row>
        <row r="609">
          <cell r="A609" t="str">
            <v xml:space="preserve">5000-6                                       </v>
          </cell>
          <cell r="C609">
            <v>0</v>
          </cell>
          <cell r="D609">
            <v>0</v>
          </cell>
        </row>
        <row r="610">
          <cell r="A610" t="str">
            <v xml:space="preserve">5000-6-100                                   </v>
          </cell>
          <cell r="C610">
            <v>0</v>
          </cell>
          <cell r="D610">
            <v>0</v>
          </cell>
        </row>
        <row r="611">
          <cell r="A611" t="str">
            <v xml:space="preserve">5000-6-150                                   </v>
          </cell>
          <cell r="C611">
            <v>0</v>
          </cell>
          <cell r="D611">
            <v>0</v>
          </cell>
        </row>
        <row r="612">
          <cell r="A612" t="str">
            <v xml:space="preserve">5000-6-170                                   </v>
          </cell>
          <cell r="C612">
            <v>0</v>
          </cell>
          <cell r="D612">
            <v>0</v>
          </cell>
        </row>
        <row r="613">
          <cell r="A613" t="str">
            <v xml:space="preserve">5000-6-200                                   </v>
          </cell>
          <cell r="C613">
            <v>0</v>
          </cell>
          <cell r="D613">
            <v>0</v>
          </cell>
        </row>
        <row r="614">
          <cell r="A614" t="str">
            <v xml:space="preserve">5000-6-250                                   </v>
          </cell>
          <cell r="C614">
            <v>0</v>
          </cell>
          <cell r="D614">
            <v>0</v>
          </cell>
        </row>
        <row r="615">
          <cell r="A615" t="str">
            <v xml:space="preserve">5000-6-270                                   </v>
          </cell>
          <cell r="C615">
            <v>0</v>
          </cell>
          <cell r="D615">
            <v>0</v>
          </cell>
        </row>
        <row r="616">
          <cell r="A616" t="str">
            <v xml:space="preserve">5000-6-300                                   </v>
          </cell>
          <cell r="C616">
            <v>0</v>
          </cell>
          <cell r="D616">
            <v>0</v>
          </cell>
        </row>
        <row r="617">
          <cell r="A617" t="str">
            <v xml:space="preserve">5000-7-100                                   </v>
          </cell>
          <cell r="C617">
            <v>0</v>
          </cell>
          <cell r="D617">
            <v>0</v>
          </cell>
        </row>
        <row r="618">
          <cell r="A618" t="str">
            <v xml:space="preserve">5000-7-200                                   </v>
          </cell>
          <cell r="C618">
            <v>0</v>
          </cell>
          <cell r="D618">
            <v>0</v>
          </cell>
        </row>
        <row r="619">
          <cell r="A619" t="str">
            <v xml:space="preserve">5010-2                                       </v>
          </cell>
          <cell r="C619">
            <v>0</v>
          </cell>
          <cell r="D619">
            <v>0</v>
          </cell>
        </row>
        <row r="620">
          <cell r="A620" t="str">
            <v xml:space="preserve">5010-2-000                                   </v>
          </cell>
          <cell r="C620">
            <v>0</v>
          </cell>
          <cell r="D620">
            <v>0</v>
          </cell>
        </row>
        <row r="621">
          <cell r="A621" t="str">
            <v xml:space="preserve">5010-2-100                                   </v>
          </cell>
          <cell r="C621">
            <v>0</v>
          </cell>
          <cell r="D621">
            <v>0</v>
          </cell>
        </row>
        <row r="622">
          <cell r="A622" t="str">
            <v xml:space="preserve">5010-2-110                                   </v>
          </cell>
          <cell r="C622">
            <v>0</v>
          </cell>
          <cell r="D622">
            <v>0</v>
          </cell>
        </row>
        <row r="623">
          <cell r="A623" t="str">
            <v xml:space="preserve">5010-2-120                                   </v>
          </cell>
          <cell r="C623">
            <v>0</v>
          </cell>
          <cell r="D623">
            <v>0</v>
          </cell>
        </row>
        <row r="624">
          <cell r="A624" t="str">
            <v xml:space="preserve">5010-2-130                                   </v>
          </cell>
          <cell r="C624">
            <v>0</v>
          </cell>
          <cell r="D624">
            <v>0</v>
          </cell>
        </row>
        <row r="625">
          <cell r="A625" t="str">
            <v xml:space="preserve">5010-2-140                                   </v>
          </cell>
          <cell r="C625">
            <v>0</v>
          </cell>
          <cell r="D625">
            <v>0</v>
          </cell>
        </row>
        <row r="626">
          <cell r="A626" t="str">
            <v xml:space="preserve">5010-2-141                                   </v>
          </cell>
          <cell r="C626">
            <v>0</v>
          </cell>
          <cell r="D626">
            <v>0</v>
          </cell>
        </row>
        <row r="627">
          <cell r="A627" t="str">
            <v xml:space="preserve">5010-2-142                                   </v>
          </cell>
          <cell r="C627">
            <v>0</v>
          </cell>
          <cell r="D627">
            <v>0</v>
          </cell>
        </row>
        <row r="628">
          <cell r="A628" t="str">
            <v xml:space="preserve">5010-2-200                                   </v>
          </cell>
          <cell r="C628">
            <v>0</v>
          </cell>
          <cell r="D628">
            <v>0</v>
          </cell>
        </row>
        <row r="629">
          <cell r="A629" t="str">
            <v xml:space="preserve">5010-2-300                                   </v>
          </cell>
          <cell r="C629">
            <v>0</v>
          </cell>
          <cell r="D629">
            <v>0</v>
          </cell>
        </row>
        <row r="630">
          <cell r="A630" t="str">
            <v xml:space="preserve">5010-2-400                                   </v>
          </cell>
          <cell r="C630">
            <v>0</v>
          </cell>
          <cell r="D630">
            <v>0</v>
          </cell>
        </row>
        <row r="631">
          <cell r="A631" t="str">
            <v xml:space="preserve">5010-2-500                                   </v>
          </cell>
          <cell r="C631">
            <v>0</v>
          </cell>
          <cell r="D631">
            <v>0</v>
          </cell>
        </row>
        <row r="632">
          <cell r="A632" t="str">
            <v xml:space="preserve">5010-2-600                                   </v>
          </cell>
          <cell r="C632">
            <v>0</v>
          </cell>
          <cell r="D632">
            <v>0</v>
          </cell>
        </row>
        <row r="633">
          <cell r="A633" t="str">
            <v xml:space="preserve">5010-2-610                                   </v>
          </cell>
          <cell r="C633">
            <v>0</v>
          </cell>
          <cell r="D633">
            <v>0</v>
          </cell>
        </row>
        <row r="634">
          <cell r="A634" t="str">
            <v xml:space="preserve">5010-2-620                                   </v>
          </cell>
          <cell r="C634">
            <v>0</v>
          </cell>
          <cell r="D634">
            <v>0</v>
          </cell>
        </row>
        <row r="635">
          <cell r="A635" t="str">
            <v xml:space="preserve">5010-2-700                                   </v>
          </cell>
          <cell r="C635">
            <v>0</v>
          </cell>
          <cell r="D635">
            <v>0</v>
          </cell>
        </row>
        <row r="636">
          <cell r="A636" t="str">
            <v xml:space="preserve">5010-2-710                                   </v>
          </cell>
          <cell r="C636">
            <v>0</v>
          </cell>
          <cell r="D636">
            <v>0</v>
          </cell>
        </row>
        <row r="637">
          <cell r="A637" t="str">
            <v xml:space="preserve">5010-2-720                                   </v>
          </cell>
          <cell r="C637">
            <v>0</v>
          </cell>
          <cell r="D637">
            <v>0</v>
          </cell>
        </row>
        <row r="638">
          <cell r="A638" t="str">
            <v xml:space="preserve">5010-3-000                                   </v>
          </cell>
          <cell r="C638">
            <v>0</v>
          </cell>
          <cell r="D638">
            <v>0</v>
          </cell>
        </row>
        <row r="639">
          <cell r="A639" t="str">
            <v xml:space="preserve">5010-3-200                                   </v>
          </cell>
          <cell r="C639">
            <v>0</v>
          </cell>
          <cell r="D639">
            <v>0</v>
          </cell>
        </row>
        <row r="640">
          <cell r="A640" t="str">
            <v xml:space="preserve">5010-5                                       </v>
          </cell>
          <cell r="C640">
            <v>0</v>
          </cell>
          <cell r="D640">
            <v>0</v>
          </cell>
        </row>
        <row r="641">
          <cell r="A641" t="str">
            <v xml:space="preserve">5010-5-100                                   </v>
          </cell>
          <cell r="C641">
            <v>0</v>
          </cell>
          <cell r="D641">
            <v>0</v>
          </cell>
        </row>
        <row r="642">
          <cell r="A642" t="str">
            <v xml:space="preserve">5010-5-200                                   </v>
          </cell>
          <cell r="C642">
            <v>0</v>
          </cell>
          <cell r="D642">
            <v>0</v>
          </cell>
        </row>
        <row r="643">
          <cell r="A643" t="str">
            <v xml:space="preserve">5010-6                                       </v>
          </cell>
          <cell r="C643">
            <v>0</v>
          </cell>
          <cell r="D643">
            <v>0</v>
          </cell>
        </row>
        <row r="644">
          <cell r="A644" t="str">
            <v xml:space="preserve">5010-6-100                                   </v>
          </cell>
          <cell r="C644">
            <v>336993643.22000003</v>
          </cell>
          <cell r="D644">
            <v>63962782.439999998</v>
          </cell>
        </row>
        <row r="645">
          <cell r="A645" t="str">
            <v xml:space="preserve">5010-6-150                                   </v>
          </cell>
          <cell r="C645">
            <v>0</v>
          </cell>
          <cell r="D645">
            <v>0</v>
          </cell>
        </row>
        <row r="646">
          <cell r="A646" t="str">
            <v xml:space="preserve">5010-6-170                                   </v>
          </cell>
          <cell r="C646">
            <v>0</v>
          </cell>
          <cell r="D646">
            <v>0</v>
          </cell>
        </row>
        <row r="647">
          <cell r="A647" t="str">
            <v xml:space="preserve">5010-6-200                                   </v>
          </cell>
          <cell r="C647">
            <v>0</v>
          </cell>
          <cell r="D647">
            <v>0</v>
          </cell>
        </row>
        <row r="648">
          <cell r="A648" t="str">
            <v xml:space="preserve">5010-6-250                                   </v>
          </cell>
          <cell r="C648">
            <v>0</v>
          </cell>
          <cell r="D648">
            <v>0</v>
          </cell>
        </row>
        <row r="649">
          <cell r="A649" t="str">
            <v xml:space="preserve">5010-6-270                                   </v>
          </cell>
          <cell r="C649">
            <v>0</v>
          </cell>
          <cell r="D649">
            <v>0</v>
          </cell>
        </row>
        <row r="650">
          <cell r="A650" t="str">
            <v xml:space="preserve">5010-6-300                                   </v>
          </cell>
          <cell r="C650">
            <v>0</v>
          </cell>
          <cell r="D650">
            <v>0</v>
          </cell>
        </row>
        <row r="651">
          <cell r="A651" t="str">
            <v xml:space="preserve">5010-7-100                                   </v>
          </cell>
          <cell r="C651">
            <v>0</v>
          </cell>
          <cell r="D651">
            <v>0</v>
          </cell>
        </row>
        <row r="652">
          <cell r="A652" t="str">
            <v xml:space="preserve">5010-7-200                                   </v>
          </cell>
          <cell r="C652">
            <v>0</v>
          </cell>
          <cell r="D652">
            <v>0</v>
          </cell>
        </row>
        <row r="653">
          <cell r="A653" t="str">
            <v xml:space="preserve">5011-3                                       </v>
          </cell>
          <cell r="C653">
            <v>0</v>
          </cell>
          <cell r="D653">
            <v>0</v>
          </cell>
        </row>
        <row r="654">
          <cell r="A654" t="str">
            <v xml:space="preserve">5011-3-100                                   </v>
          </cell>
          <cell r="C654">
            <v>0</v>
          </cell>
          <cell r="D654">
            <v>0</v>
          </cell>
        </row>
        <row r="655">
          <cell r="A655" t="str">
            <v xml:space="preserve">5012-3-100                                   </v>
          </cell>
          <cell r="C655">
            <v>1542856.84</v>
          </cell>
          <cell r="D655">
            <v>0</v>
          </cell>
        </row>
        <row r="656">
          <cell r="A656" t="str">
            <v xml:space="preserve">5012-6-100                                   </v>
          </cell>
          <cell r="C656">
            <v>1762254.17</v>
          </cell>
          <cell r="D656">
            <v>0</v>
          </cell>
        </row>
        <row r="657">
          <cell r="A657" t="str">
            <v xml:space="preserve">5012-6-150                                   </v>
          </cell>
          <cell r="C657">
            <v>0</v>
          </cell>
          <cell r="D657">
            <v>0</v>
          </cell>
        </row>
        <row r="658">
          <cell r="A658" t="str">
            <v xml:space="preserve">5115-2                                       </v>
          </cell>
          <cell r="C658">
            <v>0</v>
          </cell>
          <cell r="D658">
            <v>0</v>
          </cell>
        </row>
        <row r="659">
          <cell r="A659" t="str">
            <v xml:space="preserve">5115-2-000                                   </v>
          </cell>
          <cell r="C659">
            <v>0</v>
          </cell>
          <cell r="D659">
            <v>0</v>
          </cell>
        </row>
        <row r="660">
          <cell r="A660" t="str">
            <v xml:space="preserve">5115-2-100                                   </v>
          </cell>
          <cell r="C660">
            <v>0</v>
          </cell>
          <cell r="D660">
            <v>0</v>
          </cell>
        </row>
        <row r="661">
          <cell r="A661" t="str">
            <v xml:space="preserve">5115-2-110                                   </v>
          </cell>
          <cell r="C661">
            <v>0</v>
          </cell>
          <cell r="D661">
            <v>0</v>
          </cell>
        </row>
        <row r="662">
          <cell r="A662" t="str">
            <v xml:space="preserve">5115-2-120                                   </v>
          </cell>
          <cell r="C662">
            <v>0</v>
          </cell>
          <cell r="D662">
            <v>0</v>
          </cell>
        </row>
        <row r="663">
          <cell r="A663" t="str">
            <v xml:space="preserve">5115-2-130                                   </v>
          </cell>
          <cell r="C663">
            <v>0</v>
          </cell>
          <cell r="D663">
            <v>0</v>
          </cell>
        </row>
        <row r="664">
          <cell r="A664" t="str">
            <v xml:space="preserve">5115-2-140                                   </v>
          </cell>
          <cell r="C664">
            <v>0</v>
          </cell>
          <cell r="D664">
            <v>0</v>
          </cell>
        </row>
        <row r="665">
          <cell r="A665" t="str">
            <v xml:space="preserve">5115-2-141                                   </v>
          </cell>
          <cell r="C665">
            <v>0</v>
          </cell>
          <cell r="D665">
            <v>0</v>
          </cell>
        </row>
        <row r="666">
          <cell r="A666" t="str">
            <v xml:space="preserve">5115-2-142                                   </v>
          </cell>
          <cell r="C666">
            <v>0</v>
          </cell>
          <cell r="D666">
            <v>0</v>
          </cell>
        </row>
        <row r="667">
          <cell r="A667" t="str">
            <v xml:space="preserve">5115-2-200                                   </v>
          </cell>
          <cell r="C667">
            <v>0</v>
          </cell>
          <cell r="D667">
            <v>0</v>
          </cell>
        </row>
        <row r="668">
          <cell r="A668" t="str">
            <v xml:space="preserve">5115-2-300                                   </v>
          </cell>
          <cell r="C668">
            <v>0</v>
          </cell>
          <cell r="D668">
            <v>0</v>
          </cell>
        </row>
        <row r="669">
          <cell r="A669" t="str">
            <v xml:space="preserve">5115-2-400                                   </v>
          </cell>
          <cell r="C669">
            <v>0</v>
          </cell>
          <cell r="D669">
            <v>0</v>
          </cell>
        </row>
        <row r="670">
          <cell r="A670" t="str">
            <v xml:space="preserve">5115-2-500                                   </v>
          </cell>
          <cell r="C670">
            <v>0</v>
          </cell>
          <cell r="D670">
            <v>0</v>
          </cell>
        </row>
        <row r="671">
          <cell r="A671" t="str">
            <v xml:space="preserve">5115-2-600                                   </v>
          </cell>
          <cell r="C671">
            <v>0</v>
          </cell>
          <cell r="D671">
            <v>0</v>
          </cell>
        </row>
        <row r="672">
          <cell r="A672" t="str">
            <v xml:space="preserve">5115-2-610                                   </v>
          </cell>
          <cell r="C672">
            <v>0</v>
          </cell>
          <cell r="D672">
            <v>0</v>
          </cell>
        </row>
        <row r="673">
          <cell r="A673" t="str">
            <v xml:space="preserve">5115-2-620                                   </v>
          </cell>
          <cell r="C673">
            <v>0</v>
          </cell>
          <cell r="D673">
            <v>0</v>
          </cell>
        </row>
        <row r="674">
          <cell r="A674" t="str">
            <v xml:space="preserve">5115-2-700                                   </v>
          </cell>
          <cell r="C674">
            <v>0</v>
          </cell>
          <cell r="D674">
            <v>0</v>
          </cell>
        </row>
        <row r="675">
          <cell r="A675" t="str">
            <v xml:space="preserve">5115-2-710                                   </v>
          </cell>
          <cell r="C675">
            <v>0</v>
          </cell>
          <cell r="D675">
            <v>0</v>
          </cell>
        </row>
        <row r="676">
          <cell r="A676" t="str">
            <v xml:space="preserve">5115-2-720                                   </v>
          </cell>
          <cell r="C676">
            <v>0</v>
          </cell>
          <cell r="D676">
            <v>0</v>
          </cell>
        </row>
        <row r="677">
          <cell r="A677" t="str">
            <v xml:space="preserve">5115-3                                       </v>
          </cell>
          <cell r="C677">
            <v>0</v>
          </cell>
          <cell r="D677">
            <v>0</v>
          </cell>
        </row>
        <row r="678">
          <cell r="A678" t="str">
            <v xml:space="preserve">5115-3-000                                   </v>
          </cell>
          <cell r="C678">
            <v>0</v>
          </cell>
          <cell r="D678">
            <v>0</v>
          </cell>
        </row>
        <row r="679">
          <cell r="A679" t="str">
            <v xml:space="preserve">5115-3-100                                   </v>
          </cell>
          <cell r="C679">
            <v>1402278.51</v>
          </cell>
          <cell r="D679">
            <v>0</v>
          </cell>
        </row>
        <row r="680">
          <cell r="A680" t="str">
            <v xml:space="preserve">5115-3-200                                   </v>
          </cell>
          <cell r="C680">
            <v>0</v>
          </cell>
          <cell r="D680">
            <v>0</v>
          </cell>
        </row>
        <row r="681">
          <cell r="A681" t="str">
            <v xml:space="preserve">5115-5                                       </v>
          </cell>
          <cell r="C681">
            <v>0</v>
          </cell>
          <cell r="D681">
            <v>0</v>
          </cell>
        </row>
        <row r="682">
          <cell r="A682" t="str">
            <v xml:space="preserve">5115-5-100                                   </v>
          </cell>
          <cell r="C682">
            <v>0</v>
          </cell>
          <cell r="D682">
            <v>0</v>
          </cell>
        </row>
        <row r="683">
          <cell r="A683" t="str">
            <v xml:space="preserve">5115-5-200                                   </v>
          </cell>
          <cell r="C683">
            <v>0</v>
          </cell>
          <cell r="D683">
            <v>0</v>
          </cell>
        </row>
        <row r="684">
          <cell r="A684" t="str">
            <v xml:space="preserve">5115-6                                       </v>
          </cell>
          <cell r="C684">
            <v>0</v>
          </cell>
          <cell r="D684">
            <v>0</v>
          </cell>
        </row>
        <row r="685">
          <cell r="A685" t="str">
            <v xml:space="preserve">5115-6-100                                   </v>
          </cell>
          <cell r="C685">
            <v>0</v>
          </cell>
          <cell r="D685">
            <v>0</v>
          </cell>
        </row>
        <row r="686">
          <cell r="A686" t="str">
            <v xml:space="preserve">5115-6-150                                   </v>
          </cell>
          <cell r="C686">
            <v>8058600.3099999996</v>
          </cell>
          <cell r="D686">
            <v>1469657.2299999995</v>
          </cell>
        </row>
        <row r="687">
          <cell r="A687" t="str">
            <v xml:space="preserve">5115-6-160                                   </v>
          </cell>
          <cell r="C687">
            <v>0</v>
          </cell>
          <cell r="D687">
            <v>0</v>
          </cell>
        </row>
        <row r="688">
          <cell r="A688" t="str">
            <v xml:space="preserve">5115-6-170                                   </v>
          </cell>
          <cell r="C688">
            <v>0</v>
          </cell>
          <cell r="D688">
            <v>0</v>
          </cell>
        </row>
        <row r="689">
          <cell r="A689" t="str">
            <v xml:space="preserve">5115-6-200                                   </v>
          </cell>
          <cell r="C689">
            <v>0</v>
          </cell>
          <cell r="D689">
            <v>0</v>
          </cell>
        </row>
        <row r="690">
          <cell r="A690" t="str">
            <v xml:space="preserve">5115-6-250                                   </v>
          </cell>
          <cell r="C690">
            <v>0</v>
          </cell>
          <cell r="D690">
            <v>0</v>
          </cell>
        </row>
        <row r="691">
          <cell r="A691" t="str">
            <v xml:space="preserve">5115-6-270                                   </v>
          </cell>
          <cell r="C691">
            <v>0</v>
          </cell>
          <cell r="D691">
            <v>0</v>
          </cell>
        </row>
        <row r="692">
          <cell r="A692" t="str">
            <v xml:space="preserve">5115-6-300                                   </v>
          </cell>
          <cell r="C692">
            <v>0</v>
          </cell>
          <cell r="D692">
            <v>0</v>
          </cell>
        </row>
        <row r="693">
          <cell r="A693" t="str">
            <v xml:space="preserve">5115-7-100                                   </v>
          </cell>
          <cell r="C693">
            <v>0</v>
          </cell>
          <cell r="D693">
            <v>0</v>
          </cell>
        </row>
        <row r="694">
          <cell r="A694" t="str">
            <v xml:space="preserve">5115-7-200                                   </v>
          </cell>
          <cell r="C694">
            <v>0</v>
          </cell>
          <cell r="D694">
            <v>0</v>
          </cell>
        </row>
        <row r="695">
          <cell r="A695" t="str">
            <v xml:space="preserve">5116-2                                       </v>
          </cell>
          <cell r="C695">
            <v>0</v>
          </cell>
          <cell r="D695">
            <v>0</v>
          </cell>
        </row>
        <row r="696">
          <cell r="A696" t="str">
            <v xml:space="preserve">5116-2-000                                   </v>
          </cell>
          <cell r="C696">
            <v>0</v>
          </cell>
          <cell r="D696">
            <v>0</v>
          </cell>
        </row>
        <row r="697">
          <cell r="A697" t="str">
            <v xml:space="preserve">5116-2-100                                   </v>
          </cell>
          <cell r="C697">
            <v>0</v>
          </cell>
          <cell r="D697">
            <v>0</v>
          </cell>
        </row>
        <row r="698">
          <cell r="A698" t="str">
            <v xml:space="preserve">5116-2-110                                   </v>
          </cell>
          <cell r="C698">
            <v>0</v>
          </cell>
          <cell r="D698">
            <v>0</v>
          </cell>
        </row>
        <row r="699">
          <cell r="A699" t="str">
            <v xml:space="preserve">5116-2-111                                   </v>
          </cell>
          <cell r="C699">
            <v>0</v>
          </cell>
          <cell r="D699">
            <v>0</v>
          </cell>
        </row>
        <row r="700">
          <cell r="A700" t="str">
            <v xml:space="preserve">5116-2-112                                   </v>
          </cell>
          <cell r="C700">
            <v>0</v>
          </cell>
          <cell r="D700">
            <v>0</v>
          </cell>
        </row>
        <row r="701">
          <cell r="A701" t="str">
            <v xml:space="preserve">5116-2-112-1                                 </v>
          </cell>
          <cell r="C701">
            <v>862423.5</v>
          </cell>
          <cell r="D701">
            <v>224250</v>
          </cell>
        </row>
        <row r="702">
          <cell r="A702" t="str">
            <v xml:space="preserve">5116-2-112-2                                 </v>
          </cell>
          <cell r="C702">
            <v>0</v>
          </cell>
          <cell r="D702">
            <v>0</v>
          </cell>
        </row>
        <row r="703">
          <cell r="A703" t="str">
            <v xml:space="preserve">5116-2-112-3                                 </v>
          </cell>
          <cell r="C703">
            <v>190050</v>
          </cell>
          <cell r="D703">
            <v>49250</v>
          </cell>
        </row>
        <row r="704">
          <cell r="A704" t="str">
            <v xml:space="preserve">5116-2-113                                   </v>
          </cell>
          <cell r="C704">
            <v>116700</v>
          </cell>
          <cell r="D704">
            <v>23100</v>
          </cell>
        </row>
        <row r="705">
          <cell r="A705" t="str">
            <v xml:space="preserve">5116-2-114                                   </v>
          </cell>
          <cell r="C705">
            <v>0</v>
          </cell>
          <cell r="D705">
            <v>0</v>
          </cell>
        </row>
        <row r="706">
          <cell r="A706" t="str">
            <v xml:space="preserve">5116-2-115                                   </v>
          </cell>
          <cell r="C706">
            <v>66453.100000000006</v>
          </cell>
          <cell r="D706">
            <v>23150</v>
          </cell>
        </row>
        <row r="707">
          <cell r="A707" t="str">
            <v xml:space="preserve">5116-2-120                                   </v>
          </cell>
          <cell r="C707">
            <v>0</v>
          </cell>
          <cell r="D707">
            <v>0</v>
          </cell>
        </row>
        <row r="708">
          <cell r="A708" t="str">
            <v xml:space="preserve">5116-2-130                                   </v>
          </cell>
          <cell r="C708">
            <v>0</v>
          </cell>
          <cell r="D708">
            <v>0</v>
          </cell>
        </row>
        <row r="709">
          <cell r="A709" t="str">
            <v xml:space="preserve">5116-2-140                                   </v>
          </cell>
          <cell r="C709">
            <v>0</v>
          </cell>
          <cell r="D709">
            <v>0</v>
          </cell>
        </row>
        <row r="710">
          <cell r="A710" t="str">
            <v xml:space="preserve">5116-2-141                                   </v>
          </cell>
          <cell r="C710">
            <v>0</v>
          </cell>
          <cell r="D710">
            <v>0</v>
          </cell>
        </row>
        <row r="711">
          <cell r="A711" t="str">
            <v xml:space="preserve">5116-2-142                                   </v>
          </cell>
          <cell r="C711">
            <v>0</v>
          </cell>
          <cell r="D711">
            <v>0</v>
          </cell>
        </row>
        <row r="712">
          <cell r="A712" t="str">
            <v xml:space="preserve">5116-2-200                                   </v>
          </cell>
          <cell r="C712">
            <v>0</v>
          </cell>
          <cell r="D712">
            <v>0</v>
          </cell>
        </row>
        <row r="713">
          <cell r="A713" t="str">
            <v xml:space="preserve">5116-2-300                                   </v>
          </cell>
          <cell r="C713">
            <v>0</v>
          </cell>
          <cell r="D713">
            <v>0</v>
          </cell>
        </row>
        <row r="714">
          <cell r="A714" t="str">
            <v xml:space="preserve">5116-2-400                                   </v>
          </cell>
          <cell r="C714">
            <v>0</v>
          </cell>
          <cell r="D714">
            <v>0</v>
          </cell>
        </row>
        <row r="715">
          <cell r="A715" t="str">
            <v xml:space="preserve">5116-2-500                                   </v>
          </cell>
          <cell r="C715">
            <v>0</v>
          </cell>
          <cell r="D715">
            <v>0</v>
          </cell>
        </row>
        <row r="716">
          <cell r="A716" t="str">
            <v xml:space="preserve">5116-2-600                                   </v>
          </cell>
          <cell r="C716">
            <v>0</v>
          </cell>
          <cell r="D716">
            <v>0</v>
          </cell>
        </row>
        <row r="717">
          <cell r="A717" t="str">
            <v xml:space="preserve">5116-2-610                                   </v>
          </cell>
          <cell r="C717">
            <v>0</v>
          </cell>
          <cell r="D717">
            <v>0</v>
          </cell>
        </row>
        <row r="718">
          <cell r="A718" t="str">
            <v xml:space="preserve">5116-2-620                                   </v>
          </cell>
          <cell r="C718">
            <v>0</v>
          </cell>
          <cell r="D718">
            <v>0</v>
          </cell>
        </row>
        <row r="719">
          <cell r="A719" t="str">
            <v xml:space="preserve">5116-2-700                                   </v>
          </cell>
          <cell r="C719">
            <v>0</v>
          </cell>
          <cell r="D719">
            <v>0</v>
          </cell>
        </row>
        <row r="720">
          <cell r="A720" t="str">
            <v xml:space="preserve">5116-2-710                                   </v>
          </cell>
          <cell r="C720">
            <v>0</v>
          </cell>
          <cell r="D720">
            <v>0</v>
          </cell>
        </row>
        <row r="721">
          <cell r="A721" t="str">
            <v xml:space="preserve">5116-2-720                                   </v>
          </cell>
          <cell r="C721">
            <v>0</v>
          </cell>
          <cell r="D721">
            <v>0</v>
          </cell>
        </row>
        <row r="722">
          <cell r="A722" t="str">
            <v xml:space="preserve">5116-3                                       </v>
          </cell>
          <cell r="C722">
            <v>0</v>
          </cell>
          <cell r="D722">
            <v>0</v>
          </cell>
        </row>
        <row r="723">
          <cell r="A723" t="str">
            <v xml:space="preserve">5116-3-000                                   </v>
          </cell>
          <cell r="C723">
            <v>0</v>
          </cell>
          <cell r="D723">
            <v>0</v>
          </cell>
        </row>
        <row r="724">
          <cell r="A724" t="str">
            <v xml:space="preserve">5116-3-100                                   </v>
          </cell>
          <cell r="C724">
            <v>8243584.7300000004</v>
          </cell>
          <cell r="D724">
            <v>1952055.17</v>
          </cell>
        </row>
        <row r="725">
          <cell r="A725" t="str">
            <v xml:space="preserve">5116-3-200                                   </v>
          </cell>
          <cell r="C725">
            <v>0</v>
          </cell>
          <cell r="D725">
            <v>0</v>
          </cell>
        </row>
        <row r="726">
          <cell r="A726" t="str">
            <v xml:space="preserve">5116-5                                       </v>
          </cell>
          <cell r="C726">
            <v>0</v>
          </cell>
          <cell r="D726">
            <v>0</v>
          </cell>
        </row>
        <row r="727">
          <cell r="A727" t="str">
            <v xml:space="preserve">5116-5-100                                   </v>
          </cell>
          <cell r="C727">
            <v>0</v>
          </cell>
          <cell r="D727">
            <v>0</v>
          </cell>
        </row>
        <row r="728">
          <cell r="A728" t="str">
            <v xml:space="preserve">5116-5-200                                   </v>
          </cell>
          <cell r="C728">
            <v>0</v>
          </cell>
          <cell r="D728">
            <v>0</v>
          </cell>
        </row>
        <row r="729">
          <cell r="A729" t="str">
            <v xml:space="preserve">5116-6                                       </v>
          </cell>
          <cell r="C729">
            <v>0</v>
          </cell>
          <cell r="D729">
            <v>0</v>
          </cell>
        </row>
        <row r="730">
          <cell r="A730" t="str">
            <v xml:space="preserve">5116-6-100                                   </v>
          </cell>
          <cell r="C730">
            <v>381223.9</v>
          </cell>
          <cell r="D730">
            <v>102861.09999999998</v>
          </cell>
        </row>
        <row r="731">
          <cell r="A731" t="str">
            <v xml:space="preserve">5116-6-150                                   </v>
          </cell>
          <cell r="C731">
            <v>66360</v>
          </cell>
          <cell r="D731">
            <v>0</v>
          </cell>
        </row>
        <row r="732">
          <cell r="A732" t="str">
            <v xml:space="preserve">5116-6-170                                   </v>
          </cell>
          <cell r="C732">
            <v>0</v>
          </cell>
          <cell r="D732">
            <v>0</v>
          </cell>
        </row>
        <row r="733">
          <cell r="A733" t="str">
            <v xml:space="preserve">5116-6-200                                   </v>
          </cell>
          <cell r="C733">
            <v>0</v>
          </cell>
          <cell r="D733">
            <v>0</v>
          </cell>
        </row>
        <row r="734">
          <cell r="A734" t="str">
            <v xml:space="preserve">5116-6-250                                   </v>
          </cell>
          <cell r="C734">
            <v>0</v>
          </cell>
          <cell r="D734">
            <v>0</v>
          </cell>
        </row>
        <row r="735">
          <cell r="A735" t="str">
            <v xml:space="preserve">5116-6-270                                   </v>
          </cell>
          <cell r="C735">
            <v>0</v>
          </cell>
          <cell r="D735">
            <v>0</v>
          </cell>
        </row>
        <row r="736">
          <cell r="A736" t="str">
            <v xml:space="preserve">5116-6-300                                   </v>
          </cell>
          <cell r="C736">
            <v>0</v>
          </cell>
          <cell r="D736">
            <v>0</v>
          </cell>
        </row>
        <row r="737">
          <cell r="A737" t="str">
            <v xml:space="preserve">5116-7-100                                   </v>
          </cell>
          <cell r="C737">
            <v>0</v>
          </cell>
          <cell r="D737">
            <v>0</v>
          </cell>
        </row>
        <row r="738">
          <cell r="A738" t="str">
            <v xml:space="preserve">5116-7-200                                   </v>
          </cell>
          <cell r="C738">
            <v>0</v>
          </cell>
          <cell r="D738">
            <v>0</v>
          </cell>
        </row>
        <row r="739">
          <cell r="A739" t="str">
            <v xml:space="preserve">5117-2                                       </v>
          </cell>
          <cell r="C739">
            <v>0</v>
          </cell>
          <cell r="D739">
            <v>0</v>
          </cell>
        </row>
        <row r="740">
          <cell r="A740" t="str">
            <v xml:space="preserve">5117-2-000                                   </v>
          </cell>
          <cell r="C740">
            <v>0</v>
          </cell>
          <cell r="D740">
            <v>0</v>
          </cell>
        </row>
        <row r="741">
          <cell r="A741" t="str">
            <v xml:space="preserve">5117-2-100                                   </v>
          </cell>
          <cell r="C741">
            <v>0</v>
          </cell>
          <cell r="D741">
            <v>0</v>
          </cell>
        </row>
        <row r="742">
          <cell r="A742" t="str">
            <v xml:space="preserve">5117-2-110                                   </v>
          </cell>
          <cell r="C742">
            <v>0</v>
          </cell>
          <cell r="D742">
            <v>0</v>
          </cell>
        </row>
        <row r="743">
          <cell r="A743" t="str">
            <v xml:space="preserve">5117-2-111                                   </v>
          </cell>
          <cell r="C743">
            <v>0</v>
          </cell>
          <cell r="D743">
            <v>0</v>
          </cell>
        </row>
        <row r="744">
          <cell r="A744" t="str">
            <v xml:space="preserve">5117-2-112                                   </v>
          </cell>
          <cell r="C744">
            <v>0</v>
          </cell>
          <cell r="D744">
            <v>0</v>
          </cell>
        </row>
        <row r="745">
          <cell r="A745" t="str">
            <v xml:space="preserve">5117-2-112-1                                 </v>
          </cell>
          <cell r="C745">
            <v>0</v>
          </cell>
          <cell r="D745">
            <v>0</v>
          </cell>
        </row>
        <row r="746">
          <cell r="A746" t="str">
            <v xml:space="preserve">5117-2-112-2                                 </v>
          </cell>
          <cell r="C746">
            <v>0</v>
          </cell>
          <cell r="D746">
            <v>0</v>
          </cell>
        </row>
        <row r="747">
          <cell r="A747" t="str">
            <v xml:space="preserve">5117-2-112-3                                 </v>
          </cell>
          <cell r="C747">
            <v>0</v>
          </cell>
          <cell r="D747">
            <v>0</v>
          </cell>
        </row>
        <row r="748">
          <cell r="A748" t="str">
            <v xml:space="preserve">5117-2-113                                   </v>
          </cell>
          <cell r="C748">
            <v>0</v>
          </cell>
          <cell r="D748">
            <v>0</v>
          </cell>
        </row>
        <row r="749">
          <cell r="A749" t="str">
            <v xml:space="preserve">5117-2-114                                   </v>
          </cell>
          <cell r="C749">
            <v>0</v>
          </cell>
          <cell r="D749">
            <v>0</v>
          </cell>
        </row>
        <row r="750">
          <cell r="A750" t="str">
            <v xml:space="preserve">5117-2-115                                   </v>
          </cell>
          <cell r="C750">
            <v>0</v>
          </cell>
          <cell r="D750">
            <v>0</v>
          </cell>
        </row>
        <row r="751">
          <cell r="A751" t="str">
            <v xml:space="preserve">5117-2-120                                   </v>
          </cell>
          <cell r="C751">
            <v>0</v>
          </cell>
          <cell r="D751">
            <v>0</v>
          </cell>
        </row>
        <row r="752">
          <cell r="A752" t="str">
            <v xml:space="preserve">5117-2-130                                   </v>
          </cell>
          <cell r="C752">
            <v>0</v>
          </cell>
          <cell r="D752">
            <v>0</v>
          </cell>
        </row>
        <row r="753">
          <cell r="A753" t="str">
            <v xml:space="preserve">5117-2-140                                   </v>
          </cell>
          <cell r="C753">
            <v>0</v>
          </cell>
          <cell r="D753">
            <v>0</v>
          </cell>
        </row>
        <row r="754">
          <cell r="A754" t="str">
            <v xml:space="preserve">5117-2-141                                   </v>
          </cell>
          <cell r="C754">
            <v>0</v>
          </cell>
          <cell r="D754">
            <v>0</v>
          </cell>
        </row>
        <row r="755">
          <cell r="A755" t="str">
            <v xml:space="preserve">5117-2-142                                   </v>
          </cell>
          <cell r="C755">
            <v>0</v>
          </cell>
          <cell r="D755">
            <v>0</v>
          </cell>
        </row>
        <row r="756">
          <cell r="A756" t="str">
            <v xml:space="preserve">5117-2-200                                   </v>
          </cell>
          <cell r="C756">
            <v>0</v>
          </cell>
          <cell r="D756">
            <v>0</v>
          </cell>
        </row>
        <row r="757">
          <cell r="A757" t="str">
            <v xml:space="preserve">5117-2-300                                   </v>
          </cell>
          <cell r="C757">
            <v>0</v>
          </cell>
          <cell r="D757">
            <v>0</v>
          </cell>
        </row>
        <row r="758">
          <cell r="A758" t="str">
            <v xml:space="preserve">5117-2-400                                   </v>
          </cell>
          <cell r="C758">
            <v>0</v>
          </cell>
          <cell r="D758">
            <v>0</v>
          </cell>
        </row>
        <row r="759">
          <cell r="A759" t="str">
            <v xml:space="preserve">5117-2-500                                   </v>
          </cell>
          <cell r="C759">
            <v>0</v>
          </cell>
          <cell r="D759">
            <v>0</v>
          </cell>
        </row>
        <row r="760">
          <cell r="A760" t="str">
            <v xml:space="preserve">5117-2-600                                   </v>
          </cell>
          <cell r="C760">
            <v>0</v>
          </cell>
          <cell r="D760">
            <v>0</v>
          </cell>
        </row>
        <row r="761">
          <cell r="A761" t="str">
            <v xml:space="preserve">5117-2-610                                   </v>
          </cell>
          <cell r="C761">
            <v>0</v>
          </cell>
          <cell r="D761">
            <v>0</v>
          </cell>
        </row>
        <row r="762">
          <cell r="A762" t="str">
            <v xml:space="preserve">5117-2-620                                   </v>
          </cell>
          <cell r="C762">
            <v>0</v>
          </cell>
          <cell r="D762">
            <v>0</v>
          </cell>
        </row>
        <row r="763">
          <cell r="A763" t="str">
            <v xml:space="preserve">5117-2-700                                   </v>
          </cell>
          <cell r="C763">
            <v>0</v>
          </cell>
          <cell r="D763">
            <v>0</v>
          </cell>
        </row>
        <row r="764">
          <cell r="A764" t="str">
            <v xml:space="preserve">5117-2-710                                   </v>
          </cell>
          <cell r="C764">
            <v>0</v>
          </cell>
          <cell r="D764">
            <v>0</v>
          </cell>
        </row>
        <row r="765">
          <cell r="A765" t="str">
            <v xml:space="preserve">5117-2-720                                   </v>
          </cell>
          <cell r="C765">
            <v>0</v>
          </cell>
          <cell r="D765">
            <v>0</v>
          </cell>
        </row>
        <row r="766">
          <cell r="A766" t="str">
            <v xml:space="preserve">5117-3                                       </v>
          </cell>
          <cell r="C766">
            <v>0</v>
          </cell>
          <cell r="D766">
            <v>0</v>
          </cell>
        </row>
        <row r="767">
          <cell r="A767" t="str">
            <v xml:space="preserve">5117-3-000                                   </v>
          </cell>
          <cell r="C767">
            <v>0</v>
          </cell>
          <cell r="D767">
            <v>0</v>
          </cell>
        </row>
        <row r="768">
          <cell r="A768" t="str">
            <v xml:space="preserve">5117-3-100                                   </v>
          </cell>
          <cell r="C768">
            <v>10877170.01</v>
          </cell>
          <cell r="D768">
            <v>2402212.0500000007</v>
          </cell>
        </row>
        <row r="769">
          <cell r="A769" t="str">
            <v xml:space="preserve">5117-3-200                                   </v>
          </cell>
          <cell r="C769">
            <v>0</v>
          </cell>
          <cell r="D769">
            <v>0</v>
          </cell>
        </row>
        <row r="770">
          <cell r="A770" t="str">
            <v xml:space="preserve">5117-5                                       </v>
          </cell>
          <cell r="C770">
            <v>0</v>
          </cell>
          <cell r="D770">
            <v>0</v>
          </cell>
        </row>
        <row r="771">
          <cell r="A771" t="str">
            <v xml:space="preserve">5117-5-100                                   </v>
          </cell>
          <cell r="C771">
            <v>0</v>
          </cell>
          <cell r="D771">
            <v>0</v>
          </cell>
        </row>
        <row r="772">
          <cell r="A772" t="str">
            <v xml:space="preserve">5117-5-200                                   </v>
          </cell>
          <cell r="C772">
            <v>0</v>
          </cell>
          <cell r="D772">
            <v>0</v>
          </cell>
        </row>
        <row r="773">
          <cell r="A773" t="str">
            <v xml:space="preserve">5117-6                                       </v>
          </cell>
          <cell r="C773">
            <v>0</v>
          </cell>
          <cell r="D773">
            <v>0</v>
          </cell>
        </row>
        <row r="774">
          <cell r="A774" t="str">
            <v xml:space="preserve">5117-6-100                                   </v>
          </cell>
          <cell r="C774">
            <v>0</v>
          </cell>
          <cell r="D774">
            <v>0</v>
          </cell>
        </row>
        <row r="775">
          <cell r="A775" t="str">
            <v xml:space="preserve">5117-6-150                                   </v>
          </cell>
          <cell r="C775">
            <v>26426806.969999999</v>
          </cell>
          <cell r="D775">
            <v>5189879.3000000007</v>
          </cell>
        </row>
        <row r="776">
          <cell r="A776" t="str">
            <v xml:space="preserve">5117-6-170                                   </v>
          </cell>
          <cell r="C776">
            <v>0</v>
          </cell>
          <cell r="D776">
            <v>0</v>
          </cell>
        </row>
        <row r="777">
          <cell r="A777" t="str">
            <v xml:space="preserve">5117-6-200                                   </v>
          </cell>
          <cell r="C777">
            <v>0</v>
          </cell>
          <cell r="D777">
            <v>0</v>
          </cell>
        </row>
        <row r="778">
          <cell r="A778" t="str">
            <v xml:space="preserve">5117-6-250                                   </v>
          </cell>
          <cell r="C778">
            <v>0</v>
          </cell>
          <cell r="D778">
            <v>0</v>
          </cell>
        </row>
        <row r="779">
          <cell r="A779" t="str">
            <v xml:space="preserve">5117-6-270                                   </v>
          </cell>
          <cell r="C779">
            <v>0</v>
          </cell>
          <cell r="D779">
            <v>0</v>
          </cell>
        </row>
        <row r="780">
          <cell r="A780" t="str">
            <v xml:space="preserve">5117-6-300                                   </v>
          </cell>
          <cell r="C780">
            <v>0</v>
          </cell>
          <cell r="D780">
            <v>0</v>
          </cell>
        </row>
        <row r="781">
          <cell r="A781" t="str">
            <v xml:space="preserve">5117-7-100                                   </v>
          </cell>
          <cell r="C781">
            <v>0</v>
          </cell>
          <cell r="D781">
            <v>0</v>
          </cell>
        </row>
        <row r="782">
          <cell r="A782" t="str">
            <v xml:space="preserve">5117-7-200                                   </v>
          </cell>
          <cell r="C782">
            <v>0</v>
          </cell>
          <cell r="D782">
            <v>0</v>
          </cell>
        </row>
        <row r="783">
          <cell r="A783" t="str">
            <v xml:space="preserve">5118-2                                       </v>
          </cell>
          <cell r="C783">
            <v>0</v>
          </cell>
          <cell r="D783">
            <v>0</v>
          </cell>
        </row>
        <row r="784">
          <cell r="A784" t="str">
            <v xml:space="preserve">5118-2-000                                   </v>
          </cell>
          <cell r="C784">
            <v>0</v>
          </cell>
          <cell r="D784">
            <v>0</v>
          </cell>
        </row>
        <row r="785">
          <cell r="A785" t="str">
            <v xml:space="preserve">5118-2-100                                   </v>
          </cell>
          <cell r="C785">
            <v>7572951.1100000003</v>
          </cell>
          <cell r="D785">
            <v>1456209.7599999988</v>
          </cell>
        </row>
        <row r="786">
          <cell r="A786" t="str">
            <v xml:space="preserve">5118-2-110                                   </v>
          </cell>
          <cell r="C786">
            <v>224479.65</v>
          </cell>
          <cell r="D786">
            <v>0</v>
          </cell>
        </row>
        <row r="787">
          <cell r="A787" t="str">
            <v xml:space="preserve">5118-2-111                                   </v>
          </cell>
          <cell r="C787">
            <v>0</v>
          </cell>
          <cell r="D787">
            <v>0</v>
          </cell>
        </row>
        <row r="788">
          <cell r="A788" t="str">
            <v xml:space="preserve">5118-2-112                                   </v>
          </cell>
          <cell r="C788">
            <v>0</v>
          </cell>
          <cell r="D788">
            <v>0</v>
          </cell>
        </row>
        <row r="789">
          <cell r="A789" t="str">
            <v xml:space="preserve">5118-2-112-1                                 </v>
          </cell>
          <cell r="C789">
            <v>1339267.22</v>
          </cell>
          <cell r="D789">
            <v>253172.52000000002</v>
          </cell>
        </row>
        <row r="790">
          <cell r="A790" t="str">
            <v xml:space="preserve">5118-2-112-2                                 </v>
          </cell>
          <cell r="C790">
            <v>0</v>
          </cell>
          <cell r="D790">
            <v>0</v>
          </cell>
        </row>
        <row r="791">
          <cell r="A791" t="str">
            <v xml:space="preserve">5118-2-112-3                                 </v>
          </cell>
          <cell r="C791">
            <v>0</v>
          </cell>
          <cell r="D791">
            <v>0</v>
          </cell>
        </row>
        <row r="792">
          <cell r="A792" t="str">
            <v xml:space="preserve">5118-2-113                                   </v>
          </cell>
          <cell r="C792">
            <v>0</v>
          </cell>
          <cell r="D792">
            <v>0</v>
          </cell>
        </row>
        <row r="793">
          <cell r="A793" t="str">
            <v xml:space="preserve">5118-2-114                                   </v>
          </cell>
          <cell r="C793">
            <v>0</v>
          </cell>
          <cell r="D793">
            <v>0</v>
          </cell>
        </row>
        <row r="794">
          <cell r="A794" t="str">
            <v xml:space="preserve">5118-2-115                                   </v>
          </cell>
          <cell r="C794">
            <v>729601.09</v>
          </cell>
          <cell r="D794">
            <v>135086.83000000007</v>
          </cell>
        </row>
        <row r="795">
          <cell r="A795" t="str">
            <v xml:space="preserve">5118-2-120                                   </v>
          </cell>
          <cell r="C795">
            <v>0</v>
          </cell>
          <cell r="D795">
            <v>0</v>
          </cell>
        </row>
        <row r="796">
          <cell r="A796" t="str">
            <v xml:space="preserve">5118-2-130                                   </v>
          </cell>
          <cell r="C796">
            <v>0</v>
          </cell>
          <cell r="D796">
            <v>0</v>
          </cell>
        </row>
        <row r="797">
          <cell r="A797" t="str">
            <v xml:space="preserve">5118-2-140                                   </v>
          </cell>
          <cell r="C797">
            <v>0</v>
          </cell>
          <cell r="D797">
            <v>0</v>
          </cell>
        </row>
        <row r="798">
          <cell r="A798" t="str">
            <v xml:space="preserve">5118-2-141                                   </v>
          </cell>
          <cell r="C798">
            <v>0</v>
          </cell>
          <cell r="D798">
            <v>0</v>
          </cell>
        </row>
        <row r="799">
          <cell r="A799" t="str">
            <v xml:space="preserve">5118-2-142                                   </v>
          </cell>
          <cell r="C799">
            <v>0</v>
          </cell>
          <cell r="D799">
            <v>0</v>
          </cell>
        </row>
        <row r="800">
          <cell r="A800" t="str">
            <v xml:space="preserve">5118-2-200                                   </v>
          </cell>
          <cell r="C800">
            <v>0</v>
          </cell>
          <cell r="D800">
            <v>0</v>
          </cell>
        </row>
        <row r="801">
          <cell r="A801" t="str">
            <v xml:space="preserve">5118-2-300                                   </v>
          </cell>
          <cell r="C801">
            <v>4307.42</v>
          </cell>
          <cell r="D801">
            <v>920.61999999999989</v>
          </cell>
        </row>
        <row r="802">
          <cell r="A802" t="str">
            <v xml:space="preserve">5118-2-400                                   </v>
          </cell>
          <cell r="C802">
            <v>0</v>
          </cell>
          <cell r="D802">
            <v>0</v>
          </cell>
        </row>
        <row r="803">
          <cell r="A803" t="str">
            <v xml:space="preserve">5118-2-500                                   </v>
          </cell>
          <cell r="C803">
            <v>0</v>
          </cell>
          <cell r="D803">
            <v>0</v>
          </cell>
        </row>
        <row r="804">
          <cell r="A804" t="str">
            <v xml:space="preserve">5118-2-600                                   </v>
          </cell>
          <cell r="C804">
            <v>0</v>
          </cell>
          <cell r="D804">
            <v>0</v>
          </cell>
        </row>
        <row r="805">
          <cell r="A805" t="str">
            <v xml:space="preserve">5118-2-610                                   </v>
          </cell>
          <cell r="C805">
            <v>0</v>
          </cell>
          <cell r="D805">
            <v>0</v>
          </cell>
        </row>
        <row r="806">
          <cell r="A806" t="str">
            <v xml:space="preserve">5118-2-620                                   </v>
          </cell>
          <cell r="C806">
            <v>0</v>
          </cell>
          <cell r="D806">
            <v>0</v>
          </cell>
        </row>
        <row r="807">
          <cell r="A807" t="str">
            <v xml:space="preserve">5118-2-700                                   </v>
          </cell>
          <cell r="C807">
            <v>0</v>
          </cell>
          <cell r="D807">
            <v>0</v>
          </cell>
        </row>
        <row r="808">
          <cell r="A808" t="str">
            <v xml:space="preserve">5118-2-710                                   </v>
          </cell>
          <cell r="C808">
            <v>42215.5</v>
          </cell>
          <cell r="D808">
            <v>10668</v>
          </cell>
        </row>
        <row r="809">
          <cell r="A809" t="str">
            <v xml:space="preserve">5118-2-720                                   </v>
          </cell>
          <cell r="C809">
            <v>0</v>
          </cell>
          <cell r="D809">
            <v>0</v>
          </cell>
        </row>
        <row r="810">
          <cell r="A810" t="str">
            <v xml:space="preserve">5118-3                                       </v>
          </cell>
          <cell r="C810">
            <v>0</v>
          </cell>
          <cell r="D810">
            <v>0</v>
          </cell>
        </row>
        <row r="811">
          <cell r="A811" t="str">
            <v xml:space="preserve">5118-3-000                                   </v>
          </cell>
          <cell r="C811">
            <v>0</v>
          </cell>
          <cell r="D811">
            <v>0</v>
          </cell>
        </row>
        <row r="812">
          <cell r="A812" t="str">
            <v xml:space="preserve">5118-3-100                                   </v>
          </cell>
          <cell r="C812">
            <v>1502426.42</v>
          </cell>
          <cell r="D812">
            <v>314900.58000000007</v>
          </cell>
        </row>
        <row r="813">
          <cell r="A813" t="str">
            <v xml:space="preserve">5118-3-200                                   </v>
          </cell>
          <cell r="C813">
            <v>0</v>
          </cell>
          <cell r="D813">
            <v>0</v>
          </cell>
        </row>
        <row r="814">
          <cell r="A814" t="str">
            <v xml:space="preserve">5118-5                                       </v>
          </cell>
          <cell r="C814">
            <v>0</v>
          </cell>
          <cell r="D814">
            <v>0</v>
          </cell>
        </row>
        <row r="815">
          <cell r="A815" t="str">
            <v xml:space="preserve">5118-5-100                                   </v>
          </cell>
          <cell r="C815">
            <v>0</v>
          </cell>
          <cell r="D815">
            <v>0</v>
          </cell>
        </row>
        <row r="816">
          <cell r="A816" t="str">
            <v xml:space="preserve">5118-5-200                                   </v>
          </cell>
          <cell r="C816">
            <v>0</v>
          </cell>
          <cell r="D816">
            <v>0</v>
          </cell>
        </row>
        <row r="817">
          <cell r="A817" t="str">
            <v xml:space="preserve">5118-6                                       </v>
          </cell>
          <cell r="C817">
            <v>0</v>
          </cell>
          <cell r="D817">
            <v>0</v>
          </cell>
        </row>
        <row r="818">
          <cell r="A818" t="str">
            <v xml:space="preserve">5118-6-100                                   </v>
          </cell>
          <cell r="C818">
            <v>17375277.890000001</v>
          </cell>
          <cell r="D818">
            <v>4227912.3599999994</v>
          </cell>
        </row>
        <row r="819">
          <cell r="A819" t="str">
            <v xml:space="preserve">5118-6-150                                   </v>
          </cell>
          <cell r="C819">
            <v>6003625.79</v>
          </cell>
          <cell r="D819">
            <v>1432148.8200000003</v>
          </cell>
        </row>
        <row r="820">
          <cell r="A820" t="str">
            <v xml:space="preserve">5118-6-170                                   </v>
          </cell>
          <cell r="C820">
            <v>0</v>
          </cell>
          <cell r="D820">
            <v>0</v>
          </cell>
        </row>
        <row r="821">
          <cell r="A821" t="str">
            <v xml:space="preserve">5118-6-200                                   </v>
          </cell>
          <cell r="C821">
            <v>0</v>
          </cell>
          <cell r="D821">
            <v>0</v>
          </cell>
        </row>
        <row r="822">
          <cell r="A822" t="str">
            <v xml:space="preserve">5118-6-250                                   </v>
          </cell>
          <cell r="C822">
            <v>0</v>
          </cell>
          <cell r="D822">
            <v>0</v>
          </cell>
        </row>
        <row r="823">
          <cell r="A823" t="str">
            <v xml:space="preserve">5118-6-270                                   </v>
          </cell>
          <cell r="C823">
            <v>0</v>
          </cell>
          <cell r="D823">
            <v>0</v>
          </cell>
        </row>
        <row r="824">
          <cell r="A824" t="str">
            <v xml:space="preserve">5118-6-300                                   </v>
          </cell>
          <cell r="C824">
            <v>0</v>
          </cell>
          <cell r="D824">
            <v>0</v>
          </cell>
        </row>
        <row r="825">
          <cell r="A825" t="str">
            <v xml:space="preserve">5118-7-100                                   </v>
          </cell>
          <cell r="C825">
            <v>0</v>
          </cell>
          <cell r="D825">
            <v>0</v>
          </cell>
        </row>
        <row r="826">
          <cell r="A826" t="str">
            <v xml:space="preserve">5118-7-200                                   </v>
          </cell>
          <cell r="C826">
            <v>0</v>
          </cell>
          <cell r="D826">
            <v>0</v>
          </cell>
        </row>
        <row r="827">
          <cell r="A827" t="str">
            <v xml:space="preserve">5119-2                                       </v>
          </cell>
          <cell r="C827">
            <v>0</v>
          </cell>
          <cell r="D827">
            <v>0</v>
          </cell>
        </row>
        <row r="828">
          <cell r="A828" t="str">
            <v xml:space="preserve">5119-2-000                                   </v>
          </cell>
          <cell r="C828">
            <v>0</v>
          </cell>
          <cell r="D828">
            <v>0</v>
          </cell>
        </row>
        <row r="829">
          <cell r="A829" t="str">
            <v xml:space="preserve">5119-2-100                                   </v>
          </cell>
          <cell r="C829">
            <v>0</v>
          </cell>
          <cell r="D829">
            <v>0</v>
          </cell>
        </row>
        <row r="830">
          <cell r="A830" t="str">
            <v xml:space="preserve">5119-2-110                                   </v>
          </cell>
          <cell r="C830">
            <v>2849.5</v>
          </cell>
          <cell r="D830">
            <v>0</v>
          </cell>
        </row>
        <row r="831">
          <cell r="A831" t="str">
            <v xml:space="preserve">5119-2-111                                   </v>
          </cell>
          <cell r="C831">
            <v>0</v>
          </cell>
          <cell r="D831">
            <v>0</v>
          </cell>
        </row>
        <row r="832">
          <cell r="A832" t="str">
            <v xml:space="preserve">5119-2-112                                   </v>
          </cell>
          <cell r="C832">
            <v>0</v>
          </cell>
          <cell r="D832">
            <v>0</v>
          </cell>
        </row>
        <row r="833">
          <cell r="A833" t="str">
            <v xml:space="preserve">5119-2-112-1                                 </v>
          </cell>
          <cell r="C833">
            <v>76555.61</v>
          </cell>
          <cell r="D833">
            <v>7224.2799999999988</v>
          </cell>
        </row>
        <row r="834">
          <cell r="A834" t="str">
            <v xml:space="preserve">5119-2-112-2                                 </v>
          </cell>
          <cell r="C834">
            <v>0</v>
          </cell>
          <cell r="D834">
            <v>0</v>
          </cell>
        </row>
        <row r="835">
          <cell r="A835" t="str">
            <v xml:space="preserve">5119-2-112-3                                 </v>
          </cell>
          <cell r="C835">
            <v>0</v>
          </cell>
          <cell r="D835">
            <v>0</v>
          </cell>
        </row>
        <row r="836">
          <cell r="A836" t="str">
            <v xml:space="preserve">5119-2-113                                   </v>
          </cell>
          <cell r="C836">
            <v>0</v>
          </cell>
          <cell r="D836">
            <v>0</v>
          </cell>
        </row>
        <row r="837">
          <cell r="A837" t="str">
            <v xml:space="preserve">5119-2-114                                   </v>
          </cell>
          <cell r="C837">
            <v>0</v>
          </cell>
          <cell r="D837">
            <v>0</v>
          </cell>
        </row>
        <row r="838">
          <cell r="A838" t="str">
            <v xml:space="preserve">5119-2-115                                   </v>
          </cell>
          <cell r="C838">
            <v>0</v>
          </cell>
          <cell r="D838">
            <v>0</v>
          </cell>
        </row>
        <row r="839">
          <cell r="A839" t="str">
            <v xml:space="preserve">5119-2-120                                   </v>
          </cell>
          <cell r="C839">
            <v>0</v>
          </cell>
          <cell r="D839">
            <v>0</v>
          </cell>
        </row>
        <row r="840">
          <cell r="A840" t="str">
            <v xml:space="preserve">5119-2-130                                   </v>
          </cell>
          <cell r="C840">
            <v>0</v>
          </cell>
          <cell r="D840">
            <v>0</v>
          </cell>
        </row>
        <row r="841">
          <cell r="A841" t="str">
            <v xml:space="preserve">5119-2-140                                   </v>
          </cell>
          <cell r="C841">
            <v>0</v>
          </cell>
          <cell r="D841">
            <v>0</v>
          </cell>
        </row>
        <row r="842">
          <cell r="A842" t="str">
            <v xml:space="preserve">5119-2-141                                   </v>
          </cell>
          <cell r="C842">
            <v>0</v>
          </cell>
          <cell r="D842">
            <v>0</v>
          </cell>
        </row>
        <row r="843">
          <cell r="A843" t="str">
            <v xml:space="preserve">5119-2-142                                   </v>
          </cell>
          <cell r="C843">
            <v>0</v>
          </cell>
          <cell r="D843">
            <v>0</v>
          </cell>
        </row>
        <row r="844">
          <cell r="A844" t="str">
            <v xml:space="preserve">5119-2-200                                   </v>
          </cell>
          <cell r="C844">
            <v>0</v>
          </cell>
          <cell r="D844">
            <v>0</v>
          </cell>
        </row>
        <row r="845">
          <cell r="A845" t="str">
            <v xml:space="preserve">5119-2-300                                   </v>
          </cell>
          <cell r="C845">
            <v>0</v>
          </cell>
          <cell r="D845">
            <v>0</v>
          </cell>
        </row>
        <row r="846">
          <cell r="A846" t="str">
            <v xml:space="preserve">5119-2-400                                   </v>
          </cell>
          <cell r="C846">
            <v>0</v>
          </cell>
          <cell r="D846">
            <v>0</v>
          </cell>
        </row>
        <row r="847">
          <cell r="A847" t="str">
            <v xml:space="preserve">5119-2-500                                   </v>
          </cell>
          <cell r="C847">
            <v>0</v>
          </cell>
          <cell r="D847">
            <v>0</v>
          </cell>
        </row>
        <row r="848">
          <cell r="A848" t="str">
            <v xml:space="preserve">5119-2-600                                   </v>
          </cell>
          <cell r="C848">
            <v>0</v>
          </cell>
          <cell r="D848">
            <v>0</v>
          </cell>
        </row>
        <row r="849">
          <cell r="A849" t="str">
            <v xml:space="preserve">5119-2-610                                   </v>
          </cell>
          <cell r="C849">
            <v>0</v>
          </cell>
          <cell r="D849">
            <v>0</v>
          </cell>
        </row>
        <row r="850">
          <cell r="A850" t="str">
            <v xml:space="preserve">5119-2-620                                   </v>
          </cell>
          <cell r="C850">
            <v>0</v>
          </cell>
          <cell r="D850">
            <v>0</v>
          </cell>
        </row>
        <row r="851">
          <cell r="A851" t="str">
            <v xml:space="preserve">5119-2-700                                   </v>
          </cell>
          <cell r="C851">
            <v>0</v>
          </cell>
          <cell r="D851">
            <v>0</v>
          </cell>
        </row>
        <row r="852">
          <cell r="A852" t="str">
            <v xml:space="preserve">5119-2-710                                   </v>
          </cell>
          <cell r="C852">
            <v>3363.3</v>
          </cell>
          <cell r="D852">
            <v>124.11999999999989</v>
          </cell>
        </row>
        <row r="853">
          <cell r="A853" t="str">
            <v xml:space="preserve">5119-2-720                                   </v>
          </cell>
          <cell r="C853">
            <v>0</v>
          </cell>
          <cell r="D853">
            <v>0</v>
          </cell>
        </row>
        <row r="854">
          <cell r="A854" t="str">
            <v xml:space="preserve">5119-3                                       </v>
          </cell>
          <cell r="C854">
            <v>0</v>
          </cell>
          <cell r="D854">
            <v>0</v>
          </cell>
        </row>
        <row r="855">
          <cell r="A855" t="str">
            <v xml:space="preserve">5119-3-000                                   </v>
          </cell>
          <cell r="C855">
            <v>0</v>
          </cell>
          <cell r="D855">
            <v>0</v>
          </cell>
        </row>
        <row r="856">
          <cell r="A856" t="str">
            <v xml:space="preserve">5119-3-100                                   </v>
          </cell>
          <cell r="C856">
            <v>0</v>
          </cell>
          <cell r="D856">
            <v>0</v>
          </cell>
        </row>
        <row r="857">
          <cell r="A857" t="str">
            <v xml:space="preserve">5119-3-200                                   </v>
          </cell>
          <cell r="C857">
            <v>0</v>
          </cell>
          <cell r="D857">
            <v>0</v>
          </cell>
        </row>
        <row r="858">
          <cell r="A858" t="str">
            <v xml:space="preserve">5119-5                                       </v>
          </cell>
          <cell r="C858">
            <v>0</v>
          </cell>
          <cell r="D858">
            <v>0</v>
          </cell>
        </row>
        <row r="859">
          <cell r="A859" t="str">
            <v xml:space="preserve">5119-5-100                                   </v>
          </cell>
          <cell r="C859">
            <v>0</v>
          </cell>
          <cell r="D859">
            <v>0</v>
          </cell>
        </row>
        <row r="860">
          <cell r="A860" t="str">
            <v xml:space="preserve">5119-5-200                                   </v>
          </cell>
          <cell r="C860">
            <v>0</v>
          </cell>
          <cell r="D860">
            <v>0</v>
          </cell>
        </row>
        <row r="861">
          <cell r="A861" t="str">
            <v xml:space="preserve">5119-6                                       </v>
          </cell>
          <cell r="C861">
            <v>0</v>
          </cell>
          <cell r="D861">
            <v>0</v>
          </cell>
        </row>
        <row r="862">
          <cell r="A862" t="str">
            <v xml:space="preserve">5119-6-100                                   </v>
          </cell>
          <cell r="C862">
            <v>0</v>
          </cell>
          <cell r="D862">
            <v>0</v>
          </cell>
        </row>
        <row r="863">
          <cell r="A863" t="str">
            <v xml:space="preserve">5119-6-150                                   </v>
          </cell>
          <cell r="C863">
            <v>0</v>
          </cell>
          <cell r="D863">
            <v>0</v>
          </cell>
        </row>
        <row r="864">
          <cell r="A864" t="str">
            <v xml:space="preserve">5119-6-170                                   </v>
          </cell>
          <cell r="C864">
            <v>0</v>
          </cell>
          <cell r="D864">
            <v>0</v>
          </cell>
        </row>
        <row r="865">
          <cell r="A865" t="str">
            <v xml:space="preserve">5119-6-200                                   </v>
          </cell>
          <cell r="C865">
            <v>0</v>
          </cell>
          <cell r="D865">
            <v>0</v>
          </cell>
        </row>
        <row r="866">
          <cell r="A866" t="str">
            <v xml:space="preserve">5119-6-250                                   </v>
          </cell>
          <cell r="C866">
            <v>0</v>
          </cell>
          <cell r="D866">
            <v>0</v>
          </cell>
        </row>
        <row r="867">
          <cell r="A867" t="str">
            <v xml:space="preserve">5119-6-270                                   </v>
          </cell>
          <cell r="C867">
            <v>0</v>
          </cell>
          <cell r="D867">
            <v>0</v>
          </cell>
        </row>
        <row r="868">
          <cell r="A868" t="str">
            <v xml:space="preserve">5119-6-300                                   </v>
          </cell>
          <cell r="C868">
            <v>0</v>
          </cell>
          <cell r="D868">
            <v>0</v>
          </cell>
        </row>
        <row r="869">
          <cell r="A869" t="str">
            <v xml:space="preserve">5119-7-100                                   </v>
          </cell>
          <cell r="C869">
            <v>0</v>
          </cell>
          <cell r="D869">
            <v>0</v>
          </cell>
        </row>
        <row r="870">
          <cell r="A870" t="str">
            <v xml:space="preserve">5119-7-200                                   </v>
          </cell>
          <cell r="C870">
            <v>0</v>
          </cell>
          <cell r="D870">
            <v>0</v>
          </cell>
        </row>
        <row r="871">
          <cell r="A871" t="str">
            <v xml:space="preserve">5120-2                                       </v>
          </cell>
          <cell r="C871">
            <v>0</v>
          </cell>
          <cell r="D871">
            <v>0</v>
          </cell>
        </row>
        <row r="872">
          <cell r="A872" t="str">
            <v xml:space="preserve">5120-2-000                                   </v>
          </cell>
          <cell r="C872">
            <v>0</v>
          </cell>
          <cell r="D872">
            <v>0</v>
          </cell>
        </row>
        <row r="873">
          <cell r="A873" t="str">
            <v xml:space="preserve">5120-2-100                                   </v>
          </cell>
          <cell r="C873">
            <v>0</v>
          </cell>
          <cell r="D873">
            <v>0</v>
          </cell>
        </row>
        <row r="874">
          <cell r="A874" t="str">
            <v xml:space="preserve">5120-2-110                                   </v>
          </cell>
          <cell r="C874">
            <v>0</v>
          </cell>
          <cell r="D874">
            <v>0</v>
          </cell>
        </row>
        <row r="875">
          <cell r="A875" t="str">
            <v xml:space="preserve">5120-2-111                                   </v>
          </cell>
          <cell r="C875">
            <v>0</v>
          </cell>
          <cell r="D875">
            <v>0</v>
          </cell>
        </row>
        <row r="876">
          <cell r="A876" t="str">
            <v xml:space="preserve">5120-2-112                                   </v>
          </cell>
          <cell r="C876">
            <v>0</v>
          </cell>
          <cell r="D876">
            <v>0</v>
          </cell>
        </row>
        <row r="877">
          <cell r="A877" t="str">
            <v xml:space="preserve">5120-2-112-1                                 </v>
          </cell>
          <cell r="C877">
            <v>0</v>
          </cell>
          <cell r="D877">
            <v>0</v>
          </cell>
        </row>
        <row r="878">
          <cell r="A878" t="str">
            <v xml:space="preserve">5120-2-112-2                                 </v>
          </cell>
          <cell r="C878">
            <v>0</v>
          </cell>
          <cell r="D878">
            <v>0</v>
          </cell>
        </row>
        <row r="879">
          <cell r="A879" t="str">
            <v xml:space="preserve">5120-2-112-3                                 </v>
          </cell>
          <cell r="C879">
            <v>0</v>
          </cell>
          <cell r="D879">
            <v>0</v>
          </cell>
        </row>
        <row r="880">
          <cell r="A880" t="str">
            <v xml:space="preserve">5120-2-113                                   </v>
          </cell>
          <cell r="C880">
            <v>0</v>
          </cell>
          <cell r="D880">
            <v>0</v>
          </cell>
        </row>
        <row r="881">
          <cell r="A881" t="str">
            <v xml:space="preserve">5120-2-114                                   </v>
          </cell>
          <cell r="C881">
            <v>0</v>
          </cell>
          <cell r="D881">
            <v>0</v>
          </cell>
        </row>
        <row r="882">
          <cell r="A882" t="str">
            <v xml:space="preserve">5120-2-115                                   </v>
          </cell>
          <cell r="C882">
            <v>0</v>
          </cell>
          <cell r="D882">
            <v>0</v>
          </cell>
        </row>
        <row r="883">
          <cell r="A883" t="str">
            <v xml:space="preserve">5120-2-120                                   </v>
          </cell>
          <cell r="C883">
            <v>0</v>
          </cell>
          <cell r="D883">
            <v>0</v>
          </cell>
        </row>
        <row r="884">
          <cell r="A884" t="str">
            <v xml:space="preserve">5120-2-130                                   </v>
          </cell>
          <cell r="C884">
            <v>0</v>
          </cell>
          <cell r="D884">
            <v>0</v>
          </cell>
        </row>
        <row r="885">
          <cell r="A885" t="str">
            <v xml:space="preserve">5120-2-140                                   </v>
          </cell>
          <cell r="C885">
            <v>0</v>
          </cell>
          <cell r="D885">
            <v>0</v>
          </cell>
        </row>
        <row r="886">
          <cell r="A886" t="str">
            <v xml:space="preserve">5120-2-141                                   </v>
          </cell>
          <cell r="C886">
            <v>0</v>
          </cell>
          <cell r="D886">
            <v>0</v>
          </cell>
        </row>
        <row r="887">
          <cell r="A887" t="str">
            <v xml:space="preserve">5120-2-142                                   </v>
          </cell>
          <cell r="C887">
            <v>0</v>
          </cell>
          <cell r="D887">
            <v>0</v>
          </cell>
        </row>
        <row r="888">
          <cell r="A888" t="str">
            <v xml:space="preserve">5120-2-200                                   </v>
          </cell>
          <cell r="C888">
            <v>0</v>
          </cell>
          <cell r="D888">
            <v>0</v>
          </cell>
        </row>
        <row r="889">
          <cell r="A889" t="str">
            <v xml:space="preserve">5120-2-300                                   </v>
          </cell>
          <cell r="C889">
            <v>0</v>
          </cell>
          <cell r="D889">
            <v>0</v>
          </cell>
        </row>
        <row r="890">
          <cell r="A890" t="str">
            <v xml:space="preserve">5120-2-400                                   </v>
          </cell>
          <cell r="C890">
            <v>0</v>
          </cell>
          <cell r="D890">
            <v>0</v>
          </cell>
        </row>
        <row r="891">
          <cell r="A891" t="str">
            <v xml:space="preserve">5120-2-500                                   </v>
          </cell>
          <cell r="C891">
            <v>0</v>
          </cell>
          <cell r="D891">
            <v>0</v>
          </cell>
        </row>
        <row r="892">
          <cell r="A892" t="str">
            <v xml:space="preserve">5120-2-600                                   </v>
          </cell>
          <cell r="C892">
            <v>0</v>
          </cell>
          <cell r="D892">
            <v>0</v>
          </cell>
        </row>
        <row r="893">
          <cell r="A893" t="str">
            <v xml:space="preserve">5120-2-610                                   </v>
          </cell>
          <cell r="C893">
            <v>0</v>
          </cell>
          <cell r="D893">
            <v>0</v>
          </cell>
        </row>
        <row r="894">
          <cell r="A894" t="str">
            <v xml:space="preserve">5120-2-620                                   </v>
          </cell>
          <cell r="C894">
            <v>0</v>
          </cell>
          <cell r="D894">
            <v>0</v>
          </cell>
        </row>
        <row r="895">
          <cell r="A895" t="str">
            <v xml:space="preserve">5120-2-700                                   </v>
          </cell>
          <cell r="C895">
            <v>0</v>
          </cell>
          <cell r="D895">
            <v>0</v>
          </cell>
        </row>
        <row r="896">
          <cell r="A896" t="str">
            <v xml:space="preserve">5120-2-710                                   </v>
          </cell>
          <cell r="C896">
            <v>0</v>
          </cell>
          <cell r="D896">
            <v>0</v>
          </cell>
        </row>
        <row r="897">
          <cell r="A897" t="str">
            <v xml:space="preserve">5120-2-720                                   </v>
          </cell>
          <cell r="C897">
            <v>0</v>
          </cell>
          <cell r="D897">
            <v>0</v>
          </cell>
        </row>
        <row r="898">
          <cell r="A898" t="str">
            <v xml:space="preserve">5120-3                                       </v>
          </cell>
          <cell r="C898">
            <v>0</v>
          </cell>
          <cell r="D898">
            <v>0</v>
          </cell>
        </row>
        <row r="899">
          <cell r="A899" t="str">
            <v xml:space="preserve">5120-3-000                                   </v>
          </cell>
          <cell r="C899">
            <v>0</v>
          </cell>
          <cell r="D899">
            <v>0</v>
          </cell>
        </row>
        <row r="900">
          <cell r="A900" t="str">
            <v xml:space="preserve">5120-3-100                                   </v>
          </cell>
          <cell r="C900">
            <v>0</v>
          </cell>
          <cell r="D900">
            <v>0</v>
          </cell>
        </row>
        <row r="901">
          <cell r="A901" t="str">
            <v xml:space="preserve">5120-3-200                                   </v>
          </cell>
          <cell r="C901">
            <v>0</v>
          </cell>
          <cell r="D901">
            <v>0</v>
          </cell>
        </row>
        <row r="902">
          <cell r="A902" t="str">
            <v xml:space="preserve">5120-5                                       </v>
          </cell>
          <cell r="C902">
            <v>0</v>
          </cell>
          <cell r="D902">
            <v>0</v>
          </cell>
        </row>
        <row r="903">
          <cell r="A903" t="str">
            <v xml:space="preserve">5120-5-100                                   </v>
          </cell>
          <cell r="C903">
            <v>0</v>
          </cell>
          <cell r="D903">
            <v>0</v>
          </cell>
        </row>
        <row r="904">
          <cell r="A904" t="str">
            <v xml:space="preserve">5120-5-200                                   </v>
          </cell>
          <cell r="C904">
            <v>0</v>
          </cell>
          <cell r="D904">
            <v>0</v>
          </cell>
        </row>
        <row r="905">
          <cell r="A905" t="str">
            <v xml:space="preserve">5120-6                                       </v>
          </cell>
          <cell r="C905">
            <v>0</v>
          </cell>
          <cell r="D905">
            <v>0</v>
          </cell>
        </row>
        <row r="906">
          <cell r="A906" t="str">
            <v xml:space="preserve">5120-6-100                                   </v>
          </cell>
          <cell r="C906">
            <v>0</v>
          </cell>
          <cell r="D906">
            <v>0</v>
          </cell>
        </row>
        <row r="907">
          <cell r="A907" t="str">
            <v xml:space="preserve">5120-6-150                                   </v>
          </cell>
          <cell r="C907">
            <v>0</v>
          </cell>
          <cell r="D907">
            <v>0</v>
          </cell>
        </row>
        <row r="908">
          <cell r="A908" t="str">
            <v xml:space="preserve">5120-6-170                                   </v>
          </cell>
          <cell r="C908">
            <v>0</v>
          </cell>
          <cell r="D908">
            <v>0</v>
          </cell>
        </row>
        <row r="909">
          <cell r="A909" t="str">
            <v xml:space="preserve">5120-6-200                                   </v>
          </cell>
          <cell r="C909">
            <v>0</v>
          </cell>
          <cell r="D909">
            <v>0</v>
          </cell>
        </row>
        <row r="910">
          <cell r="A910" t="str">
            <v xml:space="preserve">5120-6-250                                   </v>
          </cell>
          <cell r="C910">
            <v>0</v>
          </cell>
          <cell r="D910">
            <v>0</v>
          </cell>
        </row>
        <row r="911">
          <cell r="A911" t="str">
            <v xml:space="preserve">5120-6-270                                   </v>
          </cell>
          <cell r="C911">
            <v>0</v>
          </cell>
          <cell r="D911">
            <v>0</v>
          </cell>
        </row>
        <row r="912">
          <cell r="A912" t="str">
            <v xml:space="preserve">5120-6-300                                   </v>
          </cell>
          <cell r="C912">
            <v>0</v>
          </cell>
          <cell r="D912">
            <v>0</v>
          </cell>
        </row>
        <row r="913">
          <cell r="A913" t="str">
            <v xml:space="preserve">5120-7-100                                   </v>
          </cell>
          <cell r="C913">
            <v>0</v>
          </cell>
          <cell r="D913">
            <v>0</v>
          </cell>
        </row>
        <row r="914">
          <cell r="A914" t="str">
            <v xml:space="preserve">5120-7-200                                   </v>
          </cell>
          <cell r="C914">
            <v>0</v>
          </cell>
          <cell r="D914">
            <v>0</v>
          </cell>
        </row>
        <row r="915">
          <cell r="A915" t="str">
            <v xml:space="preserve">5121-2                                       </v>
          </cell>
          <cell r="C915">
            <v>0</v>
          </cell>
          <cell r="D915">
            <v>0</v>
          </cell>
        </row>
        <row r="916">
          <cell r="A916" t="str">
            <v xml:space="preserve">5121-2-000                                   </v>
          </cell>
          <cell r="C916">
            <v>0</v>
          </cell>
          <cell r="D916">
            <v>0</v>
          </cell>
        </row>
        <row r="917">
          <cell r="A917" t="str">
            <v xml:space="preserve">5121-2-100                                   </v>
          </cell>
          <cell r="C917">
            <v>0</v>
          </cell>
          <cell r="D917">
            <v>0</v>
          </cell>
        </row>
        <row r="918">
          <cell r="A918" t="str">
            <v xml:space="preserve">5121-2-110                                   </v>
          </cell>
          <cell r="C918">
            <v>0</v>
          </cell>
          <cell r="D918">
            <v>0</v>
          </cell>
        </row>
        <row r="919">
          <cell r="A919" t="str">
            <v xml:space="preserve">5121-2-120                                   </v>
          </cell>
          <cell r="C919">
            <v>0</v>
          </cell>
          <cell r="D919">
            <v>0</v>
          </cell>
        </row>
        <row r="920">
          <cell r="A920" t="str">
            <v xml:space="preserve">5121-2-130                                   </v>
          </cell>
          <cell r="C920">
            <v>0</v>
          </cell>
          <cell r="D920">
            <v>0</v>
          </cell>
        </row>
        <row r="921">
          <cell r="A921" t="str">
            <v xml:space="preserve">5121-2-140                                   </v>
          </cell>
          <cell r="C921">
            <v>0</v>
          </cell>
          <cell r="D921">
            <v>0</v>
          </cell>
        </row>
        <row r="922">
          <cell r="A922" t="str">
            <v xml:space="preserve">5121-2-141                                   </v>
          </cell>
          <cell r="C922">
            <v>0</v>
          </cell>
          <cell r="D922">
            <v>0</v>
          </cell>
        </row>
        <row r="923">
          <cell r="A923" t="str">
            <v xml:space="preserve">5121-2-142                                   </v>
          </cell>
          <cell r="C923">
            <v>0</v>
          </cell>
          <cell r="D923">
            <v>0</v>
          </cell>
        </row>
        <row r="924">
          <cell r="A924" t="str">
            <v xml:space="preserve">5121-2-200                                   </v>
          </cell>
          <cell r="C924">
            <v>0</v>
          </cell>
          <cell r="D924">
            <v>0</v>
          </cell>
        </row>
        <row r="925">
          <cell r="A925" t="str">
            <v xml:space="preserve">5121-2-300                                   </v>
          </cell>
          <cell r="C925">
            <v>0</v>
          </cell>
          <cell r="D925">
            <v>0</v>
          </cell>
        </row>
        <row r="926">
          <cell r="A926" t="str">
            <v xml:space="preserve">5121-2-400                                   </v>
          </cell>
          <cell r="C926">
            <v>0</v>
          </cell>
          <cell r="D926">
            <v>0</v>
          </cell>
        </row>
        <row r="927">
          <cell r="A927" t="str">
            <v xml:space="preserve">5121-2-500                                   </v>
          </cell>
          <cell r="C927">
            <v>0</v>
          </cell>
          <cell r="D927">
            <v>0</v>
          </cell>
        </row>
        <row r="928">
          <cell r="A928" t="str">
            <v xml:space="preserve">5121-2-600                                   </v>
          </cell>
          <cell r="C928">
            <v>0</v>
          </cell>
          <cell r="D928">
            <v>0</v>
          </cell>
        </row>
        <row r="929">
          <cell r="A929" t="str">
            <v xml:space="preserve">5121-2-610                                   </v>
          </cell>
          <cell r="C929">
            <v>0</v>
          </cell>
          <cell r="D929">
            <v>0</v>
          </cell>
        </row>
        <row r="930">
          <cell r="A930" t="str">
            <v xml:space="preserve">5121-2-620                                   </v>
          </cell>
          <cell r="C930">
            <v>0</v>
          </cell>
          <cell r="D930">
            <v>0</v>
          </cell>
        </row>
        <row r="931">
          <cell r="A931" t="str">
            <v xml:space="preserve">5121-2-700                                   </v>
          </cell>
          <cell r="C931">
            <v>0</v>
          </cell>
          <cell r="D931">
            <v>0</v>
          </cell>
        </row>
        <row r="932">
          <cell r="A932" t="str">
            <v xml:space="preserve">5121-2-710                                   </v>
          </cell>
          <cell r="C932">
            <v>2721448</v>
          </cell>
          <cell r="D932">
            <v>441698.5</v>
          </cell>
        </row>
        <row r="933">
          <cell r="A933" t="str">
            <v xml:space="preserve">5121-2-720                                   </v>
          </cell>
          <cell r="C933">
            <v>0</v>
          </cell>
          <cell r="D933">
            <v>316</v>
          </cell>
        </row>
        <row r="934">
          <cell r="A934" t="str">
            <v xml:space="preserve">5121-3                                       </v>
          </cell>
          <cell r="C934">
            <v>0</v>
          </cell>
          <cell r="D934">
            <v>0</v>
          </cell>
        </row>
        <row r="935">
          <cell r="A935" t="str">
            <v xml:space="preserve">5121-3-000                                   </v>
          </cell>
          <cell r="C935">
            <v>0</v>
          </cell>
          <cell r="D935">
            <v>0</v>
          </cell>
        </row>
        <row r="936">
          <cell r="A936" t="str">
            <v xml:space="preserve">5121-3-100                                   </v>
          </cell>
          <cell r="C936">
            <v>0</v>
          </cell>
          <cell r="D936">
            <v>0</v>
          </cell>
        </row>
        <row r="937">
          <cell r="A937" t="str">
            <v xml:space="preserve">5121-3-200                                   </v>
          </cell>
          <cell r="C937">
            <v>0</v>
          </cell>
          <cell r="D937">
            <v>0</v>
          </cell>
        </row>
        <row r="938">
          <cell r="A938" t="str">
            <v xml:space="preserve">5121-5                                       </v>
          </cell>
          <cell r="C938">
            <v>0</v>
          </cell>
          <cell r="D938">
            <v>0</v>
          </cell>
        </row>
        <row r="939">
          <cell r="A939" t="str">
            <v xml:space="preserve">5121-5-100                                   </v>
          </cell>
          <cell r="C939">
            <v>0</v>
          </cell>
          <cell r="D939">
            <v>0</v>
          </cell>
        </row>
        <row r="940">
          <cell r="A940" t="str">
            <v xml:space="preserve">5121-5-200                                   </v>
          </cell>
          <cell r="C940">
            <v>0</v>
          </cell>
          <cell r="D940">
            <v>0</v>
          </cell>
        </row>
        <row r="941">
          <cell r="A941" t="str">
            <v xml:space="preserve">5121-6                                       </v>
          </cell>
          <cell r="C941">
            <v>0</v>
          </cell>
          <cell r="D941">
            <v>0</v>
          </cell>
        </row>
        <row r="942">
          <cell r="A942" t="str">
            <v xml:space="preserve">5121-6-100                                   </v>
          </cell>
          <cell r="C942">
            <v>0</v>
          </cell>
          <cell r="D942">
            <v>0</v>
          </cell>
        </row>
        <row r="943">
          <cell r="A943" t="str">
            <v xml:space="preserve">5121-6-150                                   </v>
          </cell>
          <cell r="C943">
            <v>0</v>
          </cell>
          <cell r="D943">
            <v>2160</v>
          </cell>
        </row>
        <row r="944">
          <cell r="A944" t="str">
            <v xml:space="preserve">5121-6-170                                   </v>
          </cell>
          <cell r="C944">
            <v>0</v>
          </cell>
          <cell r="D944">
            <v>0</v>
          </cell>
        </row>
        <row r="945">
          <cell r="A945" t="str">
            <v xml:space="preserve">5121-6-200                                   </v>
          </cell>
          <cell r="C945">
            <v>0</v>
          </cell>
          <cell r="D945">
            <v>0</v>
          </cell>
        </row>
        <row r="946">
          <cell r="A946" t="str">
            <v xml:space="preserve">5121-6-250                                   </v>
          </cell>
          <cell r="C946">
            <v>0</v>
          </cell>
          <cell r="D946">
            <v>0</v>
          </cell>
        </row>
        <row r="947">
          <cell r="A947" t="str">
            <v xml:space="preserve">5121-6-270                                   </v>
          </cell>
          <cell r="C947">
            <v>0</v>
          </cell>
          <cell r="D947">
            <v>0</v>
          </cell>
        </row>
        <row r="948">
          <cell r="A948" t="str">
            <v xml:space="preserve">5121-6-300                                   </v>
          </cell>
          <cell r="C948">
            <v>0</v>
          </cell>
          <cell r="D948">
            <v>0</v>
          </cell>
        </row>
        <row r="949">
          <cell r="A949" t="str">
            <v xml:space="preserve">5121-7-100                                   </v>
          </cell>
          <cell r="C949">
            <v>0</v>
          </cell>
          <cell r="D949">
            <v>0</v>
          </cell>
        </row>
        <row r="950">
          <cell r="A950" t="str">
            <v xml:space="preserve">5121-7-200                                   </v>
          </cell>
          <cell r="C950">
            <v>0</v>
          </cell>
          <cell r="D950">
            <v>0</v>
          </cell>
        </row>
        <row r="951">
          <cell r="A951" t="str">
            <v xml:space="preserve">5122-2                                       </v>
          </cell>
          <cell r="C951">
            <v>0</v>
          </cell>
          <cell r="D951">
            <v>0</v>
          </cell>
        </row>
        <row r="952">
          <cell r="A952" t="str">
            <v xml:space="preserve">5122-2-000                                   </v>
          </cell>
          <cell r="C952">
            <v>0</v>
          </cell>
          <cell r="D952">
            <v>0</v>
          </cell>
        </row>
        <row r="953">
          <cell r="A953" t="str">
            <v xml:space="preserve">5122-2-100                                   </v>
          </cell>
          <cell r="C953">
            <v>0</v>
          </cell>
          <cell r="D953">
            <v>0</v>
          </cell>
        </row>
        <row r="954">
          <cell r="A954" t="str">
            <v xml:space="preserve">5122-2-110                                   </v>
          </cell>
          <cell r="C954">
            <v>0</v>
          </cell>
          <cell r="D954">
            <v>0</v>
          </cell>
        </row>
        <row r="955">
          <cell r="A955" t="str">
            <v xml:space="preserve">5122-2-120                                   </v>
          </cell>
          <cell r="C955">
            <v>0</v>
          </cell>
          <cell r="D955">
            <v>0</v>
          </cell>
        </row>
        <row r="956">
          <cell r="A956" t="str">
            <v xml:space="preserve">5122-2-130                                   </v>
          </cell>
          <cell r="C956">
            <v>0</v>
          </cell>
          <cell r="D956">
            <v>0</v>
          </cell>
        </row>
        <row r="957">
          <cell r="A957" t="str">
            <v xml:space="preserve">5122-2-140                                   </v>
          </cell>
          <cell r="C957">
            <v>0</v>
          </cell>
          <cell r="D957">
            <v>0</v>
          </cell>
        </row>
        <row r="958">
          <cell r="A958" t="str">
            <v xml:space="preserve">5122-2-141                                   </v>
          </cell>
          <cell r="C958">
            <v>0</v>
          </cell>
          <cell r="D958">
            <v>0</v>
          </cell>
        </row>
        <row r="959">
          <cell r="A959" t="str">
            <v xml:space="preserve">5122-2-142                                   </v>
          </cell>
          <cell r="C959">
            <v>0</v>
          </cell>
          <cell r="D959">
            <v>0</v>
          </cell>
        </row>
        <row r="960">
          <cell r="A960" t="str">
            <v xml:space="preserve">5122-2-200                                   </v>
          </cell>
          <cell r="C960">
            <v>0</v>
          </cell>
          <cell r="D960">
            <v>0</v>
          </cell>
        </row>
        <row r="961">
          <cell r="A961" t="str">
            <v xml:space="preserve">5122-2-300                                   </v>
          </cell>
          <cell r="C961">
            <v>0</v>
          </cell>
          <cell r="D961">
            <v>0</v>
          </cell>
        </row>
        <row r="962">
          <cell r="A962" t="str">
            <v xml:space="preserve">5122-2-400                                   </v>
          </cell>
          <cell r="C962">
            <v>0</v>
          </cell>
          <cell r="D962">
            <v>0</v>
          </cell>
        </row>
        <row r="963">
          <cell r="A963" t="str">
            <v xml:space="preserve">5122-2-500                                   </v>
          </cell>
          <cell r="C963">
            <v>0</v>
          </cell>
          <cell r="D963">
            <v>0</v>
          </cell>
        </row>
        <row r="964">
          <cell r="A964" t="str">
            <v xml:space="preserve">5122-2-600                                   </v>
          </cell>
          <cell r="C964">
            <v>0</v>
          </cell>
          <cell r="D964">
            <v>0</v>
          </cell>
        </row>
        <row r="965">
          <cell r="A965" t="str">
            <v xml:space="preserve">5122-2-610                                   </v>
          </cell>
          <cell r="C965">
            <v>0</v>
          </cell>
          <cell r="D965">
            <v>0</v>
          </cell>
        </row>
        <row r="966">
          <cell r="A966" t="str">
            <v xml:space="preserve">5122-2-620                                   </v>
          </cell>
          <cell r="C966">
            <v>0</v>
          </cell>
          <cell r="D966">
            <v>0</v>
          </cell>
        </row>
        <row r="967">
          <cell r="A967" t="str">
            <v xml:space="preserve">5122-2-700                                   </v>
          </cell>
          <cell r="C967">
            <v>0</v>
          </cell>
          <cell r="D967">
            <v>0</v>
          </cell>
        </row>
        <row r="968">
          <cell r="A968" t="str">
            <v xml:space="preserve">5122-2-710                                   </v>
          </cell>
          <cell r="C968">
            <v>0</v>
          </cell>
          <cell r="D968">
            <v>0</v>
          </cell>
        </row>
        <row r="969">
          <cell r="A969" t="str">
            <v xml:space="preserve">5122-2-720                                   </v>
          </cell>
          <cell r="C969">
            <v>0</v>
          </cell>
          <cell r="D969">
            <v>0</v>
          </cell>
        </row>
        <row r="970">
          <cell r="A970" t="str">
            <v xml:space="preserve">5122-3                                       </v>
          </cell>
          <cell r="C970">
            <v>0</v>
          </cell>
          <cell r="D970">
            <v>0</v>
          </cell>
        </row>
        <row r="971">
          <cell r="A971" t="str">
            <v xml:space="preserve">5122-3-000                                   </v>
          </cell>
          <cell r="C971">
            <v>0</v>
          </cell>
          <cell r="D971">
            <v>0</v>
          </cell>
        </row>
        <row r="972">
          <cell r="A972" t="str">
            <v xml:space="preserve">5122-3-100                                   </v>
          </cell>
          <cell r="C972">
            <v>0</v>
          </cell>
          <cell r="D972">
            <v>0</v>
          </cell>
        </row>
        <row r="973">
          <cell r="A973" t="str">
            <v xml:space="preserve">5122-3-200                                   </v>
          </cell>
          <cell r="C973">
            <v>0</v>
          </cell>
          <cell r="D973">
            <v>0</v>
          </cell>
        </row>
        <row r="974">
          <cell r="A974" t="str">
            <v xml:space="preserve">5122-5                                       </v>
          </cell>
          <cell r="C974">
            <v>0</v>
          </cell>
          <cell r="D974">
            <v>0</v>
          </cell>
        </row>
        <row r="975">
          <cell r="A975" t="str">
            <v xml:space="preserve">5122-5-100                                   </v>
          </cell>
          <cell r="C975">
            <v>0</v>
          </cell>
          <cell r="D975">
            <v>0</v>
          </cell>
        </row>
        <row r="976">
          <cell r="A976" t="str">
            <v xml:space="preserve">5122-5-200                                   </v>
          </cell>
          <cell r="C976">
            <v>0</v>
          </cell>
          <cell r="D976">
            <v>0</v>
          </cell>
        </row>
        <row r="977">
          <cell r="A977" t="str">
            <v xml:space="preserve">5122-6                                       </v>
          </cell>
          <cell r="C977">
            <v>0</v>
          </cell>
          <cell r="D977">
            <v>0</v>
          </cell>
        </row>
        <row r="978">
          <cell r="A978" t="str">
            <v xml:space="preserve">5122-6-100                                   </v>
          </cell>
          <cell r="C978">
            <v>0</v>
          </cell>
          <cell r="D978">
            <v>0</v>
          </cell>
        </row>
        <row r="979">
          <cell r="A979" t="str">
            <v xml:space="preserve">5122-6-150                                   </v>
          </cell>
          <cell r="C979">
            <v>1701071.8</v>
          </cell>
          <cell r="D979">
            <v>322190</v>
          </cell>
        </row>
        <row r="980">
          <cell r="A980" t="str">
            <v xml:space="preserve">5122-6-170                                   </v>
          </cell>
          <cell r="C980">
            <v>0</v>
          </cell>
          <cell r="D980">
            <v>0</v>
          </cell>
        </row>
        <row r="981">
          <cell r="A981" t="str">
            <v xml:space="preserve">5122-6-200                                   </v>
          </cell>
          <cell r="C981">
            <v>0</v>
          </cell>
          <cell r="D981">
            <v>0</v>
          </cell>
        </row>
        <row r="982">
          <cell r="A982" t="str">
            <v xml:space="preserve">5122-6-250                                   </v>
          </cell>
          <cell r="C982">
            <v>0</v>
          </cell>
          <cell r="D982">
            <v>0</v>
          </cell>
        </row>
        <row r="983">
          <cell r="A983" t="str">
            <v xml:space="preserve">5122-6-270                                   </v>
          </cell>
          <cell r="C983">
            <v>0</v>
          </cell>
          <cell r="D983">
            <v>0</v>
          </cell>
        </row>
        <row r="984">
          <cell r="A984" t="str">
            <v xml:space="preserve">5122-6-300                                   </v>
          </cell>
          <cell r="C984">
            <v>0</v>
          </cell>
          <cell r="D984">
            <v>0</v>
          </cell>
        </row>
        <row r="985">
          <cell r="A985" t="str">
            <v xml:space="preserve">5122-7-100                                   </v>
          </cell>
          <cell r="C985">
            <v>0</v>
          </cell>
          <cell r="D985">
            <v>0</v>
          </cell>
        </row>
        <row r="986">
          <cell r="A986" t="str">
            <v xml:space="preserve">5122-7-200                                   </v>
          </cell>
          <cell r="C986">
            <v>0</v>
          </cell>
          <cell r="D986">
            <v>0</v>
          </cell>
        </row>
        <row r="987">
          <cell r="A987" t="str">
            <v xml:space="preserve">5123-2                                       </v>
          </cell>
          <cell r="C987">
            <v>0</v>
          </cell>
          <cell r="D987">
            <v>0</v>
          </cell>
        </row>
        <row r="988">
          <cell r="A988" t="str">
            <v xml:space="preserve">5123-2-000                                   </v>
          </cell>
          <cell r="C988">
            <v>0</v>
          </cell>
          <cell r="D988">
            <v>0</v>
          </cell>
        </row>
        <row r="989">
          <cell r="A989" t="str">
            <v xml:space="preserve">5123-2-100                                   </v>
          </cell>
          <cell r="C989">
            <v>0</v>
          </cell>
          <cell r="D989">
            <v>0</v>
          </cell>
        </row>
        <row r="990">
          <cell r="A990" t="str">
            <v xml:space="preserve">5123-2-110                                   </v>
          </cell>
          <cell r="C990">
            <v>0</v>
          </cell>
          <cell r="D990">
            <v>0</v>
          </cell>
        </row>
        <row r="991">
          <cell r="A991" t="str">
            <v xml:space="preserve">5123-2-120                                   </v>
          </cell>
          <cell r="C991">
            <v>0</v>
          </cell>
          <cell r="D991">
            <v>0</v>
          </cell>
        </row>
        <row r="992">
          <cell r="A992" t="str">
            <v xml:space="preserve">5123-2-130                                   </v>
          </cell>
          <cell r="C992">
            <v>0</v>
          </cell>
          <cell r="D992">
            <v>0</v>
          </cell>
        </row>
        <row r="993">
          <cell r="A993" t="str">
            <v xml:space="preserve">5123-2-140                                   </v>
          </cell>
          <cell r="C993">
            <v>0</v>
          </cell>
          <cell r="D993">
            <v>0</v>
          </cell>
        </row>
        <row r="994">
          <cell r="A994" t="str">
            <v xml:space="preserve">5123-2-141                                   </v>
          </cell>
          <cell r="C994">
            <v>0</v>
          </cell>
          <cell r="D994">
            <v>0</v>
          </cell>
        </row>
        <row r="995">
          <cell r="A995" t="str">
            <v xml:space="preserve">5123-2-142                                   </v>
          </cell>
          <cell r="C995">
            <v>0</v>
          </cell>
          <cell r="D995">
            <v>0</v>
          </cell>
        </row>
        <row r="996">
          <cell r="A996" t="str">
            <v xml:space="preserve">5123-2-200                                   </v>
          </cell>
          <cell r="C996">
            <v>0</v>
          </cell>
          <cell r="D996">
            <v>0</v>
          </cell>
        </row>
        <row r="997">
          <cell r="A997" t="str">
            <v xml:space="preserve">5123-2-300                                   </v>
          </cell>
          <cell r="C997">
            <v>0</v>
          </cell>
          <cell r="D997">
            <v>0</v>
          </cell>
        </row>
        <row r="998">
          <cell r="A998" t="str">
            <v xml:space="preserve">5123-2-400                                   </v>
          </cell>
          <cell r="C998">
            <v>0</v>
          </cell>
          <cell r="D998">
            <v>0</v>
          </cell>
        </row>
        <row r="999">
          <cell r="A999" t="str">
            <v xml:space="preserve">5123-2-500                                   </v>
          </cell>
          <cell r="C999">
            <v>0</v>
          </cell>
          <cell r="D999">
            <v>0</v>
          </cell>
        </row>
        <row r="1000">
          <cell r="A1000" t="str">
            <v xml:space="preserve">5123-2-600                                   </v>
          </cell>
          <cell r="C1000">
            <v>0</v>
          </cell>
          <cell r="D1000">
            <v>0</v>
          </cell>
        </row>
        <row r="1001">
          <cell r="A1001" t="str">
            <v xml:space="preserve">5123-2-610                                   </v>
          </cell>
          <cell r="C1001">
            <v>0</v>
          </cell>
          <cell r="D1001">
            <v>0</v>
          </cell>
        </row>
        <row r="1002">
          <cell r="A1002" t="str">
            <v xml:space="preserve">5123-2-620                                   </v>
          </cell>
          <cell r="C1002">
            <v>0</v>
          </cell>
          <cell r="D1002">
            <v>0</v>
          </cell>
        </row>
        <row r="1003">
          <cell r="A1003" t="str">
            <v xml:space="preserve">5123-2-700                                   </v>
          </cell>
          <cell r="C1003">
            <v>3930.77</v>
          </cell>
          <cell r="D1003">
            <v>-9248.6200000000008</v>
          </cell>
        </row>
        <row r="1004">
          <cell r="A1004" t="str">
            <v xml:space="preserve">5123-2-710                                   </v>
          </cell>
          <cell r="C1004">
            <v>326869.98</v>
          </cell>
          <cell r="D1004">
            <v>81915.040000000037</v>
          </cell>
        </row>
        <row r="1005">
          <cell r="A1005" t="str">
            <v xml:space="preserve">5123-2-720                                   </v>
          </cell>
          <cell r="C1005">
            <v>2641</v>
          </cell>
          <cell r="D1005">
            <v>1265</v>
          </cell>
        </row>
        <row r="1006">
          <cell r="A1006" t="str">
            <v xml:space="preserve">5123-3                                       </v>
          </cell>
          <cell r="C1006">
            <v>0</v>
          </cell>
          <cell r="D1006">
            <v>0</v>
          </cell>
        </row>
        <row r="1007">
          <cell r="A1007" t="str">
            <v xml:space="preserve">5123-3-000                                   </v>
          </cell>
          <cell r="C1007">
            <v>0</v>
          </cell>
          <cell r="D1007">
            <v>0</v>
          </cell>
        </row>
        <row r="1008">
          <cell r="A1008" t="str">
            <v xml:space="preserve">5123-3-100                                   </v>
          </cell>
          <cell r="C1008">
            <v>0</v>
          </cell>
          <cell r="D1008">
            <v>0</v>
          </cell>
        </row>
        <row r="1009">
          <cell r="A1009" t="str">
            <v xml:space="preserve">5123-3-200                                   </v>
          </cell>
          <cell r="C1009">
            <v>0</v>
          </cell>
          <cell r="D1009">
            <v>0</v>
          </cell>
        </row>
        <row r="1010">
          <cell r="A1010" t="str">
            <v xml:space="preserve">5123-5                                       </v>
          </cell>
          <cell r="C1010">
            <v>0</v>
          </cell>
          <cell r="D1010">
            <v>0</v>
          </cell>
        </row>
        <row r="1011">
          <cell r="A1011" t="str">
            <v xml:space="preserve">5123-5-100                                   </v>
          </cell>
          <cell r="C1011">
            <v>0</v>
          </cell>
          <cell r="D1011">
            <v>0</v>
          </cell>
        </row>
        <row r="1012">
          <cell r="A1012" t="str">
            <v xml:space="preserve">5123-5-200                                   </v>
          </cell>
          <cell r="C1012">
            <v>0</v>
          </cell>
          <cell r="D1012">
            <v>0</v>
          </cell>
        </row>
        <row r="1013">
          <cell r="A1013" t="str">
            <v xml:space="preserve">5123-6                                       </v>
          </cell>
          <cell r="C1013">
            <v>0</v>
          </cell>
          <cell r="D1013">
            <v>0</v>
          </cell>
        </row>
        <row r="1014">
          <cell r="A1014" t="str">
            <v xml:space="preserve">5123-6-100                                   </v>
          </cell>
          <cell r="C1014">
            <v>0</v>
          </cell>
          <cell r="D1014">
            <v>0</v>
          </cell>
        </row>
        <row r="1015">
          <cell r="A1015" t="str">
            <v xml:space="preserve">5123-6-150                                   </v>
          </cell>
          <cell r="C1015">
            <v>0</v>
          </cell>
          <cell r="D1015">
            <v>0</v>
          </cell>
        </row>
        <row r="1016">
          <cell r="A1016" t="str">
            <v xml:space="preserve">5123-6-170                                   </v>
          </cell>
          <cell r="C1016">
            <v>0</v>
          </cell>
          <cell r="D1016">
            <v>0</v>
          </cell>
        </row>
        <row r="1017">
          <cell r="A1017" t="str">
            <v xml:space="preserve">5123-6-200                                   </v>
          </cell>
          <cell r="C1017">
            <v>0</v>
          </cell>
          <cell r="D1017">
            <v>0</v>
          </cell>
        </row>
        <row r="1018">
          <cell r="A1018" t="str">
            <v xml:space="preserve">5123-6-250                                   </v>
          </cell>
          <cell r="C1018">
            <v>0</v>
          </cell>
          <cell r="D1018">
            <v>0</v>
          </cell>
        </row>
        <row r="1019">
          <cell r="A1019" t="str">
            <v xml:space="preserve">5123-6-270                                   </v>
          </cell>
          <cell r="C1019">
            <v>0</v>
          </cell>
          <cell r="D1019">
            <v>0</v>
          </cell>
        </row>
        <row r="1020">
          <cell r="A1020" t="str">
            <v xml:space="preserve">5123-6-300                                   </v>
          </cell>
          <cell r="C1020">
            <v>1743241.96</v>
          </cell>
          <cell r="D1020">
            <v>399927</v>
          </cell>
        </row>
        <row r="1021">
          <cell r="A1021" t="str">
            <v xml:space="preserve">5123-7-100                                   </v>
          </cell>
          <cell r="C1021">
            <v>0</v>
          </cell>
          <cell r="D1021">
            <v>0</v>
          </cell>
        </row>
        <row r="1022">
          <cell r="A1022" t="str">
            <v xml:space="preserve">5123-7-200                                   </v>
          </cell>
          <cell r="C1022">
            <v>0</v>
          </cell>
          <cell r="D1022">
            <v>0</v>
          </cell>
        </row>
        <row r="1023">
          <cell r="A1023" t="str">
            <v xml:space="preserve">5124-3                                       </v>
          </cell>
          <cell r="C1023">
            <v>0</v>
          </cell>
          <cell r="D1023">
            <v>0</v>
          </cell>
        </row>
        <row r="1024">
          <cell r="A1024" t="str">
            <v xml:space="preserve">5124-3-100                                   </v>
          </cell>
          <cell r="C1024">
            <v>0</v>
          </cell>
          <cell r="D1024">
            <v>0</v>
          </cell>
        </row>
        <row r="1025">
          <cell r="A1025" t="str">
            <v xml:space="preserve">5125-2-710                                   </v>
          </cell>
          <cell r="C1025">
            <v>0</v>
          </cell>
          <cell r="D1025">
            <v>0</v>
          </cell>
        </row>
        <row r="1026">
          <cell r="A1026" t="str">
            <v xml:space="preserve">5125-3-100                                   </v>
          </cell>
          <cell r="C1026">
            <v>0</v>
          </cell>
          <cell r="D1026">
            <v>0</v>
          </cell>
        </row>
        <row r="1027">
          <cell r="A1027" t="str">
            <v xml:space="preserve">5125-6-150                                   </v>
          </cell>
          <cell r="C1027">
            <v>36410.339999999997</v>
          </cell>
          <cell r="D1027">
            <v>11483.200000000004</v>
          </cell>
        </row>
        <row r="1028">
          <cell r="A1028" t="str">
            <v xml:space="preserve">5126-3-100                                   </v>
          </cell>
          <cell r="C1028">
            <v>0</v>
          </cell>
          <cell r="D1028">
            <v>0</v>
          </cell>
        </row>
        <row r="1029">
          <cell r="A1029" t="str">
            <v xml:space="preserve">5126-6-100                                   </v>
          </cell>
          <cell r="C1029">
            <v>66</v>
          </cell>
          <cell r="D1029">
            <v>0</v>
          </cell>
        </row>
        <row r="1030">
          <cell r="A1030" t="str">
            <v xml:space="preserve">5210-2                                       </v>
          </cell>
          <cell r="C1030">
            <v>0</v>
          </cell>
          <cell r="D1030">
            <v>0</v>
          </cell>
        </row>
        <row r="1031">
          <cell r="A1031" t="str">
            <v xml:space="preserve">5210-2-000                                   </v>
          </cell>
          <cell r="C1031">
            <v>0</v>
          </cell>
          <cell r="D1031">
            <v>0</v>
          </cell>
        </row>
        <row r="1032">
          <cell r="A1032" t="str">
            <v xml:space="preserve">5210-2-100                                   </v>
          </cell>
          <cell r="C1032">
            <v>0</v>
          </cell>
          <cell r="D1032">
            <v>0</v>
          </cell>
        </row>
        <row r="1033">
          <cell r="A1033" t="str">
            <v xml:space="preserve">5210-2-110                                   </v>
          </cell>
          <cell r="C1033">
            <v>252085</v>
          </cell>
          <cell r="D1033">
            <v>44035</v>
          </cell>
        </row>
        <row r="1034">
          <cell r="A1034" t="str">
            <v xml:space="preserve">5210-2-111                                   </v>
          </cell>
          <cell r="C1034">
            <v>0</v>
          </cell>
          <cell r="D1034">
            <v>0</v>
          </cell>
        </row>
        <row r="1035">
          <cell r="A1035" t="str">
            <v xml:space="preserve">5210-2-112                                   </v>
          </cell>
          <cell r="C1035">
            <v>0</v>
          </cell>
          <cell r="D1035">
            <v>0</v>
          </cell>
        </row>
        <row r="1036">
          <cell r="A1036" t="str">
            <v xml:space="preserve">5210-2-112-1                                 </v>
          </cell>
          <cell r="C1036">
            <v>76825</v>
          </cell>
          <cell r="D1036">
            <v>17618</v>
          </cell>
        </row>
        <row r="1037">
          <cell r="A1037" t="str">
            <v xml:space="preserve">5210-2-112-2                                 </v>
          </cell>
          <cell r="C1037">
            <v>42691</v>
          </cell>
          <cell r="D1037">
            <v>8771</v>
          </cell>
        </row>
        <row r="1038">
          <cell r="A1038" t="str">
            <v xml:space="preserve">5210-2-112-3                                 </v>
          </cell>
          <cell r="C1038">
            <v>0</v>
          </cell>
          <cell r="D1038">
            <v>0</v>
          </cell>
        </row>
        <row r="1039">
          <cell r="A1039" t="str">
            <v xml:space="preserve">5210-2-113                                   </v>
          </cell>
          <cell r="C1039">
            <v>0</v>
          </cell>
          <cell r="D1039">
            <v>0</v>
          </cell>
        </row>
        <row r="1040">
          <cell r="A1040" t="str">
            <v xml:space="preserve">5210-2-114                                   </v>
          </cell>
          <cell r="C1040">
            <v>0</v>
          </cell>
          <cell r="D1040">
            <v>0</v>
          </cell>
        </row>
        <row r="1041">
          <cell r="A1041" t="str">
            <v xml:space="preserve">5210-2-115                                   </v>
          </cell>
          <cell r="C1041">
            <v>140303</v>
          </cell>
          <cell r="D1041">
            <v>33790</v>
          </cell>
        </row>
        <row r="1042">
          <cell r="A1042" t="str">
            <v xml:space="preserve">5210-2-120                                   </v>
          </cell>
          <cell r="C1042">
            <v>0</v>
          </cell>
          <cell r="D1042">
            <v>0</v>
          </cell>
        </row>
        <row r="1043">
          <cell r="A1043" t="str">
            <v xml:space="preserve">5210-2-130                                   </v>
          </cell>
          <cell r="C1043">
            <v>178294</v>
          </cell>
          <cell r="D1043">
            <v>39345</v>
          </cell>
        </row>
        <row r="1044">
          <cell r="A1044" t="str">
            <v xml:space="preserve">5210-2-140                                   </v>
          </cell>
          <cell r="C1044">
            <v>0</v>
          </cell>
          <cell r="D1044">
            <v>0</v>
          </cell>
        </row>
        <row r="1045">
          <cell r="A1045" t="str">
            <v xml:space="preserve">5210-2-141                                   </v>
          </cell>
          <cell r="C1045">
            <v>0</v>
          </cell>
          <cell r="D1045">
            <v>0</v>
          </cell>
        </row>
        <row r="1046">
          <cell r="A1046" t="str">
            <v xml:space="preserve">5210-2-142                                   </v>
          </cell>
          <cell r="C1046">
            <v>0</v>
          </cell>
          <cell r="D1046">
            <v>0</v>
          </cell>
        </row>
        <row r="1047">
          <cell r="A1047" t="str">
            <v xml:space="preserve">5210-2-200                                   </v>
          </cell>
          <cell r="C1047">
            <v>0</v>
          </cell>
          <cell r="D1047">
            <v>0</v>
          </cell>
        </row>
        <row r="1048">
          <cell r="A1048" t="str">
            <v xml:space="preserve">5210-2-300                                   </v>
          </cell>
          <cell r="C1048">
            <v>0</v>
          </cell>
          <cell r="D1048">
            <v>0</v>
          </cell>
        </row>
        <row r="1049">
          <cell r="A1049" t="str">
            <v xml:space="preserve">5210-2-400                                   </v>
          </cell>
          <cell r="C1049">
            <v>0</v>
          </cell>
          <cell r="D1049">
            <v>0</v>
          </cell>
        </row>
        <row r="1050">
          <cell r="A1050" t="str">
            <v xml:space="preserve">5210-2-500                                   </v>
          </cell>
          <cell r="C1050">
            <v>0</v>
          </cell>
          <cell r="D1050">
            <v>0</v>
          </cell>
        </row>
        <row r="1051">
          <cell r="A1051" t="str">
            <v xml:space="preserve">5210-2-600                                   </v>
          </cell>
          <cell r="C1051">
            <v>0</v>
          </cell>
          <cell r="D1051">
            <v>0</v>
          </cell>
        </row>
        <row r="1052">
          <cell r="A1052" t="str">
            <v xml:space="preserve">5210-2-610                                   </v>
          </cell>
          <cell r="C1052">
            <v>0</v>
          </cell>
          <cell r="D1052">
            <v>0</v>
          </cell>
        </row>
        <row r="1053">
          <cell r="A1053" t="str">
            <v xml:space="preserve">5210-2-620                                   </v>
          </cell>
          <cell r="C1053">
            <v>0</v>
          </cell>
          <cell r="D1053">
            <v>0</v>
          </cell>
        </row>
        <row r="1054">
          <cell r="A1054" t="str">
            <v xml:space="preserve">5210-2-700                                   </v>
          </cell>
          <cell r="C1054">
            <v>0</v>
          </cell>
          <cell r="D1054">
            <v>0</v>
          </cell>
        </row>
        <row r="1055">
          <cell r="A1055" t="str">
            <v xml:space="preserve">5210-2-710                                   </v>
          </cell>
          <cell r="C1055">
            <v>317162</v>
          </cell>
          <cell r="D1055">
            <v>68681</v>
          </cell>
        </row>
        <row r="1056">
          <cell r="A1056" t="str">
            <v xml:space="preserve">5210-2-720                                   </v>
          </cell>
          <cell r="C1056">
            <v>118535.5</v>
          </cell>
          <cell r="D1056">
            <v>27768.5</v>
          </cell>
        </row>
        <row r="1057">
          <cell r="A1057" t="str">
            <v xml:space="preserve">5210-3                                       </v>
          </cell>
          <cell r="C1057">
            <v>0</v>
          </cell>
          <cell r="D1057">
            <v>0</v>
          </cell>
        </row>
        <row r="1058">
          <cell r="A1058" t="str">
            <v xml:space="preserve">5210-3-000                                   </v>
          </cell>
          <cell r="C1058">
            <v>0</v>
          </cell>
          <cell r="D1058">
            <v>0</v>
          </cell>
        </row>
        <row r="1059">
          <cell r="A1059" t="str">
            <v xml:space="preserve">5210-3-100                                   </v>
          </cell>
          <cell r="C1059">
            <v>104026</v>
          </cell>
          <cell r="D1059">
            <v>26740</v>
          </cell>
        </row>
        <row r="1060">
          <cell r="A1060" t="str">
            <v xml:space="preserve">5210-3-200                                   </v>
          </cell>
          <cell r="C1060">
            <v>0</v>
          </cell>
          <cell r="D1060">
            <v>0</v>
          </cell>
        </row>
        <row r="1061">
          <cell r="A1061" t="str">
            <v xml:space="preserve">5210-5                                       </v>
          </cell>
          <cell r="C1061">
            <v>0</v>
          </cell>
          <cell r="D1061">
            <v>0</v>
          </cell>
        </row>
        <row r="1062">
          <cell r="A1062" t="str">
            <v xml:space="preserve">5210-5-100                                   </v>
          </cell>
          <cell r="C1062">
            <v>0</v>
          </cell>
          <cell r="D1062">
            <v>0</v>
          </cell>
        </row>
        <row r="1063">
          <cell r="A1063" t="str">
            <v xml:space="preserve">5210-5-200                                   </v>
          </cell>
          <cell r="C1063">
            <v>0</v>
          </cell>
          <cell r="D1063">
            <v>0</v>
          </cell>
        </row>
        <row r="1064">
          <cell r="A1064" t="str">
            <v xml:space="preserve">5210-6                                       </v>
          </cell>
          <cell r="C1064">
            <v>0</v>
          </cell>
          <cell r="D1064">
            <v>0</v>
          </cell>
        </row>
        <row r="1065">
          <cell r="A1065" t="str">
            <v xml:space="preserve">5210-6-100                                   </v>
          </cell>
          <cell r="C1065">
            <v>1161445.6299999999</v>
          </cell>
          <cell r="D1065">
            <v>277201</v>
          </cell>
        </row>
        <row r="1066">
          <cell r="A1066" t="str">
            <v xml:space="preserve">5210-6-150                                   </v>
          </cell>
          <cell r="C1066">
            <v>468338</v>
          </cell>
          <cell r="D1066">
            <v>103051.5</v>
          </cell>
        </row>
        <row r="1067">
          <cell r="A1067" t="str">
            <v xml:space="preserve">5210-6-160                                   </v>
          </cell>
          <cell r="C1067">
            <v>0</v>
          </cell>
          <cell r="D1067">
            <v>0</v>
          </cell>
        </row>
        <row r="1068">
          <cell r="A1068" t="str">
            <v xml:space="preserve">5210-6-170                                   </v>
          </cell>
          <cell r="C1068">
            <v>0</v>
          </cell>
          <cell r="D1068">
            <v>0</v>
          </cell>
        </row>
        <row r="1069">
          <cell r="A1069" t="str">
            <v xml:space="preserve">5210-6-200                                   </v>
          </cell>
          <cell r="C1069">
            <v>130936.5</v>
          </cell>
          <cell r="D1069">
            <v>33873</v>
          </cell>
        </row>
        <row r="1070">
          <cell r="A1070" t="str">
            <v xml:space="preserve">5210-6-250                                   </v>
          </cell>
          <cell r="C1070">
            <v>0</v>
          </cell>
          <cell r="D1070">
            <v>0</v>
          </cell>
        </row>
        <row r="1071">
          <cell r="A1071" t="str">
            <v xml:space="preserve">5210-6-270                                   </v>
          </cell>
          <cell r="C1071">
            <v>0</v>
          </cell>
          <cell r="D1071">
            <v>0</v>
          </cell>
        </row>
        <row r="1072">
          <cell r="A1072" t="str">
            <v xml:space="preserve">5210-6-300                                   </v>
          </cell>
          <cell r="C1072">
            <v>105621</v>
          </cell>
          <cell r="D1072">
            <v>24332</v>
          </cell>
        </row>
        <row r="1073">
          <cell r="A1073" t="str">
            <v xml:space="preserve">5210-7-100                                   </v>
          </cell>
          <cell r="C1073">
            <v>0</v>
          </cell>
          <cell r="D1073">
            <v>0</v>
          </cell>
        </row>
        <row r="1074">
          <cell r="A1074" t="str">
            <v xml:space="preserve">5210-7-200                                   </v>
          </cell>
          <cell r="C1074">
            <v>0</v>
          </cell>
          <cell r="D1074">
            <v>0</v>
          </cell>
        </row>
        <row r="1075">
          <cell r="A1075" t="str">
            <v xml:space="preserve">5211-2                                       </v>
          </cell>
          <cell r="C1075">
            <v>0</v>
          </cell>
          <cell r="D1075">
            <v>0</v>
          </cell>
        </row>
        <row r="1076">
          <cell r="A1076" t="str">
            <v xml:space="preserve">5211-2-000                                   </v>
          </cell>
          <cell r="C1076">
            <v>0</v>
          </cell>
          <cell r="D1076">
            <v>0</v>
          </cell>
        </row>
        <row r="1077">
          <cell r="A1077" t="str">
            <v xml:space="preserve">5211-2-100                                   </v>
          </cell>
          <cell r="C1077">
            <v>0</v>
          </cell>
          <cell r="D1077">
            <v>0</v>
          </cell>
        </row>
        <row r="1078">
          <cell r="A1078" t="str">
            <v xml:space="preserve">5211-2-110                                   </v>
          </cell>
          <cell r="C1078">
            <v>0</v>
          </cell>
          <cell r="D1078">
            <v>0</v>
          </cell>
        </row>
        <row r="1079">
          <cell r="A1079" t="str">
            <v xml:space="preserve">5211-2-111                                   </v>
          </cell>
          <cell r="C1079">
            <v>0</v>
          </cell>
          <cell r="D1079">
            <v>0</v>
          </cell>
        </row>
        <row r="1080">
          <cell r="A1080" t="str">
            <v xml:space="preserve">5211-2-112                                   </v>
          </cell>
          <cell r="C1080">
            <v>0</v>
          </cell>
          <cell r="D1080">
            <v>0</v>
          </cell>
        </row>
        <row r="1081">
          <cell r="A1081" t="str">
            <v xml:space="preserve">5211-2-112-1                                 </v>
          </cell>
          <cell r="C1081">
            <v>0</v>
          </cell>
          <cell r="D1081">
            <v>0</v>
          </cell>
        </row>
        <row r="1082">
          <cell r="A1082" t="str">
            <v xml:space="preserve">5211-2-112-2                                 </v>
          </cell>
          <cell r="C1082">
            <v>0</v>
          </cell>
          <cell r="D1082">
            <v>0</v>
          </cell>
        </row>
        <row r="1083">
          <cell r="A1083" t="str">
            <v xml:space="preserve">5211-2-112-3                                 </v>
          </cell>
          <cell r="C1083">
            <v>0</v>
          </cell>
          <cell r="D1083">
            <v>0</v>
          </cell>
        </row>
        <row r="1084">
          <cell r="A1084" t="str">
            <v xml:space="preserve">5211-2-113                                   </v>
          </cell>
          <cell r="C1084">
            <v>0</v>
          </cell>
          <cell r="D1084">
            <v>0</v>
          </cell>
        </row>
        <row r="1085">
          <cell r="A1085" t="str">
            <v xml:space="preserve">5211-2-114                                   </v>
          </cell>
          <cell r="C1085">
            <v>0</v>
          </cell>
          <cell r="D1085">
            <v>0</v>
          </cell>
        </row>
        <row r="1086">
          <cell r="A1086" t="str">
            <v xml:space="preserve">5211-2-115                                   </v>
          </cell>
          <cell r="C1086">
            <v>0</v>
          </cell>
          <cell r="D1086">
            <v>0</v>
          </cell>
        </row>
        <row r="1087">
          <cell r="A1087" t="str">
            <v xml:space="preserve">5211-2-120                                   </v>
          </cell>
          <cell r="C1087">
            <v>0</v>
          </cell>
          <cell r="D1087">
            <v>0</v>
          </cell>
        </row>
        <row r="1088">
          <cell r="A1088" t="str">
            <v xml:space="preserve">5211-2-130                                   </v>
          </cell>
          <cell r="C1088">
            <v>0</v>
          </cell>
          <cell r="D1088">
            <v>0</v>
          </cell>
        </row>
        <row r="1089">
          <cell r="A1089" t="str">
            <v xml:space="preserve">5211-2-140                                   </v>
          </cell>
          <cell r="C1089">
            <v>0</v>
          </cell>
          <cell r="D1089">
            <v>0</v>
          </cell>
        </row>
        <row r="1090">
          <cell r="A1090" t="str">
            <v xml:space="preserve">5211-2-141                                   </v>
          </cell>
          <cell r="C1090">
            <v>0</v>
          </cell>
          <cell r="D1090">
            <v>0</v>
          </cell>
        </row>
        <row r="1091">
          <cell r="A1091" t="str">
            <v xml:space="preserve">5211-2-142                                   </v>
          </cell>
          <cell r="C1091">
            <v>0</v>
          </cell>
          <cell r="D1091">
            <v>0</v>
          </cell>
        </row>
        <row r="1092">
          <cell r="A1092" t="str">
            <v xml:space="preserve">5211-2-200                                   </v>
          </cell>
          <cell r="C1092">
            <v>0</v>
          </cell>
          <cell r="D1092">
            <v>0</v>
          </cell>
        </row>
        <row r="1093">
          <cell r="A1093" t="str">
            <v xml:space="preserve">5211-2-300                                   </v>
          </cell>
          <cell r="C1093">
            <v>0</v>
          </cell>
          <cell r="D1093">
            <v>0</v>
          </cell>
        </row>
        <row r="1094">
          <cell r="A1094" t="str">
            <v xml:space="preserve">5211-2-400                                   </v>
          </cell>
          <cell r="C1094">
            <v>0</v>
          </cell>
          <cell r="D1094">
            <v>0</v>
          </cell>
        </row>
        <row r="1095">
          <cell r="A1095" t="str">
            <v xml:space="preserve">5211-2-500                                   </v>
          </cell>
          <cell r="C1095">
            <v>0</v>
          </cell>
          <cell r="D1095">
            <v>0</v>
          </cell>
        </row>
        <row r="1096">
          <cell r="A1096" t="str">
            <v xml:space="preserve">5211-2-600                                   </v>
          </cell>
          <cell r="C1096">
            <v>0</v>
          </cell>
          <cell r="D1096">
            <v>0</v>
          </cell>
        </row>
        <row r="1097">
          <cell r="A1097" t="str">
            <v xml:space="preserve">5211-2-610                                   </v>
          </cell>
          <cell r="C1097">
            <v>0</v>
          </cell>
          <cell r="D1097">
            <v>0</v>
          </cell>
        </row>
        <row r="1098">
          <cell r="A1098" t="str">
            <v xml:space="preserve">5211-2-620                                   </v>
          </cell>
          <cell r="C1098">
            <v>0</v>
          </cell>
          <cell r="D1098">
            <v>0</v>
          </cell>
        </row>
        <row r="1099">
          <cell r="A1099" t="str">
            <v xml:space="preserve">5211-2-700                                   </v>
          </cell>
          <cell r="C1099">
            <v>0</v>
          </cell>
          <cell r="D1099">
            <v>0</v>
          </cell>
        </row>
        <row r="1100">
          <cell r="A1100" t="str">
            <v xml:space="preserve">5211-2-710                                   </v>
          </cell>
          <cell r="C1100">
            <v>0</v>
          </cell>
          <cell r="D1100">
            <v>0</v>
          </cell>
        </row>
        <row r="1101">
          <cell r="A1101" t="str">
            <v xml:space="preserve">5211-2-720                                   </v>
          </cell>
          <cell r="C1101">
            <v>0</v>
          </cell>
          <cell r="D1101">
            <v>0</v>
          </cell>
        </row>
        <row r="1102">
          <cell r="A1102" t="str">
            <v xml:space="preserve">5211-3                                       </v>
          </cell>
          <cell r="C1102">
            <v>0</v>
          </cell>
          <cell r="D1102">
            <v>0</v>
          </cell>
        </row>
        <row r="1103">
          <cell r="A1103" t="str">
            <v xml:space="preserve">5211-3-000                                   </v>
          </cell>
          <cell r="C1103">
            <v>0</v>
          </cell>
          <cell r="D1103">
            <v>0</v>
          </cell>
        </row>
        <row r="1104">
          <cell r="A1104" t="str">
            <v xml:space="preserve">5211-3-100                                   </v>
          </cell>
          <cell r="C1104">
            <v>0</v>
          </cell>
          <cell r="D1104">
            <v>0</v>
          </cell>
        </row>
        <row r="1105">
          <cell r="A1105" t="str">
            <v xml:space="preserve">5211-3-200                                   </v>
          </cell>
          <cell r="C1105">
            <v>0</v>
          </cell>
          <cell r="D1105">
            <v>0</v>
          </cell>
        </row>
        <row r="1106">
          <cell r="A1106" t="str">
            <v xml:space="preserve">5211-5                                       </v>
          </cell>
          <cell r="C1106">
            <v>0</v>
          </cell>
          <cell r="D1106">
            <v>0</v>
          </cell>
        </row>
        <row r="1107">
          <cell r="A1107" t="str">
            <v xml:space="preserve">5211-5-100                                   </v>
          </cell>
          <cell r="C1107">
            <v>0</v>
          </cell>
          <cell r="D1107">
            <v>0</v>
          </cell>
        </row>
        <row r="1108">
          <cell r="A1108" t="str">
            <v xml:space="preserve">5211-5-200                                   </v>
          </cell>
          <cell r="C1108">
            <v>0</v>
          </cell>
          <cell r="D1108">
            <v>0</v>
          </cell>
        </row>
        <row r="1109">
          <cell r="A1109" t="str">
            <v xml:space="preserve">5211-6                                       </v>
          </cell>
          <cell r="C1109">
            <v>0</v>
          </cell>
          <cell r="D1109">
            <v>0</v>
          </cell>
        </row>
        <row r="1110">
          <cell r="A1110" t="str">
            <v xml:space="preserve">5211-6-100                                   </v>
          </cell>
          <cell r="C1110">
            <v>0</v>
          </cell>
          <cell r="D1110">
            <v>0</v>
          </cell>
        </row>
        <row r="1111">
          <cell r="A1111" t="str">
            <v xml:space="preserve">5211-6-150                                   </v>
          </cell>
          <cell r="C1111">
            <v>0</v>
          </cell>
          <cell r="D1111">
            <v>0</v>
          </cell>
        </row>
        <row r="1112">
          <cell r="A1112" t="str">
            <v xml:space="preserve">5211-6-170                                   </v>
          </cell>
          <cell r="C1112">
            <v>0</v>
          </cell>
          <cell r="D1112">
            <v>0</v>
          </cell>
        </row>
        <row r="1113">
          <cell r="A1113" t="str">
            <v xml:space="preserve">5211-6-200                                   </v>
          </cell>
          <cell r="C1113">
            <v>0</v>
          </cell>
          <cell r="D1113">
            <v>0</v>
          </cell>
        </row>
        <row r="1114">
          <cell r="A1114" t="str">
            <v xml:space="preserve">5211-6-250                                   </v>
          </cell>
          <cell r="C1114">
            <v>0</v>
          </cell>
          <cell r="D1114">
            <v>0</v>
          </cell>
        </row>
        <row r="1115">
          <cell r="A1115" t="str">
            <v xml:space="preserve">5211-6-270                                   </v>
          </cell>
          <cell r="C1115">
            <v>0</v>
          </cell>
          <cell r="D1115">
            <v>0</v>
          </cell>
        </row>
        <row r="1116">
          <cell r="A1116" t="str">
            <v xml:space="preserve">5211-6-300                                   </v>
          </cell>
          <cell r="C1116">
            <v>0</v>
          </cell>
          <cell r="D1116">
            <v>0</v>
          </cell>
        </row>
        <row r="1117">
          <cell r="A1117" t="str">
            <v xml:space="preserve">5211-7-100                                   </v>
          </cell>
          <cell r="C1117">
            <v>0</v>
          </cell>
          <cell r="D1117">
            <v>0</v>
          </cell>
        </row>
        <row r="1118">
          <cell r="A1118" t="str">
            <v xml:space="preserve">5211-7-200                                   </v>
          </cell>
          <cell r="C1118">
            <v>0</v>
          </cell>
          <cell r="D1118">
            <v>0</v>
          </cell>
        </row>
        <row r="1119">
          <cell r="A1119" t="str">
            <v xml:space="preserve">5212-2                                       </v>
          </cell>
          <cell r="C1119">
            <v>0</v>
          </cell>
          <cell r="D1119">
            <v>0</v>
          </cell>
        </row>
        <row r="1120">
          <cell r="A1120" t="str">
            <v xml:space="preserve">5212-2-000                                   </v>
          </cell>
          <cell r="C1120">
            <v>0</v>
          </cell>
          <cell r="D1120">
            <v>0</v>
          </cell>
        </row>
        <row r="1121">
          <cell r="A1121" t="str">
            <v xml:space="preserve">5212-2-100                                   </v>
          </cell>
          <cell r="C1121">
            <v>0</v>
          </cell>
          <cell r="D1121">
            <v>0</v>
          </cell>
        </row>
        <row r="1122">
          <cell r="A1122" t="str">
            <v xml:space="preserve">5212-2-110                                   </v>
          </cell>
          <cell r="C1122">
            <v>94773.88</v>
          </cell>
          <cell r="D1122">
            <v>6720.1299999999901</v>
          </cell>
        </row>
        <row r="1123">
          <cell r="A1123" t="str">
            <v xml:space="preserve">5212-2-111                                   </v>
          </cell>
          <cell r="C1123">
            <v>0</v>
          </cell>
          <cell r="D1123">
            <v>0</v>
          </cell>
        </row>
        <row r="1124">
          <cell r="A1124" t="str">
            <v xml:space="preserve">5212-2-112                                   </v>
          </cell>
          <cell r="C1124">
            <v>0</v>
          </cell>
          <cell r="D1124">
            <v>0</v>
          </cell>
        </row>
        <row r="1125">
          <cell r="A1125" t="str">
            <v xml:space="preserve">5212-2-112-1                                 </v>
          </cell>
          <cell r="C1125">
            <v>35440.839999999997</v>
          </cell>
          <cell r="D1125">
            <v>-629.45999999999913</v>
          </cell>
        </row>
        <row r="1126">
          <cell r="A1126" t="str">
            <v xml:space="preserve">5212-2-112-2                                 </v>
          </cell>
          <cell r="C1126">
            <v>3212.22</v>
          </cell>
          <cell r="D1126">
            <v>0</v>
          </cell>
        </row>
        <row r="1127">
          <cell r="A1127" t="str">
            <v xml:space="preserve">5212-2-112-3                                 </v>
          </cell>
          <cell r="C1127">
            <v>0</v>
          </cell>
          <cell r="D1127">
            <v>0</v>
          </cell>
        </row>
        <row r="1128">
          <cell r="A1128" t="str">
            <v xml:space="preserve">5212-2-113                                   </v>
          </cell>
          <cell r="C1128">
            <v>0</v>
          </cell>
          <cell r="D1128">
            <v>0</v>
          </cell>
        </row>
        <row r="1129">
          <cell r="A1129" t="str">
            <v xml:space="preserve">5212-2-114                                   </v>
          </cell>
          <cell r="C1129">
            <v>0</v>
          </cell>
          <cell r="D1129">
            <v>0</v>
          </cell>
        </row>
        <row r="1130">
          <cell r="A1130" t="str">
            <v xml:space="preserve">5212-2-115                                   </v>
          </cell>
          <cell r="C1130">
            <v>64597.02</v>
          </cell>
          <cell r="D1130">
            <v>-1558.1599999999962</v>
          </cell>
        </row>
        <row r="1131">
          <cell r="A1131" t="str">
            <v xml:space="preserve">5212-2-120                                   </v>
          </cell>
          <cell r="C1131">
            <v>0</v>
          </cell>
          <cell r="D1131">
            <v>0</v>
          </cell>
        </row>
        <row r="1132">
          <cell r="A1132" t="str">
            <v xml:space="preserve">5212-2-130                                   </v>
          </cell>
          <cell r="C1132">
            <v>68425</v>
          </cell>
          <cell r="D1132">
            <v>3018.5500000000029</v>
          </cell>
        </row>
        <row r="1133">
          <cell r="A1133" t="str">
            <v xml:space="preserve">5212-2-140                                   </v>
          </cell>
          <cell r="C1133">
            <v>0</v>
          </cell>
          <cell r="D1133">
            <v>0</v>
          </cell>
        </row>
        <row r="1134">
          <cell r="A1134" t="str">
            <v xml:space="preserve">5212-2-141                                   </v>
          </cell>
          <cell r="C1134">
            <v>0</v>
          </cell>
          <cell r="D1134">
            <v>0</v>
          </cell>
        </row>
        <row r="1135">
          <cell r="A1135" t="str">
            <v xml:space="preserve">5212-2-142                                   </v>
          </cell>
          <cell r="C1135">
            <v>0</v>
          </cell>
          <cell r="D1135">
            <v>0</v>
          </cell>
        </row>
        <row r="1136">
          <cell r="A1136" t="str">
            <v xml:space="preserve">5212-2-200                                   </v>
          </cell>
          <cell r="C1136">
            <v>0</v>
          </cell>
          <cell r="D1136">
            <v>0</v>
          </cell>
        </row>
        <row r="1137">
          <cell r="A1137" t="str">
            <v xml:space="preserve">5212-2-300                                   </v>
          </cell>
          <cell r="C1137">
            <v>0</v>
          </cell>
          <cell r="D1137">
            <v>0</v>
          </cell>
        </row>
        <row r="1138">
          <cell r="A1138" t="str">
            <v xml:space="preserve">5212-2-400                                   </v>
          </cell>
          <cell r="C1138">
            <v>0</v>
          </cell>
          <cell r="D1138">
            <v>0</v>
          </cell>
        </row>
        <row r="1139">
          <cell r="A1139" t="str">
            <v xml:space="preserve">5212-2-500                                   </v>
          </cell>
          <cell r="C1139">
            <v>0</v>
          </cell>
          <cell r="D1139">
            <v>0</v>
          </cell>
        </row>
        <row r="1140">
          <cell r="A1140" t="str">
            <v xml:space="preserve">5212-2-600                                   </v>
          </cell>
          <cell r="C1140">
            <v>0</v>
          </cell>
          <cell r="D1140">
            <v>0</v>
          </cell>
        </row>
        <row r="1141">
          <cell r="A1141" t="str">
            <v xml:space="preserve">5212-2-610                                   </v>
          </cell>
          <cell r="C1141">
            <v>0</v>
          </cell>
          <cell r="D1141">
            <v>0</v>
          </cell>
        </row>
        <row r="1142">
          <cell r="A1142" t="str">
            <v xml:space="preserve">5212-2-620                                   </v>
          </cell>
          <cell r="C1142">
            <v>0</v>
          </cell>
          <cell r="D1142">
            <v>0</v>
          </cell>
        </row>
        <row r="1143">
          <cell r="A1143" t="str">
            <v xml:space="preserve">5212-2-700                                   </v>
          </cell>
          <cell r="C1143">
            <v>0</v>
          </cell>
          <cell r="D1143">
            <v>0</v>
          </cell>
        </row>
        <row r="1144">
          <cell r="A1144" t="str">
            <v xml:space="preserve">5212-2-710                                   </v>
          </cell>
          <cell r="C1144">
            <v>155411.51999999999</v>
          </cell>
          <cell r="D1144">
            <v>4910.9900000000198</v>
          </cell>
        </row>
        <row r="1145">
          <cell r="A1145" t="str">
            <v xml:space="preserve">5212-2-720                                   </v>
          </cell>
          <cell r="C1145">
            <v>101506.29</v>
          </cell>
          <cell r="D1145">
            <v>9214.2400000000052</v>
          </cell>
        </row>
        <row r="1146">
          <cell r="A1146" t="str">
            <v xml:space="preserve">5212-3                                       </v>
          </cell>
          <cell r="C1146">
            <v>0</v>
          </cell>
          <cell r="D1146">
            <v>0</v>
          </cell>
        </row>
        <row r="1147">
          <cell r="A1147" t="str">
            <v xml:space="preserve">5212-3-000                                   </v>
          </cell>
          <cell r="C1147">
            <v>0</v>
          </cell>
          <cell r="D1147">
            <v>0</v>
          </cell>
        </row>
        <row r="1148">
          <cell r="A1148" t="str">
            <v xml:space="preserve">5212-3-100                                   </v>
          </cell>
          <cell r="C1148">
            <v>48901.2</v>
          </cell>
          <cell r="D1148">
            <v>-1479.5499999999956</v>
          </cell>
        </row>
        <row r="1149">
          <cell r="A1149" t="str">
            <v xml:space="preserve">5212-3-200                                   </v>
          </cell>
          <cell r="C1149">
            <v>0</v>
          </cell>
          <cell r="D1149">
            <v>0</v>
          </cell>
        </row>
        <row r="1150">
          <cell r="A1150" t="str">
            <v xml:space="preserve">5212-5                                       </v>
          </cell>
          <cell r="C1150">
            <v>0</v>
          </cell>
          <cell r="D1150">
            <v>0</v>
          </cell>
        </row>
        <row r="1151">
          <cell r="A1151" t="str">
            <v xml:space="preserve">5212-5-100                                   </v>
          </cell>
          <cell r="C1151">
            <v>0</v>
          </cell>
          <cell r="D1151">
            <v>0</v>
          </cell>
        </row>
        <row r="1152">
          <cell r="A1152" t="str">
            <v xml:space="preserve">5212-5-200                                   </v>
          </cell>
          <cell r="C1152">
            <v>0</v>
          </cell>
          <cell r="D1152">
            <v>0</v>
          </cell>
        </row>
        <row r="1153">
          <cell r="A1153" t="str">
            <v xml:space="preserve">5212-6                                       </v>
          </cell>
          <cell r="C1153">
            <v>0</v>
          </cell>
          <cell r="D1153">
            <v>0</v>
          </cell>
        </row>
        <row r="1154">
          <cell r="A1154" t="str">
            <v xml:space="preserve">5212-6-100                                   </v>
          </cell>
          <cell r="C1154">
            <v>588598.57999999996</v>
          </cell>
          <cell r="D1154">
            <v>41287.100000000093</v>
          </cell>
        </row>
        <row r="1155">
          <cell r="A1155" t="str">
            <v xml:space="preserve">5212-6-150                                   </v>
          </cell>
          <cell r="C1155">
            <v>201267.19</v>
          </cell>
          <cell r="D1155">
            <v>7729.0400000000081</v>
          </cell>
        </row>
        <row r="1156">
          <cell r="A1156" t="str">
            <v xml:space="preserve">5212-6-160                                   </v>
          </cell>
          <cell r="C1156">
            <v>0</v>
          </cell>
          <cell r="D1156">
            <v>0</v>
          </cell>
        </row>
        <row r="1157">
          <cell r="A1157" t="str">
            <v xml:space="preserve">5212-6-170                                   </v>
          </cell>
          <cell r="C1157">
            <v>0</v>
          </cell>
          <cell r="D1157">
            <v>0</v>
          </cell>
        </row>
        <row r="1158">
          <cell r="A1158" t="str">
            <v xml:space="preserve">5212-6-200                                   </v>
          </cell>
          <cell r="C1158">
            <v>82134.720000000001</v>
          </cell>
          <cell r="D1158">
            <v>8340.3699999999953</v>
          </cell>
        </row>
        <row r="1159">
          <cell r="A1159" t="str">
            <v xml:space="preserve">5212-6-250                                   </v>
          </cell>
          <cell r="C1159">
            <v>0</v>
          </cell>
          <cell r="D1159">
            <v>0</v>
          </cell>
        </row>
        <row r="1160">
          <cell r="A1160" t="str">
            <v xml:space="preserve">5212-6-270                                   </v>
          </cell>
          <cell r="C1160">
            <v>0</v>
          </cell>
          <cell r="D1160">
            <v>0</v>
          </cell>
        </row>
        <row r="1161">
          <cell r="A1161" t="str">
            <v xml:space="preserve">5212-6-300                                   </v>
          </cell>
          <cell r="C1161">
            <v>50632.52</v>
          </cell>
          <cell r="D1161">
            <v>3300.260000000002</v>
          </cell>
        </row>
        <row r="1162">
          <cell r="A1162" t="str">
            <v xml:space="preserve">5212-7-100                                   </v>
          </cell>
          <cell r="C1162">
            <v>0</v>
          </cell>
          <cell r="D1162">
            <v>0</v>
          </cell>
        </row>
        <row r="1163">
          <cell r="A1163" t="str">
            <v xml:space="preserve">5212-7-200                                   </v>
          </cell>
          <cell r="C1163">
            <v>0</v>
          </cell>
          <cell r="D1163">
            <v>0</v>
          </cell>
        </row>
        <row r="1164">
          <cell r="A1164" t="str">
            <v xml:space="preserve">5213-2                                       </v>
          </cell>
          <cell r="C1164">
            <v>0</v>
          </cell>
          <cell r="D1164">
            <v>0</v>
          </cell>
        </row>
        <row r="1165">
          <cell r="A1165" t="str">
            <v xml:space="preserve">5213-2-000                                   </v>
          </cell>
          <cell r="C1165">
            <v>0</v>
          </cell>
          <cell r="D1165">
            <v>0</v>
          </cell>
        </row>
        <row r="1166">
          <cell r="A1166" t="str">
            <v xml:space="preserve">5213-2-100                                   </v>
          </cell>
          <cell r="C1166">
            <v>0</v>
          </cell>
          <cell r="D1166">
            <v>0</v>
          </cell>
        </row>
        <row r="1167">
          <cell r="A1167" t="str">
            <v xml:space="preserve">5213-2-110                                   </v>
          </cell>
          <cell r="C1167">
            <v>12800</v>
          </cell>
          <cell r="D1167">
            <v>2176</v>
          </cell>
        </row>
        <row r="1168">
          <cell r="A1168" t="str">
            <v xml:space="preserve">5213-2-111                                   </v>
          </cell>
          <cell r="C1168">
            <v>0</v>
          </cell>
          <cell r="D1168">
            <v>0</v>
          </cell>
        </row>
        <row r="1169">
          <cell r="A1169" t="str">
            <v xml:space="preserve">5213-2-112                                   </v>
          </cell>
          <cell r="C1169">
            <v>0</v>
          </cell>
          <cell r="D1169">
            <v>0</v>
          </cell>
        </row>
        <row r="1170">
          <cell r="A1170" t="str">
            <v xml:space="preserve">5213-2-112-1                                 </v>
          </cell>
          <cell r="C1170">
            <v>3828</v>
          </cell>
          <cell r="D1170">
            <v>876</v>
          </cell>
        </row>
        <row r="1171">
          <cell r="A1171" t="str">
            <v xml:space="preserve">5213-2-112-2                                 </v>
          </cell>
          <cell r="C1171">
            <v>2111</v>
          </cell>
          <cell r="D1171">
            <v>439</v>
          </cell>
        </row>
        <row r="1172">
          <cell r="A1172" t="str">
            <v xml:space="preserve">5213-2-112-3                                 </v>
          </cell>
          <cell r="C1172">
            <v>0</v>
          </cell>
          <cell r="D1172">
            <v>0</v>
          </cell>
        </row>
        <row r="1173">
          <cell r="A1173" t="str">
            <v xml:space="preserve">5213-2-113                                   </v>
          </cell>
          <cell r="C1173">
            <v>0</v>
          </cell>
          <cell r="D1173">
            <v>0</v>
          </cell>
        </row>
        <row r="1174">
          <cell r="A1174" t="str">
            <v xml:space="preserve">5213-2-114                                   </v>
          </cell>
          <cell r="C1174">
            <v>0</v>
          </cell>
          <cell r="D1174">
            <v>0</v>
          </cell>
        </row>
        <row r="1175">
          <cell r="A1175" t="str">
            <v xml:space="preserve">5213-2-115                                   </v>
          </cell>
          <cell r="C1175">
            <v>6947</v>
          </cell>
          <cell r="D1175">
            <v>1673</v>
          </cell>
        </row>
        <row r="1176">
          <cell r="A1176" t="str">
            <v xml:space="preserve">5213-2-120                                   </v>
          </cell>
          <cell r="C1176">
            <v>0</v>
          </cell>
          <cell r="D1176">
            <v>0</v>
          </cell>
        </row>
        <row r="1177">
          <cell r="A1177" t="str">
            <v xml:space="preserve">5213-2-130                                   </v>
          </cell>
          <cell r="C1177">
            <v>8818</v>
          </cell>
          <cell r="D1177">
            <v>2010</v>
          </cell>
        </row>
        <row r="1178">
          <cell r="A1178" t="str">
            <v xml:space="preserve">5213-2-140                                   </v>
          </cell>
          <cell r="C1178">
            <v>0</v>
          </cell>
          <cell r="D1178">
            <v>0</v>
          </cell>
        </row>
        <row r="1179">
          <cell r="A1179" t="str">
            <v xml:space="preserve">5213-2-141                                   </v>
          </cell>
          <cell r="C1179">
            <v>0</v>
          </cell>
          <cell r="D1179">
            <v>0</v>
          </cell>
        </row>
        <row r="1180">
          <cell r="A1180" t="str">
            <v xml:space="preserve">5213-2-142                                   </v>
          </cell>
          <cell r="C1180">
            <v>0</v>
          </cell>
          <cell r="D1180">
            <v>0</v>
          </cell>
        </row>
        <row r="1181">
          <cell r="A1181" t="str">
            <v xml:space="preserve">5213-2-200                                   </v>
          </cell>
          <cell r="C1181">
            <v>0</v>
          </cell>
          <cell r="D1181">
            <v>0</v>
          </cell>
        </row>
        <row r="1182">
          <cell r="A1182" t="str">
            <v xml:space="preserve">5213-2-300                                   </v>
          </cell>
          <cell r="C1182">
            <v>0</v>
          </cell>
          <cell r="D1182">
            <v>0</v>
          </cell>
        </row>
        <row r="1183">
          <cell r="A1183" t="str">
            <v xml:space="preserve">5213-2-400                                   </v>
          </cell>
          <cell r="C1183">
            <v>0</v>
          </cell>
          <cell r="D1183">
            <v>0</v>
          </cell>
        </row>
        <row r="1184">
          <cell r="A1184" t="str">
            <v xml:space="preserve">5213-2-500                                   </v>
          </cell>
          <cell r="C1184">
            <v>0</v>
          </cell>
          <cell r="D1184">
            <v>0</v>
          </cell>
        </row>
        <row r="1185">
          <cell r="A1185" t="str">
            <v xml:space="preserve">5213-2-600                                   </v>
          </cell>
          <cell r="C1185">
            <v>0</v>
          </cell>
          <cell r="D1185">
            <v>0</v>
          </cell>
        </row>
        <row r="1186">
          <cell r="A1186" t="str">
            <v xml:space="preserve">5213-2-610                                   </v>
          </cell>
          <cell r="C1186">
            <v>0</v>
          </cell>
          <cell r="D1186">
            <v>0</v>
          </cell>
        </row>
        <row r="1187">
          <cell r="A1187" t="str">
            <v xml:space="preserve">5213-2-620                                   </v>
          </cell>
          <cell r="C1187">
            <v>0</v>
          </cell>
          <cell r="D1187">
            <v>0</v>
          </cell>
        </row>
        <row r="1188">
          <cell r="A1188" t="str">
            <v xml:space="preserve">5213-2-700                                   </v>
          </cell>
          <cell r="C1188">
            <v>0</v>
          </cell>
          <cell r="D1188">
            <v>0</v>
          </cell>
        </row>
        <row r="1189">
          <cell r="A1189" t="str">
            <v xml:space="preserve">5213-2-710                                   </v>
          </cell>
          <cell r="C1189">
            <v>15719</v>
          </cell>
          <cell r="D1189">
            <v>3313</v>
          </cell>
        </row>
        <row r="1190">
          <cell r="A1190" t="str">
            <v xml:space="preserve">5213-2-720                                   </v>
          </cell>
          <cell r="C1190">
            <v>5888</v>
          </cell>
          <cell r="D1190">
            <v>1354</v>
          </cell>
        </row>
        <row r="1191">
          <cell r="A1191" t="str">
            <v xml:space="preserve">5213-3                                       </v>
          </cell>
          <cell r="C1191">
            <v>0</v>
          </cell>
          <cell r="D1191">
            <v>0</v>
          </cell>
        </row>
        <row r="1192">
          <cell r="A1192" t="str">
            <v xml:space="preserve">5213-3-000                                   </v>
          </cell>
          <cell r="C1192">
            <v>0</v>
          </cell>
          <cell r="D1192">
            <v>0</v>
          </cell>
        </row>
        <row r="1193">
          <cell r="A1193" t="str">
            <v xml:space="preserve">5213-3-100                                   </v>
          </cell>
          <cell r="C1193">
            <v>5210</v>
          </cell>
          <cell r="D1193">
            <v>1408</v>
          </cell>
        </row>
        <row r="1194">
          <cell r="A1194" t="str">
            <v xml:space="preserve">5213-3-200                                   </v>
          </cell>
          <cell r="C1194">
            <v>0</v>
          </cell>
          <cell r="D1194">
            <v>0</v>
          </cell>
        </row>
        <row r="1195">
          <cell r="A1195" t="str">
            <v xml:space="preserve">5213-5                                       </v>
          </cell>
          <cell r="C1195">
            <v>0</v>
          </cell>
          <cell r="D1195">
            <v>0</v>
          </cell>
        </row>
        <row r="1196">
          <cell r="A1196" t="str">
            <v xml:space="preserve">5213-5-100                                   </v>
          </cell>
          <cell r="C1196">
            <v>0</v>
          </cell>
          <cell r="D1196">
            <v>0</v>
          </cell>
        </row>
        <row r="1197">
          <cell r="A1197" t="str">
            <v xml:space="preserve">5213-5-200                                   </v>
          </cell>
          <cell r="C1197">
            <v>0</v>
          </cell>
          <cell r="D1197">
            <v>0</v>
          </cell>
        </row>
        <row r="1198">
          <cell r="A1198" t="str">
            <v xml:space="preserve">5213-6                                       </v>
          </cell>
          <cell r="C1198">
            <v>0</v>
          </cell>
          <cell r="D1198">
            <v>0</v>
          </cell>
        </row>
        <row r="1199">
          <cell r="A1199" t="str">
            <v xml:space="preserve">5213-6-100                                   </v>
          </cell>
          <cell r="C1199">
            <v>57349</v>
          </cell>
          <cell r="D1199">
            <v>13849</v>
          </cell>
        </row>
        <row r="1200">
          <cell r="A1200" t="str">
            <v xml:space="preserve">5213-6-150                                   </v>
          </cell>
          <cell r="C1200">
            <v>23435</v>
          </cell>
          <cell r="D1200">
            <v>5430</v>
          </cell>
        </row>
        <row r="1201">
          <cell r="A1201" t="str">
            <v xml:space="preserve">5213-6-160                                   </v>
          </cell>
          <cell r="C1201">
            <v>0</v>
          </cell>
          <cell r="D1201">
            <v>0</v>
          </cell>
        </row>
        <row r="1202">
          <cell r="A1202" t="str">
            <v xml:space="preserve">5213-6-170                                   </v>
          </cell>
          <cell r="C1202">
            <v>0</v>
          </cell>
          <cell r="D1202">
            <v>0</v>
          </cell>
        </row>
        <row r="1203">
          <cell r="A1203" t="str">
            <v xml:space="preserve">5213-6-200                                   </v>
          </cell>
          <cell r="C1203">
            <v>6572</v>
          </cell>
          <cell r="D1203">
            <v>2156</v>
          </cell>
        </row>
        <row r="1204">
          <cell r="A1204" t="str">
            <v xml:space="preserve">5213-6-250                                   </v>
          </cell>
          <cell r="C1204">
            <v>0</v>
          </cell>
          <cell r="D1204">
            <v>0</v>
          </cell>
        </row>
        <row r="1205">
          <cell r="A1205" t="str">
            <v xml:space="preserve">5213-6-270                                   </v>
          </cell>
          <cell r="C1205">
            <v>0</v>
          </cell>
          <cell r="D1205">
            <v>0</v>
          </cell>
        </row>
        <row r="1206">
          <cell r="A1206" t="str">
            <v xml:space="preserve">5213-6-300                                   </v>
          </cell>
          <cell r="C1206">
            <v>5249</v>
          </cell>
          <cell r="D1206">
            <v>1211</v>
          </cell>
        </row>
        <row r="1207">
          <cell r="A1207" t="str">
            <v xml:space="preserve">5213-7-100                                   </v>
          </cell>
          <cell r="C1207">
            <v>0</v>
          </cell>
          <cell r="D1207">
            <v>0</v>
          </cell>
        </row>
        <row r="1208">
          <cell r="A1208" t="str">
            <v xml:space="preserve">5213-7-200                                   </v>
          </cell>
          <cell r="C1208">
            <v>0</v>
          </cell>
          <cell r="D1208">
            <v>0</v>
          </cell>
        </row>
        <row r="1209">
          <cell r="A1209" t="str">
            <v xml:space="preserve">5214-2                                       </v>
          </cell>
          <cell r="C1209">
            <v>0</v>
          </cell>
          <cell r="D1209">
            <v>0</v>
          </cell>
        </row>
        <row r="1210">
          <cell r="A1210" t="str">
            <v xml:space="preserve">5214-2-000                                   </v>
          </cell>
          <cell r="C1210">
            <v>0</v>
          </cell>
          <cell r="D1210">
            <v>0</v>
          </cell>
        </row>
        <row r="1211">
          <cell r="A1211" t="str">
            <v xml:space="preserve">5214-2-100                                   </v>
          </cell>
          <cell r="C1211">
            <v>0</v>
          </cell>
          <cell r="D1211">
            <v>0</v>
          </cell>
        </row>
        <row r="1212">
          <cell r="A1212" t="str">
            <v xml:space="preserve">5214-2-110                                   </v>
          </cell>
          <cell r="C1212">
            <v>0</v>
          </cell>
          <cell r="D1212">
            <v>0</v>
          </cell>
        </row>
        <row r="1213">
          <cell r="A1213" t="str">
            <v xml:space="preserve">5214-2-111                                   </v>
          </cell>
          <cell r="C1213">
            <v>0</v>
          </cell>
          <cell r="D1213">
            <v>0</v>
          </cell>
        </row>
        <row r="1214">
          <cell r="A1214" t="str">
            <v xml:space="preserve">5214-2-112                                   </v>
          </cell>
          <cell r="C1214">
            <v>0</v>
          </cell>
          <cell r="D1214">
            <v>0</v>
          </cell>
        </row>
        <row r="1215">
          <cell r="A1215" t="str">
            <v xml:space="preserve">5214-2-112-1                                 </v>
          </cell>
          <cell r="C1215">
            <v>0</v>
          </cell>
          <cell r="D1215">
            <v>0</v>
          </cell>
        </row>
        <row r="1216">
          <cell r="A1216" t="str">
            <v xml:space="preserve">5214-2-112-2                                 </v>
          </cell>
          <cell r="C1216">
            <v>0</v>
          </cell>
          <cell r="D1216">
            <v>0</v>
          </cell>
        </row>
        <row r="1217">
          <cell r="A1217" t="str">
            <v xml:space="preserve">5214-2-112-3                                 </v>
          </cell>
          <cell r="C1217">
            <v>0</v>
          </cell>
          <cell r="D1217">
            <v>0</v>
          </cell>
        </row>
        <row r="1218">
          <cell r="A1218" t="str">
            <v xml:space="preserve">5214-2-113                                   </v>
          </cell>
          <cell r="C1218">
            <v>0</v>
          </cell>
          <cell r="D1218">
            <v>0</v>
          </cell>
        </row>
        <row r="1219">
          <cell r="A1219" t="str">
            <v xml:space="preserve">5214-2-114                                   </v>
          </cell>
          <cell r="C1219">
            <v>0</v>
          </cell>
          <cell r="D1219">
            <v>0</v>
          </cell>
        </row>
        <row r="1220">
          <cell r="A1220" t="str">
            <v xml:space="preserve">5214-2-115                                   </v>
          </cell>
          <cell r="C1220">
            <v>0</v>
          </cell>
          <cell r="D1220">
            <v>0</v>
          </cell>
        </row>
        <row r="1221">
          <cell r="A1221" t="str">
            <v xml:space="preserve">5214-2-120                                   </v>
          </cell>
          <cell r="C1221">
            <v>0</v>
          </cell>
          <cell r="D1221">
            <v>0</v>
          </cell>
        </row>
        <row r="1222">
          <cell r="A1222" t="str">
            <v xml:space="preserve">5214-2-130                                   </v>
          </cell>
          <cell r="C1222">
            <v>0</v>
          </cell>
          <cell r="D1222">
            <v>0</v>
          </cell>
        </row>
        <row r="1223">
          <cell r="A1223" t="str">
            <v xml:space="preserve">5214-2-140                                   </v>
          </cell>
          <cell r="C1223">
            <v>0</v>
          </cell>
          <cell r="D1223">
            <v>0</v>
          </cell>
        </row>
        <row r="1224">
          <cell r="A1224" t="str">
            <v xml:space="preserve">5214-2-141                                   </v>
          </cell>
          <cell r="C1224">
            <v>0</v>
          </cell>
          <cell r="D1224">
            <v>0</v>
          </cell>
        </row>
        <row r="1225">
          <cell r="A1225" t="str">
            <v xml:space="preserve">5214-2-142                                   </v>
          </cell>
          <cell r="C1225">
            <v>0</v>
          </cell>
          <cell r="D1225">
            <v>0</v>
          </cell>
        </row>
        <row r="1226">
          <cell r="A1226" t="str">
            <v xml:space="preserve">5214-2-200                                   </v>
          </cell>
          <cell r="C1226">
            <v>0</v>
          </cell>
          <cell r="D1226">
            <v>0</v>
          </cell>
        </row>
        <row r="1227">
          <cell r="A1227" t="str">
            <v xml:space="preserve">5214-2-300                                   </v>
          </cell>
          <cell r="C1227">
            <v>0</v>
          </cell>
          <cell r="D1227">
            <v>0</v>
          </cell>
        </row>
        <row r="1228">
          <cell r="A1228" t="str">
            <v xml:space="preserve">5214-2-400                                   </v>
          </cell>
          <cell r="C1228">
            <v>0</v>
          </cell>
          <cell r="D1228">
            <v>0</v>
          </cell>
        </row>
        <row r="1229">
          <cell r="A1229" t="str">
            <v xml:space="preserve">5214-2-500                                   </v>
          </cell>
          <cell r="C1229">
            <v>0</v>
          </cell>
          <cell r="D1229">
            <v>0</v>
          </cell>
        </row>
        <row r="1230">
          <cell r="A1230" t="str">
            <v xml:space="preserve">5214-2-600                                   </v>
          </cell>
          <cell r="C1230">
            <v>0</v>
          </cell>
          <cell r="D1230">
            <v>0</v>
          </cell>
        </row>
        <row r="1231">
          <cell r="A1231" t="str">
            <v xml:space="preserve">5214-2-610                                   </v>
          </cell>
          <cell r="C1231">
            <v>0</v>
          </cell>
          <cell r="D1231">
            <v>0</v>
          </cell>
        </row>
        <row r="1232">
          <cell r="A1232" t="str">
            <v xml:space="preserve">5214-2-620                                   </v>
          </cell>
          <cell r="C1232">
            <v>0</v>
          </cell>
          <cell r="D1232">
            <v>0</v>
          </cell>
        </row>
        <row r="1233">
          <cell r="A1233" t="str">
            <v xml:space="preserve">5214-2-700                                   </v>
          </cell>
          <cell r="C1233">
            <v>0</v>
          </cell>
          <cell r="D1233">
            <v>0</v>
          </cell>
        </row>
        <row r="1234">
          <cell r="A1234" t="str">
            <v xml:space="preserve">5214-2-710                                   </v>
          </cell>
          <cell r="C1234">
            <v>0</v>
          </cell>
          <cell r="D1234">
            <v>0</v>
          </cell>
        </row>
        <row r="1235">
          <cell r="A1235" t="str">
            <v xml:space="preserve">5214-2-720                                   </v>
          </cell>
          <cell r="C1235">
            <v>0</v>
          </cell>
          <cell r="D1235">
            <v>0</v>
          </cell>
        </row>
        <row r="1236">
          <cell r="A1236" t="str">
            <v xml:space="preserve">5214-3                                       </v>
          </cell>
          <cell r="C1236">
            <v>0</v>
          </cell>
          <cell r="D1236">
            <v>0</v>
          </cell>
        </row>
        <row r="1237">
          <cell r="A1237" t="str">
            <v xml:space="preserve">5214-3-000                                   </v>
          </cell>
          <cell r="C1237">
            <v>0</v>
          </cell>
          <cell r="D1237">
            <v>0</v>
          </cell>
        </row>
        <row r="1238">
          <cell r="A1238" t="str">
            <v xml:space="preserve">5214-3-100                                   </v>
          </cell>
          <cell r="C1238">
            <v>0</v>
          </cell>
          <cell r="D1238">
            <v>0</v>
          </cell>
        </row>
        <row r="1239">
          <cell r="A1239" t="str">
            <v xml:space="preserve">5214-3-200                                   </v>
          </cell>
          <cell r="C1239">
            <v>0</v>
          </cell>
          <cell r="D1239">
            <v>0</v>
          </cell>
        </row>
        <row r="1240">
          <cell r="A1240" t="str">
            <v xml:space="preserve">5214-5                                       </v>
          </cell>
          <cell r="C1240">
            <v>0</v>
          </cell>
          <cell r="D1240">
            <v>0</v>
          </cell>
        </row>
        <row r="1241">
          <cell r="A1241" t="str">
            <v xml:space="preserve">5214-5-100                                   </v>
          </cell>
          <cell r="C1241">
            <v>0</v>
          </cell>
          <cell r="D1241">
            <v>0</v>
          </cell>
        </row>
        <row r="1242">
          <cell r="A1242" t="str">
            <v xml:space="preserve">5214-5-200                                   </v>
          </cell>
          <cell r="C1242">
            <v>0</v>
          </cell>
          <cell r="D1242">
            <v>0</v>
          </cell>
        </row>
        <row r="1243">
          <cell r="A1243" t="str">
            <v xml:space="preserve">5214-6                                       </v>
          </cell>
          <cell r="C1243">
            <v>0</v>
          </cell>
          <cell r="D1243">
            <v>0</v>
          </cell>
        </row>
        <row r="1244">
          <cell r="A1244" t="str">
            <v xml:space="preserve">5214-6-100                                   </v>
          </cell>
          <cell r="C1244">
            <v>0</v>
          </cell>
          <cell r="D1244">
            <v>0</v>
          </cell>
        </row>
        <row r="1245">
          <cell r="A1245" t="str">
            <v xml:space="preserve">5214-6-150                                   </v>
          </cell>
          <cell r="C1245">
            <v>0</v>
          </cell>
          <cell r="D1245">
            <v>0</v>
          </cell>
        </row>
        <row r="1246">
          <cell r="A1246" t="str">
            <v xml:space="preserve">5214-6-170                                   </v>
          </cell>
          <cell r="C1246">
            <v>0</v>
          </cell>
          <cell r="D1246">
            <v>0</v>
          </cell>
        </row>
        <row r="1247">
          <cell r="A1247" t="str">
            <v xml:space="preserve">5214-6-200                                   </v>
          </cell>
          <cell r="C1247">
            <v>0</v>
          </cell>
          <cell r="D1247">
            <v>0</v>
          </cell>
        </row>
        <row r="1248">
          <cell r="A1248" t="str">
            <v xml:space="preserve">5214-6-250                                   </v>
          </cell>
          <cell r="C1248">
            <v>0</v>
          </cell>
          <cell r="D1248">
            <v>0</v>
          </cell>
        </row>
        <row r="1249">
          <cell r="A1249" t="str">
            <v xml:space="preserve">5214-6-270                                   </v>
          </cell>
          <cell r="C1249">
            <v>0</v>
          </cell>
          <cell r="D1249">
            <v>0</v>
          </cell>
        </row>
        <row r="1250">
          <cell r="A1250" t="str">
            <v xml:space="preserve">5214-6-300                                   </v>
          </cell>
          <cell r="C1250">
            <v>0</v>
          </cell>
          <cell r="D1250">
            <v>0</v>
          </cell>
        </row>
        <row r="1251">
          <cell r="A1251" t="str">
            <v xml:space="preserve">5214-7-100                                   </v>
          </cell>
          <cell r="C1251">
            <v>0</v>
          </cell>
          <cell r="D1251">
            <v>0</v>
          </cell>
        </row>
        <row r="1252">
          <cell r="A1252" t="str">
            <v xml:space="preserve">5214-7-200                                   </v>
          </cell>
          <cell r="C1252">
            <v>0</v>
          </cell>
          <cell r="D1252">
            <v>0</v>
          </cell>
        </row>
        <row r="1253">
          <cell r="A1253" t="str">
            <v xml:space="preserve">5215-2                                       </v>
          </cell>
          <cell r="C1253">
            <v>0</v>
          </cell>
          <cell r="D1253">
            <v>0</v>
          </cell>
        </row>
        <row r="1254">
          <cell r="A1254" t="str">
            <v xml:space="preserve">5215-2-000                                   </v>
          </cell>
          <cell r="C1254">
            <v>0</v>
          </cell>
          <cell r="D1254">
            <v>0</v>
          </cell>
        </row>
        <row r="1255">
          <cell r="A1255" t="str">
            <v xml:space="preserve">5215-2-100                                   </v>
          </cell>
          <cell r="C1255">
            <v>0</v>
          </cell>
          <cell r="D1255">
            <v>0</v>
          </cell>
        </row>
        <row r="1256">
          <cell r="A1256" t="str">
            <v xml:space="preserve">5215-2-110                                   </v>
          </cell>
          <cell r="C1256">
            <v>0</v>
          </cell>
          <cell r="D1256">
            <v>12474.51</v>
          </cell>
        </row>
        <row r="1257">
          <cell r="A1257" t="str">
            <v xml:space="preserve">5215-2-111                                   </v>
          </cell>
          <cell r="C1257">
            <v>0</v>
          </cell>
          <cell r="D1257">
            <v>0</v>
          </cell>
        </row>
        <row r="1258">
          <cell r="A1258" t="str">
            <v xml:space="preserve">5215-2-112                                   </v>
          </cell>
          <cell r="C1258">
            <v>0</v>
          </cell>
          <cell r="D1258">
            <v>0</v>
          </cell>
        </row>
        <row r="1259">
          <cell r="A1259" t="str">
            <v xml:space="preserve">5215-2-112-1                                 </v>
          </cell>
          <cell r="C1259">
            <v>0</v>
          </cell>
          <cell r="D1259">
            <v>5568.06</v>
          </cell>
        </row>
        <row r="1260">
          <cell r="A1260" t="str">
            <v xml:space="preserve">5215-2-112-2                                 </v>
          </cell>
          <cell r="C1260">
            <v>0</v>
          </cell>
          <cell r="D1260">
            <v>2839.8</v>
          </cell>
        </row>
        <row r="1261">
          <cell r="A1261" t="str">
            <v xml:space="preserve">5215-2-112-3                                 </v>
          </cell>
          <cell r="C1261">
            <v>0</v>
          </cell>
          <cell r="D1261">
            <v>0</v>
          </cell>
        </row>
        <row r="1262">
          <cell r="A1262" t="str">
            <v xml:space="preserve">5215-2-113                                   </v>
          </cell>
          <cell r="C1262">
            <v>0</v>
          </cell>
          <cell r="D1262">
            <v>0</v>
          </cell>
        </row>
        <row r="1263">
          <cell r="A1263" t="str">
            <v xml:space="preserve">5215-2-114                                   </v>
          </cell>
          <cell r="C1263">
            <v>0</v>
          </cell>
          <cell r="D1263">
            <v>0</v>
          </cell>
        </row>
        <row r="1264">
          <cell r="A1264" t="str">
            <v xml:space="preserve">5215-2-115                                   </v>
          </cell>
          <cell r="C1264">
            <v>0</v>
          </cell>
          <cell r="D1264">
            <v>9943.57</v>
          </cell>
        </row>
        <row r="1265">
          <cell r="A1265" t="str">
            <v xml:space="preserve">5215-2-120                                   </v>
          </cell>
          <cell r="C1265">
            <v>0</v>
          </cell>
          <cell r="D1265">
            <v>0</v>
          </cell>
        </row>
        <row r="1266">
          <cell r="A1266" t="str">
            <v xml:space="preserve">5215-2-130                                   </v>
          </cell>
          <cell r="C1266">
            <v>0</v>
          </cell>
          <cell r="D1266">
            <v>19235.11</v>
          </cell>
        </row>
        <row r="1267">
          <cell r="A1267" t="str">
            <v xml:space="preserve">5215-2-140                                   </v>
          </cell>
          <cell r="C1267">
            <v>0</v>
          </cell>
          <cell r="D1267">
            <v>0</v>
          </cell>
        </row>
        <row r="1268">
          <cell r="A1268" t="str">
            <v xml:space="preserve">5215-2-141                                   </v>
          </cell>
          <cell r="C1268">
            <v>0</v>
          </cell>
          <cell r="D1268">
            <v>0</v>
          </cell>
        </row>
        <row r="1269">
          <cell r="A1269" t="str">
            <v xml:space="preserve">5215-2-142                                   </v>
          </cell>
          <cell r="C1269">
            <v>0</v>
          </cell>
          <cell r="D1269">
            <v>0</v>
          </cell>
        </row>
        <row r="1270">
          <cell r="A1270" t="str">
            <v xml:space="preserve">5215-2-200                                   </v>
          </cell>
          <cell r="C1270">
            <v>0</v>
          </cell>
          <cell r="D1270">
            <v>0</v>
          </cell>
        </row>
        <row r="1271">
          <cell r="A1271" t="str">
            <v xml:space="preserve">5215-2-300                                   </v>
          </cell>
          <cell r="C1271">
            <v>0</v>
          </cell>
          <cell r="D1271">
            <v>0</v>
          </cell>
        </row>
        <row r="1272">
          <cell r="A1272" t="str">
            <v xml:space="preserve">5215-2-400                                   </v>
          </cell>
          <cell r="C1272">
            <v>0</v>
          </cell>
          <cell r="D1272">
            <v>0</v>
          </cell>
        </row>
        <row r="1273">
          <cell r="A1273" t="str">
            <v xml:space="preserve">5215-2-500                                   </v>
          </cell>
          <cell r="C1273">
            <v>0</v>
          </cell>
          <cell r="D1273">
            <v>0</v>
          </cell>
        </row>
        <row r="1274">
          <cell r="A1274" t="str">
            <v xml:space="preserve">5215-2-600                                   </v>
          </cell>
          <cell r="C1274">
            <v>0</v>
          </cell>
          <cell r="D1274">
            <v>0</v>
          </cell>
        </row>
        <row r="1275">
          <cell r="A1275" t="str">
            <v xml:space="preserve">5215-2-610                                   </v>
          </cell>
          <cell r="C1275">
            <v>0</v>
          </cell>
          <cell r="D1275">
            <v>0</v>
          </cell>
        </row>
        <row r="1276">
          <cell r="A1276" t="str">
            <v xml:space="preserve">5215-2-620                                   </v>
          </cell>
          <cell r="C1276">
            <v>0</v>
          </cell>
          <cell r="D1276">
            <v>0</v>
          </cell>
        </row>
        <row r="1277">
          <cell r="A1277" t="str">
            <v xml:space="preserve">5215-2-700                                   </v>
          </cell>
          <cell r="C1277">
            <v>0</v>
          </cell>
          <cell r="D1277">
            <v>0</v>
          </cell>
        </row>
        <row r="1278">
          <cell r="A1278" t="str">
            <v xml:space="preserve">5215-2-710                                   </v>
          </cell>
          <cell r="C1278">
            <v>0</v>
          </cell>
          <cell r="D1278">
            <v>19947.2</v>
          </cell>
        </row>
        <row r="1279">
          <cell r="A1279" t="str">
            <v xml:space="preserve">5215-2-720                                   </v>
          </cell>
          <cell r="C1279">
            <v>0</v>
          </cell>
          <cell r="D1279">
            <v>8588.02</v>
          </cell>
        </row>
        <row r="1280">
          <cell r="A1280" t="str">
            <v xml:space="preserve">5215-3                                       </v>
          </cell>
          <cell r="C1280">
            <v>0</v>
          </cell>
          <cell r="D1280">
            <v>0</v>
          </cell>
        </row>
        <row r="1281">
          <cell r="A1281" t="str">
            <v xml:space="preserve">5215-3-000                                   </v>
          </cell>
          <cell r="C1281">
            <v>0</v>
          </cell>
          <cell r="D1281">
            <v>0</v>
          </cell>
        </row>
        <row r="1282">
          <cell r="A1282" t="str">
            <v xml:space="preserve">5215-3-100                                   </v>
          </cell>
          <cell r="C1282">
            <v>0</v>
          </cell>
          <cell r="D1282">
            <v>8236.26</v>
          </cell>
        </row>
        <row r="1283">
          <cell r="A1283" t="str">
            <v xml:space="preserve">5215-3-200                                   </v>
          </cell>
          <cell r="C1283">
            <v>0</v>
          </cell>
          <cell r="D1283">
            <v>0</v>
          </cell>
        </row>
        <row r="1284">
          <cell r="A1284" t="str">
            <v xml:space="preserve">5215-5                                       </v>
          </cell>
          <cell r="C1284">
            <v>0</v>
          </cell>
          <cell r="D1284">
            <v>0</v>
          </cell>
        </row>
        <row r="1285">
          <cell r="A1285" t="str">
            <v xml:space="preserve">5215-5-100                                   </v>
          </cell>
          <cell r="C1285">
            <v>0</v>
          </cell>
          <cell r="D1285">
            <v>0</v>
          </cell>
        </row>
        <row r="1286">
          <cell r="A1286" t="str">
            <v xml:space="preserve">5215-5-200                                   </v>
          </cell>
          <cell r="C1286">
            <v>0</v>
          </cell>
          <cell r="D1286">
            <v>0</v>
          </cell>
        </row>
        <row r="1287">
          <cell r="A1287" t="str">
            <v xml:space="preserve">5215-6                                       </v>
          </cell>
          <cell r="C1287">
            <v>0</v>
          </cell>
          <cell r="D1287">
            <v>0</v>
          </cell>
        </row>
        <row r="1288">
          <cell r="A1288" t="str">
            <v xml:space="preserve">5215-6-100                                   </v>
          </cell>
          <cell r="C1288">
            <v>0</v>
          </cell>
          <cell r="D1288">
            <v>82233.960000000006</v>
          </cell>
        </row>
        <row r="1289">
          <cell r="A1289" t="str">
            <v xml:space="preserve">5215-6-150                                   </v>
          </cell>
          <cell r="C1289">
            <v>0</v>
          </cell>
          <cell r="D1289">
            <v>35167.129999999997</v>
          </cell>
        </row>
        <row r="1290">
          <cell r="A1290" t="str">
            <v xml:space="preserve">5215-6-170                                   </v>
          </cell>
          <cell r="C1290">
            <v>0</v>
          </cell>
          <cell r="D1290">
            <v>0</v>
          </cell>
        </row>
        <row r="1291">
          <cell r="A1291" t="str">
            <v xml:space="preserve">5215-6-200                                   </v>
          </cell>
          <cell r="C1291">
            <v>0</v>
          </cell>
          <cell r="D1291">
            <v>14147.5</v>
          </cell>
        </row>
        <row r="1292">
          <cell r="A1292" t="str">
            <v xml:space="preserve">5215-6-250                                   </v>
          </cell>
          <cell r="C1292">
            <v>0</v>
          </cell>
          <cell r="D1292">
            <v>0</v>
          </cell>
        </row>
        <row r="1293">
          <cell r="A1293" t="str">
            <v xml:space="preserve">5215-6-270                                   </v>
          </cell>
          <cell r="C1293">
            <v>0</v>
          </cell>
          <cell r="D1293">
            <v>0</v>
          </cell>
        </row>
        <row r="1294">
          <cell r="A1294" t="str">
            <v xml:space="preserve">5215-6-300                                   </v>
          </cell>
          <cell r="C1294">
            <v>0</v>
          </cell>
          <cell r="D1294">
            <v>7189.57</v>
          </cell>
        </row>
        <row r="1295">
          <cell r="A1295" t="str">
            <v xml:space="preserve">5215-7-100                                   </v>
          </cell>
          <cell r="C1295">
            <v>0</v>
          </cell>
          <cell r="D1295">
            <v>0</v>
          </cell>
        </row>
        <row r="1296">
          <cell r="A1296" t="str">
            <v xml:space="preserve">5215-7-200                                   </v>
          </cell>
          <cell r="C1296">
            <v>0</v>
          </cell>
          <cell r="D1296">
            <v>0</v>
          </cell>
        </row>
        <row r="1297">
          <cell r="A1297" t="str">
            <v xml:space="preserve">5216-2                                       </v>
          </cell>
          <cell r="C1297">
            <v>0</v>
          </cell>
          <cell r="D1297">
            <v>0</v>
          </cell>
        </row>
        <row r="1298">
          <cell r="A1298" t="str">
            <v xml:space="preserve">5216-2-000                                   </v>
          </cell>
          <cell r="C1298">
            <v>0</v>
          </cell>
          <cell r="D1298">
            <v>0</v>
          </cell>
        </row>
        <row r="1299">
          <cell r="A1299" t="str">
            <v xml:space="preserve">5216-2-100                                   </v>
          </cell>
          <cell r="C1299">
            <v>0</v>
          </cell>
          <cell r="D1299">
            <v>0</v>
          </cell>
        </row>
        <row r="1300">
          <cell r="A1300" t="str">
            <v xml:space="preserve">5216-2-110                                   </v>
          </cell>
          <cell r="C1300">
            <v>0</v>
          </cell>
          <cell r="D1300">
            <v>0</v>
          </cell>
        </row>
        <row r="1301">
          <cell r="A1301" t="str">
            <v xml:space="preserve">5216-2-111                                   </v>
          </cell>
          <cell r="C1301">
            <v>0</v>
          </cell>
          <cell r="D1301">
            <v>0</v>
          </cell>
        </row>
        <row r="1302">
          <cell r="A1302" t="str">
            <v xml:space="preserve">5216-2-112                                   </v>
          </cell>
          <cell r="C1302">
            <v>0</v>
          </cell>
          <cell r="D1302">
            <v>0</v>
          </cell>
        </row>
        <row r="1303">
          <cell r="A1303" t="str">
            <v xml:space="preserve">5216-2-112-1                                 </v>
          </cell>
          <cell r="C1303">
            <v>0</v>
          </cell>
          <cell r="D1303">
            <v>0</v>
          </cell>
        </row>
        <row r="1304">
          <cell r="A1304" t="str">
            <v xml:space="preserve">5216-2-112-2                                 </v>
          </cell>
          <cell r="C1304">
            <v>0</v>
          </cell>
          <cell r="D1304">
            <v>0</v>
          </cell>
        </row>
        <row r="1305">
          <cell r="A1305" t="str">
            <v xml:space="preserve">5216-2-112-3                                 </v>
          </cell>
          <cell r="C1305">
            <v>0</v>
          </cell>
          <cell r="D1305">
            <v>0</v>
          </cell>
        </row>
        <row r="1306">
          <cell r="A1306" t="str">
            <v xml:space="preserve">5216-2-113                                   </v>
          </cell>
          <cell r="C1306">
            <v>0</v>
          </cell>
          <cell r="D1306">
            <v>0</v>
          </cell>
        </row>
        <row r="1307">
          <cell r="A1307" t="str">
            <v xml:space="preserve">5216-2-114                                   </v>
          </cell>
          <cell r="C1307">
            <v>0</v>
          </cell>
          <cell r="D1307">
            <v>0</v>
          </cell>
        </row>
        <row r="1308">
          <cell r="A1308" t="str">
            <v xml:space="preserve">5216-2-115                                   </v>
          </cell>
          <cell r="C1308">
            <v>0</v>
          </cell>
          <cell r="D1308">
            <v>0</v>
          </cell>
        </row>
        <row r="1309">
          <cell r="A1309" t="str">
            <v xml:space="preserve">5216-2-120                                   </v>
          </cell>
          <cell r="C1309">
            <v>0</v>
          </cell>
          <cell r="D1309">
            <v>0</v>
          </cell>
        </row>
        <row r="1310">
          <cell r="A1310" t="str">
            <v xml:space="preserve">5216-2-130                                   </v>
          </cell>
          <cell r="C1310">
            <v>0</v>
          </cell>
          <cell r="D1310">
            <v>0</v>
          </cell>
        </row>
        <row r="1311">
          <cell r="A1311" t="str">
            <v xml:space="preserve">5216-2-140                                   </v>
          </cell>
          <cell r="C1311">
            <v>0</v>
          </cell>
          <cell r="D1311">
            <v>0</v>
          </cell>
        </row>
        <row r="1312">
          <cell r="A1312" t="str">
            <v xml:space="preserve">5216-2-141                                   </v>
          </cell>
          <cell r="C1312">
            <v>0</v>
          </cell>
          <cell r="D1312">
            <v>0</v>
          </cell>
        </row>
        <row r="1313">
          <cell r="A1313" t="str">
            <v xml:space="preserve">5216-2-142                                   </v>
          </cell>
          <cell r="C1313">
            <v>0</v>
          </cell>
          <cell r="D1313">
            <v>0</v>
          </cell>
        </row>
        <row r="1314">
          <cell r="A1314" t="str">
            <v xml:space="preserve">5216-2-200                                   </v>
          </cell>
          <cell r="C1314">
            <v>0</v>
          </cell>
          <cell r="D1314">
            <v>0</v>
          </cell>
        </row>
        <row r="1315">
          <cell r="A1315" t="str">
            <v xml:space="preserve">5216-2-300                                   </v>
          </cell>
          <cell r="C1315">
            <v>0</v>
          </cell>
          <cell r="D1315">
            <v>0</v>
          </cell>
        </row>
        <row r="1316">
          <cell r="A1316" t="str">
            <v xml:space="preserve">5216-2-400                                   </v>
          </cell>
          <cell r="C1316">
            <v>0</v>
          </cell>
          <cell r="D1316">
            <v>0</v>
          </cell>
        </row>
        <row r="1317">
          <cell r="A1317" t="str">
            <v xml:space="preserve">5216-2-500                                   </v>
          </cell>
          <cell r="C1317">
            <v>0</v>
          </cell>
          <cell r="D1317">
            <v>0</v>
          </cell>
        </row>
        <row r="1318">
          <cell r="A1318" t="str">
            <v xml:space="preserve">5216-2-600                                   </v>
          </cell>
          <cell r="C1318">
            <v>0</v>
          </cell>
          <cell r="D1318">
            <v>0</v>
          </cell>
        </row>
        <row r="1319">
          <cell r="A1319" t="str">
            <v xml:space="preserve">5216-2-610                                   </v>
          </cell>
          <cell r="C1319">
            <v>0</v>
          </cell>
          <cell r="D1319">
            <v>0</v>
          </cell>
        </row>
        <row r="1320">
          <cell r="A1320" t="str">
            <v xml:space="preserve">5216-2-620                                   </v>
          </cell>
          <cell r="C1320">
            <v>0</v>
          </cell>
          <cell r="D1320">
            <v>0</v>
          </cell>
        </row>
        <row r="1321">
          <cell r="A1321" t="str">
            <v xml:space="preserve">5216-2-700                                   </v>
          </cell>
          <cell r="C1321">
            <v>0</v>
          </cell>
          <cell r="D1321">
            <v>0</v>
          </cell>
        </row>
        <row r="1322">
          <cell r="A1322" t="str">
            <v xml:space="preserve">5216-2-710                                   </v>
          </cell>
          <cell r="C1322">
            <v>0</v>
          </cell>
          <cell r="D1322">
            <v>0</v>
          </cell>
        </row>
        <row r="1323">
          <cell r="A1323" t="str">
            <v xml:space="preserve">5216-2-720                                   </v>
          </cell>
          <cell r="C1323">
            <v>0</v>
          </cell>
          <cell r="D1323">
            <v>0</v>
          </cell>
        </row>
        <row r="1324">
          <cell r="A1324" t="str">
            <v xml:space="preserve">5216-3                                       </v>
          </cell>
          <cell r="C1324">
            <v>0</v>
          </cell>
          <cell r="D1324">
            <v>0</v>
          </cell>
        </row>
        <row r="1325">
          <cell r="A1325" t="str">
            <v xml:space="preserve">5216-3-000                                   </v>
          </cell>
          <cell r="C1325">
            <v>0</v>
          </cell>
          <cell r="D1325">
            <v>0</v>
          </cell>
        </row>
        <row r="1326">
          <cell r="A1326" t="str">
            <v xml:space="preserve">5216-3-100                                   </v>
          </cell>
          <cell r="C1326">
            <v>0</v>
          </cell>
          <cell r="D1326">
            <v>0</v>
          </cell>
        </row>
        <row r="1327">
          <cell r="A1327" t="str">
            <v xml:space="preserve">5216-3-200                                   </v>
          </cell>
          <cell r="C1327">
            <v>0</v>
          </cell>
          <cell r="D1327">
            <v>0</v>
          </cell>
        </row>
        <row r="1328">
          <cell r="A1328" t="str">
            <v xml:space="preserve">5216-5                                       </v>
          </cell>
          <cell r="C1328">
            <v>0</v>
          </cell>
          <cell r="D1328">
            <v>0</v>
          </cell>
        </row>
        <row r="1329">
          <cell r="A1329" t="str">
            <v xml:space="preserve">5216-5-100                                   </v>
          </cell>
          <cell r="C1329">
            <v>0</v>
          </cell>
          <cell r="D1329">
            <v>0</v>
          </cell>
        </row>
        <row r="1330">
          <cell r="A1330" t="str">
            <v xml:space="preserve">5216-5-200                                   </v>
          </cell>
          <cell r="C1330">
            <v>0</v>
          </cell>
          <cell r="D1330">
            <v>0</v>
          </cell>
        </row>
        <row r="1331">
          <cell r="A1331" t="str">
            <v xml:space="preserve">5216-6                                       </v>
          </cell>
          <cell r="C1331">
            <v>0</v>
          </cell>
          <cell r="D1331">
            <v>0</v>
          </cell>
        </row>
        <row r="1332">
          <cell r="A1332" t="str">
            <v xml:space="preserve">5216-6-100                                   </v>
          </cell>
          <cell r="C1332">
            <v>0</v>
          </cell>
          <cell r="D1332">
            <v>0</v>
          </cell>
        </row>
        <row r="1333">
          <cell r="A1333" t="str">
            <v xml:space="preserve">5216-6-150                                   </v>
          </cell>
          <cell r="C1333">
            <v>0</v>
          </cell>
          <cell r="D1333">
            <v>0</v>
          </cell>
        </row>
        <row r="1334">
          <cell r="A1334" t="str">
            <v xml:space="preserve">5216-6-170                                   </v>
          </cell>
          <cell r="C1334">
            <v>0</v>
          </cell>
          <cell r="D1334">
            <v>0</v>
          </cell>
        </row>
        <row r="1335">
          <cell r="A1335" t="str">
            <v xml:space="preserve">5216-6-200                                   </v>
          </cell>
          <cell r="C1335">
            <v>0</v>
          </cell>
          <cell r="D1335">
            <v>0</v>
          </cell>
        </row>
        <row r="1336">
          <cell r="A1336" t="str">
            <v xml:space="preserve">5216-6-250                                   </v>
          </cell>
          <cell r="C1336">
            <v>0</v>
          </cell>
          <cell r="D1336">
            <v>0</v>
          </cell>
        </row>
        <row r="1337">
          <cell r="A1337" t="str">
            <v xml:space="preserve">5216-6-270                                   </v>
          </cell>
          <cell r="C1337">
            <v>0</v>
          </cell>
          <cell r="D1337">
            <v>0</v>
          </cell>
        </row>
        <row r="1338">
          <cell r="A1338" t="str">
            <v xml:space="preserve">5216-6-300                                   </v>
          </cell>
          <cell r="C1338">
            <v>0</v>
          </cell>
          <cell r="D1338">
            <v>0</v>
          </cell>
        </row>
        <row r="1339">
          <cell r="A1339" t="str">
            <v xml:space="preserve">5216-7-100                                   </v>
          </cell>
          <cell r="C1339">
            <v>0</v>
          </cell>
          <cell r="D1339">
            <v>0</v>
          </cell>
        </row>
        <row r="1340">
          <cell r="A1340" t="str">
            <v xml:space="preserve">5216-7-200                                   </v>
          </cell>
          <cell r="C1340">
            <v>0</v>
          </cell>
          <cell r="D1340">
            <v>0</v>
          </cell>
        </row>
        <row r="1341">
          <cell r="A1341" t="str">
            <v xml:space="preserve">5217-2                                       </v>
          </cell>
          <cell r="C1341">
            <v>0</v>
          </cell>
          <cell r="D1341">
            <v>0</v>
          </cell>
        </row>
        <row r="1342">
          <cell r="A1342" t="str">
            <v xml:space="preserve">5217-2-000                                   </v>
          </cell>
          <cell r="C1342">
            <v>0</v>
          </cell>
          <cell r="D1342">
            <v>0</v>
          </cell>
        </row>
        <row r="1343">
          <cell r="A1343" t="str">
            <v xml:space="preserve">5217-2-100                                   </v>
          </cell>
          <cell r="C1343">
            <v>0</v>
          </cell>
          <cell r="D1343">
            <v>0</v>
          </cell>
        </row>
        <row r="1344">
          <cell r="A1344" t="str">
            <v xml:space="preserve">5217-2-110                                   </v>
          </cell>
          <cell r="C1344">
            <v>0</v>
          </cell>
          <cell r="D1344">
            <v>0</v>
          </cell>
        </row>
        <row r="1345">
          <cell r="A1345" t="str">
            <v xml:space="preserve">5217-2-111                                   </v>
          </cell>
          <cell r="C1345">
            <v>0</v>
          </cell>
          <cell r="D1345">
            <v>0</v>
          </cell>
        </row>
        <row r="1346">
          <cell r="A1346" t="str">
            <v xml:space="preserve">5217-2-112                                   </v>
          </cell>
          <cell r="C1346">
            <v>0</v>
          </cell>
          <cell r="D1346">
            <v>0</v>
          </cell>
        </row>
        <row r="1347">
          <cell r="A1347" t="str">
            <v xml:space="preserve">5217-2-112-1                                 </v>
          </cell>
          <cell r="C1347">
            <v>0</v>
          </cell>
          <cell r="D1347">
            <v>0</v>
          </cell>
        </row>
        <row r="1348">
          <cell r="A1348" t="str">
            <v xml:space="preserve">5217-2-112-2                                 </v>
          </cell>
          <cell r="C1348">
            <v>0</v>
          </cell>
          <cell r="D1348">
            <v>0</v>
          </cell>
        </row>
        <row r="1349">
          <cell r="A1349" t="str">
            <v xml:space="preserve">5217-2-112-3                                 </v>
          </cell>
          <cell r="C1349">
            <v>0</v>
          </cell>
          <cell r="D1349">
            <v>0</v>
          </cell>
        </row>
        <row r="1350">
          <cell r="A1350" t="str">
            <v xml:space="preserve">5217-2-113                                   </v>
          </cell>
          <cell r="C1350">
            <v>0</v>
          </cell>
          <cell r="D1350">
            <v>0</v>
          </cell>
        </row>
        <row r="1351">
          <cell r="A1351" t="str">
            <v xml:space="preserve">5217-2-114                                   </v>
          </cell>
          <cell r="C1351">
            <v>0</v>
          </cell>
          <cell r="D1351">
            <v>0</v>
          </cell>
        </row>
        <row r="1352">
          <cell r="A1352" t="str">
            <v xml:space="preserve">5217-2-115                                   </v>
          </cell>
          <cell r="C1352">
            <v>0</v>
          </cell>
          <cell r="D1352">
            <v>0</v>
          </cell>
        </row>
        <row r="1353">
          <cell r="A1353" t="str">
            <v xml:space="preserve">5217-2-120                                   </v>
          </cell>
          <cell r="C1353">
            <v>0</v>
          </cell>
          <cell r="D1353">
            <v>0</v>
          </cell>
        </row>
        <row r="1354">
          <cell r="A1354" t="str">
            <v xml:space="preserve">5217-2-130                                   </v>
          </cell>
          <cell r="C1354">
            <v>0</v>
          </cell>
          <cell r="D1354">
            <v>0</v>
          </cell>
        </row>
        <row r="1355">
          <cell r="A1355" t="str">
            <v xml:space="preserve">5217-2-140                                   </v>
          </cell>
          <cell r="C1355">
            <v>0</v>
          </cell>
          <cell r="D1355">
            <v>0</v>
          </cell>
        </row>
        <row r="1356">
          <cell r="A1356" t="str">
            <v xml:space="preserve">5217-2-141                                   </v>
          </cell>
          <cell r="C1356">
            <v>0</v>
          </cell>
          <cell r="D1356">
            <v>0</v>
          </cell>
        </row>
        <row r="1357">
          <cell r="A1357" t="str">
            <v xml:space="preserve">5217-2-142                                   </v>
          </cell>
          <cell r="C1357">
            <v>0</v>
          </cell>
          <cell r="D1357">
            <v>0</v>
          </cell>
        </row>
        <row r="1358">
          <cell r="A1358" t="str">
            <v xml:space="preserve">5217-2-200                                   </v>
          </cell>
          <cell r="C1358">
            <v>0</v>
          </cell>
          <cell r="D1358">
            <v>0</v>
          </cell>
        </row>
        <row r="1359">
          <cell r="A1359" t="str">
            <v xml:space="preserve">5217-2-300                                   </v>
          </cell>
          <cell r="C1359">
            <v>0</v>
          </cell>
          <cell r="D1359">
            <v>0</v>
          </cell>
        </row>
        <row r="1360">
          <cell r="A1360" t="str">
            <v xml:space="preserve">5217-2-400                                   </v>
          </cell>
          <cell r="C1360">
            <v>0</v>
          </cell>
          <cell r="D1360">
            <v>0</v>
          </cell>
        </row>
        <row r="1361">
          <cell r="A1361" t="str">
            <v xml:space="preserve">5217-2-500                                   </v>
          </cell>
          <cell r="C1361">
            <v>0</v>
          </cell>
          <cell r="D1361">
            <v>0</v>
          </cell>
        </row>
        <row r="1362">
          <cell r="A1362" t="str">
            <v xml:space="preserve">5217-2-600                                   </v>
          </cell>
          <cell r="C1362">
            <v>0</v>
          </cell>
          <cell r="D1362">
            <v>0</v>
          </cell>
        </row>
        <row r="1363">
          <cell r="A1363" t="str">
            <v xml:space="preserve">5217-2-610                                   </v>
          </cell>
          <cell r="C1363">
            <v>0</v>
          </cell>
          <cell r="D1363">
            <v>0</v>
          </cell>
        </row>
        <row r="1364">
          <cell r="A1364" t="str">
            <v xml:space="preserve">5217-2-620                                   </v>
          </cell>
          <cell r="C1364">
            <v>0</v>
          </cell>
          <cell r="D1364">
            <v>0</v>
          </cell>
        </row>
        <row r="1365">
          <cell r="A1365" t="str">
            <v xml:space="preserve">5217-2-700                                   </v>
          </cell>
          <cell r="C1365">
            <v>0</v>
          </cell>
          <cell r="D1365">
            <v>0</v>
          </cell>
        </row>
        <row r="1366">
          <cell r="A1366" t="str">
            <v xml:space="preserve">5217-2-710                                   </v>
          </cell>
          <cell r="C1366">
            <v>0</v>
          </cell>
          <cell r="D1366">
            <v>0</v>
          </cell>
        </row>
        <row r="1367">
          <cell r="A1367" t="str">
            <v xml:space="preserve">5217-2-720                                   </v>
          </cell>
          <cell r="C1367">
            <v>0</v>
          </cell>
          <cell r="D1367">
            <v>0</v>
          </cell>
        </row>
        <row r="1368">
          <cell r="A1368" t="str">
            <v xml:space="preserve">5217-3                                       </v>
          </cell>
          <cell r="C1368">
            <v>0</v>
          </cell>
          <cell r="D1368">
            <v>0</v>
          </cell>
        </row>
        <row r="1369">
          <cell r="A1369" t="str">
            <v xml:space="preserve">5217-3-000                                   </v>
          </cell>
          <cell r="C1369">
            <v>0</v>
          </cell>
          <cell r="D1369">
            <v>0</v>
          </cell>
        </row>
        <row r="1370">
          <cell r="A1370" t="str">
            <v xml:space="preserve">5217-3-100                                   </v>
          </cell>
          <cell r="C1370">
            <v>0</v>
          </cell>
          <cell r="D1370">
            <v>0</v>
          </cell>
        </row>
        <row r="1371">
          <cell r="A1371" t="str">
            <v xml:space="preserve">5217-3-200                                   </v>
          </cell>
          <cell r="C1371">
            <v>0</v>
          </cell>
          <cell r="D1371">
            <v>0</v>
          </cell>
        </row>
        <row r="1372">
          <cell r="A1372" t="str">
            <v xml:space="preserve">5217-5                                       </v>
          </cell>
          <cell r="C1372">
            <v>0</v>
          </cell>
          <cell r="D1372">
            <v>0</v>
          </cell>
        </row>
        <row r="1373">
          <cell r="A1373" t="str">
            <v xml:space="preserve">5217-5-100                                   </v>
          </cell>
          <cell r="C1373">
            <v>0</v>
          </cell>
          <cell r="D1373">
            <v>0</v>
          </cell>
        </row>
        <row r="1374">
          <cell r="A1374" t="str">
            <v xml:space="preserve">5217-5-200                                   </v>
          </cell>
          <cell r="C1374">
            <v>0</v>
          </cell>
          <cell r="D1374">
            <v>0</v>
          </cell>
        </row>
        <row r="1375">
          <cell r="A1375" t="str">
            <v xml:space="preserve">5217-6                                       </v>
          </cell>
          <cell r="C1375">
            <v>0</v>
          </cell>
          <cell r="D1375">
            <v>0</v>
          </cell>
        </row>
        <row r="1376">
          <cell r="A1376" t="str">
            <v xml:space="preserve">5217-6-100                                   </v>
          </cell>
          <cell r="C1376">
            <v>0</v>
          </cell>
          <cell r="D1376">
            <v>0</v>
          </cell>
        </row>
        <row r="1377">
          <cell r="A1377" t="str">
            <v xml:space="preserve">5217-6-150                                   </v>
          </cell>
          <cell r="C1377">
            <v>0</v>
          </cell>
          <cell r="D1377">
            <v>0</v>
          </cell>
        </row>
        <row r="1378">
          <cell r="A1378" t="str">
            <v xml:space="preserve">5217-6-170                                   </v>
          </cell>
          <cell r="C1378">
            <v>0</v>
          </cell>
          <cell r="D1378">
            <v>0</v>
          </cell>
        </row>
        <row r="1379">
          <cell r="A1379" t="str">
            <v xml:space="preserve">5217-6-200                                   </v>
          </cell>
          <cell r="C1379">
            <v>0</v>
          </cell>
          <cell r="D1379">
            <v>0</v>
          </cell>
        </row>
        <row r="1380">
          <cell r="A1380" t="str">
            <v xml:space="preserve">5217-6-250                                   </v>
          </cell>
          <cell r="C1380">
            <v>0</v>
          </cell>
          <cell r="D1380">
            <v>0</v>
          </cell>
        </row>
        <row r="1381">
          <cell r="A1381" t="str">
            <v xml:space="preserve">5217-6-270                                   </v>
          </cell>
          <cell r="C1381">
            <v>0</v>
          </cell>
          <cell r="D1381">
            <v>0</v>
          </cell>
        </row>
        <row r="1382">
          <cell r="A1382" t="str">
            <v xml:space="preserve">5217-6-300                                   </v>
          </cell>
          <cell r="C1382">
            <v>0</v>
          </cell>
          <cell r="D1382">
            <v>0</v>
          </cell>
        </row>
        <row r="1383">
          <cell r="A1383" t="str">
            <v xml:space="preserve">5217-7-100                                   </v>
          </cell>
          <cell r="C1383">
            <v>0</v>
          </cell>
          <cell r="D1383">
            <v>0</v>
          </cell>
        </row>
        <row r="1384">
          <cell r="A1384" t="str">
            <v xml:space="preserve">5217-7-200                                   </v>
          </cell>
          <cell r="C1384">
            <v>0</v>
          </cell>
          <cell r="D1384">
            <v>0</v>
          </cell>
        </row>
        <row r="1385">
          <cell r="A1385" t="str">
            <v xml:space="preserve">5218-2                                       </v>
          </cell>
          <cell r="C1385">
            <v>0</v>
          </cell>
          <cell r="D1385">
            <v>0</v>
          </cell>
        </row>
        <row r="1386">
          <cell r="A1386" t="str">
            <v xml:space="preserve">5218-2-000                                   </v>
          </cell>
          <cell r="C1386">
            <v>0</v>
          </cell>
          <cell r="D1386">
            <v>0</v>
          </cell>
        </row>
        <row r="1387">
          <cell r="A1387" t="str">
            <v xml:space="preserve">5218-2-100                                   </v>
          </cell>
          <cell r="C1387">
            <v>0</v>
          </cell>
          <cell r="D1387">
            <v>0</v>
          </cell>
        </row>
        <row r="1388">
          <cell r="A1388" t="str">
            <v xml:space="preserve">5218-2-110                                   </v>
          </cell>
          <cell r="C1388">
            <v>2237</v>
          </cell>
          <cell r="D1388">
            <v>-449.20000000000005</v>
          </cell>
        </row>
        <row r="1389">
          <cell r="A1389" t="str">
            <v xml:space="preserve">5218-2-111                                   </v>
          </cell>
          <cell r="C1389">
            <v>0</v>
          </cell>
          <cell r="D1389">
            <v>0</v>
          </cell>
        </row>
        <row r="1390">
          <cell r="A1390" t="str">
            <v xml:space="preserve">5218-2-112                                   </v>
          </cell>
          <cell r="C1390">
            <v>0</v>
          </cell>
          <cell r="D1390">
            <v>0</v>
          </cell>
        </row>
        <row r="1391">
          <cell r="A1391" t="str">
            <v xml:space="preserve">5218-2-112-1                                 </v>
          </cell>
          <cell r="C1391">
            <v>186</v>
          </cell>
          <cell r="D1391">
            <v>-37.199999999999989</v>
          </cell>
        </row>
        <row r="1392">
          <cell r="A1392" t="str">
            <v xml:space="preserve">5218-2-112-2                                 </v>
          </cell>
          <cell r="C1392">
            <v>378</v>
          </cell>
          <cell r="D1392">
            <v>-78.600000000000023</v>
          </cell>
        </row>
        <row r="1393">
          <cell r="A1393" t="str">
            <v xml:space="preserve">5218-2-112-3                                 </v>
          </cell>
          <cell r="C1393">
            <v>0</v>
          </cell>
          <cell r="D1393">
            <v>0</v>
          </cell>
        </row>
        <row r="1394">
          <cell r="A1394" t="str">
            <v xml:space="preserve">5218-2-113                                   </v>
          </cell>
          <cell r="C1394">
            <v>0</v>
          </cell>
          <cell r="D1394">
            <v>0</v>
          </cell>
        </row>
        <row r="1395">
          <cell r="A1395" t="str">
            <v xml:space="preserve">5218-2-114                                   </v>
          </cell>
          <cell r="C1395">
            <v>0</v>
          </cell>
          <cell r="D1395">
            <v>0</v>
          </cell>
        </row>
        <row r="1396">
          <cell r="A1396" t="str">
            <v xml:space="preserve">5218-2-115                                   </v>
          </cell>
          <cell r="C1396">
            <v>1123</v>
          </cell>
          <cell r="D1396">
            <v>-227.60000000000002</v>
          </cell>
        </row>
        <row r="1397">
          <cell r="A1397" t="str">
            <v xml:space="preserve">5218-2-120                                   </v>
          </cell>
          <cell r="C1397">
            <v>0</v>
          </cell>
          <cell r="D1397">
            <v>0</v>
          </cell>
        </row>
        <row r="1398">
          <cell r="A1398" t="str">
            <v xml:space="preserve">5218-2-130                                   </v>
          </cell>
          <cell r="C1398">
            <v>1494</v>
          </cell>
          <cell r="D1398">
            <v>-301.20000000000005</v>
          </cell>
        </row>
        <row r="1399">
          <cell r="A1399" t="str">
            <v xml:space="preserve">5218-2-140                                   </v>
          </cell>
          <cell r="C1399">
            <v>0</v>
          </cell>
          <cell r="D1399">
            <v>0</v>
          </cell>
        </row>
        <row r="1400">
          <cell r="A1400" t="str">
            <v xml:space="preserve">5218-2-141                                   </v>
          </cell>
          <cell r="C1400">
            <v>0</v>
          </cell>
          <cell r="D1400">
            <v>0</v>
          </cell>
        </row>
        <row r="1401">
          <cell r="A1401" t="str">
            <v xml:space="preserve">5218-2-142                                   </v>
          </cell>
          <cell r="C1401">
            <v>0</v>
          </cell>
          <cell r="D1401">
            <v>0</v>
          </cell>
        </row>
        <row r="1402">
          <cell r="A1402" t="str">
            <v xml:space="preserve">5218-2-200                                   </v>
          </cell>
          <cell r="C1402">
            <v>0</v>
          </cell>
          <cell r="D1402">
            <v>0</v>
          </cell>
        </row>
        <row r="1403">
          <cell r="A1403" t="str">
            <v xml:space="preserve">5218-2-300                                   </v>
          </cell>
          <cell r="C1403">
            <v>500</v>
          </cell>
          <cell r="D1403">
            <v>0</v>
          </cell>
        </row>
        <row r="1404">
          <cell r="A1404" t="str">
            <v xml:space="preserve">5218-2-400                                   </v>
          </cell>
          <cell r="C1404">
            <v>10000</v>
          </cell>
          <cell r="D1404">
            <v>0</v>
          </cell>
        </row>
        <row r="1405">
          <cell r="A1405" t="str">
            <v xml:space="preserve">5218-2-500                                   </v>
          </cell>
          <cell r="C1405">
            <v>0</v>
          </cell>
          <cell r="D1405">
            <v>0</v>
          </cell>
        </row>
        <row r="1406">
          <cell r="A1406" t="str">
            <v xml:space="preserve">5218-2-600                                   </v>
          </cell>
          <cell r="C1406">
            <v>0</v>
          </cell>
          <cell r="D1406">
            <v>0</v>
          </cell>
        </row>
        <row r="1407">
          <cell r="A1407" t="str">
            <v xml:space="preserve">5218-2-610                                   </v>
          </cell>
          <cell r="C1407">
            <v>0</v>
          </cell>
          <cell r="D1407">
            <v>0</v>
          </cell>
        </row>
        <row r="1408">
          <cell r="A1408" t="str">
            <v xml:space="preserve">5218-2-620                                   </v>
          </cell>
          <cell r="C1408">
            <v>0</v>
          </cell>
          <cell r="D1408">
            <v>0</v>
          </cell>
        </row>
        <row r="1409">
          <cell r="A1409" t="str">
            <v xml:space="preserve">5218-2-700                                   </v>
          </cell>
          <cell r="C1409">
            <v>0</v>
          </cell>
          <cell r="D1409">
            <v>0</v>
          </cell>
        </row>
        <row r="1410">
          <cell r="A1410" t="str">
            <v xml:space="preserve">5218-2-710                                   </v>
          </cell>
          <cell r="C1410">
            <v>2610</v>
          </cell>
          <cell r="D1410">
            <v>-523.80000000000018</v>
          </cell>
        </row>
        <row r="1411">
          <cell r="A1411" t="str">
            <v xml:space="preserve">5218-2-720                                   </v>
          </cell>
          <cell r="C1411">
            <v>1123</v>
          </cell>
          <cell r="D1411">
            <v>-227.60000000000002</v>
          </cell>
        </row>
        <row r="1412">
          <cell r="A1412" t="str">
            <v xml:space="preserve">5218-3                                       </v>
          </cell>
          <cell r="C1412">
            <v>0</v>
          </cell>
          <cell r="D1412">
            <v>0</v>
          </cell>
        </row>
        <row r="1413">
          <cell r="A1413" t="str">
            <v xml:space="preserve">5218-3-000                                   </v>
          </cell>
          <cell r="C1413">
            <v>0</v>
          </cell>
          <cell r="D1413">
            <v>0</v>
          </cell>
        </row>
        <row r="1414">
          <cell r="A1414" t="str">
            <v xml:space="preserve">5218-3-100                                   </v>
          </cell>
          <cell r="C1414">
            <v>564</v>
          </cell>
          <cell r="D1414">
            <v>-115.80000000000001</v>
          </cell>
        </row>
        <row r="1415">
          <cell r="A1415" t="str">
            <v xml:space="preserve">5218-3-200                                   </v>
          </cell>
          <cell r="C1415">
            <v>0</v>
          </cell>
          <cell r="D1415">
            <v>0</v>
          </cell>
        </row>
        <row r="1416">
          <cell r="A1416" t="str">
            <v xml:space="preserve">5218-5                                       </v>
          </cell>
          <cell r="C1416">
            <v>0</v>
          </cell>
          <cell r="D1416">
            <v>0</v>
          </cell>
        </row>
        <row r="1417">
          <cell r="A1417" t="str">
            <v xml:space="preserve">5218-5-100                                   </v>
          </cell>
          <cell r="C1417">
            <v>0</v>
          </cell>
          <cell r="D1417">
            <v>0</v>
          </cell>
        </row>
        <row r="1418">
          <cell r="A1418" t="str">
            <v xml:space="preserve">5218-5-200                                   </v>
          </cell>
          <cell r="C1418">
            <v>0</v>
          </cell>
          <cell r="D1418">
            <v>0</v>
          </cell>
        </row>
        <row r="1419">
          <cell r="A1419" t="str">
            <v xml:space="preserve">5218-6                                       </v>
          </cell>
          <cell r="C1419">
            <v>0</v>
          </cell>
          <cell r="D1419">
            <v>0</v>
          </cell>
        </row>
        <row r="1420">
          <cell r="A1420" t="str">
            <v xml:space="preserve">5218-6-100                                   </v>
          </cell>
          <cell r="C1420">
            <v>8938</v>
          </cell>
          <cell r="D1420">
            <v>-1788.8000000000002</v>
          </cell>
        </row>
        <row r="1421">
          <cell r="A1421" t="str">
            <v xml:space="preserve">5218-6-150                                   </v>
          </cell>
          <cell r="C1421">
            <v>4469</v>
          </cell>
          <cell r="D1421">
            <v>-894.40000000000009</v>
          </cell>
        </row>
        <row r="1422">
          <cell r="A1422" t="str">
            <v xml:space="preserve">5218-6-170                                   </v>
          </cell>
          <cell r="C1422">
            <v>0</v>
          </cell>
          <cell r="D1422">
            <v>0</v>
          </cell>
        </row>
        <row r="1423">
          <cell r="A1423" t="str">
            <v xml:space="preserve">5218-6-200                                   </v>
          </cell>
          <cell r="C1423">
            <v>1307</v>
          </cell>
          <cell r="D1423">
            <v>-263.79999999999995</v>
          </cell>
        </row>
        <row r="1424">
          <cell r="A1424" t="str">
            <v xml:space="preserve">5218-6-250                                   </v>
          </cell>
          <cell r="C1424">
            <v>0</v>
          </cell>
          <cell r="D1424">
            <v>0</v>
          </cell>
        </row>
        <row r="1425">
          <cell r="A1425" t="str">
            <v xml:space="preserve">5218-6-270                                   </v>
          </cell>
          <cell r="C1425">
            <v>0</v>
          </cell>
          <cell r="D1425">
            <v>0</v>
          </cell>
        </row>
        <row r="1426">
          <cell r="A1426" t="str">
            <v xml:space="preserve">5218-6-300                                   </v>
          </cell>
          <cell r="C1426">
            <v>933.18</v>
          </cell>
          <cell r="D1426">
            <v>-188.4899999999999</v>
          </cell>
        </row>
        <row r="1427">
          <cell r="A1427" t="str">
            <v xml:space="preserve">5218-7-100                                   </v>
          </cell>
          <cell r="C1427">
            <v>0</v>
          </cell>
          <cell r="D1427">
            <v>0</v>
          </cell>
        </row>
        <row r="1428">
          <cell r="A1428" t="str">
            <v xml:space="preserve">5218-7-200                                   </v>
          </cell>
          <cell r="C1428">
            <v>0</v>
          </cell>
          <cell r="D1428">
            <v>0</v>
          </cell>
        </row>
        <row r="1429">
          <cell r="A1429" t="str">
            <v xml:space="preserve">5219-2                                       </v>
          </cell>
          <cell r="C1429">
            <v>0</v>
          </cell>
          <cell r="D1429">
            <v>0</v>
          </cell>
        </row>
        <row r="1430">
          <cell r="A1430" t="str">
            <v xml:space="preserve">5219-2-000                                   </v>
          </cell>
          <cell r="C1430">
            <v>0</v>
          </cell>
          <cell r="D1430">
            <v>0</v>
          </cell>
        </row>
        <row r="1431">
          <cell r="A1431" t="str">
            <v xml:space="preserve">5219-2-100                                   </v>
          </cell>
          <cell r="C1431">
            <v>0</v>
          </cell>
          <cell r="D1431">
            <v>0</v>
          </cell>
        </row>
        <row r="1432">
          <cell r="A1432" t="str">
            <v xml:space="preserve">5219-2-110                                   </v>
          </cell>
          <cell r="C1432">
            <v>0</v>
          </cell>
          <cell r="D1432">
            <v>0</v>
          </cell>
        </row>
        <row r="1433">
          <cell r="A1433" t="str">
            <v xml:space="preserve">5219-2-111                                   </v>
          </cell>
          <cell r="C1433">
            <v>0</v>
          </cell>
          <cell r="D1433">
            <v>0</v>
          </cell>
        </row>
        <row r="1434">
          <cell r="A1434" t="str">
            <v xml:space="preserve">5219-2-112                                   </v>
          </cell>
          <cell r="C1434">
            <v>0</v>
          </cell>
          <cell r="D1434">
            <v>0</v>
          </cell>
        </row>
        <row r="1435">
          <cell r="A1435" t="str">
            <v xml:space="preserve">5219-2-112-1                                 </v>
          </cell>
          <cell r="C1435">
            <v>0</v>
          </cell>
          <cell r="D1435">
            <v>0</v>
          </cell>
        </row>
        <row r="1436">
          <cell r="A1436" t="str">
            <v xml:space="preserve">5219-2-112-2                                 </v>
          </cell>
          <cell r="C1436">
            <v>0</v>
          </cell>
          <cell r="D1436">
            <v>0</v>
          </cell>
        </row>
        <row r="1437">
          <cell r="A1437" t="str">
            <v xml:space="preserve">5219-2-112-3                                 </v>
          </cell>
          <cell r="C1437">
            <v>0</v>
          </cell>
          <cell r="D1437">
            <v>0</v>
          </cell>
        </row>
        <row r="1438">
          <cell r="A1438" t="str">
            <v xml:space="preserve">5219-2-113                                   </v>
          </cell>
          <cell r="C1438">
            <v>0</v>
          </cell>
          <cell r="D1438">
            <v>0</v>
          </cell>
        </row>
        <row r="1439">
          <cell r="A1439" t="str">
            <v xml:space="preserve">5219-2-114                                   </v>
          </cell>
          <cell r="C1439">
            <v>0</v>
          </cell>
          <cell r="D1439">
            <v>0</v>
          </cell>
        </row>
        <row r="1440">
          <cell r="A1440" t="str">
            <v xml:space="preserve">5219-2-115                                   </v>
          </cell>
          <cell r="C1440">
            <v>0</v>
          </cell>
          <cell r="D1440">
            <v>0</v>
          </cell>
        </row>
        <row r="1441">
          <cell r="A1441" t="str">
            <v xml:space="preserve">5219-2-120                                   </v>
          </cell>
          <cell r="C1441">
            <v>0</v>
          </cell>
          <cell r="D1441">
            <v>0</v>
          </cell>
        </row>
        <row r="1442">
          <cell r="A1442" t="str">
            <v xml:space="preserve">5219-2-130                                   </v>
          </cell>
          <cell r="C1442">
            <v>0</v>
          </cell>
          <cell r="D1442">
            <v>0</v>
          </cell>
        </row>
        <row r="1443">
          <cell r="A1443" t="str">
            <v xml:space="preserve">5219-2-140                                   </v>
          </cell>
          <cell r="C1443">
            <v>0</v>
          </cell>
          <cell r="D1443">
            <v>0</v>
          </cell>
        </row>
        <row r="1444">
          <cell r="A1444" t="str">
            <v xml:space="preserve">5219-2-141                                   </v>
          </cell>
          <cell r="C1444">
            <v>0</v>
          </cell>
          <cell r="D1444">
            <v>0</v>
          </cell>
        </row>
        <row r="1445">
          <cell r="A1445" t="str">
            <v xml:space="preserve">5219-2-142                                   </v>
          </cell>
          <cell r="C1445">
            <v>0</v>
          </cell>
          <cell r="D1445">
            <v>0</v>
          </cell>
        </row>
        <row r="1446">
          <cell r="A1446" t="str">
            <v xml:space="preserve">5219-2-200                                   </v>
          </cell>
          <cell r="C1446">
            <v>0</v>
          </cell>
          <cell r="D1446">
            <v>0</v>
          </cell>
        </row>
        <row r="1447">
          <cell r="A1447" t="str">
            <v xml:space="preserve">5219-2-300                                   </v>
          </cell>
          <cell r="C1447">
            <v>0</v>
          </cell>
          <cell r="D1447">
            <v>0</v>
          </cell>
        </row>
        <row r="1448">
          <cell r="A1448" t="str">
            <v xml:space="preserve">5219-2-400                                   </v>
          </cell>
          <cell r="C1448">
            <v>0</v>
          </cell>
          <cell r="D1448">
            <v>0</v>
          </cell>
        </row>
        <row r="1449">
          <cell r="A1449" t="str">
            <v xml:space="preserve">5219-2-500                                   </v>
          </cell>
          <cell r="C1449">
            <v>0</v>
          </cell>
          <cell r="D1449">
            <v>0</v>
          </cell>
        </row>
        <row r="1450">
          <cell r="A1450" t="str">
            <v xml:space="preserve">5219-2-600                                   </v>
          </cell>
          <cell r="C1450">
            <v>0</v>
          </cell>
          <cell r="D1450">
            <v>0</v>
          </cell>
        </row>
        <row r="1451">
          <cell r="A1451" t="str">
            <v xml:space="preserve">5219-2-610                                   </v>
          </cell>
          <cell r="C1451">
            <v>0</v>
          </cell>
          <cell r="D1451">
            <v>0</v>
          </cell>
        </row>
        <row r="1452">
          <cell r="A1452" t="str">
            <v xml:space="preserve">5219-2-620                                   </v>
          </cell>
          <cell r="C1452">
            <v>0</v>
          </cell>
          <cell r="D1452">
            <v>0</v>
          </cell>
        </row>
        <row r="1453">
          <cell r="A1453" t="str">
            <v xml:space="preserve">5219-2-700                                   </v>
          </cell>
          <cell r="C1453">
            <v>0</v>
          </cell>
          <cell r="D1453">
            <v>0</v>
          </cell>
        </row>
        <row r="1454">
          <cell r="A1454" t="str">
            <v xml:space="preserve">5219-2-710                                   </v>
          </cell>
          <cell r="C1454">
            <v>0</v>
          </cell>
          <cell r="D1454">
            <v>0</v>
          </cell>
        </row>
        <row r="1455">
          <cell r="A1455" t="str">
            <v xml:space="preserve">5219-2-720                                   </v>
          </cell>
          <cell r="C1455">
            <v>0</v>
          </cell>
          <cell r="D1455">
            <v>0</v>
          </cell>
        </row>
        <row r="1456">
          <cell r="A1456" t="str">
            <v xml:space="preserve">5219-3                                       </v>
          </cell>
          <cell r="C1456">
            <v>0</v>
          </cell>
          <cell r="D1456">
            <v>0</v>
          </cell>
        </row>
        <row r="1457">
          <cell r="A1457" t="str">
            <v xml:space="preserve">5219-3-000                                   </v>
          </cell>
          <cell r="C1457">
            <v>0</v>
          </cell>
          <cell r="D1457">
            <v>0</v>
          </cell>
        </row>
        <row r="1458">
          <cell r="A1458" t="str">
            <v xml:space="preserve">5219-3-100                                   </v>
          </cell>
          <cell r="C1458">
            <v>0</v>
          </cell>
          <cell r="D1458">
            <v>0</v>
          </cell>
        </row>
        <row r="1459">
          <cell r="A1459" t="str">
            <v xml:space="preserve">5219-3-200                                   </v>
          </cell>
          <cell r="C1459">
            <v>0</v>
          </cell>
          <cell r="D1459">
            <v>0</v>
          </cell>
        </row>
        <row r="1460">
          <cell r="A1460" t="str">
            <v xml:space="preserve">5219-5                                       </v>
          </cell>
          <cell r="C1460">
            <v>0</v>
          </cell>
          <cell r="D1460">
            <v>0</v>
          </cell>
        </row>
        <row r="1461">
          <cell r="A1461" t="str">
            <v xml:space="preserve">5219-5-100                                   </v>
          </cell>
          <cell r="C1461">
            <v>0</v>
          </cell>
          <cell r="D1461">
            <v>0</v>
          </cell>
        </row>
        <row r="1462">
          <cell r="A1462" t="str">
            <v xml:space="preserve">5219-5-200                                   </v>
          </cell>
          <cell r="C1462">
            <v>0</v>
          </cell>
          <cell r="D1462">
            <v>0</v>
          </cell>
        </row>
        <row r="1463">
          <cell r="A1463" t="str">
            <v xml:space="preserve">5219-6                                       </v>
          </cell>
          <cell r="C1463">
            <v>0</v>
          </cell>
          <cell r="D1463">
            <v>0</v>
          </cell>
        </row>
        <row r="1464">
          <cell r="A1464" t="str">
            <v xml:space="preserve">5219-6-100                                   </v>
          </cell>
          <cell r="C1464">
            <v>0</v>
          </cell>
          <cell r="D1464">
            <v>0</v>
          </cell>
        </row>
        <row r="1465">
          <cell r="A1465" t="str">
            <v xml:space="preserve">5219-6-150                                   </v>
          </cell>
          <cell r="C1465">
            <v>0</v>
          </cell>
          <cell r="D1465">
            <v>0</v>
          </cell>
        </row>
        <row r="1466">
          <cell r="A1466" t="str">
            <v xml:space="preserve">5219-6-170                                   </v>
          </cell>
          <cell r="C1466">
            <v>0</v>
          </cell>
          <cell r="D1466">
            <v>0</v>
          </cell>
        </row>
        <row r="1467">
          <cell r="A1467" t="str">
            <v xml:space="preserve">5219-6-200                                   </v>
          </cell>
          <cell r="C1467">
            <v>0</v>
          </cell>
          <cell r="D1467">
            <v>0</v>
          </cell>
        </row>
        <row r="1468">
          <cell r="A1468" t="str">
            <v xml:space="preserve">5219-6-250                                   </v>
          </cell>
          <cell r="C1468">
            <v>0</v>
          </cell>
          <cell r="D1468">
            <v>0</v>
          </cell>
        </row>
        <row r="1469">
          <cell r="A1469" t="str">
            <v xml:space="preserve">5219-6-270                                   </v>
          </cell>
          <cell r="C1469">
            <v>0</v>
          </cell>
          <cell r="D1469">
            <v>0</v>
          </cell>
        </row>
        <row r="1470">
          <cell r="A1470" t="str">
            <v xml:space="preserve">5219-6-300                                   </v>
          </cell>
          <cell r="C1470">
            <v>0</v>
          </cell>
          <cell r="D1470">
            <v>0</v>
          </cell>
        </row>
        <row r="1471">
          <cell r="A1471" t="str">
            <v xml:space="preserve">5219-7-100                                   </v>
          </cell>
          <cell r="C1471">
            <v>0</v>
          </cell>
          <cell r="D1471">
            <v>0</v>
          </cell>
        </row>
        <row r="1472">
          <cell r="A1472" t="str">
            <v xml:space="preserve">5219-7-200                                   </v>
          </cell>
          <cell r="C1472">
            <v>0</v>
          </cell>
          <cell r="D1472">
            <v>0</v>
          </cell>
        </row>
        <row r="1473">
          <cell r="A1473" t="str">
            <v xml:space="preserve">5230-2                                       </v>
          </cell>
          <cell r="C1473">
            <v>0</v>
          </cell>
          <cell r="D1473">
            <v>0</v>
          </cell>
        </row>
        <row r="1474">
          <cell r="A1474" t="str">
            <v xml:space="preserve">5230-2-000                                   </v>
          </cell>
          <cell r="C1474">
            <v>1294801.33</v>
          </cell>
          <cell r="D1474">
            <v>212000</v>
          </cell>
        </row>
        <row r="1475">
          <cell r="A1475" t="str">
            <v xml:space="preserve">5230-2-100                                   </v>
          </cell>
          <cell r="C1475">
            <v>0</v>
          </cell>
          <cell r="D1475">
            <v>0</v>
          </cell>
        </row>
        <row r="1476">
          <cell r="A1476" t="str">
            <v xml:space="preserve">5230-2-110                                   </v>
          </cell>
          <cell r="C1476">
            <v>1083910</v>
          </cell>
          <cell r="D1476">
            <v>219603.33000000007</v>
          </cell>
        </row>
        <row r="1477">
          <cell r="A1477" t="str">
            <v xml:space="preserve">5230-2-111                                   </v>
          </cell>
          <cell r="C1477">
            <v>0</v>
          </cell>
          <cell r="D1477">
            <v>0</v>
          </cell>
        </row>
        <row r="1478">
          <cell r="A1478" t="str">
            <v xml:space="preserve">5230-2-112                                   </v>
          </cell>
          <cell r="C1478">
            <v>0</v>
          </cell>
          <cell r="D1478">
            <v>0</v>
          </cell>
        </row>
        <row r="1479">
          <cell r="A1479" t="str">
            <v xml:space="preserve">5230-2-112-1                                 </v>
          </cell>
          <cell r="C1479">
            <v>41450</v>
          </cell>
          <cell r="D1479">
            <v>10650</v>
          </cell>
        </row>
        <row r="1480">
          <cell r="A1480" t="str">
            <v xml:space="preserve">5230-2-112-2                                 </v>
          </cell>
          <cell r="C1480">
            <v>0</v>
          </cell>
          <cell r="D1480">
            <v>0</v>
          </cell>
        </row>
        <row r="1481">
          <cell r="A1481" t="str">
            <v xml:space="preserve">5230-2-112-3                                 </v>
          </cell>
          <cell r="C1481">
            <v>0</v>
          </cell>
          <cell r="D1481">
            <v>0</v>
          </cell>
        </row>
        <row r="1482">
          <cell r="A1482" t="str">
            <v xml:space="preserve">5230-2-113                                   </v>
          </cell>
          <cell r="C1482">
            <v>154250</v>
          </cell>
          <cell r="D1482">
            <v>30850</v>
          </cell>
        </row>
        <row r="1483">
          <cell r="A1483" t="str">
            <v xml:space="preserve">5230-2-114                                   </v>
          </cell>
          <cell r="C1483">
            <v>0</v>
          </cell>
          <cell r="D1483">
            <v>0</v>
          </cell>
        </row>
        <row r="1484">
          <cell r="A1484" t="str">
            <v xml:space="preserve">5230-2-115                                   </v>
          </cell>
          <cell r="C1484">
            <v>50300</v>
          </cell>
          <cell r="D1484">
            <v>7700</v>
          </cell>
        </row>
        <row r="1485">
          <cell r="A1485" t="str">
            <v xml:space="preserve">5230-2-120                                   </v>
          </cell>
          <cell r="C1485">
            <v>1659963.33</v>
          </cell>
          <cell r="D1485">
            <v>339850</v>
          </cell>
        </row>
        <row r="1486">
          <cell r="A1486" t="str">
            <v xml:space="preserve">5230-2-130                                   </v>
          </cell>
          <cell r="C1486">
            <v>1251241.6599999999</v>
          </cell>
          <cell r="D1486">
            <v>256535</v>
          </cell>
        </row>
        <row r="1487">
          <cell r="A1487" t="str">
            <v xml:space="preserve">5230-2-140                                   </v>
          </cell>
          <cell r="C1487">
            <v>0</v>
          </cell>
          <cell r="D1487">
            <v>0</v>
          </cell>
        </row>
        <row r="1488">
          <cell r="A1488" t="str">
            <v xml:space="preserve">5230-2-141                                   </v>
          </cell>
          <cell r="C1488">
            <v>0</v>
          </cell>
          <cell r="D1488">
            <v>0</v>
          </cell>
        </row>
        <row r="1489">
          <cell r="A1489" t="str">
            <v xml:space="preserve">5230-2-142                                   </v>
          </cell>
          <cell r="C1489">
            <v>0</v>
          </cell>
          <cell r="D1489">
            <v>0</v>
          </cell>
        </row>
        <row r="1490">
          <cell r="A1490" t="str">
            <v xml:space="preserve">5230-2-200                                   </v>
          </cell>
          <cell r="C1490">
            <v>725850</v>
          </cell>
          <cell r="D1490">
            <v>150670</v>
          </cell>
        </row>
        <row r="1491">
          <cell r="A1491" t="str">
            <v xml:space="preserve">5230-2-300                                   </v>
          </cell>
          <cell r="C1491">
            <v>364719.99</v>
          </cell>
          <cell r="D1491">
            <v>176353</v>
          </cell>
        </row>
        <row r="1492">
          <cell r="A1492" t="str">
            <v xml:space="preserve">5230-2-400                                   </v>
          </cell>
          <cell r="C1492">
            <v>771900.33</v>
          </cell>
          <cell r="D1492">
            <v>158000</v>
          </cell>
        </row>
        <row r="1493">
          <cell r="A1493" t="str">
            <v xml:space="preserve">5230-2-500                                   </v>
          </cell>
          <cell r="C1493">
            <v>0</v>
          </cell>
          <cell r="D1493">
            <v>0</v>
          </cell>
        </row>
        <row r="1494">
          <cell r="A1494" t="str">
            <v xml:space="preserve">5230-2-600                                   </v>
          </cell>
          <cell r="C1494">
            <v>556100</v>
          </cell>
          <cell r="D1494">
            <v>138600</v>
          </cell>
        </row>
        <row r="1495">
          <cell r="A1495" t="str">
            <v xml:space="preserve">5230-2-610                                   </v>
          </cell>
          <cell r="C1495">
            <v>0</v>
          </cell>
          <cell r="D1495">
            <v>0</v>
          </cell>
        </row>
        <row r="1496">
          <cell r="A1496" t="str">
            <v xml:space="preserve">5230-2-620                                   </v>
          </cell>
          <cell r="C1496">
            <v>0</v>
          </cell>
          <cell r="D1496">
            <v>0</v>
          </cell>
        </row>
        <row r="1497">
          <cell r="A1497" t="str">
            <v xml:space="preserve">5230-2-700                                   </v>
          </cell>
          <cell r="C1497">
            <v>1041850</v>
          </cell>
          <cell r="D1497">
            <v>202528.33000000007</v>
          </cell>
        </row>
        <row r="1498">
          <cell r="A1498" t="str">
            <v xml:space="preserve">5230-2-710                                   </v>
          </cell>
          <cell r="C1498">
            <v>316241.33</v>
          </cell>
          <cell r="D1498">
            <v>71233.329999999958</v>
          </cell>
        </row>
        <row r="1499">
          <cell r="A1499" t="str">
            <v xml:space="preserve">5230-2-720                                   </v>
          </cell>
          <cell r="C1499">
            <v>115750</v>
          </cell>
          <cell r="D1499">
            <v>23150</v>
          </cell>
        </row>
        <row r="1500">
          <cell r="A1500" t="str">
            <v xml:space="preserve">5230-3                                       </v>
          </cell>
          <cell r="C1500">
            <v>0</v>
          </cell>
          <cell r="D1500">
            <v>0</v>
          </cell>
        </row>
        <row r="1501">
          <cell r="A1501" t="str">
            <v xml:space="preserve">5230-3-000                                   </v>
          </cell>
          <cell r="C1501">
            <v>0</v>
          </cell>
          <cell r="D1501">
            <v>0</v>
          </cell>
        </row>
        <row r="1502">
          <cell r="A1502" t="str">
            <v xml:space="preserve">5230-3-100                                   </v>
          </cell>
          <cell r="C1502">
            <v>897755</v>
          </cell>
          <cell r="D1502">
            <v>181163.60000000009</v>
          </cell>
        </row>
        <row r="1503">
          <cell r="A1503" t="str">
            <v xml:space="preserve">5230-3-200                                   </v>
          </cell>
          <cell r="C1503">
            <v>0</v>
          </cell>
          <cell r="D1503">
            <v>0</v>
          </cell>
        </row>
        <row r="1504">
          <cell r="A1504" t="str">
            <v xml:space="preserve">5230-5                                       </v>
          </cell>
          <cell r="C1504">
            <v>0</v>
          </cell>
          <cell r="D1504">
            <v>0</v>
          </cell>
        </row>
        <row r="1505">
          <cell r="A1505" t="str">
            <v xml:space="preserve">5230-5-100                                   </v>
          </cell>
          <cell r="C1505">
            <v>0</v>
          </cell>
          <cell r="D1505">
            <v>0</v>
          </cell>
        </row>
        <row r="1506">
          <cell r="A1506" t="str">
            <v xml:space="preserve">5230-5-200                                   </v>
          </cell>
          <cell r="C1506">
            <v>0</v>
          </cell>
          <cell r="D1506">
            <v>0</v>
          </cell>
        </row>
        <row r="1507">
          <cell r="A1507" t="str">
            <v xml:space="preserve">5230-6                                       </v>
          </cell>
          <cell r="C1507">
            <v>0</v>
          </cell>
          <cell r="D1507">
            <v>0</v>
          </cell>
        </row>
        <row r="1508">
          <cell r="A1508" t="str">
            <v xml:space="preserve">5230-6-100                                   </v>
          </cell>
          <cell r="C1508">
            <v>1355451</v>
          </cell>
          <cell r="D1508">
            <v>296385.33000000007</v>
          </cell>
        </row>
        <row r="1509">
          <cell r="A1509" t="str">
            <v xml:space="preserve">5230-6-150                                   </v>
          </cell>
          <cell r="C1509">
            <v>377550</v>
          </cell>
          <cell r="D1509">
            <v>71730</v>
          </cell>
        </row>
        <row r="1510">
          <cell r="A1510" t="str">
            <v xml:space="preserve">5230-6-170                                   </v>
          </cell>
          <cell r="C1510">
            <v>0</v>
          </cell>
          <cell r="D1510">
            <v>0</v>
          </cell>
        </row>
        <row r="1511">
          <cell r="A1511" t="str">
            <v xml:space="preserve">5230-6-200                                   </v>
          </cell>
          <cell r="C1511">
            <v>500983.33</v>
          </cell>
          <cell r="D1511">
            <v>99946.669999999984</v>
          </cell>
        </row>
        <row r="1512">
          <cell r="A1512" t="str">
            <v xml:space="preserve">5230-6-250                                   </v>
          </cell>
          <cell r="C1512">
            <v>66000</v>
          </cell>
          <cell r="D1512">
            <v>13200</v>
          </cell>
        </row>
        <row r="1513">
          <cell r="A1513" t="str">
            <v xml:space="preserve">5230-6-270                                   </v>
          </cell>
          <cell r="C1513">
            <v>0</v>
          </cell>
          <cell r="D1513">
            <v>0</v>
          </cell>
        </row>
        <row r="1514">
          <cell r="A1514" t="str">
            <v xml:space="preserve">5230-6-300                                   </v>
          </cell>
          <cell r="C1514">
            <v>962469.33</v>
          </cell>
          <cell r="D1514">
            <v>88345.000000000116</v>
          </cell>
        </row>
        <row r="1515">
          <cell r="A1515" t="str">
            <v xml:space="preserve">5230-7-100                                   </v>
          </cell>
          <cell r="C1515">
            <v>0</v>
          </cell>
          <cell r="D1515">
            <v>0</v>
          </cell>
        </row>
        <row r="1516">
          <cell r="A1516" t="str">
            <v xml:space="preserve">5230-7-200                                   </v>
          </cell>
          <cell r="C1516">
            <v>0</v>
          </cell>
          <cell r="D1516">
            <v>0</v>
          </cell>
        </row>
        <row r="1517">
          <cell r="A1517" t="str">
            <v xml:space="preserve">5231-2                                       </v>
          </cell>
          <cell r="C1517">
            <v>0</v>
          </cell>
          <cell r="D1517">
            <v>0</v>
          </cell>
        </row>
        <row r="1518">
          <cell r="A1518" t="str">
            <v xml:space="preserve">5231-2-000                                   </v>
          </cell>
          <cell r="C1518">
            <v>6000</v>
          </cell>
          <cell r="D1518">
            <v>0</v>
          </cell>
        </row>
        <row r="1519">
          <cell r="A1519" t="str">
            <v xml:space="preserve">5231-2-100                                   </v>
          </cell>
          <cell r="C1519">
            <v>0</v>
          </cell>
          <cell r="D1519">
            <v>0</v>
          </cell>
        </row>
        <row r="1520">
          <cell r="A1520" t="str">
            <v xml:space="preserve">5231-2-110                                   </v>
          </cell>
          <cell r="C1520">
            <v>15500</v>
          </cell>
          <cell r="D1520">
            <v>2000</v>
          </cell>
        </row>
        <row r="1521">
          <cell r="A1521" t="str">
            <v xml:space="preserve">5231-2-111                                   </v>
          </cell>
          <cell r="C1521">
            <v>0</v>
          </cell>
          <cell r="D1521">
            <v>0</v>
          </cell>
        </row>
        <row r="1522">
          <cell r="A1522" t="str">
            <v xml:space="preserve">5231-2-112                                   </v>
          </cell>
          <cell r="C1522">
            <v>0</v>
          </cell>
          <cell r="D1522">
            <v>0</v>
          </cell>
        </row>
        <row r="1523">
          <cell r="A1523" t="str">
            <v xml:space="preserve">5231-2-112-1                                 </v>
          </cell>
          <cell r="C1523">
            <v>0</v>
          </cell>
          <cell r="D1523">
            <v>0</v>
          </cell>
        </row>
        <row r="1524">
          <cell r="A1524" t="str">
            <v xml:space="preserve">5231-2-112-2                                 </v>
          </cell>
          <cell r="C1524">
            <v>0</v>
          </cell>
          <cell r="D1524">
            <v>0</v>
          </cell>
        </row>
        <row r="1525">
          <cell r="A1525" t="str">
            <v xml:space="preserve">5231-2-112-3                                 </v>
          </cell>
          <cell r="C1525">
            <v>0</v>
          </cell>
          <cell r="D1525">
            <v>0</v>
          </cell>
        </row>
        <row r="1526">
          <cell r="A1526" t="str">
            <v xml:space="preserve">5231-2-113                                   </v>
          </cell>
          <cell r="C1526">
            <v>0</v>
          </cell>
          <cell r="D1526">
            <v>0</v>
          </cell>
        </row>
        <row r="1527">
          <cell r="A1527" t="str">
            <v xml:space="preserve">5231-2-114                                   </v>
          </cell>
          <cell r="C1527">
            <v>0</v>
          </cell>
          <cell r="D1527">
            <v>0</v>
          </cell>
        </row>
        <row r="1528">
          <cell r="A1528" t="str">
            <v xml:space="preserve">5231-2-115                                   </v>
          </cell>
          <cell r="C1528">
            <v>0</v>
          </cell>
          <cell r="D1528">
            <v>0</v>
          </cell>
        </row>
        <row r="1529">
          <cell r="A1529" t="str">
            <v xml:space="preserve">5231-2-120                                   </v>
          </cell>
          <cell r="C1529">
            <v>14300</v>
          </cell>
          <cell r="D1529">
            <v>2000</v>
          </cell>
        </row>
        <row r="1530">
          <cell r="A1530" t="str">
            <v xml:space="preserve">5231-2-130                                   </v>
          </cell>
          <cell r="C1530">
            <v>13500</v>
          </cell>
          <cell r="D1530">
            <v>2000</v>
          </cell>
        </row>
        <row r="1531">
          <cell r="A1531" t="str">
            <v xml:space="preserve">5231-2-140                                   </v>
          </cell>
          <cell r="C1531">
            <v>0</v>
          </cell>
          <cell r="D1531">
            <v>0</v>
          </cell>
        </row>
        <row r="1532">
          <cell r="A1532" t="str">
            <v xml:space="preserve">5231-2-141                                   </v>
          </cell>
          <cell r="C1532">
            <v>0</v>
          </cell>
          <cell r="D1532">
            <v>0</v>
          </cell>
        </row>
        <row r="1533">
          <cell r="A1533" t="str">
            <v xml:space="preserve">5231-2-142                                   </v>
          </cell>
          <cell r="C1533">
            <v>0</v>
          </cell>
          <cell r="D1533">
            <v>0</v>
          </cell>
        </row>
        <row r="1534">
          <cell r="A1534" t="str">
            <v xml:space="preserve">5231-2-200                                   </v>
          </cell>
          <cell r="C1534">
            <v>8000</v>
          </cell>
          <cell r="D1534">
            <v>1000</v>
          </cell>
        </row>
        <row r="1535">
          <cell r="A1535" t="str">
            <v xml:space="preserve">5231-2-300                                   </v>
          </cell>
          <cell r="C1535">
            <v>3666.67</v>
          </cell>
          <cell r="D1535">
            <v>5000</v>
          </cell>
        </row>
        <row r="1536">
          <cell r="A1536" t="str">
            <v xml:space="preserve">5231-2-400                                   </v>
          </cell>
          <cell r="C1536">
            <v>1000</v>
          </cell>
          <cell r="D1536">
            <v>0</v>
          </cell>
        </row>
        <row r="1537">
          <cell r="A1537" t="str">
            <v xml:space="preserve">5231-2-500                                   </v>
          </cell>
          <cell r="C1537">
            <v>0</v>
          </cell>
          <cell r="D1537">
            <v>0</v>
          </cell>
        </row>
        <row r="1538">
          <cell r="A1538" t="str">
            <v xml:space="preserve">5231-2-600                                   </v>
          </cell>
          <cell r="C1538">
            <v>1000</v>
          </cell>
          <cell r="D1538">
            <v>1000</v>
          </cell>
        </row>
        <row r="1539">
          <cell r="A1539" t="str">
            <v xml:space="preserve">5231-2-610                                   </v>
          </cell>
          <cell r="C1539">
            <v>0</v>
          </cell>
          <cell r="D1539">
            <v>0</v>
          </cell>
        </row>
        <row r="1540">
          <cell r="A1540" t="str">
            <v xml:space="preserve">5231-2-620                                   </v>
          </cell>
          <cell r="C1540">
            <v>0</v>
          </cell>
          <cell r="D1540">
            <v>0</v>
          </cell>
        </row>
        <row r="1541">
          <cell r="A1541" t="str">
            <v xml:space="preserve">5231-2-700                                   </v>
          </cell>
          <cell r="C1541">
            <v>30000</v>
          </cell>
          <cell r="D1541">
            <v>6000</v>
          </cell>
        </row>
        <row r="1542">
          <cell r="A1542" t="str">
            <v xml:space="preserve">5231-2-710                                   </v>
          </cell>
          <cell r="C1542">
            <v>0</v>
          </cell>
          <cell r="D1542">
            <v>0</v>
          </cell>
        </row>
        <row r="1543">
          <cell r="A1543" t="str">
            <v xml:space="preserve">5231-2-720                                   </v>
          </cell>
          <cell r="C1543">
            <v>0</v>
          </cell>
          <cell r="D1543">
            <v>0</v>
          </cell>
        </row>
        <row r="1544">
          <cell r="A1544" t="str">
            <v xml:space="preserve">5231-3                                       </v>
          </cell>
          <cell r="C1544">
            <v>0</v>
          </cell>
          <cell r="D1544">
            <v>0</v>
          </cell>
        </row>
        <row r="1545">
          <cell r="A1545" t="str">
            <v xml:space="preserve">5231-3-000                                   </v>
          </cell>
          <cell r="C1545">
            <v>0</v>
          </cell>
          <cell r="D1545">
            <v>0</v>
          </cell>
        </row>
        <row r="1546">
          <cell r="A1546" t="str">
            <v xml:space="preserve">5231-3-100                                   </v>
          </cell>
          <cell r="C1546">
            <v>8588.94</v>
          </cell>
          <cell r="D1546">
            <v>1346.5900000000001</v>
          </cell>
        </row>
        <row r="1547">
          <cell r="A1547" t="str">
            <v xml:space="preserve">5231-3-200                                   </v>
          </cell>
          <cell r="C1547">
            <v>0</v>
          </cell>
          <cell r="D1547">
            <v>0</v>
          </cell>
        </row>
        <row r="1548">
          <cell r="A1548" t="str">
            <v xml:space="preserve">5231-5                                       </v>
          </cell>
          <cell r="C1548">
            <v>0</v>
          </cell>
          <cell r="D1548">
            <v>0</v>
          </cell>
        </row>
        <row r="1549">
          <cell r="A1549" t="str">
            <v xml:space="preserve">5231-5-100                                   </v>
          </cell>
          <cell r="C1549">
            <v>0</v>
          </cell>
          <cell r="D1549">
            <v>0</v>
          </cell>
        </row>
        <row r="1550">
          <cell r="A1550" t="str">
            <v xml:space="preserve">5231-5-200                                   </v>
          </cell>
          <cell r="C1550">
            <v>0</v>
          </cell>
          <cell r="D1550">
            <v>0</v>
          </cell>
        </row>
        <row r="1551">
          <cell r="A1551" t="str">
            <v xml:space="preserve">5231-6                                       </v>
          </cell>
          <cell r="C1551">
            <v>0</v>
          </cell>
          <cell r="D1551">
            <v>0</v>
          </cell>
        </row>
        <row r="1552">
          <cell r="A1552" t="str">
            <v xml:space="preserve">5231-6-100                                   </v>
          </cell>
          <cell r="C1552">
            <v>20000</v>
          </cell>
          <cell r="D1552">
            <v>4000</v>
          </cell>
        </row>
        <row r="1553">
          <cell r="A1553" t="str">
            <v xml:space="preserve">5231-6-150                                   </v>
          </cell>
          <cell r="C1553">
            <v>0</v>
          </cell>
          <cell r="D1553">
            <v>0</v>
          </cell>
        </row>
        <row r="1554">
          <cell r="A1554" t="str">
            <v xml:space="preserve">5231-6-170                                   </v>
          </cell>
          <cell r="C1554">
            <v>0</v>
          </cell>
          <cell r="D1554">
            <v>0</v>
          </cell>
        </row>
        <row r="1555">
          <cell r="A1555" t="str">
            <v xml:space="preserve">5231-6-200                                   </v>
          </cell>
          <cell r="C1555">
            <v>5000</v>
          </cell>
          <cell r="D1555">
            <v>1000</v>
          </cell>
        </row>
        <row r="1556">
          <cell r="A1556" t="str">
            <v xml:space="preserve">5231-6-250                                   </v>
          </cell>
          <cell r="C1556">
            <v>0</v>
          </cell>
          <cell r="D1556">
            <v>0</v>
          </cell>
        </row>
        <row r="1557">
          <cell r="A1557" t="str">
            <v xml:space="preserve">5231-6-270                                   </v>
          </cell>
          <cell r="C1557">
            <v>0</v>
          </cell>
          <cell r="D1557">
            <v>0</v>
          </cell>
        </row>
        <row r="1558">
          <cell r="A1558" t="str">
            <v xml:space="preserve">5231-6-300                                   </v>
          </cell>
          <cell r="C1558">
            <v>0</v>
          </cell>
          <cell r="D1558">
            <v>0</v>
          </cell>
        </row>
        <row r="1559">
          <cell r="A1559" t="str">
            <v xml:space="preserve">5231-7-100                                   </v>
          </cell>
          <cell r="C1559">
            <v>0</v>
          </cell>
          <cell r="D1559">
            <v>0</v>
          </cell>
        </row>
        <row r="1560">
          <cell r="A1560" t="str">
            <v xml:space="preserve">5231-7-200                                   </v>
          </cell>
          <cell r="C1560">
            <v>0</v>
          </cell>
          <cell r="D1560">
            <v>0</v>
          </cell>
        </row>
        <row r="1561">
          <cell r="A1561" t="str">
            <v xml:space="preserve">5232-2                                       </v>
          </cell>
          <cell r="C1561">
            <v>0</v>
          </cell>
          <cell r="D1561">
            <v>0</v>
          </cell>
        </row>
        <row r="1562">
          <cell r="A1562" t="str">
            <v xml:space="preserve">5232-2-000                                   </v>
          </cell>
          <cell r="C1562">
            <v>9385.7099999999991</v>
          </cell>
          <cell r="D1562">
            <v>1775</v>
          </cell>
        </row>
        <row r="1563">
          <cell r="A1563" t="str">
            <v xml:space="preserve">5232-2-100                                   </v>
          </cell>
          <cell r="C1563">
            <v>0</v>
          </cell>
          <cell r="D1563">
            <v>0</v>
          </cell>
        </row>
        <row r="1564">
          <cell r="A1564" t="str">
            <v xml:space="preserve">5232-2-110                                   </v>
          </cell>
          <cell r="C1564">
            <v>58609.24</v>
          </cell>
          <cell r="D1564">
            <v>11041.57</v>
          </cell>
        </row>
        <row r="1565">
          <cell r="A1565" t="str">
            <v xml:space="preserve">5232-2-111                                   </v>
          </cell>
          <cell r="C1565">
            <v>0</v>
          </cell>
          <cell r="D1565">
            <v>0</v>
          </cell>
        </row>
        <row r="1566">
          <cell r="A1566" t="str">
            <v xml:space="preserve">5232-2-112                                   </v>
          </cell>
          <cell r="C1566">
            <v>0</v>
          </cell>
          <cell r="D1566">
            <v>0</v>
          </cell>
        </row>
        <row r="1567">
          <cell r="A1567" t="str">
            <v xml:space="preserve">5232-2-112-1                                 </v>
          </cell>
          <cell r="C1567">
            <v>13488.46</v>
          </cell>
          <cell r="D1567">
            <v>2757.6600000000017</v>
          </cell>
        </row>
        <row r="1568">
          <cell r="A1568" t="str">
            <v xml:space="preserve">5232-2-112-2                                 </v>
          </cell>
          <cell r="C1568">
            <v>0</v>
          </cell>
          <cell r="D1568">
            <v>0</v>
          </cell>
        </row>
        <row r="1569">
          <cell r="A1569" t="str">
            <v xml:space="preserve">5232-2-112-3                                 </v>
          </cell>
          <cell r="C1569">
            <v>0</v>
          </cell>
          <cell r="D1569">
            <v>0</v>
          </cell>
        </row>
        <row r="1570">
          <cell r="A1570" t="str">
            <v xml:space="preserve">5232-2-113                                   </v>
          </cell>
          <cell r="C1570">
            <v>52060.73</v>
          </cell>
          <cell r="D1570">
            <v>8409.5399999999936</v>
          </cell>
        </row>
        <row r="1571">
          <cell r="A1571" t="str">
            <v xml:space="preserve">5232-2-114                                   </v>
          </cell>
          <cell r="C1571">
            <v>0</v>
          </cell>
          <cell r="D1571">
            <v>0</v>
          </cell>
        </row>
        <row r="1572">
          <cell r="A1572" t="str">
            <v xml:space="preserve">5232-2-115                                   </v>
          </cell>
          <cell r="C1572">
            <v>14640.48</v>
          </cell>
          <cell r="D1572">
            <v>1050.7299999999996</v>
          </cell>
        </row>
        <row r="1573">
          <cell r="A1573" t="str">
            <v xml:space="preserve">5232-2-120                                   </v>
          </cell>
          <cell r="C1573">
            <v>7482.41</v>
          </cell>
          <cell r="D1573">
            <v>3226.25</v>
          </cell>
        </row>
        <row r="1574">
          <cell r="A1574" t="str">
            <v xml:space="preserve">5232-2-130                                   </v>
          </cell>
          <cell r="C1574">
            <v>144392.07</v>
          </cell>
          <cell r="D1574">
            <v>26596.359999999986</v>
          </cell>
        </row>
        <row r="1575">
          <cell r="A1575" t="str">
            <v xml:space="preserve">5232-2-140                                   </v>
          </cell>
          <cell r="C1575">
            <v>0</v>
          </cell>
          <cell r="D1575">
            <v>0</v>
          </cell>
        </row>
        <row r="1576">
          <cell r="A1576" t="str">
            <v xml:space="preserve">5232-2-141                                   </v>
          </cell>
          <cell r="C1576">
            <v>0</v>
          </cell>
          <cell r="D1576">
            <v>0</v>
          </cell>
        </row>
        <row r="1577">
          <cell r="A1577" t="str">
            <v xml:space="preserve">5232-2-142                                   </v>
          </cell>
          <cell r="C1577">
            <v>0</v>
          </cell>
          <cell r="D1577">
            <v>0</v>
          </cell>
        </row>
        <row r="1578">
          <cell r="A1578" t="str">
            <v xml:space="preserve">5232-2-200                                   </v>
          </cell>
          <cell r="C1578">
            <v>20364.21</v>
          </cell>
          <cell r="D1578">
            <v>8510.25</v>
          </cell>
        </row>
        <row r="1579">
          <cell r="A1579" t="str">
            <v xml:space="preserve">5232-2-300                                   </v>
          </cell>
          <cell r="C1579">
            <v>4144.5600000000004</v>
          </cell>
          <cell r="D1579">
            <v>790.6299999999992</v>
          </cell>
        </row>
        <row r="1580">
          <cell r="A1580" t="str">
            <v xml:space="preserve">5232-2-400                                   </v>
          </cell>
          <cell r="C1580">
            <v>108587.64</v>
          </cell>
          <cell r="D1580">
            <v>11912.100000000006</v>
          </cell>
        </row>
        <row r="1581">
          <cell r="A1581" t="str">
            <v xml:space="preserve">5232-2-500                                   </v>
          </cell>
          <cell r="C1581">
            <v>0</v>
          </cell>
          <cell r="D1581">
            <v>0</v>
          </cell>
        </row>
        <row r="1582">
          <cell r="A1582" t="str">
            <v xml:space="preserve">5232-2-600                                   </v>
          </cell>
          <cell r="C1582">
            <v>27071.52</v>
          </cell>
          <cell r="D1582">
            <v>2264.380000000001</v>
          </cell>
        </row>
        <row r="1583">
          <cell r="A1583" t="str">
            <v xml:space="preserve">5232-2-610                                   </v>
          </cell>
          <cell r="C1583">
            <v>0</v>
          </cell>
          <cell r="D1583">
            <v>0</v>
          </cell>
        </row>
        <row r="1584">
          <cell r="A1584" t="str">
            <v xml:space="preserve">5232-2-620                                   </v>
          </cell>
          <cell r="C1584">
            <v>0</v>
          </cell>
          <cell r="D1584">
            <v>0</v>
          </cell>
        </row>
        <row r="1585">
          <cell r="A1585" t="str">
            <v xml:space="preserve">5232-2-700                                   </v>
          </cell>
          <cell r="C1585">
            <v>4672.67</v>
          </cell>
          <cell r="D1585">
            <v>1873.3099999999995</v>
          </cell>
        </row>
        <row r="1586">
          <cell r="A1586" t="str">
            <v xml:space="preserve">5232-2-710                                   </v>
          </cell>
          <cell r="C1586">
            <v>89240.75</v>
          </cell>
          <cell r="D1586">
            <v>13744.89</v>
          </cell>
        </row>
        <row r="1587">
          <cell r="A1587" t="str">
            <v xml:space="preserve">5232-2-720                                   </v>
          </cell>
          <cell r="C1587">
            <v>13284.67</v>
          </cell>
          <cell r="D1587">
            <v>1778.4400000000005</v>
          </cell>
        </row>
        <row r="1588">
          <cell r="A1588" t="str">
            <v xml:space="preserve">5232-3                                       </v>
          </cell>
          <cell r="C1588">
            <v>0</v>
          </cell>
          <cell r="D1588">
            <v>0</v>
          </cell>
        </row>
        <row r="1589">
          <cell r="A1589" t="str">
            <v xml:space="preserve">5232-3-000                                   </v>
          </cell>
          <cell r="C1589">
            <v>0</v>
          </cell>
          <cell r="D1589">
            <v>0</v>
          </cell>
        </row>
        <row r="1590">
          <cell r="A1590" t="str">
            <v xml:space="preserve">5232-3-100                                   </v>
          </cell>
          <cell r="C1590">
            <v>191898.56</v>
          </cell>
          <cell r="D1590">
            <v>30016.600000000006</v>
          </cell>
        </row>
        <row r="1591">
          <cell r="A1591" t="str">
            <v xml:space="preserve">5232-3-200                                   </v>
          </cell>
          <cell r="C1591">
            <v>0</v>
          </cell>
          <cell r="D1591">
            <v>0</v>
          </cell>
        </row>
        <row r="1592">
          <cell r="A1592" t="str">
            <v xml:space="preserve">5232-5                                       </v>
          </cell>
          <cell r="C1592">
            <v>0</v>
          </cell>
          <cell r="D1592">
            <v>0</v>
          </cell>
        </row>
        <row r="1593">
          <cell r="A1593" t="str">
            <v xml:space="preserve">5232-5-100                                   </v>
          </cell>
          <cell r="C1593">
            <v>0</v>
          </cell>
          <cell r="D1593">
            <v>0</v>
          </cell>
        </row>
        <row r="1594">
          <cell r="A1594" t="str">
            <v xml:space="preserve">5232-5-200                                   </v>
          </cell>
          <cell r="C1594">
            <v>0</v>
          </cell>
          <cell r="D1594">
            <v>0</v>
          </cell>
        </row>
        <row r="1595">
          <cell r="A1595" t="str">
            <v xml:space="preserve">5232-6                                       </v>
          </cell>
          <cell r="C1595">
            <v>0</v>
          </cell>
          <cell r="D1595">
            <v>0</v>
          </cell>
        </row>
        <row r="1596">
          <cell r="A1596" t="str">
            <v xml:space="preserve">5232-6-100                                   </v>
          </cell>
          <cell r="C1596">
            <v>110967.17</v>
          </cell>
          <cell r="D1596">
            <v>23628.550000000003</v>
          </cell>
        </row>
        <row r="1597">
          <cell r="A1597" t="str">
            <v xml:space="preserve">5232-6-150                                   </v>
          </cell>
          <cell r="C1597">
            <v>129601.32</v>
          </cell>
          <cell r="D1597">
            <v>26565.889999999985</v>
          </cell>
        </row>
        <row r="1598">
          <cell r="A1598" t="str">
            <v xml:space="preserve">5232-6-160                                   </v>
          </cell>
          <cell r="C1598">
            <v>0</v>
          </cell>
          <cell r="D1598">
            <v>0</v>
          </cell>
        </row>
        <row r="1599">
          <cell r="A1599" t="str">
            <v xml:space="preserve">5232-6-170                                   </v>
          </cell>
          <cell r="C1599">
            <v>0</v>
          </cell>
          <cell r="D1599">
            <v>0</v>
          </cell>
        </row>
        <row r="1600">
          <cell r="A1600" t="str">
            <v xml:space="preserve">5232-6-200                                   </v>
          </cell>
          <cell r="C1600">
            <v>53079.13</v>
          </cell>
          <cell r="D1600">
            <v>12738.310000000005</v>
          </cell>
        </row>
        <row r="1601">
          <cell r="A1601" t="str">
            <v xml:space="preserve">5232-6-250                                   </v>
          </cell>
          <cell r="C1601">
            <v>22733.919999999998</v>
          </cell>
          <cell r="D1601">
            <v>6406.25</v>
          </cell>
        </row>
        <row r="1602">
          <cell r="A1602" t="str">
            <v xml:space="preserve">5232-6-270                                   </v>
          </cell>
          <cell r="C1602">
            <v>0</v>
          </cell>
          <cell r="D1602">
            <v>0</v>
          </cell>
        </row>
        <row r="1603">
          <cell r="A1603" t="str">
            <v xml:space="preserve">5232-6-300                                   </v>
          </cell>
          <cell r="C1603">
            <v>52927.83</v>
          </cell>
          <cell r="D1603">
            <v>10951.309999999998</v>
          </cell>
        </row>
        <row r="1604">
          <cell r="A1604" t="str">
            <v xml:space="preserve">5232-7-100                                   </v>
          </cell>
          <cell r="C1604">
            <v>0</v>
          </cell>
          <cell r="D1604">
            <v>0</v>
          </cell>
        </row>
        <row r="1605">
          <cell r="A1605" t="str">
            <v xml:space="preserve">5232-7-200                                   </v>
          </cell>
          <cell r="C1605">
            <v>0</v>
          </cell>
          <cell r="D1605">
            <v>0</v>
          </cell>
        </row>
        <row r="1606">
          <cell r="A1606" t="str">
            <v xml:space="preserve">5233-2                                       </v>
          </cell>
          <cell r="C1606">
            <v>0</v>
          </cell>
          <cell r="D1606">
            <v>0</v>
          </cell>
        </row>
        <row r="1607">
          <cell r="A1607" t="str">
            <v xml:space="preserve">5233-2-000                                   </v>
          </cell>
          <cell r="C1607">
            <v>8223</v>
          </cell>
          <cell r="D1607">
            <v>1150</v>
          </cell>
        </row>
        <row r="1608">
          <cell r="A1608" t="str">
            <v xml:space="preserve">5233-2-100                                   </v>
          </cell>
          <cell r="C1608">
            <v>0</v>
          </cell>
          <cell r="D1608">
            <v>0</v>
          </cell>
        </row>
        <row r="1609">
          <cell r="A1609" t="str">
            <v xml:space="preserve">5233-2-110                                   </v>
          </cell>
          <cell r="C1609">
            <v>29933</v>
          </cell>
          <cell r="D1609">
            <v>6181</v>
          </cell>
        </row>
        <row r="1610">
          <cell r="A1610" t="str">
            <v xml:space="preserve">5233-2-111                                   </v>
          </cell>
          <cell r="C1610">
            <v>0</v>
          </cell>
          <cell r="D1610">
            <v>0</v>
          </cell>
        </row>
        <row r="1611">
          <cell r="A1611" t="str">
            <v xml:space="preserve">5233-2-112                                   </v>
          </cell>
          <cell r="C1611">
            <v>0</v>
          </cell>
          <cell r="D1611">
            <v>0</v>
          </cell>
        </row>
        <row r="1612">
          <cell r="A1612" t="str">
            <v xml:space="preserve">5233-2-112-1                                 </v>
          </cell>
          <cell r="C1612">
            <v>2033</v>
          </cell>
          <cell r="D1612">
            <v>533</v>
          </cell>
        </row>
        <row r="1613">
          <cell r="A1613" t="str">
            <v xml:space="preserve">5233-2-112-2                                 </v>
          </cell>
          <cell r="C1613">
            <v>0</v>
          </cell>
          <cell r="D1613">
            <v>0</v>
          </cell>
        </row>
        <row r="1614">
          <cell r="A1614" t="str">
            <v xml:space="preserve">5233-2-112-3                                 </v>
          </cell>
          <cell r="C1614">
            <v>0</v>
          </cell>
          <cell r="D1614">
            <v>0</v>
          </cell>
        </row>
        <row r="1615">
          <cell r="A1615" t="str">
            <v xml:space="preserve">5233-2-113                                   </v>
          </cell>
          <cell r="C1615">
            <v>7450</v>
          </cell>
          <cell r="D1615">
            <v>1508</v>
          </cell>
        </row>
        <row r="1616">
          <cell r="A1616" t="str">
            <v xml:space="preserve">5233-2-114                                   </v>
          </cell>
          <cell r="C1616">
            <v>0</v>
          </cell>
          <cell r="D1616">
            <v>0</v>
          </cell>
        </row>
        <row r="1617">
          <cell r="A1617" t="str">
            <v xml:space="preserve">5233-2-115                                   </v>
          </cell>
          <cell r="C1617">
            <v>2471</v>
          </cell>
          <cell r="D1617">
            <v>385</v>
          </cell>
        </row>
        <row r="1618">
          <cell r="A1618" t="str">
            <v xml:space="preserve">5233-2-120                                   </v>
          </cell>
          <cell r="C1618">
            <v>20443</v>
          </cell>
          <cell r="D1618">
            <v>4053</v>
          </cell>
        </row>
        <row r="1619">
          <cell r="A1619" t="str">
            <v xml:space="preserve">5233-2-130                                   </v>
          </cell>
          <cell r="C1619">
            <v>46555</v>
          </cell>
          <cell r="D1619">
            <v>9772</v>
          </cell>
        </row>
        <row r="1620">
          <cell r="A1620" t="str">
            <v xml:space="preserve">5233-2-140                                   </v>
          </cell>
          <cell r="C1620">
            <v>0</v>
          </cell>
          <cell r="D1620">
            <v>0</v>
          </cell>
        </row>
        <row r="1621">
          <cell r="A1621" t="str">
            <v xml:space="preserve">5233-2-141                                   </v>
          </cell>
          <cell r="C1621">
            <v>0</v>
          </cell>
          <cell r="D1621">
            <v>0</v>
          </cell>
        </row>
        <row r="1622">
          <cell r="A1622" t="str">
            <v xml:space="preserve">5233-2-142                                   </v>
          </cell>
          <cell r="C1622">
            <v>0</v>
          </cell>
          <cell r="D1622">
            <v>0</v>
          </cell>
        </row>
        <row r="1623">
          <cell r="A1623" t="str">
            <v xml:space="preserve">5233-2-200                                   </v>
          </cell>
          <cell r="C1623">
            <v>16315</v>
          </cell>
          <cell r="D1623">
            <v>3566</v>
          </cell>
        </row>
        <row r="1624">
          <cell r="A1624" t="str">
            <v xml:space="preserve">5233-2-300                                   </v>
          </cell>
          <cell r="C1624">
            <v>11755</v>
          </cell>
          <cell r="D1624">
            <v>2767</v>
          </cell>
        </row>
        <row r="1625">
          <cell r="A1625" t="str">
            <v xml:space="preserve">5233-2-400                                   </v>
          </cell>
          <cell r="C1625">
            <v>28177</v>
          </cell>
          <cell r="D1625">
            <v>6150</v>
          </cell>
        </row>
        <row r="1626">
          <cell r="A1626" t="str">
            <v xml:space="preserve">5233-2-500                                   </v>
          </cell>
          <cell r="C1626">
            <v>0</v>
          </cell>
          <cell r="D1626">
            <v>0</v>
          </cell>
        </row>
        <row r="1627">
          <cell r="A1627" t="str">
            <v xml:space="preserve">5233-2-600                                   </v>
          </cell>
          <cell r="C1627">
            <v>13279</v>
          </cell>
          <cell r="D1627">
            <v>3395</v>
          </cell>
        </row>
        <row r="1628">
          <cell r="A1628" t="str">
            <v xml:space="preserve">5233-2-610                                   </v>
          </cell>
          <cell r="C1628">
            <v>0</v>
          </cell>
          <cell r="D1628">
            <v>0</v>
          </cell>
        </row>
        <row r="1629">
          <cell r="A1629" t="str">
            <v xml:space="preserve">5233-2-620                                   </v>
          </cell>
          <cell r="C1629">
            <v>0</v>
          </cell>
          <cell r="D1629">
            <v>0</v>
          </cell>
        </row>
        <row r="1630">
          <cell r="A1630" t="str">
            <v xml:space="preserve">5233-2-700                                   </v>
          </cell>
          <cell r="C1630">
            <v>25938</v>
          </cell>
          <cell r="D1630">
            <v>4939</v>
          </cell>
        </row>
        <row r="1631">
          <cell r="A1631" t="str">
            <v xml:space="preserve">5233-2-710                                   </v>
          </cell>
          <cell r="C1631">
            <v>15331</v>
          </cell>
          <cell r="D1631">
            <v>3498</v>
          </cell>
        </row>
        <row r="1632">
          <cell r="A1632" t="str">
            <v xml:space="preserve">5233-2-720                                   </v>
          </cell>
          <cell r="C1632">
            <v>5684</v>
          </cell>
          <cell r="D1632">
            <v>1158</v>
          </cell>
        </row>
        <row r="1633">
          <cell r="A1633" t="str">
            <v xml:space="preserve">5233-3                                       </v>
          </cell>
          <cell r="C1633">
            <v>0</v>
          </cell>
          <cell r="D1633">
            <v>0</v>
          </cell>
        </row>
        <row r="1634">
          <cell r="A1634" t="str">
            <v xml:space="preserve">5233-3-000                                   </v>
          </cell>
          <cell r="C1634">
            <v>0</v>
          </cell>
          <cell r="D1634">
            <v>0</v>
          </cell>
        </row>
        <row r="1635">
          <cell r="A1635" t="str">
            <v xml:space="preserve">5233-3-100                                   </v>
          </cell>
          <cell r="C1635">
            <v>34593.589999999997</v>
          </cell>
          <cell r="D1635">
            <v>7075.7800000000061</v>
          </cell>
        </row>
        <row r="1636">
          <cell r="A1636" t="str">
            <v xml:space="preserve">5233-3-200                                   </v>
          </cell>
          <cell r="C1636">
            <v>0</v>
          </cell>
          <cell r="D1636">
            <v>0</v>
          </cell>
        </row>
        <row r="1637">
          <cell r="A1637" t="str">
            <v xml:space="preserve">5233-5                                       </v>
          </cell>
          <cell r="C1637">
            <v>0</v>
          </cell>
          <cell r="D1637">
            <v>0</v>
          </cell>
        </row>
        <row r="1638">
          <cell r="A1638" t="str">
            <v xml:space="preserve">5233-5-100                                   </v>
          </cell>
          <cell r="C1638">
            <v>0</v>
          </cell>
          <cell r="D1638">
            <v>0</v>
          </cell>
        </row>
        <row r="1639">
          <cell r="A1639" t="str">
            <v xml:space="preserve">5233-5-200                                   </v>
          </cell>
          <cell r="C1639">
            <v>0</v>
          </cell>
          <cell r="D1639">
            <v>0</v>
          </cell>
        </row>
        <row r="1640">
          <cell r="A1640" t="str">
            <v xml:space="preserve">5233-6                                       </v>
          </cell>
          <cell r="C1640">
            <v>0</v>
          </cell>
          <cell r="D1640">
            <v>0</v>
          </cell>
        </row>
        <row r="1641">
          <cell r="A1641" t="str">
            <v xml:space="preserve">5233-6-100                                   </v>
          </cell>
          <cell r="C1641">
            <v>42369</v>
          </cell>
          <cell r="D1641">
            <v>9027</v>
          </cell>
        </row>
        <row r="1642">
          <cell r="A1642" t="str">
            <v xml:space="preserve">5233-6-150                                   </v>
          </cell>
          <cell r="C1642">
            <v>18162</v>
          </cell>
          <cell r="D1642">
            <v>3515</v>
          </cell>
        </row>
        <row r="1643">
          <cell r="A1643" t="str">
            <v xml:space="preserve">5233-6-170                                   </v>
          </cell>
          <cell r="C1643">
            <v>0</v>
          </cell>
          <cell r="D1643">
            <v>0</v>
          </cell>
        </row>
        <row r="1644">
          <cell r="A1644" t="str">
            <v xml:space="preserve">5233-6-200                                   </v>
          </cell>
          <cell r="C1644">
            <v>17450</v>
          </cell>
          <cell r="D1644">
            <v>3524</v>
          </cell>
        </row>
        <row r="1645">
          <cell r="A1645" t="str">
            <v xml:space="preserve">5233-6-250                                   </v>
          </cell>
          <cell r="C1645">
            <v>3216</v>
          </cell>
          <cell r="D1645">
            <v>660</v>
          </cell>
        </row>
        <row r="1646">
          <cell r="A1646" t="str">
            <v xml:space="preserve">5233-6-270                                   </v>
          </cell>
          <cell r="C1646">
            <v>0</v>
          </cell>
          <cell r="D1646">
            <v>0</v>
          </cell>
        </row>
        <row r="1647">
          <cell r="A1647" t="str">
            <v xml:space="preserve">5233-6-300                                   </v>
          </cell>
          <cell r="C1647">
            <v>18845</v>
          </cell>
          <cell r="D1647">
            <v>2918</v>
          </cell>
        </row>
        <row r="1648">
          <cell r="A1648" t="str">
            <v xml:space="preserve">5233-7-100                                   </v>
          </cell>
          <cell r="C1648">
            <v>0</v>
          </cell>
          <cell r="D1648">
            <v>0</v>
          </cell>
        </row>
        <row r="1649">
          <cell r="A1649" t="str">
            <v xml:space="preserve">5233-7-200                                   </v>
          </cell>
          <cell r="C1649">
            <v>0</v>
          </cell>
          <cell r="D1649">
            <v>0</v>
          </cell>
        </row>
        <row r="1650">
          <cell r="A1650" t="str">
            <v xml:space="preserve">5234-2                                       </v>
          </cell>
          <cell r="C1650">
            <v>0</v>
          </cell>
          <cell r="D1650">
            <v>0</v>
          </cell>
        </row>
        <row r="1651">
          <cell r="A1651" t="str">
            <v xml:space="preserve">5234-2-000                                   </v>
          </cell>
          <cell r="C1651">
            <v>36111</v>
          </cell>
          <cell r="D1651">
            <v>6030</v>
          </cell>
        </row>
        <row r="1652">
          <cell r="A1652" t="str">
            <v xml:space="preserve">5234-2-100                                   </v>
          </cell>
          <cell r="C1652">
            <v>0</v>
          </cell>
          <cell r="D1652">
            <v>0</v>
          </cell>
        </row>
        <row r="1653">
          <cell r="A1653" t="str">
            <v xml:space="preserve">5234-2-110                                   </v>
          </cell>
          <cell r="C1653">
            <v>47825.9</v>
          </cell>
          <cell r="D1653">
            <v>10382.900000000001</v>
          </cell>
        </row>
        <row r="1654">
          <cell r="A1654" t="str">
            <v xml:space="preserve">5234-2-111                                   </v>
          </cell>
          <cell r="C1654">
            <v>0</v>
          </cell>
          <cell r="D1654">
            <v>0</v>
          </cell>
        </row>
        <row r="1655">
          <cell r="A1655" t="str">
            <v xml:space="preserve">5234-2-112                                   </v>
          </cell>
          <cell r="C1655">
            <v>0</v>
          </cell>
          <cell r="D1655">
            <v>0</v>
          </cell>
        </row>
        <row r="1656">
          <cell r="A1656" t="str">
            <v xml:space="preserve">5234-2-112-1                                 </v>
          </cell>
          <cell r="C1656">
            <v>1219.5</v>
          </cell>
          <cell r="D1656">
            <v>319.5</v>
          </cell>
        </row>
        <row r="1657">
          <cell r="A1657" t="str">
            <v xml:space="preserve">5234-2-112-2                                 </v>
          </cell>
          <cell r="C1657">
            <v>0</v>
          </cell>
          <cell r="D1657">
            <v>0</v>
          </cell>
        </row>
        <row r="1658">
          <cell r="A1658" t="str">
            <v xml:space="preserve">5234-2-112-3                                 </v>
          </cell>
          <cell r="C1658">
            <v>0</v>
          </cell>
          <cell r="D1658">
            <v>0</v>
          </cell>
        </row>
        <row r="1659">
          <cell r="A1659" t="str">
            <v xml:space="preserve">5234-2-113                                   </v>
          </cell>
          <cell r="C1659">
            <v>7611.5</v>
          </cell>
          <cell r="D1659">
            <v>1553.5</v>
          </cell>
        </row>
        <row r="1660">
          <cell r="A1660" t="str">
            <v xml:space="preserve">5234-2-114                                   </v>
          </cell>
          <cell r="C1660">
            <v>0</v>
          </cell>
          <cell r="D1660">
            <v>0</v>
          </cell>
        </row>
        <row r="1661">
          <cell r="A1661" t="str">
            <v xml:space="preserve">5234-2-115                                   </v>
          </cell>
          <cell r="C1661">
            <v>1482</v>
          </cell>
          <cell r="D1661">
            <v>231</v>
          </cell>
        </row>
        <row r="1662">
          <cell r="A1662" t="str">
            <v xml:space="preserve">5234-2-120                                   </v>
          </cell>
          <cell r="C1662">
            <v>43525.2</v>
          </cell>
          <cell r="D1662">
            <v>8874</v>
          </cell>
        </row>
        <row r="1663">
          <cell r="A1663" t="str">
            <v xml:space="preserve">5234-2-130                                   </v>
          </cell>
          <cell r="C1663">
            <v>38031.9</v>
          </cell>
          <cell r="D1663">
            <v>8197.6500000000015</v>
          </cell>
        </row>
        <row r="1664">
          <cell r="A1664" t="str">
            <v xml:space="preserve">5234-2-140                                   </v>
          </cell>
          <cell r="C1664">
            <v>0</v>
          </cell>
          <cell r="D1664">
            <v>0</v>
          </cell>
        </row>
        <row r="1665">
          <cell r="A1665" t="str">
            <v xml:space="preserve">5234-2-141                                   </v>
          </cell>
          <cell r="C1665">
            <v>0</v>
          </cell>
          <cell r="D1665">
            <v>0</v>
          </cell>
        </row>
        <row r="1666">
          <cell r="A1666" t="str">
            <v xml:space="preserve">5234-2-142                                   </v>
          </cell>
          <cell r="C1666">
            <v>0</v>
          </cell>
          <cell r="D1666">
            <v>0</v>
          </cell>
        </row>
        <row r="1667">
          <cell r="A1667" t="str">
            <v xml:space="preserve">5234-2-200                                   </v>
          </cell>
          <cell r="C1667">
            <v>20624.7</v>
          </cell>
          <cell r="D1667">
            <v>4370.0999999999985</v>
          </cell>
        </row>
        <row r="1668">
          <cell r="A1668" t="str">
            <v xml:space="preserve">5234-2-300                                   </v>
          </cell>
          <cell r="C1668">
            <v>4756.2</v>
          </cell>
          <cell r="D1668">
            <v>971.40000000000055</v>
          </cell>
        </row>
        <row r="1669">
          <cell r="A1669" t="str">
            <v xml:space="preserve">5234-2-400                                   </v>
          </cell>
          <cell r="C1669">
            <v>19756</v>
          </cell>
          <cell r="D1669">
            <v>4216</v>
          </cell>
        </row>
        <row r="1670">
          <cell r="A1670" t="str">
            <v xml:space="preserve">5234-2-500                                   </v>
          </cell>
          <cell r="C1670">
            <v>0</v>
          </cell>
          <cell r="D1670">
            <v>0</v>
          </cell>
        </row>
        <row r="1671">
          <cell r="A1671" t="str">
            <v xml:space="preserve">5234-2-600                                   </v>
          </cell>
          <cell r="C1671">
            <v>0</v>
          </cell>
          <cell r="D1671">
            <v>0</v>
          </cell>
        </row>
        <row r="1672">
          <cell r="A1672" t="str">
            <v xml:space="preserve">5234-2-610                                   </v>
          </cell>
          <cell r="C1672">
            <v>0</v>
          </cell>
          <cell r="D1672">
            <v>0</v>
          </cell>
        </row>
        <row r="1673">
          <cell r="A1673" t="str">
            <v xml:space="preserve">5234-2-620                                   </v>
          </cell>
          <cell r="C1673">
            <v>0</v>
          </cell>
          <cell r="D1673">
            <v>0</v>
          </cell>
        </row>
        <row r="1674">
          <cell r="A1674" t="str">
            <v xml:space="preserve">5234-2-700                                   </v>
          </cell>
          <cell r="C1674">
            <v>21802.799999999999</v>
          </cell>
          <cell r="D1674">
            <v>4467.8500000000022</v>
          </cell>
        </row>
        <row r="1675">
          <cell r="A1675" t="str">
            <v xml:space="preserve">5234-2-710                                   </v>
          </cell>
          <cell r="C1675">
            <v>9575.24</v>
          </cell>
          <cell r="D1675">
            <v>2003</v>
          </cell>
        </row>
        <row r="1676">
          <cell r="A1676" t="str">
            <v xml:space="preserve">5234-2-720                                   </v>
          </cell>
          <cell r="C1676">
            <v>2328</v>
          </cell>
          <cell r="D1676">
            <v>474</v>
          </cell>
        </row>
        <row r="1677">
          <cell r="A1677" t="str">
            <v xml:space="preserve">5234-3                                       </v>
          </cell>
          <cell r="C1677">
            <v>0</v>
          </cell>
          <cell r="D1677">
            <v>0</v>
          </cell>
        </row>
        <row r="1678">
          <cell r="A1678" t="str">
            <v xml:space="preserve">5234-3-000                                   </v>
          </cell>
          <cell r="C1678">
            <v>0</v>
          </cell>
          <cell r="D1678">
            <v>0</v>
          </cell>
        </row>
        <row r="1679">
          <cell r="A1679" t="str">
            <v xml:space="preserve">5234-3-100                                   </v>
          </cell>
          <cell r="C1679">
            <v>19354.13</v>
          </cell>
          <cell r="D1679">
            <v>4043.9500000000007</v>
          </cell>
        </row>
        <row r="1680">
          <cell r="A1680" t="str">
            <v xml:space="preserve">5234-3-200                                   </v>
          </cell>
          <cell r="C1680">
            <v>0</v>
          </cell>
          <cell r="D1680">
            <v>0</v>
          </cell>
        </row>
        <row r="1681">
          <cell r="A1681" t="str">
            <v xml:space="preserve">5234-5                                       </v>
          </cell>
          <cell r="C1681">
            <v>0</v>
          </cell>
          <cell r="D1681">
            <v>0</v>
          </cell>
        </row>
        <row r="1682">
          <cell r="A1682" t="str">
            <v xml:space="preserve">5234-5-100                                   </v>
          </cell>
          <cell r="C1682">
            <v>0</v>
          </cell>
          <cell r="D1682">
            <v>0</v>
          </cell>
        </row>
        <row r="1683">
          <cell r="A1683" t="str">
            <v xml:space="preserve">5234-5-200                                   </v>
          </cell>
          <cell r="C1683">
            <v>0</v>
          </cell>
          <cell r="D1683">
            <v>0</v>
          </cell>
        </row>
        <row r="1684">
          <cell r="A1684" t="str">
            <v xml:space="preserve">5234-6                                       </v>
          </cell>
          <cell r="C1684">
            <v>0</v>
          </cell>
          <cell r="D1684">
            <v>0</v>
          </cell>
        </row>
        <row r="1685">
          <cell r="A1685" t="str">
            <v xml:space="preserve">5234-6-100                                   </v>
          </cell>
          <cell r="C1685">
            <v>41782.800000000003</v>
          </cell>
          <cell r="D1685">
            <v>9647.5</v>
          </cell>
        </row>
        <row r="1686">
          <cell r="A1686" t="str">
            <v xml:space="preserve">5234-6-150                                   </v>
          </cell>
          <cell r="C1686">
            <v>10672.2</v>
          </cell>
          <cell r="D1686">
            <v>2106.8999999999996</v>
          </cell>
        </row>
        <row r="1687">
          <cell r="A1687" t="str">
            <v xml:space="preserve">5234-6-170                                   </v>
          </cell>
          <cell r="C1687">
            <v>0</v>
          </cell>
          <cell r="D1687">
            <v>0</v>
          </cell>
        </row>
        <row r="1688">
          <cell r="A1688" t="str">
            <v xml:space="preserve">5234-6-200                                   </v>
          </cell>
          <cell r="C1688">
            <v>5746.2</v>
          </cell>
          <cell r="D1688">
            <v>1075.5</v>
          </cell>
        </row>
        <row r="1689">
          <cell r="A1689" t="str">
            <v xml:space="preserve">5234-6-250                                   </v>
          </cell>
          <cell r="C1689">
            <v>1140</v>
          </cell>
          <cell r="D1689">
            <v>234</v>
          </cell>
        </row>
        <row r="1690">
          <cell r="A1690" t="str">
            <v xml:space="preserve">5234-6-270                                   </v>
          </cell>
          <cell r="C1690">
            <v>0</v>
          </cell>
          <cell r="D1690">
            <v>0</v>
          </cell>
        </row>
        <row r="1691">
          <cell r="A1691" t="str">
            <v xml:space="preserve">5234-6-300                                   </v>
          </cell>
          <cell r="C1691">
            <v>28851.4</v>
          </cell>
          <cell r="D1691">
            <v>3036.7999999999993</v>
          </cell>
        </row>
        <row r="1692">
          <cell r="A1692" t="str">
            <v xml:space="preserve">5234-7-100                                   </v>
          </cell>
          <cell r="C1692">
            <v>0</v>
          </cell>
          <cell r="D1692">
            <v>0</v>
          </cell>
        </row>
        <row r="1693">
          <cell r="A1693" t="str">
            <v xml:space="preserve">5234-7-200                                   </v>
          </cell>
          <cell r="C1693">
            <v>0</v>
          </cell>
          <cell r="D1693">
            <v>0</v>
          </cell>
        </row>
        <row r="1694">
          <cell r="A1694" t="str">
            <v xml:space="preserve">5235-2                                       </v>
          </cell>
          <cell r="C1694">
            <v>0</v>
          </cell>
          <cell r="D1694">
            <v>0</v>
          </cell>
        </row>
        <row r="1695">
          <cell r="A1695" t="str">
            <v xml:space="preserve">5235-2-000                                   </v>
          </cell>
          <cell r="C1695">
            <v>159895</v>
          </cell>
          <cell r="D1695">
            <v>35679</v>
          </cell>
        </row>
        <row r="1696">
          <cell r="A1696" t="str">
            <v xml:space="preserve">5235-2-100                                   </v>
          </cell>
          <cell r="C1696">
            <v>0</v>
          </cell>
          <cell r="D1696">
            <v>0</v>
          </cell>
        </row>
        <row r="1697">
          <cell r="A1697" t="str">
            <v xml:space="preserve">5235-2-110                                   </v>
          </cell>
          <cell r="C1697">
            <v>117355</v>
          </cell>
          <cell r="D1697">
            <v>25971</v>
          </cell>
        </row>
        <row r="1698">
          <cell r="A1698" t="str">
            <v xml:space="preserve">5235-2-111                                   </v>
          </cell>
          <cell r="C1698">
            <v>0</v>
          </cell>
          <cell r="D1698">
            <v>0</v>
          </cell>
        </row>
        <row r="1699">
          <cell r="A1699" t="str">
            <v xml:space="preserve">5235-2-112                                   </v>
          </cell>
          <cell r="C1699">
            <v>0</v>
          </cell>
          <cell r="D1699">
            <v>0</v>
          </cell>
        </row>
        <row r="1700">
          <cell r="A1700" t="str">
            <v xml:space="preserve">5235-2-112-1                                 </v>
          </cell>
          <cell r="C1700">
            <v>4317</v>
          </cell>
          <cell r="D1700">
            <v>963</v>
          </cell>
        </row>
        <row r="1701">
          <cell r="A1701" t="str">
            <v xml:space="preserve">5235-2-112-2                                 </v>
          </cell>
          <cell r="C1701">
            <v>0</v>
          </cell>
          <cell r="D1701">
            <v>0</v>
          </cell>
        </row>
        <row r="1702">
          <cell r="A1702" t="str">
            <v xml:space="preserve">5235-2-112-3                                 </v>
          </cell>
          <cell r="C1702">
            <v>0</v>
          </cell>
          <cell r="D1702">
            <v>0</v>
          </cell>
        </row>
        <row r="1703">
          <cell r="A1703" t="str">
            <v xml:space="preserve">5235-2-113                                   </v>
          </cell>
          <cell r="C1703">
            <v>19134</v>
          </cell>
          <cell r="D1703">
            <v>3856</v>
          </cell>
        </row>
        <row r="1704">
          <cell r="A1704" t="str">
            <v xml:space="preserve">5235-2-114                                   </v>
          </cell>
          <cell r="C1704">
            <v>0</v>
          </cell>
          <cell r="D1704">
            <v>0</v>
          </cell>
        </row>
        <row r="1705">
          <cell r="A1705" t="str">
            <v xml:space="preserve">5235-2-115                                   </v>
          </cell>
          <cell r="C1705">
            <v>5959</v>
          </cell>
          <cell r="D1705">
            <v>1331</v>
          </cell>
        </row>
        <row r="1706">
          <cell r="A1706" t="str">
            <v xml:space="preserve">5235-2-120                                   </v>
          </cell>
          <cell r="C1706">
            <v>131253.32</v>
          </cell>
          <cell r="D1706">
            <v>38681</v>
          </cell>
        </row>
        <row r="1707">
          <cell r="A1707" t="str">
            <v xml:space="preserve">5235-2-130                                   </v>
          </cell>
          <cell r="C1707">
            <v>129894</v>
          </cell>
          <cell r="D1707">
            <v>30122</v>
          </cell>
        </row>
        <row r="1708">
          <cell r="A1708" t="str">
            <v xml:space="preserve">5235-2-140                                   </v>
          </cell>
          <cell r="C1708">
            <v>0</v>
          </cell>
          <cell r="D1708">
            <v>0</v>
          </cell>
        </row>
        <row r="1709">
          <cell r="A1709" t="str">
            <v xml:space="preserve">5235-2-141                                   </v>
          </cell>
          <cell r="C1709">
            <v>0</v>
          </cell>
          <cell r="D1709">
            <v>0</v>
          </cell>
        </row>
        <row r="1710">
          <cell r="A1710" t="str">
            <v xml:space="preserve">5235-2-142                                   </v>
          </cell>
          <cell r="C1710">
            <v>0</v>
          </cell>
          <cell r="D1710">
            <v>0</v>
          </cell>
        </row>
        <row r="1711">
          <cell r="A1711" t="str">
            <v xml:space="preserve">5235-2-200                                   </v>
          </cell>
          <cell r="C1711">
            <v>81367</v>
          </cell>
          <cell r="D1711">
            <v>17546</v>
          </cell>
        </row>
        <row r="1712">
          <cell r="A1712" t="str">
            <v xml:space="preserve">5235-2-300                                   </v>
          </cell>
          <cell r="C1712">
            <v>30763</v>
          </cell>
          <cell r="D1712">
            <v>6865</v>
          </cell>
        </row>
        <row r="1713">
          <cell r="A1713" t="str">
            <v xml:space="preserve">5235-2-400                                   </v>
          </cell>
          <cell r="C1713">
            <v>75858</v>
          </cell>
          <cell r="D1713">
            <v>18500</v>
          </cell>
        </row>
        <row r="1714">
          <cell r="A1714" t="str">
            <v xml:space="preserve">5235-2-500                                   </v>
          </cell>
          <cell r="C1714">
            <v>0</v>
          </cell>
          <cell r="D1714">
            <v>0</v>
          </cell>
        </row>
        <row r="1715">
          <cell r="A1715" t="str">
            <v xml:space="preserve">5235-2-600                                   </v>
          </cell>
          <cell r="C1715">
            <v>34435</v>
          </cell>
          <cell r="D1715">
            <v>12538</v>
          </cell>
        </row>
        <row r="1716">
          <cell r="A1716" t="str">
            <v xml:space="preserve">5235-2-610                                   </v>
          </cell>
          <cell r="C1716">
            <v>0</v>
          </cell>
          <cell r="D1716">
            <v>0</v>
          </cell>
        </row>
        <row r="1717">
          <cell r="A1717" t="str">
            <v xml:space="preserve">5235-2-620                                   </v>
          </cell>
          <cell r="C1717">
            <v>0</v>
          </cell>
          <cell r="D1717">
            <v>0</v>
          </cell>
        </row>
        <row r="1718">
          <cell r="A1718" t="str">
            <v xml:space="preserve">5235-2-700                                   </v>
          </cell>
          <cell r="C1718">
            <v>101397</v>
          </cell>
          <cell r="D1718">
            <v>25184</v>
          </cell>
        </row>
        <row r="1719">
          <cell r="A1719" t="str">
            <v xml:space="preserve">5235-2-710                                   </v>
          </cell>
          <cell r="C1719">
            <v>6851</v>
          </cell>
          <cell r="D1719">
            <v>7856</v>
          </cell>
        </row>
        <row r="1720">
          <cell r="A1720" t="str">
            <v xml:space="preserve">5235-2-720                                   </v>
          </cell>
          <cell r="C1720">
            <v>12444</v>
          </cell>
          <cell r="D1720">
            <v>2894</v>
          </cell>
        </row>
        <row r="1721">
          <cell r="A1721" t="str">
            <v xml:space="preserve">5235-3                                       </v>
          </cell>
          <cell r="C1721">
            <v>0</v>
          </cell>
          <cell r="D1721">
            <v>0</v>
          </cell>
        </row>
        <row r="1722">
          <cell r="A1722" t="str">
            <v xml:space="preserve">5235-3-000                                   </v>
          </cell>
          <cell r="C1722">
            <v>0</v>
          </cell>
          <cell r="D1722">
            <v>0</v>
          </cell>
        </row>
        <row r="1723">
          <cell r="A1723" t="str">
            <v xml:space="preserve">5235-3-100                                   </v>
          </cell>
          <cell r="C1723">
            <v>100077.38</v>
          </cell>
          <cell r="D1723">
            <v>21922.28</v>
          </cell>
        </row>
        <row r="1724">
          <cell r="A1724" t="str">
            <v xml:space="preserve">5235-3-200                                   </v>
          </cell>
          <cell r="C1724">
            <v>0</v>
          </cell>
          <cell r="D1724">
            <v>0</v>
          </cell>
        </row>
        <row r="1725">
          <cell r="A1725" t="str">
            <v xml:space="preserve">5235-5                                       </v>
          </cell>
          <cell r="C1725">
            <v>0</v>
          </cell>
          <cell r="D1725">
            <v>0</v>
          </cell>
        </row>
        <row r="1726">
          <cell r="A1726" t="str">
            <v xml:space="preserve">5235-5-100                                   </v>
          </cell>
          <cell r="C1726">
            <v>0</v>
          </cell>
          <cell r="D1726">
            <v>0</v>
          </cell>
        </row>
        <row r="1727">
          <cell r="A1727" t="str">
            <v xml:space="preserve">5235-5-200                                   </v>
          </cell>
          <cell r="C1727">
            <v>0</v>
          </cell>
          <cell r="D1727">
            <v>0</v>
          </cell>
        </row>
        <row r="1728">
          <cell r="A1728" t="str">
            <v xml:space="preserve">5235-6                                       </v>
          </cell>
          <cell r="C1728">
            <v>0</v>
          </cell>
          <cell r="D1728">
            <v>0</v>
          </cell>
        </row>
        <row r="1729">
          <cell r="A1729" t="str">
            <v xml:space="preserve">5235-6-100                                   </v>
          </cell>
          <cell r="C1729">
            <v>147804</v>
          </cell>
          <cell r="D1729">
            <v>30136</v>
          </cell>
        </row>
        <row r="1730">
          <cell r="A1730" t="str">
            <v xml:space="preserve">5235-6-150                                   </v>
          </cell>
          <cell r="C1730">
            <v>43338</v>
          </cell>
          <cell r="D1730">
            <v>9251</v>
          </cell>
        </row>
        <row r="1731">
          <cell r="A1731" t="str">
            <v xml:space="preserve">5235-6-170                                   </v>
          </cell>
          <cell r="C1731">
            <v>0</v>
          </cell>
          <cell r="D1731">
            <v>0</v>
          </cell>
        </row>
        <row r="1732">
          <cell r="A1732" t="str">
            <v xml:space="preserve">5235-6-200                                   </v>
          </cell>
          <cell r="C1732">
            <v>57531</v>
          </cell>
          <cell r="D1732">
            <v>11993</v>
          </cell>
        </row>
        <row r="1733">
          <cell r="A1733" t="str">
            <v xml:space="preserve">5235-6-250                                   </v>
          </cell>
          <cell r="C1733">
            <v>10495</v>
          </cell>
          <cell r="D1733">
            <v>1650</v>
          </cell>
        </row>
        <row r="1734">
          <cell r="A1734" t="str">
            <v xml:space="preserve">5235-6-270                                   </v>
          </cell>
          <cell r="C1734">
            <v>0</v>
          </cell>
          <cell r="D1734">
            <v>0</v>
          </cell>
        </row>
        <row r="1735">
          <cell r="A1735" t="str">
            <v xml:space="preserve">5235-6-300                                   </v>
          </cell>
          <cell r="C1735">
            <v>108718</v>
          </cell>
          <cell r="D1735">
            <v>22788</v>
          </cell>
        </row>
        <row r="1736">
          <cell r="A1736" t="str">
            <v xml:space="preserve">5235-7-100                                   </v>
          </cell>
          <cell r="C1736">
            <v>0</v>
          </cell>
          <cell r="D1736">
            <v>0</v>
          </cell>
        </row>
        <row r="1737">
          <cell r="A1737" t="str">
            <v xml:space="preserve">5235-7-200                                   </v>
          </cell>
          <cell r="C1737">
            <v>0</v>
          </cell>
          <cell r="D1737">
            <v>0</v>
          </cell>
        </row>
        <row r="1738">
          <cell r="A1738" t="str">
            <v xml:space="preserve">5236-2                                       </v>
          </cell>
          <cell r="C1738">
            <v>0</v>
          </cell>
          <cell r="D1738">
            <v>0</v>
          </cell>
        </row>
        <row r="1739">
          <cell r="A1739" t="str">
            <v xml:space="preserve">5236-2-000                                   </v>
          </cell>
          <cell r="C1739">
            <v>7770</v>
          </cell>
          <cell r="D1739">
            <v>1648.2900000000009</v>
          </cell>
        </row>
        <row r="1740">
          <cell r="A1740" t="str">
            <v xml:space="preserve">5236-2-100                                   </v>
          </cell>
          <cell r="C1740">
            <v>0</v>
          </cell>
          <cell r="D1740">
            <v>0</v>
          </cell>
        </row>
        <row r="1741">
          <cell r="A1741" t="str">
            <v xml:space="preserve">5236-2-110                                   </v>
          </cell>
          <cell r="C1741">
            <v>70929.429999999993</v>
          </cell>
          <cell r="D1741">
            <v>54227.390000000014</v>
          </cell>
        </row>
        <row r="1742">
          <cell r="A1742" t="str">
            <v xml:space="preserve">5236-2-111                                   </v>
          </cell>
          <cell r="C1742">
            <v>0</v>
          </cell>
          <cell r="D1742">
            <v>0</v>
          </cell>
        </row>
        <row r="1743">
          <cell r="A1743" t="str">
            <v xml:space="preserve">5236-2-112                                   </v>
          </cell>
          <cell r="C1743">
            <v>0</v>
          </cell>
          <cell r="D1743">
            <v>279.7</v>
          </cell>
        </row>
        <row r="1744">
          <cell r="A1744" t="str">
            <v xml:space="preserve">5236-2-112-1                                 </v>
          </cell>
          <cell r="C1744">
            <v>970</v>
          </cell>
          <cell r="D1744">
            <v>103.20000000000005</v>
          </cell>
        </row>
        <row r="1745">
          <cell r="A1745" t="str">
            <v xml:space="preserve">5236-2-112-2                                 </v>
          </cell>
          <cell r="C1745">
            <v>0</v>
          </cell>
          <cell r="D1745">
            <v>148.6</v>
          </cell>
        </row>
        <row r="1746">
          <cell r="A1746" t="str">
            <v xml:space="preserve">5236-2-112-3                                 </v>
          </cell>
          <cell r="C1746">
            <v>0</v>
          </cell>
          <cell r="D1746">
            <v>0</v>
          </cell>
        </row>
        <row r="1747">
          <cell r="A1747" t="str">
            <v xml:space="preserve">5236-2-113                                   </v>
          </cell>
          <cell r="C1747">
            <v>2915</v>
          </cell>
          <cell r="D1747">
            <v>-112.30999999999995</v>
          </cell>
        </row>
        <row r="1748">
          <cell r="A1748" t="str">
            <v xml:space="preserve">5236-2-114                                   </v>
          </cell>
          <cell r="C1748">
            <v>0</v>
          </cell>
          <cell r="D1748">
            <v>0</v>
          </cell>
        </row>
        <row r="1749">
          <cell r="A1749" t="str">
            <v xml:space="preserve">5236-2-115                                   </v>
          </cell>
          <cell r="C1749">
            <v>1945</v>
          </cell>
          <cell r="D1749">
            <v>548.34000000000015</v>
          </cell>
        </row>
        <row r="1750">
          <cell r="A1750" t="str">
            <v xml:space="preserve">5236-2-120                                   </v>
          </cell>
          <cell r="C1750">
            <v>1945</v>
          </cell>
          <cell r="D1750">
            <v>4950.95</v>
          </cell>
        </row>
        <row r="1751">
          <cell r="A1751" t="str">
            <v xml:space="preserve">5236-2-130                                   </v>
          </cell>
          <cell r="C1751">
            <v>18460</v>
          </cell>
          <cell r="D1751">
            <v>817.18000000000029</v>
          </cell>
        </row>
        <row r="1752">
          <cell r="A1752" t="str">
            <v xml:space="preserve">5236-2-140                                   </v>
          </cell>
          <cell r="C1752">
            <v>0</v>
          </cell>
          <cell r="D1752">
            <v>0</v>
          </cell>
        </row>
        <row r="1753">
          <cell r="A1753" t="str">
            <v xml:space="preserve">5236-2-141                                   </v>
          </cell>
          <cell r="C1753">
            <v>0</v>
          </cell>
          <cell r="D1753">
            <v>0</v>
          </cell>
        </row>
        <row r="1754">
          <cell r="A1754" t="str">
            <v xml:space="preserve">5236-2-142                                   </v>
          </cell>
          <cell r="C1754">
            <v>0</v>
          </cell>
          <cell r="D1754">
            <v>0</v>
          </cell>
        </row>
        <row r="1755">
          <cell r="A1755" t="str">
            <v xml:space="preserve">5236-2-200                                   </v>
          </cell>
          <cell r="C1755">
            <v>7775</v>
          </cell>
          <cell r="D1755">
            <v>-1185.6800000000003</v>
          </cell>
        </row>
        <row r="1756">
          <cell r="A1756" t="str">
            <v xml:space="preserve">5236-2-300                                   </v>
          </cell>
          <cell r="C1756">
            <v>4860</v>
          </cell>
          <cell r="D1756">
            <v>-279.64000000000033</v>
          </cell>
        </row>
        <row r="1757">
          <cell r="A1757" t="str">
            <v xml:space="preserve">5236-2-400                                   </v>
          </cell>
          <cell r="C1757">
            <v>223839.77</v>
          </cell>
          <cell r="D1757">
            <v>273.02999999999884</v>
          </cell>
        </row>
        <row r="1758">
          <cell r="A1758" t="str">
            <v xml:space="preserve">5236-2-500                                   </v>
          </cell>
          <cell r="C1758">
            <v>0</v>
          </cell>
          <cell r="D1758">
            <v>0</v>
          </cell>
        </row>
        <row r="1759">
          <cell r="A1759" t="str">
            <v xml:space="preserve">5236-2-600                                   </v>
          </cell>
          <cell r="C1759">
            <v>5830</v>
          </cell>
          <cell r="D1759">
            <v>402.72000000000025</v>
          </cell>
        </row>
        <row r="1760">
          <cell r="A1760" t="str">
            <v xml:space="preserve">5236-2-610                                   </v>
          </cell>
          <cell r="C1760">
            <v>0</v>
          </cell>
          <cell r="D1760">
            <v>0</v>
          </cell>
        </row>
        <row r="1761">
          <cell r="A1761" t="str">
            <v xml:space="preserve">5236-2-620                                   </v>
          </cell>
          <cell r="C1761">
            <v>0</v>
          </cell>
          <cell r="D1761">
            <v>0</v>
          </cell>
        </row>
        <row r="1762">
          <cell r="A1762" t="str">
            <v xml:space="preserve">5236-2-700                                   </v>
          </cell>
          <cell r="C1762">
            <v>5830</v>
          </cell>
          <cell r="D1762">
            <v>1907.3199999999997</v>
          </cell>
        </row>
        <row r="1763">
          <cell r="A1763" t="str">
            <v xml:space="preserve">5236-2-710                                   </v>
          </cell>
          <cell r="C1763">
            <v>6800</v>
          </cell>
          <cell r="D1763">
            <v>747.22000000000025</v>
          </cell>
        </row>
        <row r="1764">
          <cell r="A1764" t="str">
            <v xml:space="preserve">5236-2-720                                   </v>
          </cell>
          <cell r="C1764">
            <v>3885</v>
          </cell>
          <cell r="D1764">
            <v>21.630000000000109</v>
          </cell>
        </row>
        <row r="1765">
          <cell r="A1765" t="str">
            <v xml:space="preserve">5236-3                                       </v>
          </cell>
          <cell r="C1765">
            <v>0</v>
          </cell>
          <cell r="D1765">
            <v>0</v>
          </cell>
        </row>
        <row r="1766">
          <cell r="A1766" t="str">
            <v xml:space="preserve">5236-3-000                                   </v>
          </cell>
          <cell r="C1766">
            <v>0</v>
          </cell>
          <cell r="D1766">
            <v>0</v>
          </cell>
        </row>
        <row r="1767">
          <cell r="A1767" t="str">
            <v xml:space="preserve">5236-3-100                                   </v>
          </cell>
          <cell r="C1767">
            <v>16153.35</v>
          </cell>
          <cell r="D1767">
            <v>-69.530000000000655</v>
          </cell>
        </row>
        <row r="1768">
          <cell r="A1768" t="str">
            <v xml:space="preserve">5236-3-200                                   </v>
          </cell>
          <cell r="C1768">
            <v>0</v>
          </cell>
          <cell r="D1768">
            <v>0</v>
          </cell>
        </row>
        <row r="1769">
          <cell r="A1769" t="str">
            <v xml:space="preserve">5236-5                                       </v>
          </cell>
          <cell r="C1769">
            <v>0</v>
          </cell>
          <cell r="D1769">
            <v>0</v>
          </cell>
        </row>
        <row r="1770">
          <cell r="A1770" t="str">
            <v xml:space="preserve">5236-5-100                                   </v>
          </cell>
          <cell r="C1770">
            <v>0</v>
          </cell>
          <cell r="D1770">
            <v>0</v>
          </cell>
        </row>
        <row r="1771">
          <cell r="A1771" t="str">
            <v xml:space="preserve">5236-5-200                                   </v>
          </cell>
          <cell r="C1771">
            <v>0</v>
          </cell>
          <cell r="D1771">
            <v>0</v>
          </cell>
        </row>
        <row r="1772">
          <cell r="A1772" t="str">
            <v xml:space="preserve">5236-6                                       </v>
          </cell>
          <cell r="C1772">
            <v>0</v>
          </cell>
          <cell r="D1772">
            <v>0</v>
          </cell>
        </row>
        <row r="1773">
          <cell r="A1773" t="str">
            <v xml:space="preserve">5236-6-100                                   </v>
          </cell>
          <cell r="C1773">
            <v>15545</v>
          </cell>
          <cell r="D1773">
            <v>5697.23</v>
          </cell>
        </row>
        <row r="1774">
          <cell r="A1774" t="str">
            <v xml:space="preserve">5236-6-150                                   </v>
          </cell>
          <cell r="C1774">
            <v>8745</v>
          </cell>
          <cell r="D1774">
            <v>1073.4899999999998</v>
          </cell>
        </row>
        <row r="1775">
          <cell r="A1775" t="str">
            <v xml:space="preserve">5236-6-170                                   </v>
          </cell>
          <cell r="C1775">
            <v>0</v>
          </cell>
          <cell r="D1775">
            <v>0</v>
          </cell>
        </row>
        <row r="1776">
          <cell r="A1776" t="str">
            <v xml:space="preserve">5236-6-200                                   </v>
          </cell>
          <cell r="C1776">
            <v>6800</v>
          </cell>
          <cell r="D1776">
            <v>692.5600000000004</v>
          </cell>
        </row>
        <row r="1777">
          <cell r="A1777" t="str">
            <v xml:space="preserve">5236-6-250                                   </v>
          </cell>
          <cell r="C1777">
            <v>1945</v>
          </cell>
          <cell r="D1777">
            <v>-187.18000000000006</v>
          </cell>
        </row>
        <row r="1778">
          <cell r="A1778" t="str">
            <v xml:space="preserve">5236-6-270                                   </v>
          </cell>
          <cell r="C1778">
            <v>0</v>
          </cell>
          <cell r="D1778">
            <v>0</v>
          </cell>
        </row>
        <row r="1779">
          <cell r="A1779" t="str">
            <v xml:space="preserve">5236-6-300                                   </v>
          </cell>
          <cell r="C1779">
            <v>6800</v>
          </cell>
          <cell r="D1779">
            <v>1731.5900000000001</v>
          </cell>
        </row>
        <row r="1780">
          <cell r="A1780" t="str">
            <v xml:space="preserve">5236-7-100                                   </v>
          </cell>
          <cell r="C1780">
            <v>0</v>
          </cell>
          <cell r="D1780">
            <v>0</v>
          </cell>
        </row>
        <row r="1781">
          <cell r="A1781" t="str">
            <v xml:space="preserve">5236-7-200                                   </v>
          </cell>
          <cell r="C1781">
            <v>0</v>
          </cell>
          <cell r="D1781">
            <v>0</v>
          </cell>
        </row>
        <row r="1782">
          <cell r="A1782" t="str">
            <v xml:space="preserve">5237-2                                       </v>
          </cell>
          <cell r="C1782">
            <v>0</v>
          </cell>
          <cell r="D1782">
            <v>0</v>
          </cell>
        </row>
        <row r="1783">
          <cell r="A1783" t="str">
            <v xml:space="preserve">5237-2-000                                   </v>
          </cell>
          <cell r="C1783">
            <v>3747</v>
          </cell>
          <cell r="D1783">
            <v>3030</v>
          </cell>
        </row>
        <row r="1784">
          <cell r="A1784" t="str">
            <v xml:space="preserve">5237-2-100                                   </v>
          </cell>
          <cell r="C1784">
            <v>0</v>
          </cell>
          <cell r="D1784">
            <v>0</v>
          </cell>
        </row>
        <row r="1785">
          <cell r="A1785" t="str">
            <v xml:space="preserve">5237-2-110                                   </v>
          </cell>
          <cell r="C1785">
            <v>2680</v>
          </cell>
          <cell r="D1785">
            <v>309</v>
          </cell>
        </row>
        <row r="1786">
          <cell r="A1786" t="str">
            <v xml:space="preserve">5237-2-111                                   </v>
          </cell>
          <cell r="C1786">
            <v>0</v>
          </cell>
          <cell r="D1786">
            <v>0</v>
          </cell>
        </row>
        <row r="1787">
          <cell r="A1787" t="str">
            <v xml:space="preserve">5237-2-112                                   </v>
          </cell>
          <cell r="C1787">
            <v>0</v>
          </cell>
          <cell r="D1787">
            <v>0</v>
          </cell>
        </row>
        <row r="1788">
          <cell r="A1788" t="str">
            <v xml:space="preserve">5237-2-112-1                                 </v>
          </cell>
          <cell r="C1788">
            <v>0</v>
          </cell>
          <cell r="D1788">
            <v>0</v>
          </cell>
        </row>
        <row r="1789">
          <cell r="A1789" t="str">
            <v xml:space="preserve">5237-2-112-2                                 </v>
          </cell>
          <cell r="C1789">
            <v>0</v>
          </cell>
          <cell r="D1789">
            <v>0</v>
          </cell>
        </row>
        <row r="1790">
          <cell r="A1790" t="str">
            <v xml:space="preserve">5237-2-112-3                                 </v>
          </cell>
          <cell r="C1790">
            <v>0</v>
          </cell>
          <cell r="D1790">
            <v>0</v>
          </cell>
        </row>
        <row r="1791">
          <cell r="A1791" t="str">
            <v xml:space="preserve">5237-2-113                                   </v>
          </cell>
          <cell r="C1791">
            <v>0</v>
          </cell>
          <cell r="D1791">
            <v>0</v>
          </cell>
        </row>
        <row r="1792">
          <cell r="A1792" t="str">
            <v xml:space="preserve">5237-2-114                                   </v>
          </cell>
          <cell r="C1792">
            <v>0</v>
          </cell>
          <cell r="D1792">
            <v>0</v>
          </cell>
        </row>
        <row r="1793">
          <cell r="A1793" t="str">
            <v xml:space="preserve">5237-2-115                                   </v>
          </cell>
          <cell r="C1793">
            <v>0</v>
          </cell>
          <cell r="D1793">
            <v>0</v>
          </cell>
        </row>
        <row r="1794">
          <cell r="A1794" t="str">
            <v xml:space="preserve">5237-2-120                                   </v>
          </cell>
          <cell r="C1794">
            <v>0</v>
          </cell>
          <cell r="D1794">
            <v>0</v>
          </cell>
        </row>
        <row r="1795">
          <cell r="A1795" t="str">
            <v xml:space="preserve">5237-2-130                                   </v>
          </cell>
          <cell r="C1795">
            <v>3332</v>
          </cell>
          <cell r="D1795">
            <v>309</v>
          </cell>
        </row>
        <row r="1796">
          <cell r="A1796" t="str">
            <v xml:space="preserve">5237-2-140                                   </v>
          </cell>
          <cell r="C1796">
            <v>0</v>
          </cell>
          <cell r="D1796">
            <v>0</v>
          </cell>
        </row>
        <row r="1797">
          <cell r="A1797" t="str">
            <v xml:space="preserve">5237-2-141                                   </v>
          </cell>
          <cell r="C1797">
            <v>0</v>
          </cell>
          <cell r="D1797">
            <v>0</v>
          </cell>
        </row>
        <row r="1798">
          <cell r="A1798" t="str">
            <v xml:space="preserve">5237-2-142                                   </v>
          </cell>
          <cell r="C1798">
            <v>0</v>
          </cell>
          <cell r="D1798">
            <v>0</v>
          </cell>
        </row>
        <row r="1799">
          <cell r="A1799" t="str">
            <v xml:space="preserve">5237-2-200                                   </v>
          </cell>
          <cell r="C1799">
            <v>0</v>
          </cell>
          <cell r="D1799">
            <v>0</v>
          </cell>
        </row>
        <row r="1800">
          <cell r="A1800" t="str">
            <v xml:space="preserve">5237-2-300                                   </v>
          </cell>
          <cell r="C1800">
            <v>0</v>
          </cell>
          <cell r="D1800">
            <v>0</v>
          </cell>
        </row>
        <row r="1801">
          <cell r="A1801" t="str">
            <v xml:space="preserve">5237-2-400                                   </v>
          </cell>
          <cell r="C1801">
            <v>13650</v>
          </cell>
          <cell r="D1801">
            <v>229.5</v>
          </cell>
        </row>
        <row r="1802">
          <cell r="A1802" t="str">
            <v xml:space="preserve">5237-2-500                                   </v>
          </cell>
          <cell r="C1802">
            <v>0</v>
          </cell>
          <cell r="D1802">
            <v>0</v>
          </cell>
        </row>
        <row r="1803">
          <cell r="A1803" t="str">
            <v xml:space="preserve">5237-2-600                                   </v>
          </cell>
          <cell r="C1803">
            <v>450</v>
          </cell>
          <cell r="D1803">
            <v>310</v>
          </cell>
        </row>
        <row r="1804">
          <cell r="A1804" t="str">
            <v xml:space="preserve">5237-2-610                                   </v>
          </cell>
          <cell r="C1804">
            <v>0</v>
          </cell>
          <cell r="D1804">
            <v>0</v>
          </cell>
        </row>
        <row r="1805">
          <cell r="A1805" t="str">
            <v xml:space="preserve">5237-2-620                                   </v>
          </cell>
          <cell r="C1805">
            <v>0</v>
          </cell>
          <cell r="D1805">
            <v>0</v>
          </cell>
        </row>
        <row r="1806">
          <cell r="A1806" t="str">
            <v xml:space="preserve">5237-2-700                                   </v>
          </cell>
          <cell r="C1806">
            <v>0</v>
          </cell>
          <cell r="D1806">
            <v>927</v>
          </cell>
        </row>
        <row r="1807">
          <cell r="A1807" t="str">
            <v xml:space="preserve">5237-2-710                                   </v>
          </cell>
          <cell r="C1807">
            <v>0</v>
          </cell>
          <cell r="D1807">
            <v>0</v>
          </cell>
        </row>
        <row r="1808">
          <cell r="A1808" t="str">
            <v xml:space="preserve">5237-2-720                                   </v>
          </cell>
          <cell r="C1808">
            <v>0</v>
          </cell>
          <cell r="D1808">
            <v>0</v>
          </cell>
        </row>
        <row r="1809">
          <cell r="A1809" t="str">
            <v xml:space="preserve">5237-3                                       </v>
          </cell>
          <cell r="C1809">
            <v>0</v>
          </cell>
          <cell r="D1809">
            <v>0</v>
          </cell>
        </row>
        <row r="1810">
          <cell r="A1810" t="str">
            <v xml:space="preserve">5237-3-000                                   </v>
          </cell>
          <cell r="C1810">
            <v>0</v>
          </cell>
          <cell r="D1810">
            <v>0</v>
          </cell>
        </row>
        <row r="1811">
          <cell r="A1811" t="str">
            <v xml:space="preserve">5237-3-100                                   </v>
          </cell>
          <cell r="C1811">
            <v>0</v>
          </cell>
          <cell r="D1811">
            <v>107.44</v>
          </cell>
        </row>
        <row r="1812">
          <cell r="A1812" t="str">
            <v xml:space="preserve">5237-3-200                                   </v>
          </cell>
          <cell r="C1812">
            <v>0</v>
          </cell>
          <cell r="D1812">
            <v>0</v>
          </cell>
        </row>
        <row r="1813">
          <cell r="A1813" t="str">
            <v xml:space="preserve">5237-5                                       </v>
          </cell>
          <cell r="C1813">
            <v>0</v>
          </cell>
          <cell r="D1813">
            <v>0</v>
          </cell>
        </row>
        <row r="1814">
          <cell r="A1814" t="str">
            <v xml:space="preserve">5237-5-100                                   </v>
          </cell>
          <cell r="C1814">
            <v>0</v>
          </cell>
          <cell r="D1814">
            <v>0</v>
          </cell>
        </row>
        <row r="1815">
          <cell r="A1815" t="str">
            <v xml:space="preserve">5237-5-200                                   </v>
          </cell>
          <cell r="C1815">
            <v>0</v>
          </cell>
          <cell r="D1815">
            <v>0</v>
          </cell>
        </row>
        <row r="1816">
          <cell r="A1816" t="str">
            <v xml:space="preserve">5237-6                                       </v>
          </cell>
          <cell r="C1816">
            <v>0</v>
          </cell>
          <cell r="D1816">
            <v>0</v>
          </cell>
        </row>
        <row r="1817">
          <cell r="A1817" t="str">
            <v xml:space="preserve">5237-6-100                                   </v>
          </cell>
          <cell r="C1817">
            <v>0</v>
          </cell>
          <cell r="D1817">
            <v>0</v>
          </cell>
        </row>
        <row r="1818">
          <cell r="A1818" t="str">
            <v xml:space="preserve">5237-6-150                                   </v>
          </cell>
          <cell r="C1818">
            <v>0</v>
          </cell>
          <cell r="D1818">
            <v>0</v>
          </cell>
        </row>
        <row r="1819">
          <cell r="A1819" t="str">
            <v xml:space="preserve">5237-6-170                                   </v>
          </cell>
          <cell r="C1819">
            <v>0</v>
          </cell>
          <cell r="D1819">
            <v>0</v>
          </cell>
        </row>
        <row r="1820">
          <cell r="A1820" t="str">
            <v xml:space="preserve">5237-6-200                                   </v>
          </cell>
          <cell r="C1820">
            <v>0</v>
          </cell>
          <cell r="D1820">
            <v>0</v>
          </cell>
        </row>
        <row r="1821">
          <cell r="A1821" t="str">
            <v xml:space="preserve">5237-6-250                                   </v>
          </cell>
          <cell r="C1821">
            <v>0</v>
          </cell>
          <cell r="D1821">
            <v>0</v>
          </cell>
        </row>
        <row r="1822">
          <cell r="A1822" t="str">
            <v xml:space="preserve">5237-6-270                                   </v>
          </cell>
          <cell r="C1822">
            <v>0</v>
          </cell>
          <cell r="D1822">
            <v>0</v>
          </cell>
        </row>
        <row r="1823">
          <cell r="A1823" t="str">
            <v xml:space="preserve">5237-6-300                                   </v>
          </cell>
          <cell r="C1823">
            <v>1314</v>
          </cell>
          <cell r="D1823">
            <v>0</v>
          </cell>
        </row>
        <row r="1824">
          <cell r="A1824" t="str">
            <v xml:space="preserve">5237-7-100                                   </v>
          </cell>
          <cell r="C1824">
            <v>0</v>
          </cell>
          <cell r="D1824">
            <v>0</v>
          </cell>
        </row>
        <row r="1825">
          <cell r="A1825" t="str">
            <v xml:space="preserve">5237-7-200                                   </v>
          </cell>
          <cell r="C1825">
            <v>0</v>
          </cell>
          <cell r="D1825">
            <v>0</v>
          </cell>
        </row>
        <row r="1826">
          <cell r="A1826" t="str">
            <v xml:space="preserve">5238-2                                       </v>
          </cell>
          <cell r="C1826">
            <v>0</v>
          </cell>
          <cell r="D1826">
            <v>0</v>
          </cell>
        </row>
        <row r="1827">
          <cell r="A1827" t="str">
            <v xml:space="preserve">5238-2-000                                   </v>
          </cell>
          <cell r="C1827">
            <v>18384.36</v>
          </cell>
          <cell r="D1827">
            <v>-2716.51</v>
          </cell>
        </row>
        <row r="1828">
          <cell r="A1828" t="str">
            <v xml:space="preserve">5238-2-100                                   </v>
          </cell>
          <cell r="C1828">
            <v>0</v>
          </cell>
          <cell r="D1828">
            <v>0</v>
          </cell>
        </row>
        <row r="1829">
          <cell r="A1829" t="str">
            <v xml:space="preserve">5238-2-110                                   </v>
          </cell>
          <cell r="C1829">
            <v>5711</v>
          </cell>
          <cell r="D1829">
            <v>3078.6499999999996</v>
          </cell>
        </row>
        <row r="1830">
          <cell r="A1830" t="str">
            <v xml:space="preserve">5238-2-111                                   </v>
          </cell>
          <cell r="C1830">
            <v>0</v>
          </cell>
          <cell r="D1830">
            <v>0</v>
          </cell>
        </row>
        <row r="1831">
          <cell r="A1831" t="str">
            <v xml:space="preserve">5238-2-112                                   </v>
          </cell>
          <cell r="C1831">
            <v>0</v>
          </cell>
          <cell r="D1831">
            <v>0</v>
          </cell>
        </row>
        <row r="1832">
          <cell r="A1832" t="str">
            <v xml:space="preserve">5238-2-112-1                                 </v>
          </cell>
          <cell r="C1832">
            <v>221</v>
          </cell>
          <cell r="D1832">
            <v>1108.5</v>
          </cell>
        </row>
        <row r="1833">
          <cell r="A1833" t="str">
            <v xml:space="preserve">5238-2-112-2                                 </v>
          </cell>
          <cell r="C1833">
            <v>0</v>
          </cell>
          <cell r="D1833">
            <v>0</v>
          </cell>
        </row>
        <row r="1834">
          <cell r="A1834" t="str">
            <v xml:space="preserve">5238-2-112-3                                 </v>
          </cell>
          <cell r="C1834">
            <v>0</v>
          </cell>
          <cell r="D1834">
            <v>0</v>
          </cell>
        </row>
        <row r="1835">
          <cell r="A1835" t="str">
            <v xml:space="preserve">5238-2-113                                   </v>
          </cell>
          <cell r="C1835">
            <v>1104</v>
          </cell>
          <cell r="D1835">
            <v>928.90000000000009</v>
          </cell>
        </row>
        <row r="1836">
          <cell r="A1836" t="str">
            <v xml:space="preserve">5238-2-114                                   </v>
          </cell>
          <cell r="C1836">
            <v>0</v>
          </cell>
          <cell r="D1836">
            <v>0</v>
          </cell>
        </row>
        <row r="1837">
          <cell r="A1837" t="str">
            <v xml:space="preserve">5238-2-115                                   </v>
          </cell>
          <cell r="C1837">
            <v>445</v>
          </cell>
          <cell r="D1837">
            <v>-89.600000000000023</v>
          </cell>
        </row>
        <row r="1838">
          <cell r="A1838" t="str">
            <v xml:space="preserve">5238-2-120                                   </v>
          </cell>
          <cell r="C1838">
            <v>4912</v>
          </cell>
          <cell r="D1838">
            <v>3602.1100000000006</v>
          </cell>
        </row>
        <row r="1839">
          <cell r="A1839" t="str">
            <v xml:space="preserve">5238-2-130                                   </v>
          </cell>
          <cell r="C1839">
            <v>7345</v>
          </cell>
          <cell r="D1839">
            <v>6093.3899999999994</v>
          </cell>
        </row>
        <row r="1840">
          <cell r="A1840" t="str">
            <v xml:space="preserve">5238-2-140                                   </v>
          </cell>
          <cell r="C1840">
            <v>0</v>
          </cell>
          <cell r="D1840">
            <v>0</v>
          </cell>
        </row>
        <row r="1841">
          <cell r="A1841" t="str">
            <v xml:space="preserve">5238-2-141                                   </v>
          </cell>
          <cell r="C1841">
            <v>0</v>
          </cell>
          <cell r="D1841">
            <v>0</v>
          </cell>
        </row>
        <row r="1842">
          <cell r="A1842" t="str">
            <v xml:space="preserve">5238-2-142                                   </v>
          </cell>
          <cell r="C1842">
            <v>0</v>
          </cell>
          <cell r="D1842">
            <v>0</v>
          </cell>
        </row>
        <row r="1843">
          <cell r="A1843" t="str">
            <v xml:space="preserve">5238-2-200                                   </v>
          </cell>
          <cell r="C1843">
            <v>6772</v>
          </cell>
          <cell r="D1843">
            <v>447.06999999999971</v>
          </cell>
        </row>
        <row r="1844">
          <cell r="A1844" t="str">
            <v xml:space="preserve">5238-2-300                                   </v>
          </cell>
          <cell r="C1844">
            <v>4559</v>
          </cell>
          <cell r="D1844">
            <v>1515.0200000000004</v>
          </cell>
        </row>
        <row r="1845">
          <cell r="A1845" t="str">
            <v xml:space="preserve">5238-2-400                                   </v>
          </cell>
          <cell r="C1845">
            <v>31460</v>
          </cell>
          <cell r="D1845">
            <v>8684.2900000000009</v>
          </cell>
        </row>
        <row r="1846">
          <cell r="A1846" t="str">
            <v xml:space="preserve">5238-2-500                                   </v>
          </cell>
          <cell r="C1846">
            <v>0</v>
          </cell>
          <cell r="D1846">
            <v>0</v>
          </cell>
        </row>
        <row r="1847">
          <cell r="A1847" t="str">
            <v xml:space="preserve">5238-2-600                                   </v>
          </cell>
          <cell r="C1847">
            <v>4559</v>
          </cell>
          <cell r="D1847">
            <v>816.22999999999956</v>
          </cell>
        </row>
        <row r="1848">
          <cell r="A1848" t="str">
            <v xml:space="preserve">5238-2-610                                   </v>
          </cell>
          <cell r="C1848">
            <v>0</v>
          </cell>
          <cell r="D1848">
            <v>0</v>
          </cell>
        </row>
        <row r="1849">
          <cell r="A1849" t="str">
            <v xml:space="preserve">5238-2-620                                   </v>
          </cell>
          <cell r="C1849">
            <v>0</v>
          </cell>
          <cell r="D1849">
            <v>0</v>
          </cell>
        </row>
        <row r="1850">
          <cell r="A1850" t="str">
            <v xml:space="preserve">5238-2-700                                   </v>
          </cell>
          <cell r="C1850">
            <v>2746</v>
          </cell>
          <cell r="D1850">
            <v>6506.25</v>
          </cell>
        </row>
        <row r="1851">
          <cell r="A1851" t="str">
            <v xml:space="preserve">5238-2-710                                   </v>
          </cell>
          <cell r="C1851">
            <v>1997</v>
          </cell>
          <cell r="D1851">
            <v>3207.34</v>
          </cell>
        </row>
        <row r="1852">
          <cell r="A1852" t="str">
            <v xml:space="preserve">5238-2-720                                   </v>
          </cell>
          <cell r="C1852">
            <v>1098</v>
          </cell>
          <cell r="D1852">
            <v>930.7</v>
          </cell>
        </row>
        <row r="1853">
          <cell r="A1853" t="str">
            <v xml:space="preserve">5238-3                                       </v>
          </cell>
          <cell r="C1853">
            <v>0</v>
          </cell>
          <cell r="D1853">
            <v>0</v>
          </cell>
        </row>
        <row r="1854">
          <cell r="A1854" t="str">
            <v xml:space="preserve">5238-3-000                                   </v>
          </cell>
          <cell r="C1854">
            <v>0</v>
          </cell>
          <cell r="D1854">
            <v>0</v>
          </cell>
        </row>
        <row r="1855">
          <cell r="A1855" t="str">
            <v xml:space="preserve">5238-3-100                                   </v>
          </cell>
          <cell r="C1855">
            <v>5463.18</v>
          </cell>
          <cell r="D1855">
            <v>5214.6100000000006</v>
          </cell>
        </row>
        <row r="1856">
          <cell r="A1856" t="str">
            <v xml:space="preserve">5238-3-200                                   </v>
          </cell>
          <cell r="C1856">
            <v>0</v>
          </cell>
          <cell r="D1856">
            <v>0</v>
          </cell>
        </row>
        <row r="1857">
          <cell r="A1857" t="str">
            <v xml:space="preserve">5238-5                                       </v>
          </cell>
          <cell r="C1857">
            <v>0</v>
          </cell>
          <cell r="D1857">
            <v>0</v>
          </cell>
        </row>
        <row r="1858">
          <cell r="A1858" t="str">
            <v xml:space="preserve">5238-5-100                                   </v>
          </cell>
          <cell r="C1858">
            <v>0</v>
          </cell>
          <cell r="D1858">
            <v>0</v>
          </cell>
        </row>
        <row r="1859">
          <cell r="A1859" t="str">
            <v xml:space="preserve">5238-5-200                                   </v>
          </cell>
          <cell r="C1859">
            <v>0</v>
          </cell>
          <cell r="D1859">
            <v>0</v>
          </cell>
        </row>
        <row r="1860">
          <cell r="A1860" t="str">
            <v xml:space="preserve">5238-6                                       </v>
          </cell>
          <cell r="C1860">
            <v>0</v>
          </cell>
          <cell r="D1860">
            <v>0</v>
          </cell>
        </row>
        <row r="1861">
          <cell r="A1861" t="str">
            <v xml:space="preserve">5238-6-100                                   </v>
          </cell>
          <cell r="C1861">
            <v>8249</v>
          </cell>
          <cell r="D1861">
            <v>6196.07</v>
          </cell>
        </row>
        <row r="1862">
          <cell r="A1862" t="str">
            <v xml:space="preserve">5238-6-150                                   </v>
          </cell>
          <cell r="C1862">
            <v>2699</v>
          </cell>
          <cell r="D1862">
            <v>2917.7</v>
          </cell>
        </row>
        <row r="1863">
          <cell r="A1863" t="str">
            <v xml:space="preserve">5238-6-170                                   </v>
          </cell>
          <cell r="C1863">
            <v>0</v>
          </cell>
          <cell r="D1863">
            <v>0</v>
          </cell>
        </row>
        <row r="1864">
          <cell r="A1864" t="str">
            <v xml:space="preserve">5238-6-200                                   </v>
          </cell>
          <cell r="C1864">
            <v>2916</v>
          </cell>
          <cell r="D1864">
            <v>1996.5900000000001</v>
          </cell>
        </row>
        <row r="1865">
          <cell r="A1865" t="str">
            <v xml:space="preserve">5238-6-250                                   </v>
          </cell>
          <cell r="C1865">
            <v>345</v>
          </cell>
          <cell r="D1865">
            <v>698.86999999999989</v>
          </cell>
        </row>
        <row r="1866">
          <cell r="A1866" t="str">
            <v xml:space="preserve">5238-6-270                                   </v>
          </cell>
          <cell r="C1866">
            <v>0</v>
          </cell>
          <cell r="D1866">
            <v>0</v>
          </cell>
        </row>
        <row r="1867">
          <cell r="A1867" t="str">
            <v xml:space="preserve">5238-6-300                                   </v>
          </cell>
          <cell r="C1867">
            <v>6139</v>
          </cell>
          <cell r="D1867">
            <v>2046.92</v>
          </cell>
        </row>
        <row r="1868">
          <cell r="A1868" t="str">
            <v xml:space="preserve">5238-7-100                                   </v>
          </cell>
          <cell r="C1868">
            <v>0</v>
          </cell>
          <cell r="D1868">
            <v>0</v>
          </cell>
        </row>
        <row r="1869">
          <cell r="A1869" t="str">
            <v xml:space="preserve">5238-7-200                                   </v>
          </cell>
          <cell r="C1869">
            <v>0</v>
          </cell>
          <cell r="D1869">
            <v>0</v>
          </cell>
        </row>
        <row r="1870">
          <cell r="A1870" t="str">
            <v xml:space="preserve">5239-2                                       </v>
          </cell>
          <cell r="C1870">
            <v>0</v>
          </cell>
          <cell r="D1870">
            <v>0</v>
          </cell>
        </row>
        <row r="1871">
          <cell r="A1871" t="str">
            <v xml:space="preserve">5239-2-000                                   </v>
          </cell>
          <cell r="C1871">
            <v>0</v>
          </cell>
          <cell r="D1871">
            <v>0</v>
          </cell>
        </row>
        <row r="1872">
          <cell r="A1872" t="str">
            <v xml:space="preserve">5239-2-100                                   </v>
          </cell>
          <cell r="C1872">
            <v>0</v>
          </cell>
          <cell r="D1872">
            <v>0</v>
          </cell>
        </row>
        <row r="1873">
          <cell r="A1873" t="str">
            <v xml:space="preserve">5239-2-110                                   </v>
          </cell>
          <cell r="C1873">
            <v>0</v>
          </cell>
          <cell r="D1873">
            <v>0</v>
          </cell>
        </row>
        <row r="1874">
          <cell r="A1874" t="str">
            <v xml:space="preserve">5239-2-111                                   </v>
          </cell>
          <cell r="C1874">
            <v>0</v>
          </cell>
          <cell r="D1874">
            <v>0</v>
          </cell>
        </row>
        <row r="1875">
          <cell r="A1875" t="str">
            <v xml:space="preserve">5239-2-112                                   </v>
          </cell>
          <cell r="C1875">
            <v>0</v>
          </cell>
          <cell r="D1875">
            <v>0</v>
          </cell>
        </row>
        <row r="1876">
          <cell r="A1876" t="str">
            <v xml:space="preserve">5239-2-112-1                                 </v>
          </cell>
          <cell r="C1876">
            <v>0</v>
          </cell>
          <cell r="D1876">
            <v>0</v>
          </cell>
        </row>
        <row r="1877">
          <cell r="A1877" t="str">
            <v xml:space="preserve">5239-2-112-2                                 </v>
          </cell>
          <cell r="C1877">
            <v>0</v>
          </cell>
          <cell r="D1877">
            <v>0</v>
          </cell>
        </row>
        <row r="1878">
          <cell r="A1878" t="str">
            <v xml:space="preserve">5239-2-112-3                                 </v>
          </cell>
          <cell r="C1878">
            <v>0</v>
          </cell>
          <cell r="D1878">
            <v>0</v>
          </cell>
        </row>
        <row r="1879">
          <cell r="A1879" t="str">
            <v xml:space="preserve">5239-2-113                                   </v>
          </cell>
          <cell r="C1879">
            <v>0</v>
          </cell>
          <cell r="D1879">
            <v>0</v>
          </cell>
        </row>
        <row r="1880">
          <cell r="A1880" t="str">
            <v xml:space="preserve">5239-2-114                                   </v>
          </cell>
          <cell r="C1880">
            <v>0</v>
          </cell>
          <cell r="D1880">
            <v>0</v>
          </cell>
        </row>
        <row r="1881">
          <cell r="A1881" t="str">
            <v xml:space="preserve">5239-2-115                                   </v>
          </cell>
          <cell r="C1881">
            <v>0</v>
          </cell>
          <cell r="D1881">
            <v>0</v>
          </cell>
        </row>
        <row r="1882">
          <cell r="A1882" t="str">
            <v xml:space="preserve">5239-2-120                                   </v>
          </cell>
          <cell r="C1882">
            <v>0</v>
          </cell>
          <cell r="D1882">
            <v>0</v>
          </cell>
        </row>
        <row r="1883">
          <cell r="A1883" t="str">
            <v xml:space="preserve">5239-2-130                                   </v>
          </cell>
          <cell r="C1883">
            <v>0</v>
          </cell>
          <cell r="D1883">
            <v>0</v>
          </cell>
        </row>
        <row r="1884">
          <cell r="A1884" t="str">
            <v xml:space="preserve">5239-2-140                                   </v>
          </cell>
          <cell r="C1884">
            <v>0</v>
          </cell>
          <cell r="D1884">
            <v>0</v>
          </cell>
        </row>
        <row r="1885">
          <cell r="A1885" t="str">
            <v xml:space="preserve">5239-2-141                                   </v>
          </cell>
          <cell r="C1885">
            <v>0</v>
          </cell>
          <cell r="D1885">
            <v>0</v>
          </cell>
        </row>
        <row r="1886">
          <cell r="A1886" t="str">
            <v xml:space="preserve">5239-2-142                                   </v>
          </cell>
          <cell r="C1886">
            <v>0</v>
          </cell>
          <cell r="D1886">
            <v>0</v>
          </cell>
        </row>
        <row r="1887">
          <cell r="A1887" t="str">
            <v xml:space="preserve">5239-2-200                                   </v>
          </cell>
          <cell r="C1887">
            <v>0</v>
          </cell>
          <cell r="D1887">
            <v>0</v>
          </cell>
        </row>
        <row r="1888">
          <cell r="A1888" t="str">
            <v xml:space="preserve">5239-2-300                                   </v>
          </cell>
          <cell r="C1888">
            <v>0</v>
          </cell>
          <cell r="D1888">
            <v>0</v>
          </cell>
        </row>
        <row r="1889">
          <cell r="A1889" t="str">
            <v xml:space="preserve">5239-2-400                                   </v>
          </cell>
          <cell r="C1889">
            <v>0</v>
          </cell>
          <cell r="D1889">
            <v>0</v>
          </cell>
        </row>
        <row r="1890">
          <cell r="A1890" t="str">
            <v xml:space="preserve">5239-2-500                                   </v>
          </cell>
          <cell r="C1890">
            <v>0</v>
          </cell>
          <cell r="D1890">
            <v>0</v>
          </cell>
        </row>
        <row r="1891">
          <cell r="A1891" t="str">
            <v xml:space="preserve">5239-2-600                                   </v>
          </cell>
          <cell r="C1891">
            <v>0</v>
          </cell>
          <cell r="D1891">
            <v>0</v>
          </cell>
        </row>
        <row r="1892">
          <cell r="A1892" t="str">
            <v xml:space="preserve">5239-2-610                                   </v>
          </cell>
          <cell r="C1892">
            <v>0</v>
          </cell>
          <cell r="D1892">
            <v>0</v>
          </cell>
        </row>
        <row r="1893">
          <cell r="A1893" t="str">
            <v xml:space="preserve">5239-2-620                                   </v>
          </cell>
          <cell r="C1893">
            <v>0</v>
          </cell>
          <cell r="D1893">
            <v>0</v>
          </cell>
        </row>
        <row r="1894">
          <cell r="A1894" t="str">
            <v xml:space="preserve">5239-2-700                                   </v>
          </cell>
          <cell r="C1894">
            <v>0</v>
          </cell>
          <cell r="D1894">
            <v>0</v>
          </cell>
        </row>
        <row r="1895">
          <cell r="A1895" t="str">
            <v xml:space="preserve">5239-2-710                                   </v>
          </cell>
          <cell r="C1895">
            <v>0</v>
          </cell>
          <cell r="D1895">
            <v>0</v>
          </cell>
        </row>
        <row r="1896">
          <cell r="A1896" t="str">
            <v xml:space="preserve">5239-2-720                                   </v>
          </cell>
          <cell r="C1896">
            <v>0</v>
          </cell>
          <cell r="D1896">
            <v>0</v>
          </cell>
        </row>
        <row r="1897">
          <cell r="A1897" t="str">
            <v xml:space="preserve">5239-3                                       </v>
          </cell>
          <cell r="C1897">
            <v>0</v>
          </cell>
          <cell r="D1897">
            <v>0</v>
          </cell>
        </row>
        <row r="1898">
          <cell r="A1898" t="str">
            <v xml:space="preserve">5239-3-000                                   </v>
          </cell>
          <cell r="C1898">
            <v>0</v>
          </cell>
          <cell r="D1898">
            <v>0</v>
          </cell>
        </row>
        <row r="1899">
          <cell r="A1899" t="str">
            <v xml:space="preserve">5239-3-100                                   </v>
          </cell>
          <cell r="C1899">
            <v>0</v>
          </cell>
          <cell r="D1899">
            <v>0</v>
          </cell>
        </row>
        <row r="1900">
          <cell r="A1900" t="str">
            <v xml:space="preserve">5239-3-200                                   </v>
          </cell>
          <cell r="C1900">
            <v>0</v>
          </cell>
          <cell r="D1900">
            <v>0</v>
          </cell>
        </row>
        <row r="1901">
          <cell r="A1901" t="str">
            <v xml:space="preserve">5239-5                                       </v>
          </cell>
          <cell r="C1901">
            <v>0</v>
          </cell>
          <cell r="D1901">
            <v>0</v>
          </cell>
        </row>
        <row r="1902">
          <cell r="A1902" t="str">
            <v xml:space="preserve">5239-5-100                                   </v>
          </cell>
          <cell r="C1902">
            <v>0</v>
          </cell>
          <cell r="D1902">
            <v>0</v>
          </cell>
        </row>
        <row r="1903">
          <cell r="A1903" t="str">
            <v xml:space="preserve">5239-5-200                                   </v>
          </cell>
          <cell r="C1903">
            <v>0</v>
          </cell>
          <cell r="D1903">
            <v>0</v>
          </cell>
        </row>
        <row r="1904">
          <cell r="A1904" t="str">
            <v xml:space="preserve">5239-6                                       </v>
          </cell>
          <cell r="C1904">
            <v>0</v>
          </cell>
          <cell r="D1904">
            <v>0</v>
          </cell>
        </row>
        <row r="1905">
          <cell r="A1905" t="str">
            <v xml:space="preserve">5239-6-100                                   </v>
          </cell>
          <cell r="C1905">
            <v>0</v>
          </cell>
          <cell r="D1905">
            <v>0</v>
          </cell>
        </row>
        <row r="1906">
          <cell r="A1906" t="str">
            <v xml:space="preserve">5239-6-150                                   </v>
          </cell>
          <cell r="C1906">
            <v>0</v>
          </cell>
          <cell r="D1906">
            <v>0</v>
          </cell>
        </row>
        <row r="1907">
          <cell r="A1907" t="str">
            <v xml:space="preserve">5239-6-170                                   </v>
          </cell>
          <cell r="C1907">
            <v>0</v>
          </cell>
          <cell r="D1907">
            <v>0</v>
          </cell>
        </row>
        <row r="1908">
          <cell r="A1908" t="str">
            <v xml:space="preserve">5239-6-200                                   </v>
          </cell>
          <cell r="C1908">
            <v>0</v>
          </cell>
          <cell r="D1908">
            <v>0</v>
          </cell>
        </row>
        <row r="1909">
          <cell r="A1909" t="str">
            <v xml:space="preserve">5239-6-250                                   </v>
          </cell>
          <cell r="C1909">
            <v>0</v>
          </cell>
          <cell r="D1909">
            <v>0</v>
          </cell>
        </row>
        <row r="1910">
          <cell r="A1910" t="str">
            <v xml:space="preserve">5239-6-270                                   </v>
          </cell>
          <cell r="C1910">
            <v>0</v>
          </cell>
          <cell r="D1910">
            <v>0</v>
          </cell>
        </row>
        <row r="1911">
          <cell r="A1911" t="str">
            <v xml:space="preserve">5239-6-300                                   </v>
          </cell>
          <cell r="C1911">
            <v>0</v>
          </cell>
          <cell r="D1911">
            <v>0</v>
          </cell>
        </row>
        <row r="1912">
          <cell r="A1912" t="str">
            <v xml:space="preserve">5239-7-100                                   </v>
          </cell>
          <cell r="C1912">
            <v>0</v>
          </cell>
          <cell r="D1912">
            <v>0</v>
          </cell>
        </row>
        <row r="1913">
          <cell r="A1913" t="str">
            <v xml:space="preserve">5239-7-200                                   </v>
          </cell>
          <cell r="C1913">
            <v>0</v>
          </cell>
          <cell r="D1913">
            <v>0</v>
          </cell>
        </row>
        <row r="1914">
          <cell r="A1914" t="str">
            <v xml:space="preserve">5310-2                                       </v>
          </cell>
          <cell r="C1914">
            <v>0</v>
          </cell>
          <cell r="D1914">
            <v>0</v>
          </cell>
        </row>
        <row r="1915">
          <cell r="A1915" t="str">
            <v xml:space="preserve">5310-2-000                                   </v>
          </cell>
          <cell r="C1915">
            <v>5692.56</v>
          </cell>
          <cell r="D1915">
            <v>0</v>
          </cell>
        </row>
        <row r="1916">
          <cell r="A1916" t="str">
            <v xml:space="preserve">5310-2-100                                   </v>
          </cell>
          <cell r="C1916">
            <v>38000</v>
          </cell>
          <cell r="D1916">
            <v>6693</v>
          </cell>
        </row>
        <row r="1917">
          <cell r="A1917" t="str">
            <v xml:space="preserve">5310-2-110                                   </v>
          </cell>
          <cell r="C1917">
            <v>367863.61</v>
          </cell>
          <cell r="D1917">
            <v>256152.02000000002</v>
          </cell>
        </row>
        <row r="1918">
          <cell r="A1918" t="str">
            <v xml:space="preserve">5310-2-111                                   </v>
          </cell>
          <cell r="C1918">
            <v>374915</v>
          </cell>
          <cell r="D1918">
            <v>750</v>
          </cell>
        </row>
        <row r="1919">
          <cell r="A1919" t="str">
            <v xml:space="preserve">5310-2-112                                   </v>
          </cell>
          <cell r="C1919">
            <v>257645.09</v>
          </cell>
          <cell r="D1919">
            <v>39235.790000000008</v>
          </cell>
        </row>
        <row r="1920">
          <cell r="A1920" t="str">
            <v xml:space="preserve">5310-2-112-1                                 </v>
          </cell>
          <cell r="C1920">
            <v>55845</v>
          </cell>
          <cell r="D1920">
            <v>2521</v>
          </cell>
        </row>
        <row r="1921">
          <cell r="A1921" t="str">
            <v xml:space="preserve">5310-2-112-2                                 </v>
          </cell>
          <cell r="C1921">
            <v>0</v>
          </cell>
          <cell r="D1921">
            <v>0</v>
          </cell>
        </row>
        <row r="1922">
          <cell r="A1922" t="str">
            <v xml:space="preserve">5310-2-112-3                                 </v>
          </cell>
          <cell r="C1922">
            <v>167282.07</v>
          </cell>
          <cell r="D1922">
            <v>0</v>
          </cell>
        </row>
        <row r="1923">
          <cell r="A1923" t="str">
            <v xml:space="preserve">5310-2-113                                   </v>
          </cell>
          <cell r="C1923">
            <v>458104.31</v>
          </cell>
          <cell r="D1923">
            <v>1483.640000000014</v>
          </cell>
        </row>
        <row r="1924">
          <cell r="A1924" t="str">
            <v xml:space="preserve">5310-2-114                                   </v>
          </cell>
          <cell r="C1924">
            <v>996291.48</v>
          </cell>
          <cell r="D1924">
            <v>14790</v>
          </cell>
        </row>
        <row r="1925">
          <cell r="A1925" t="str">
            <v xml:space="preserve">5310-2-115                                   </v>
          </cell>
          <cell r="C1925">
            <v>1043379.32</v>
          </cell>
          <cell r="D1925">
            <v>73178.470000000088</v>
          </cell>
        </row>
        <row r="1926">
          <cell r="A1926" t="str">
            <v xml:space="preserve">5310-2-120                                   </v>
          </cell>
          <cell r="C1926">
            <v>18824</v>
          </cell>
          <cell r="D1926">
            <v>38</v>
          </cell>
        </row>
        <row r="1927">
          <cell r="A1927" t="str">
            <v xml:space="preserve">5310-2-130                                   </v>
          </cell>
          <cell r="C1927">
            <v>395135.57</v>
          </cell>
          <cell r="D1927">
            <v>67401.580000000016</v>
          </cell>
        </row>
        <row r="1928">
          <cell r="A1928" t="str">
            <v xml:space="preserve">5310-2-140                                   </v>
          </cell>
          <cell r="C1928">
            <v>0</v>
          </cell>
          <cell r="D1928">
            <v>0</v>
          </cell>
        </row>
        <row r="1929">
          <cell r="A1929" t="str">
            <v xml:space="preserve">5310-2-141                                   </v>
          </cell>
          <cell r="C1929">
            <v>0</v>
          </cell>
          <cell r="D1929">
            <v>0</v>
          </cell>
        </row>
        <row r="1930">
          <cell r="A1930" t="str">
            <v xml:space="preserve">5310-2-142                                   </v>
          </cell>
          <cell r="C1930">
            <v>0</v>
          </cell>
          <cell r="D1930">
            <v>0</v>
          </cell>
        </row>
        <row r="1931">
          <cell r="A1931" t="str">
            <v xml:space="preserve">5310-2-200                                   </v>
          </cell>
          <cell r="C1931">
            <v>102504.93</v>
          </cell>
          <cell r="D1931">
            <v>9250</v>
          </cell>
        </row>
        <row r="1932">
          <cell r="A1932" t="str">
            <v xml:space="preserve">5310-2-300                                   </v>
          </cell>
          <cell r="C1932">
            <v>800</v>
          </cell>
          <cell r="D1932">
            <v>0</v>
          </cell>
        </row>
        <row r="1933">
          <cell r="A1933" t="str">
            <v xml:space="preserve">5310-2-400                                   </v>
          </cell>
          <cell r="C1933">
            <v>92863.53</v>
          </cell>
          <cell r="D1933">
            <v>223640.00000000003</v>
          </cell>
        </row>
        <row r="1934">
          <cell r="A1934" t="str">
            <v xml:space="preserve">5310-2-500                                   </v>
          </cell>
          <cell r="C1934">
            <v>0</v>
          </cell>
          <cell r="D1934">
            <v>0</v>
          </cell>
        </row>
        <row r="1935">
          <cell r="A1935" t="str">
            <v xml:space="preserve">5310-2-600                                   </v>
          </cell>
          <cell r="C1935">
            <v>800</v>
          </cell>
          <cell r="D1935">
            <v>0</v>
          </cell>
        </row>
        <row r="1936">
          <cell r="A1936" t="str">
            <v xml:space="preserve">5310-2-610                                   </v>
          </cell>
          <cell r="C1936">
            <v>0</v>
          </cell>
          <cell r="D1936">
            <v>0</v>
          </cell>
        </row>
        <row r="1937">
          <cell r="A1937" t="str">
            <v xml:space="preserve">5310-2-620                                   </v>
          </cell>
          <cell r="C1937">
            <v>0</v>
          </cell>
          <cell r="D1937">
            <v>0</v>
          </cell>
        </row>
        <row r="1938">
          <cell r="A1938" t="str">
            <v xml:space="preserve">5310-2-700                                   </v>
          </cell>
          <cell r="C1938">
            <v>192933.46</v>
          </cell>
          <cell r="D1938">
            <v>28546</v>
          </cell>
        </row>
        <row r="1939">
          <cell r="A1939" t="str">
            <v xml:space="preserve">5310-2-710                                   </v>
          </cell>
          <cell r="C1939">
            <v>146058.03</v>
          </cell>
          <cell r="D1939">
            <v>80416.73000000001</v>
          </cell>
        </row>
        <row r="1940">
          <cell r="A1940" t="str">
            <v xml:space="preserve">5310-2-720                                   </v>
          </cell>
          <cell r="C1940">
            <v>10014</v>
          </cell>
          <cell r="D1940">
            <v>3505</v>
          </cell>
        </row>
        <row r="1941">
          <cell r="A1941" t="str">
            <v xml:space="preserve">5310-3                                       </v>
          </cell>
          <cell r="C1941">
            <v>0</v>
          </cell>
          <cell r="D1941">
            <v>0</v>
          </cell>
        </row>
        <row r="1942">
          <cell r="A1942" t="str">
            <v xml:space="preserve">5310-3-000                                   </v>
          </cell>
          <cell r="C1942">
            <v>0</v>
          </cell>
          <cell r="D1942">
            <v>0</v>
          </cell>
        </row>
        <row r="1943">
          <cell r="A1943" t="str">
            <v xml:space="preserve">5310-3-100                                   </v>
          </cell>
          <cell r="C1943">
            <v>1426602.46</v>
          </cell>
          <cell r="D1943">
            <v>547149.57000000007</v>
          </cell>
        </row>
        <row r="1944">
          <cell r="A1944" t="str">
            <v xml:space="preserve">5310-3-200                                   </v>
          </cell>
          <cell r="C1944">
            <v>0</v>
          </cell>
          <cell r="D1944">
            <v>0</v>
          </cell>
        </row>
        <row r="1945">
          <cell r="A1945" t="str">
            <v xml:space="preserve">5310-5                                       </v>
          </cell>
          <cell r="C1945">
            <v>0</v>
          </cell>
          <cell r="D1945">
            <v>0</v>
          </cell>
        </row>
        <row r="1946">
          <cell r="A1946" t="str">
            <v xml:space="preserve">5310-5-100                                   </v>
          </cell>
          <cell r="C1946">
            <v>0</v>
          </cell>
          <cell r="D1946">
            <v>0</v>
          </cell>
        </row>
        <row r="1947">
          <cell r="A1947" t="str">
            <v xml:space="preserve">5310-5-200                                   </v>
          </cell>
          <cell r="C1947">
            <v>0</v>
          </cell>
          <cell r="D1947">
            <v>0</v>
          </cell>
        </row>
        <row r="1948">
          <cell r="A1948" t="str">
            <v xml:space="preserve">5310-6                                       </v>
          </cell>
          <cell r="C1948">
            <v>0</v>
          </cell>
          <cell r="D1948">
            <v>0</v>
          </cell>
        </row>
        <row r="1949">
          <cell r="A1949" t="str">
            <v xml:space="preserve">5310-6-100                                   </v>
          </cell>
          <cell r="C1949">
            <v>8622475.6699999999</v>
          </cell>
          <cell r="D1949">
            <v>663499.97000000067</v>
          </cell>
        </row>
        <row r="1950">
          <cell r="A1950" t="str">
            <v xml:space="preserve">5310-6-150                                   </v>
          </cell>
          <cell r="C1950">
            <v>2820248.13</v>
          </cell>
          <cell r="D1950">
            <v>361669.58000000007</v>
          </cell>
        </row>
        <row r="1951">
          <cell r="A1951" t="str">
            <v xml:space="preserve">5310-6-170                                   </v>
          </cell>
          <cell r="C1951">
            <v>0</v>
          </cell>
          <cell r="D1951">
            <v>0</v>
          </cell>
        </row>
        <row r="1952">
          <cell r="A1952" t="str">
            <v xml:space="preserve">5310-6-200                                   </v>
          </cell>
          <cell r="C1952">
            <v>2672</v>
          </cell>
          <cell r="D1952">
            <v>450</v>
          </cell>
        </row>
        <row r="1953">
          <cell r="A1953" t="str">
            <v xml:space="preserve">5310-6-250                                   </v>
          </cell>
          <cell r="C1953">
            <v>31918</v>
          </cell>
          <cell r="D1953">
            <v>150</v>
          </cell>
        </row>
        <row r="1954">
          <cell r="A1954" t="str">
            <v xml:space="preserve">5310-6-270                                   </v>
          </cell>
          <cell r="C1954">
            <v>0</v>
          </cell>
          <cell r="D1954">
            <v>0</v>
          </cell>
        </row>
        <row r="1955">
          <cell r="A1955" t="str">
            <v xml:space="preserve">5310-6-300                                   </v>
          </cell>
          <cell r="C1955">
            <v>72419.23</v>
          </cell>
          <cell r="D1955">
            <v>6380.5</v>
          </cell>
        </row>
        <row r="1956">
          <cell r="A1956" t="str">
            <v xml:space="preserve">5310-7-100                                   </v>
          </cell>
          <cell r="C1956">
            <v>0</v>
          </cell>
          <cell r="D1956">
            <v>0</v>
          </cell>
        </row>
        <row r="1957">
          <cell r="A1957" t="str">
            <v xml:space="preserve">5310-7-200                                   </v>
          </cell>
          <cell r="C1957">
            <v>0</v>
          </cell>
          <cell r="D1957">
            <v>0</v>
          </cell>
        </row>
        <row r="1958">
          <cell r="A1958" t="str">
            <v xml:space="preserve">5311-2                                       </v>
          </cell>
          <cell r="C1958">
            <v>0</v>
          </cell>
          <cell r="D1958">
            <v>0</v>
          </cell>
        </row>
        <row r="1959">
          <cell r="A1959" t="str">
            <v xml:space="preserve">5311-2-000                                   </v>
          </cell>
          <cell r="C1959">
            <v>0</v>
          </cell>
          <cell r="D1959">
            <v>0</v>
          </cell>
        </row>
        <row r="1960">
          <cell r="A1960" t="str">
            <v xml:space="preserve">5311-2-100                                   </v>
          </cell>
          <cell r="C1960">
            <v>0</v>
          </cell>
          <cell r="D1960">
            <v>0</v>
          </cell>
        </row>
        <row r="1961">
          <cell r="A1961" t="str">
            <v xml:space="preserve">5311-2-110                                   </v>
          </cell>
          <cell r="C1961">
            <v>0</v>
          </cell>
          <cell r="D1961">
            <v>0</v>
          </cell>
        </row>
        <row r="1962">
          <cell r="A1962" t="str">
            <v xml:space="preserve">5311-2-120                                   </v>
          </cell>
          <cell r="C1962">
            <v>0</v>
          </cell>
          <cell r="D1962">
            <v>0</v>
          </cell>
        </row>
        <row r="1963">
          <cell r="A1963" t="str">
            <v xml:space="preserve">5311-2-130                                   </v>
          </cell>
          <cell r="C1963">
            <v>0</v>
          </cell>
          <cell r="D1963">
            <v>0</v>
          </cell>
        </row>
        <row r="1964">
          <cell r="A1964" t="str">
            <v xml:space="preserve">5311-2-140                                   </v>
          </cell>
          <cell r="C1964">
            <v>0</v>
          </cell>
          <cell r="D1964">
            <v>0</v>
          </cell>
        </row>
        <row r="1965">
          <cell r="A1965" t="str">
            <v xml:space="preserve">5311-2-141                                   </v>
          </cell>
          <cell r="C1965">
            <v>0</v>
          </cell>
          <cell r="D1965">
            <v>0</v>
          </cell>
        </row>
        <row r="1966">
          <cell r="A1966" t="str">
            <v xml:space="preserve">5311-2-142                                   </v>
          </cell>
          <cell r="C1966">
            <v>0</v>
          </cell>
          <cell r="D1966">
            <v>0</v>
          </cell>
        </row>
        <row r="1967">
          <cell r="A1967" t="str">
            <v xml:space="preserve">5311-2-200                                   </v>
          </cell>
          <cell r="C1967">
            <v>0</v>
          </cell>
          <cell r="D1967">
            <v>0</v>
          </cell>
        </row>
        <row r="1968">
          <cell r="A1968" t="str">
            <v xml:space="preserve">5311-2-300                                   </v>
          </cell>
          <cell r="C1968">
            <v>0</v>
          </cell>
          <cell r="D1968">
            <v>0</v>
          </cell>
        </row>
        <row r="1969">
          <cell r="A1969" t="str">
            <v xml:space="preserve">5311-2-400                                   </v>
          </cell>
          <cell r="C1969">
            <v>0</v>
          </cell>
          <cell r="D1969">
            <v>0</v>
          </cell>
        </row>
        <row r="1970">
          <cell r="A1970" t="str">
            <v xml:space="preserve">5311-2-500                                   </v>
          </cell>
          <cell r="C1970">
            <v>0</v>
          </cell>
          <cell r="D1970">
            <v>0</v>
          </cell>
        </row>
        <row r="1971">
          <cell r="A1971" t="str">
            <v xml:space="preserve">5311-2-600                                   </v>
          </cell>
          <cell r="C1971">
            <v>0</v>
          </cell>
          <cell r="D1971">
            <v>0</v>
          </cell>
        </row>
        <row r="1972">
          <cell r="A1972" t="str">
            <v xml:space="preserve">5311-2-610                                   </v>
          </cell>
          <cell r="C1972">
            <v>0</v>
          </cell>
          <cell r="D1972">
            <v>0</v>
          </cell>
        </row>
        <row r="1973">
          <cell r="A1973" t="str">
            <v xml:space="preserve">5311-2-620                                   </v>
          </cell>
          <cell r="C1973">
            <v>0</v>
          </cell>
          <cell r="D1973">
            <v>0</v>
          </cell>
        </row>
        <row r="1974">
          <cell r="A1974" t="str">
            <v xml:space="preserve">5311-2-700                                   </v>
          </cell>
          <cell r="C1974">
            <v>0</v>
          </cell>
          <cell r="D1974">
            <v>0</v>
          </cell>
        </row>
        <row r="1975">
          <cell r="A1975" t="str">
            <v xml:space="preserve">5311-2-710                                   </v>
          </cell>
          <cell r="C1975">
            <v>0</v>
          </cell>
          <cell r="D1975">
            <v>0</v>
          </cell>
        </row>
        <row r="1976">
          <cell r="A1976" t="str">
            <v xml:space="preserve">5311-2-720                                   </v>
          </cell>
          <cell r="C1976">
            <v>0</v>
          </cell>
          <cell r="D1976">
            <v>0</v>
          </cell>
        </row>
        <row r="1977">
          <cell r="A1977" t="str">
            <v xml:space="preserve">5311-3                                       </v>
          </cell>
          <cell r="C1977">
            <v>0</v>
          </cell>
          <cell r="D1977">
            <v>0</v>
          </cell>
        </row>
        <row r="1978">
          <cell r="A1978" t="str">
            <v xml:space="preserve">5311-3-000                                   </v>
          </cell>
          <cell r="C1978">
            <v>0</v>
          </cell>
          <cell r="D1978">
            <v>0</v>
          </cell>
        </row>
        <row r="1979">
          <cell r="A1979" t="str">
            <v xml:space="preserve">5311-3-100                                   </v>
          </cell>
          <cell r="C1979">
            <v>0</v>
          </cell>
          <cell r="D1979">
            <v>0</v>
          </cell>
        </row>
        <row r="1980">
          <cell r="A1980" t="str">
            <v xml:space="preserve">5311-3-200                                   </v>
          </cell>
          <cell r="C1980">
            <v>0</v>
          </cell>
          <cell r="D1980">
            <v>0</v>
          </cell>
        </row>
        <row r="1981">
          <cell r="A1981" t="str">
            <v xml:space="preserve">5311-5                                       </v>
          </cell>
          <cell r="C1981">
            <v>0</v>
          </cell>
          <cell r="D1981">
            <v>0</v>
          </cell>
        </row>
        <row r="1982">
          <cell r="A1982" t="str">
            <v xml:space="preserve">5311-5-100                                   </v>
          </cell>
          <cell r="C1982">
            <v>0</v>
          </cell>
          <cell r="D1982">
            <v>0</v>
          </cell>
        </row>
        <row r="1983">
          <cell r="A1983" t="str">
            <v xml:space="preserve">5311-5-200                                   </v>
          </cell>
          <cell r="C1983">
            <v>0</v>
          </cell>
          <cell r="D1983">
            <v>0</v>
          </cell>
        </row>
        <row r="1984">
          <cell r="A1984" t="str">
            <v xml:space="preserve">5311-6                                       </v>
          </cell>
          <cell r="C1984">
            <v>0</v>
          </cell>
          <cell r="D1984">
            <v>0</v>
          </cell>
        </row>
        <row r="1985">
          <cell r="A1985" t="str">
            <v xml:space="preserve">5311-6-100                                   </v>
          </cell>
          <cell r="C1985">
            <v>0</v>
          </cell>
          <cell r="D1985">
            <v>0</v>
          </cell>
        </row>
        <row r="1986">
          <cell r="A1986" t="str">
            <v xml:space="preserve">5311-6-150                                   </v>
          </cell>
          <cell r="C1986">
            <v>0</v>
          </cell>
          <cell r="D1986">
            <v>0</v>
          </cell>
        </row>
        <row r="1987">
          <cell r="A1987" t="str">
            <v xml:space="preserve">5311-6-170                                   </v>
          </cell>
          <cell r="C1987">
            <v>0</v>
          </cell>
          <cell r="D1987">
            <v>0</v>
          </cell>
        </row>
        <row r="1988">
          <cell r="A1988" t="str">
            <v xml:space="preserve">5311-6-200                                   </v>
          </cell>
          <cell r="C1988">
            <v>150</v>
          </cell>
          <cell r="D1988">
            <v>0</v>
          </cell>
        </row>
        <row r="1989">
          <cell r="A1989" t="str">
            <v xml:space="preserve">5311-6-250                                   </v>
          </cell>
          <cell r="C1989">
            <v>24044</v>
          </cell>
          <cell r="D1989">
            <v>0</v>
          </cell>
        </row>
        <row r="1990">
          <cell r="A1990" t="str">
            <v xml:space="preserve">5311-6-270                                   </v>
          </cell>
          <cell r="C1990">
            <v>0</v>
          </cell>
          <cell r="D1990">
            <v>0</v>
          </cell>
        </row>
        <row r="1991">
          <cell r="A1991" t="str">
            <v xml:space="preserve">5311-6-300                                   </v>
          </cell>
          <cell r="C1991">
            <v>0</v>
          </cell>
          <cell r="D1991">
            <v>0</v>
          </cell>
        </row>
        <row r="1992">
          <cell r="A1992" t="str">
            <v xml:space="preserve">5311-7-100                                   </v>
          </cell>
          <cell r="C1992">
            <v>0</v>
          </cell>
          <cell r="D1992">
            <v>0</v>
          </cell>
        </row>
        <row r="1993">
          <cell r="A1993" t="str">
            <v xml:space="preserve">5311-7-200                                   </v>
          </cell>
          <cell r="C1993">
            <v>0</v>
          </cell>
          <cell r="D1993">
            <v>0</v>
          </cell>
        </row>
        <row r="1994">
          <cell r="A1994" t="str">
            <v xml:space="preserve">5312-2                                       </v>
          </cell>
          <cell r="C1994">
            <v>0</v>
          </cell>
          <cell r="D1994">
            <v>0</v>
          </cell>
        </row>
        <row r="1995">
          <cell r="A1995" t="str">
            <v xml:space="preserve">5312-2-000                                   </v>
          </cell>
          <cell r="C1995">
            <v>0</v>
          </cell>
          <cell r="D1995">
            <v>0</v>
          </cell>
        </row>
        <row r="1996">
          <cell r="A1996" t="str">
            <v xml:space="preserve">5312-2-100                                   </v>
          </cell>
          <cell r="C1996">
            <v>290150</v>
          </cell>
          <cell r="D1996">
            <v>58030</v>
          </cell>
        </row>
        <row r="1997">
          <cell r="A1997" t="str">
            <v xml:space="preserve">5312-2-110                                   </v>
          </cell>
          <cell r="C1997">
            <v>0</v>
          </cell>
          <cell r="D1997">
            <v>0</v>
          </cell>
        </row>
        <row r="1998">
          <cell r="A1998" t="str">
            <v xml:space="preserve">5312-2-120                                   </v>
          </cell>
          <cell r="C1998">
            <v>0</v>
          </cell>
          <cell r="D1998">
            <v>0</v>
          </cell>
        </row>
        <row r="1999">
          <cell r="A1999" t="str">
            <v xml:space="preserve">5312-2-130                                   </v>
          </cell>
          <cell r="C1999">
            <v>0</v>
          </cell>
          <cell r="D1999">
            <v>0</v>
          </cell>
        </row>
        <row r="2000">
          <cell r="A2000" t="str">
            <v xml:space="preserve">5312-2-140                                   </v>
          </cell>
          <cell r="C2000">
            <v>0</v>
          </cell>
          <cell r="D2000">
            <v>0</v>
          </cell>
        </row>
        <row r="2001">
          <cell r="A2001" t="str">
            <v xml:space="preserve">5312-2-141                                   </v>
          </cell>
          <cell r="C2001">
            <v>0</v>
          </cell>
          <cell r="D2001">
            <v>0</v>
          </cell>
        </row>
        <row r="2002">
          <cell r="A2002" t="str">
            <v xml:space="preserve">5312-2-142                                   </v>
          </cell>
          <cell r="C2002">
            <v>0</v>
          </cell>
          <cell r="D2002">
            <v>0</v>
          </cell>
        </row>
        <row r="2003">
          <cell r="A2003" t="str">
            <v xml:space="preserve">5312-2-200                                   </v>
          </cell>
          <cell r="C2003">
            <v>0</v>
          </cell>
          <cell r="D2003">
            <v>0</v>
          </cell>
        </row>
        <row r="2004">
          <cell r="A2004" t="str">
            <v xml:space="preserve">5312-2-300                                   </v>
          </cell>
          <cell r="C2004">
            <v>0</v>
          </cell>
          <cell r="D2004">
            <v>0</v>
          </cell>
        </row>
        <row r="2005">
          <cell r="A2005" t="str">
            <v xml:space="preserve">5312-2-400                                   </v>
          </cell>
          <cell r="C2005">
            <v>0</v>
          </cell>
          <cell r="D2005">
            <v>0</v>
          </cell>
        </row>
        <row r="2006">
          <cell r="A2006" t="str">
            <v xml:space="preserve">5312-2-500                                   </v>
          </cell>
          <cell r="C2006">
            <v>0</v>
          </cell>
          <cell r="D2006">
            <v>0</v>
          </cell>
        </row>
        <row r="2007">
          <cell r="A2007" t="str">
            <v xml:space="preserve">5312-2-600                                   </v>
          </cell>
          <cell r="C2007">
            <v>0</v>
          </cell>
          <cell r="D2007">
            <v>0</v>
          </cell>
        </row>
        <row r="2008">
          <cell r="A2008" t="str">
            <v xml:space="preserve">5312-2-610                                   </v>
          </cell>
          <cell r="C2008">
            <v>0</v>
          </cell>
          <cell r="D2008">
            <v>0</v>
          </cell>
        </row>
        <row r="2009">
          <cell r="A2009" t="str">
            <v xml:space="preserve">5312-2-620                                   </v>
          </cell>
          <cell r="C2009">
            <v>0</v>
          </cell>
          <cell r="D2009">
            <v>0</v>
          </cell>
        </row>
        <row r="2010">
          <cell r="A2010" t="str">
            <v xml:space="preserve">5312-2-700                                   </v>
          </cell>
          <cell r="C2010">
            <v>0</v>
          </cell>
          <cell r="D2010">
            <v>0</v>
          </cell>
        </row>
        <row r="2011">
          <cell r="A2011" t="str">
            <v xml:space="preserve">5312-2-710                                   </v>
          </cell>
          <cell r="C2011">
            <v>0</v>
          </cell>
          <cell r="D2011">
            <v>0</v>
          </cell>
        </row>
        <row r="2012">
          <cell r="A2012" t="str">
            <v xml:space="preserve">5312-2-720                                   </v>
          </cell>
          <cell r="C2012">
            <v>0</v>
          </cell>
          <cell r="D2012">
            <v>0</v>
          </cell>
        </row>
        <row r="2013">
          <cell r="A2013" t="str">
            <v xml:space="preserve">5312-3                                       </v>
          </cell>
          <cell r="C2013">
            <v>0</v>
          </cell>
          <cell r="D2013">
            <v>0</v>
          </cell>
        </row>
        <row r="2014">
          <cell r="A2014" t="str">
            <v xml:space="preserve">5312-3-000                                   </v>
          </cell>
          <cell r="C2014">
            <v>0</v>
          </cell>
          <cell r="D2014">
            <v>0</v>
          </cell>
        </row>
        <row r="2015">
          <cell r="A2015" t="str">
            <v xml:space="preserve">5312-3-100                                   </v>
          </cell>
          <cell r="C2015">
            <v>208615</v>
          </cell>
          <cell r="D2015">
            <v>41723</v>
          </cell>
        </row>
        <row r="2016">
          <cell r="A2016" t="str">
            <v xml:space="preserve">5312-3-200                                   </v>
          </cell>
          <cell r="C2016">
            <v>0</v>
          </cell>
          <cell r="D2016">
            <v>0</v>
          </cell>
        </row>
        <row r="2017">
          <cell r="A2017" t="str">
            <v xml:space="preserve">5312-5                                       </v>
          </cell>
          <cell r="C2017">
            <v>0</v>
          </cell>
          <cell r="D2017">
            <v>0</v>
          </cell>
        </row>
        <row r="2018">
          <cell r="A2018" t="str">
            <v xml:space="preserve">5312-5-100                                   </v>
          </cell>
          <cell r="C2018">
            <v>0</v>
          </cell>
          <cell r="D2018">
            <v>0</v>
          </cell>
        </row>
        <row r="2019">
          <cell r="A2019" t="str">
            <v xml:space="preserve">5312-5-200                                   </v>
          </cell>
          <cell r="C2019">
            <v>0</v>
          </cell>
          <cell r="D2019">
            <v>0</v>
          </cell>
        </row>
        <row r="2020">
          <cell r="A2020" t="str">
            <v xml:space="preserve">5312-6                                       </v>
          </cell>
          <cell r="C2020">
            <v>0</v>
          </cell>
          <cell r="D2020">
            <v>0</v>
          </cell>
        </row>
        <row r="2021">
          <cell r="A2021" t="str">
            <v xml:space="preserve">5312-6-100                                   </v>
          </cell>
          <cell r="C2021">
            <v>442790</v>
          </cell>
          <cell r="D2021">
            <v>88558</v>
          </cell>
        </row>
        <row r="2022">
          <cell r="A2022" t="str">
            <v xml:space="preserve">5312-6-150                                   </v>
          </cell>
          <cell r="C2022">
            <v>154950</v>
          </cell>
          <cell r="D2022">
            <v>30990</v>
          </cell>
        </row>
        <row r="2023">
          <cell r="A2023" t="str">
            <v xml:space="preserve">5312-6-160                                   </v>
          </cell>
          <cell r="C2023">
            <v>0</v>
          </cell>
          <cell r="D2023">
            <v>0</v>
          </cell>
        </row>
        <row r="2024">
          <cell r="A2024" t="str">
            <v xml:space="preserve">5312-6-170                                   </v>
          </cell>
          <cell r="C2024">
            <v>0</v>
          </cell>
          <cell r="D2024">
            <v>0</v>
          </cell>
        </row>
        <row r="2025">
          <cell r="A2025" t="str">
            <v xml:space="preserve">5312-6-200                                   </v>
          </cell>
          <cell r="C2025">
            <v>0</v>
          </cell>
          <cell r="D2025">
            <v>0</v>
          </cell>
        </row>
        <row r="2026">
          <cell r="A2026" t="str">
            <v xml:space="preserve">5312-6-250                                   </v>
          </cell>
          <cell r="C2026">
            <v>0</v>
          </cell>
          <cell r="D2026">
            <v>0</v>
          </cell>
        </row>
        <row r="2027">
          <cell r="A2027" t="str">
            <v xml:space="preserve">5312-6-270                                   </v>
          </cell>
          <cell r="C2027">
            <v>0</v>
          </cell>
          <cell r="D2027">
            <v>0</v>
          </cell>
        </row>
        <row r="2028">
          <cell r="A2028" t="str">
            <v xml:space="preserve">5312-6-300                                   </v>
          </cell>
          <cell r="C2028">
            <v>14992.36</v>
          </cell>
          <cell r="D2028">
            <v>2986</v>
          </cell>
        </row>
        <row r="2029">
          <cell r="A2029" t="str">
            <v xml:space="preserve">5312-7-100                                   </v>
          </cell>
          <cell r="C2029">
            <v>0</v>
          </cell>
          <cell r="D2029">
            <v>0</v>
          </cell>
        </row>
        <row r="2030">
          <cell r="A2030" t="str">
            <v xml:space="preserve">5312-7-200                                   </v>
          </cell>
          <cell r="C2030">
            <v>0</v>
          </cell>
          <cell r="D2030">
            <v>0</v>
          </cell>
        </row>
        <row r="2031">
          <cell r="A2031" t="str">
            <v xml:space="preserve">5313-2                                       </v>
          </cell>
          <cell r="C2031">
            <v>0</v>
          </cell>
          <cell r="D2031">
            <v>0</v>
          </cell>
        </row>
        <row r="2032">
          <cell r="A2032" t="str">
            <v xml:space="preserve">5313-2-000                                   </v>
          </cell>
          <cell r="C2032">
            <v>0</v>
          </cell>
          <cell r="D2032">
            <v>0</v>
          </cell>
        </row>
        <row r="2033">
          <cell r="A2033" t="str">
            <v xml:space="preserve">5313-2-100                                   </v>
          </cell>
          <cell r="C2033">
            <v>0</v>
          </cell>
          <cell r="D2033">
            <v>0</v>
          </cell>
        </row>
        <row r="2034">
          <cell r="A2034" t="str">
            <v xml:space="preserve">5313-2-110                                   </v>
          </cell>
          <cell r="C2034">
            <v>0</v>
          </cell>
          <cell r="D2034">
            <v>0</v>
          </cell>
        </row>
        <row r="2035">
          <cell r="A2035" t="str">
            <v xml:space="preserve">5313-2-120                                   </v>
          </cell>
          <cell r="C2035">
            <v>0</v>
          </cell>
          <cell r="D2035">
            <v>0</v>
          </cell>
        </row>
        <row r="2036">
          <cell r="A2036" t="str">
            <v xml:space="preserve">5313-2-130                                   </v>
          </cell>
          <cell r="C2036">
            <v>0</v>
          </cell>
          <cell r="D2036">
            <v>0</v>
          </cell>
        </row>
        <row r="2037">
          <cell r="A2037" t="str">
            <v xml:space="preserve">5313-2-140                                   </v>
          </cell>
          <cell r="C2037">
            <v>0</v>
          </cell>
          <cell r="D2037">
            <v>0</v>
          </cell>
        </row>
        <row r="2038">
          <cell r="A2038" t="str">
            <v xml:space="preserve">5313-2-141                                   </v>
          </cell>
          <cell r="C2038">
            <v>0</v>
          </cell>
          <cell r="D2038">
            <v>0</v>
          </cell>
        </row>
        <row r="2039">
          <cell r="A2039" t="str">
            <v xml:space="preserve">5313-2-142                                   </v>
          </cell>
          <cell r="C2039">
            <v>0</v>
          </cell>
          <cell r="D2039">
            <v>0</v>
          </cell>
        </row>
        <row r="2040">
          <cell r="A2040" t="str">
            <v xml:space="preserve">5313-2-200                                   </v>
          </cell>
          <cell r="C2040">
            <v>0</v>
          </cell>
          <cell r="D2040">
            <v>0</v>
          </cell>
        </row>
        <row r="2041">
          <cell r="A2041" t="str">
            <v xml:space="preserve">5313-2-300                                   </v>
          </cell>
          <cell r="C2041">
            <v>0</v>
          </cell>
          <cell r="D2041">
            <v>0</v>
          </cell>
        </row>
        <row r="2042">
          <cell r="A2042" t="str">
            <v xml:space="preserve">5313-2-400                                   </v>
          </cell>
          <cell r="C2042">
            <v>0</v>
          </cell>
          <cell r="D2042">
            <v>0</v>
          </cell>
        </row>
        <row r="2043">
          <cell r="A2043" t="str">
            <v xml:space="preserve">5313-2-500                                   </v>
          </cell>
          <cell r="C2043">
            <v>0</v>
          </cell>
          <cell r="D2043">
            <v>0</v>
          </cell>
        </row>
        <row r="2044">
          <cell r="A2044" t="str">
            <v xml:space="preserve">5313-2-600                                   </v>
          </cell>
          <cell r="C2044">
            <v>0</v>
          </cell>
          <cell r="D2044">
            <v>0</v>
          </cell>
        </row>
        <row r="2045">
          <cell r="A2045" t="str">
            <v xml:space="preserve">5313-2-610                                   </v>
          </cell>
          <cell r="C2045">
            <v>0</v>
          </cell>
          <cell r="D2045">
            <v>0</v>
          </cell>
        </row>
        <row r="2046">
          <cell r="A2046" t="str">
            <v xml:space="preserve">5313-2-620                                   </v>
          </cell>
          <cell r="C2046">
            <v>0</v>
          </cell>
          <cell r="D2046">
            <v>0</v>
          </cell>
        </row>
        <row r="2047">
          <cell r="A2047" t="str">
            <v xml:space="preserve">5313-2-700                                   </v>
          </cell>
          <cell r="C2047">
            <v>0</v>
          </cell>
          <cell r="D2047">
            <v>0</v>
          </cell>
        </row>
        <row r="2048">
          <cell r="A2048" t="str">
            <v xml:space="preserve">5313-2-710                                   </v>
          </cell>
          <cell r="C2048">
            <v>0</v>
          </cell>
          <cell r="D2048">
            <v>0</v>
          </cell>
        </row>
        <row r="2049">
          <cell r="A2049" t="str">
            <v xml:space="preserve">5313-2-720                                   </v>
          </cell>
          <cell r="C2049">
            <v>0</v>
          </cell>
          <cell r="D2049">
            <v>0</v>
          </cell>
        </row>
        <row r="2050">
          <cell r="A2050" t="str">
            <v xml:space="preserve">5313-3                                       </v>
          </cell>
          <cell r="C2050">
            <v>0</v>
          </cell>
          <cell r="D2050">
            <v>0</v>
          </cell>
        </row>
        <row r="2051">
          <cell r="A2051" t="str">
            <v xml:space="preserve">5313-3-000                                   </v>
          </cell>
          <cell r="C2051">
            <v>0</v>
          </cell>
          <cell r="D2051">
            <v>0</v>
          </cell>
        </row>
        <row r="2052">
          <cell r="A2052" t="str">
            <v xml:space="preserve">5313-3-100                                   </v>
          </cell>
          <cell r="C2052">
            <v>0</v>
          </cell>
          <cell r="D2052">
            <v>0</v>
          </cell>
        </row>
        <row r="2053">
          <cell r="A2053" t="str">
            <v xml:space="preserve">5313-3-200                                   </v>
          </cell>
          <cell r="C2053">
            <v>0</v>
          </cell>
          <cell r="D2053">
            <v>0</v>
          </cell>
        </row>
        <row r="2054">
          <cell r="A2054" t="str">
            <v xml:space="preserve">5313-5                                       </v>
          </cell>
          <cell r="C2054">
            <v>0</v>
          </cell>
          <cell r="D2054">
            <v>0</v>
          </cell>
        </row>
        <row r="2055">
          <cell r="A2055" t="str">
            <v xml:space="preserve">5313-5-100                                   </v>
          </cell>
          <cell r="C2055">
            <v>0</v>
          </cell>
          <cell r="D2055">
            <v>0</v>
          </cell>
        </row>
        <row r="2056">
          <cell r="A2056" t="str">
            <v xml:space="preserve">5313-5-200                                   </v>
          </cell>
          <cell r="C2056">
            <v>0</v>
          </cell>
          <cell r="D2056">
            <v>0</v>
          </cell>
        </row>
        <row r="2057">
          <cell r="A2057" t="str">
            <v xml:space="preserve">5313-6                                       </v>
          </cell>
          <cell r="C2057">
            <v>0</v>
          </cell>
          <cell r="D2057">
            <v>0</v>
          </cell>
        </row>
        <row r="2058">
          <cell r="A2058" t="str">
            <v xml:space="preserve">5313-6-100                                   </v>
          </cell>
          <cell r="C2058">
            <v>0</v>
          </cell>
          <cell r="D2058">
            <v>0</v>
          </cell>
        </row>
        <row r="2059">
          <cell r="A2059" t="str">
            <v xml:space="preserve">5313-6-150                                   </v>
          </cell>
          <cell r="C2059">
            <v>0</v>
          </cell>
          <cell r="D2059">
            <v>0</v>
          </cell>
        </row>
        <row r="2060">
          <cell r="A2060" t="str">
            <v xml:space="preserve">5313-6-170                                   </v>
          </cell>
          <cell r="C2060">
            <v>0</v>
          </cell>
          <cell r="D2060">
            <v>0</v>
          </cell>
        </row>
        <row r="2061">
          <cell r="A2061" t="str">
            <v xml:space="preserve">5313-6-200                                   </v>
          </cell>
          <cell r="C2061">
            <v>0</v>
          </cell>
          <cell r="D2061">
            <v>0</v>
          </cell>
        </row>
        <row r="2062">
          <cell r="A2062" t="str">
            <v xml:space="preserve">5313-6-250                                   </v>
          </cell>
          <cell r="C2062">
            <v>0</v>
          </cell>
          <cell r="D2062">
            <v>0</v>
          </cell>
        </row>
        <row r="2063">
          <cell r="A2063" t="str">
            <v xml:space="preserve">5313-6-270                                   </v>
          </cell>
          <cell r="C2063">
            <v>0</v>
          </cell>
          <cell r="D2063">
            <v>0</v>
          </cell>
        </row>
        <row r="2064">
          <cell r="A2064" t="str">
            <v xml:space="preserve">5313-6-300                                   </v>
          </cell>
          <cell r="C2064">
            <v>0</v>
          </cell>
          <cell r="D2064">
            <v>0</v>
          </cell>
        </row>
        <row r="2065">
          <cell r="A2065" t="str">
            <v xml:space="preserve">5313-7-100                                   </v>
          </cell>
          <cell r="C2065">
            <v>0</v>
          </cell>
          <cell r="D2065">
            <v>0</v>
          </cell>
        </row>
        <row r="2066">
          <cell r="A2066" t="str">
            <v xml:space="preserve">5313-7-200                                   </v>
          </cell>
          <cell r="C2066">
            <v>0</v>
          </cell>
          <cell r="D2066">
            <v>0</v>
          </cell>
        </row>
        <row r="2067">
          <cell r="A2067" t="str">
            <v xml:space="preserve">5314-2                                       </v>
          </cell>
          <cell r="C2067">
            <v>0</v>
          </cell>
          <cell r="D2067">
            <v>0</v>
          </cell>
        </row>
        <row r="2068">
          <cell r="A2068" t="str">
            <v xml:space="preserve">5314-2-000                                   </v>
          </cell>
          <cell r="C2068">
            <v>0</v>
          </cell>
          <cell r="D2068">
            <v>0</v>
          </cell>
        </row>
        <row r="2069">
          <cell r="A2069" t="str">
            <v xml:space="preserve">5314-2-100                                   </v>
          </cell>
          <cell r="C2069">
            <v>0</v>
          </cell>
          <cell r="D2069">
            <v>0</v>
          </cell>
        </row>
        <row r="2070">
          <cell r="A2070" t="str">
            <v xml:space="preserve">5314-2-110                                   </v>
          </cell>
          <cell r="C2070">
            <v>0</v>
          </cell>
          <cell r="D2070">
            <v>0</v>
          </cell>
        </row>
        <row r="2071">
          <cell r="A2071" t="str">
            <v xml:space="preserve">5314-2-120                                   </v>
          </cell>
          <cell r="C2071">
            <v>0</v>
          </cell>
          <cell r="D2071">
            <v>0</v>
          </cell>
        </row>
        <row r="2072">
          <cell r="A2072" t="str">
            <v xml:space="preserve">5314-2-130                                   </v>
          </cell>
          <cell r="C2072">
            <v>0</v>
          </cell>
          <cell r="D2072">
            <v>0</v>
          </cell>
        </row>
        <row r="2073">
          <cell r="A2073" t="str">
            <v xml:space="preserve">5314-2-140                                   </v>
          </cell>
          <cell r="C2073">
            <v>0</v>
          </cell>
          <cell r="D2073">
            <v>0</v>
          </cell>
        </row>
        <row r="2074">
          <cell r="A2074" t="str">
            <v xml:space="preserve">5314-2-141                                   </v>
          </cell>
          <cell r="C2074">
            <v>0</v>
          </cell>
          <cell r="D2074">
            <v>0</v>
          </cell>
        </row>
        <row r="2075">
          <cell r="A2075" t="str">
            <v xml:space="preserve">5314-2-142                                   </v>
          </cell>
          <cell r="C2075">
            <v>0</v>
          </cell>
          <cell r="D2075">
            <v>0</v>
          </cell>
        </row>
        <row r="2076">
          <cell r="A2076" t="str">
            <v xml:space="preserve">5314-2-200                                   </v>
          </cell>
          <cell r="C2076">
            <v>0</v>
          </cell>
          <cell r="D2076">
            <v>0</v>
          </cell>
        </row>
        <row r="2077">
          <cell r="A2077" t="str">
            <v xml:space="preserve">5314-2-300                                   </v>
          </cell>
          <cell r="C2077">
            <v>0</v>
          </cell>
          <cell r="D2077">
            <v>0</v>
          </cell>
        </row>
        <row r="2078">
          <cell r="A2078" t="str">
            <v xml:space="preserve">5314-2-400                                   </v>
          </cell>
          <cell r="C2078">
            <v>0</v>
          </cell>
          <cell r="D2078">
            <v>0</v>
          </cell>
        </row>
        <row r="2079">
          <cell r="A2079" t="str">
            <v xml:space="preserve">5314-2-500                                   </v>
          </cell>
          <cell r="C2079">
            <v>0</v>
          </cell>
          <cell r="D2079">
            <v>0</v>
          </cell>
        </row>
        <row r="2080">
          <cell r="A2080" t="str">
            <v xml:space="preserve">5314-2-600                                   </v>
          </cell>
          <cell r="C2080">
            <v>0</v>
          </cell>
          <cell r="D2080">
            <v>0</v>
          </cell>
        </row>
        <row r="2081">
          <cell r="A2081" t="str">
            <v xml:space="preserve">5314-2-610                                   </v>
          </cell>
          <cell r="C2081">
            <v>0</v>
          </cell>
          <cell r="D2081">
            <v>0</v>
          </cell>
        </row>
        <row r="2082">
          <cell r="A2082" t="str">
            <v xml:space="preserve">5314-2-620                                   </v>
          </cell>
          <cell r="C2082">
            <v>0</v>
          </cell>
          <cell r="D2082">
            <v>0</v>
          </cell>
        </row>
        <row r="2083">
          <cell r="A2083" t="str">
            <v xml:space="preserve">5314-2-700                                   </v>
          </cell>
          <cell r="C2083">
            <v>0</v>
          </cell>
          <cell r="D2083">
            <v>0</v>
          </cell>
        </row>
        <row r="2084">
          <cell r="A2084" t="str">
            <v xml:space="preserve">5314-2-710                                   </v>
          </cell>
          <cell r="C2084">
            <v>1836183.68</v>
          </cell>
          <cell r="D2084">
            <v>395117.84000000008</v>
          </cell>
        </row>
        <row r="2085">
          <cell r="A2085" t="str">
            <v xml:space="preserve">5314-2-720                                   </v>
          </cell>
          <cell r="C2085">
            <v>0</v>
          </cell>
          <cell r="D2085">
            <v>0</v>
          </cell>
        </row>
        <row r="2086">
          <cell r="A2086" t="str">
            <v xml:space="preserve">5314-3                                       </v>
          </cell>
          <cell r="C2086">
            <v>0</v>
          </cell>
          <cell r="D2086">
            <v>0</v>
          </cell>
        </row>
        <row r="2087">
          <cell r="A2087" t="str">
            <v xml:space="preserve">5314-3-000                                   </v>
          </cell>
          <cell r="C2087">
            <v>0</v>
          </cell>
          <cell r="D2087">
            <v>0</v>
          </cell>
        </row>
        <row r="2088">
          <cell r="A2088" t="str">
            <v xml:space="preserve">5314-3-100                                   </v>
          </cell>
          <cell r="C2088">
            <v>0</v>
          </cell>
          <cell r="D2088">
            <v>0</v>
          </cell>
        </row>
        <row r="2089">
          <cell r="A2089" t="str">
            <v xml:space="preserve">5314-3-200                                   </v>
          </cell>
          <cell r="C2089">
            <v>0</v>
          </cell>
          <cell r="D2089">
            <v>0</v>
          </cell>
        </row>
        <row r="2090">
          <cell r="A2090" t="str">
            <v xml:space="preserve">5314-5                                       </v>
          </cell>
          <cell r="C2090">
            <v>0</v>
          </cell>
          <cell r="D2090">
            <v>0</v>
          </cell>
        </row>
        <row r="2091">
          <cell r="A2091" t="str">
            <v xml:space="preserve">5314-5-100                                   </v>
          </cell>
          <cell r="C2091">
            <v>0</v>
          </cell>
          <cell r="D2091">
            <v>0</v>
          </cell>
        </row>
        <row r="2092">
          <cell r="A2092" t="str">
            <v xml:space="preserve">5314-5-200                                   </v>
          </cell>
          <cell r="C2092">
            <v>0</v>
          </cell>
          <cell r="D2092">
            <v>0</v>
          </cell>
        </row>
        <row r="2093">
          <cell r="A2093" t="str">
            <v xml:space="preserve">5314-6                                       </v>
          </cell>
          <cell r="C2093">
            <v>0</v>
          </cell>
          <cell r="D2093">
            <v>0</v>
          </cell>
        </row>
        <row r="2094">
          <cell r="A2094" t="str">
            <v xml:space="preserve">5314-6-100                                   </v>
          </cell>
          <cell r="C2094">
            <v>0</v>
          </cell>
          <cell r="D2094">
            <v>0</v>
          </cell>
        </row>
        <row r="2095">
          <cell r="A2095" t="str">
            <v xml:space="preserve">5314-6-150                                   </v>
          </cell>
          <cell r="C2095">
            <v>0</v>
          </cell>
          <cell r="D2095">
            <v>0</v>
          </cell>
        </row>
        <row r="2096">
          <cell r="A2096" t="str">
            <v xml:space="preserve">5314-6-160                                   </v>
          </cell>
          <cell r="C2096">
            <v>0</v>
          </cell>
          <cell r="D2096">
            <v>0</v>
          </cell>
        </row>
        <row r="2097">
          <cell r="A2097" t="str">
            <v xml:space="preserve">5314-6-170                                   </v>
          </cell>
          <cell r="C2097">
            <v>0</v>
          </cell>
          <cell r="D2097">
            <v>0</v>
          </cell>
        </row>
        <row r="2098">
          <cell r="A2098" t="str">
            <v xml:space="preserve">5314-6-200                                   </v>
          </cell>
          <cell r="C2098">
            <v>0</v>
          </cell>
          <cell r="D2098">
            <v>0</v>
          </cell>
        </row>
        <row r="2099">
          <cell r="A2099" t="str">
            <v xml:space="preserve">5314-6-250                                   </v>
          </cell>
          <cell r="C2099">
            <v>0</v>
          </cell>
          <cell r="D2099">
            <v>0</v>
          </cell>
        </row>
        <row r="2100">
          <cell r="A2100" t="str">
            <v xml:space="preserve">5314-6-270                                   </v>
          </cell>
          <cell r="C2100">
            <v>0</v>
          </cell>
          <cell r="D2100">
            <v>0</v>
          </cell>
        </row>
        <row r="2101">
          <cell r="A2101" t="str">
            <v xml:space="preserve">5314-6-300                                   </v>
          </cell>
          <cell r="C2101">
            <v>0</v>
          </cell>
          <cell r="D2101">
            <v>0</v>
          </cell>
        </row>
        <row r="2102">
          <cell r="A2102" t="str">
            <v xml:space="preserve">5314-7-100                                   </v>
          </cell>
          <cell r="C2102">
            <v>0</v>
          </cell>
          <cell r="D2102">
            <v>0</v>
          </cell>
        </row>
        <row r="2103">
          <cell r="A2103" t="str">
            <v xml:space="preserve">5314-7-200                                   </v>
          </cell>
          <cell r="C2103">
            <v>0</v>
          </cell>
          <cell r="D2103">
            <v>0</v>
          </cell>
        </row>
        <row r="2104">
          <cell r="A2104" t="str">
            <v xml:space="preserve">5315-2                                       </v>
          </cell>
          <cell r="C2104">
            <v>0</v>
          </cell>
          <cell r="D2104">
            <v>0</v>
          </cell>
        </row>
        <row r="2105">
          <cell r="A2105" t="str">
            <v xml:space="preserve">5315-2-000                                   </v>
          </cell>
          <cell r="C2105">
            <v>0</v>
          </cell>
          <cell r="D2105">
            <v>0</v>
          </cell>
        </row>
        <row r="2106">
          <cell r="A2106" t="str">
            <v xml:space="preserve">5315-2-100                                   </v>
          </cell>
          <cell r="C2106">
            <v>0</v>
          </cell>
          <cell r="D2106">
            <v>0</v>
          </cell>
        </row>
        <row r="2107">
          <cell r="A2107" t="str">
            <v xml:space="preserve">5315-2-110                                   </v>
          </cell>
          <cell r="C2107">
            <v>157000</v>
          </cell>
          <cell r="D2107">
            <v>27000</v>
          </cell>
        </row>
        <row r="2108">
          <cell r="A2108" t="str">
            <v xml:space="preserve">5315-2-111                                   </v>
          </cell>
          <cell r="C2108">
            <v>0</v>
          </cell>
          <cell r="D2108">
            <v>0</v>
          </cell>
        </row>
        <row r="2109">
          <cell r="A2109" t="str">
            <v xml:space="preserve">5315-2-112                                   </v>
          </cell>
          <cell r="C2109">
            <v>0</v>
          </cell>
          <cell r="D2109">
            <v>0</v>
          </cell>
        </row>
        <row r="2110">
          <cell r="A2110" t="str">
            <v xml:space="preserve">5315-2-112-1                                 </v>
          </cell>
          <cell r="C2110">
            <v>0</v>
          </cell>
          <cell r="D2110">
            <v>0</v>
          </cell>
        </row>
        <row r="2111">
          <cell r="A2111" t="str">
            <v xml:space="preserve">5315-2-112-2                                 </v>
          </cell>
          <cell r="C2111">
            <v>0</v>
          </cell>
          <cell r="D2111">
            <v>0</v>
          </cell>
        </row>
        <row r="2112">
          <cell r="A2112" t="str">
            <v xml:space="preserve">5315-2-112-3                                 </v>
          </cell>
          <cell r="C2112">
            <v>0</v>
          </cell>
          <cell r="D2112">
            <v>0</v>
          </cell>
        </row>
        <row r="2113">
          <cell r="A2113" t="str">
            <v xml:space="preserve">5315-2-113                                   </v>
          </cell>
          <cell r="C2113">
            <v>0</v>
          </cell>
          <cell r="D2113">
            <v>0</v>
          </cell>
        </row>
        <row r="2114">
          <cell r="A2114" t="str">
            <v xml:space="preserve">5315-2-114                                   </v>
          </cell>
          <cell r="C2114">
            <v>0</v>
          </cell>
          <cell r="D2114">
            <v>0</v>
          </cell>
        </row>
        <row r="2115">
          <cell r="A2115" t="str">
            <v xml:space="preserve">5315-2-115                                   </v>
          </cell>
          <cell r="C2115">
            <v>0</v>
          </cell>
          <cell r="D2115">
            <v>0</v>
          </cell>
        </row>
        <row r="2116">
          <cell r="A2116" t="str">
            <v xml:space="preserve">5315-2-120                                   </v>
          </cell>
          <cell r="C2116">
            <v>0</v>
          </cell>
          <cell r="D2116">
            <v>0</v>
          </cell>
        </row>
        <row r="2117">
          <cell r="A2117" t="str">
            <v xml:space="preserve">5315-2-130                                   </v>
          </cell>
          <cell r="C2117">
            <v>0</v>
          </cell>
          <cell r="D2117">
            <v>0</v>
          </cell>
        </row>
        <row r="2118">
          <cell r="A2118" t="str">
            <v xml:space="preserve">5315-2-140                                   </v>
          </cell>
          <cell r="C2118">
            <v>0</v>
          </cell>
          <cell r="D2118">
            <v>0</v>
          </cell>
        </row>
        <row r="2119">
          <cell r="A2119" t="str">
            <v xml:space="preserve">5315-2-141                                   </v>
          </cell>
          <cell r="C2119">
            <v>0</v>
          </cell>
          <cell r="D2119">
            <v>0</v>
          </cell>
        </row>
        <row r="2120">
          <cell r="A2120" t="str">
            <v xml:space="preserve">5315-2-142                                   </v>
          </cell>
          <cell r="C2120">
            <v>0</v>
          </cell>
          <cell r="D2120">
            <v>0</v>
          </cell>
        </row>
        <row r="2121">
          <cell r="A2121" t="str">
            <v xml:space="preserve">5315-2-200                                   </v>
          </cell>
          <cell r="C2121">
            <v>0</v>
          </cell>
          <cell r="D2121">
            <v>0</v>
          </cell>
        </row>
        <row r="2122">
          <cell r="A2122" t="str">
            <v xml:space="preserve">5315-2-300                                   </v>
          </cell>
          <cell r="C2122">
            <v>0</v>
          </cell>
          <cell r="D2122">
            <v>0</v>
          </cell>
        </row>
        <row r="2123">
          <cell r="A2123" t="str">
            <v xml:space="preserve">5315-2-400                                   </v>
          </cell>
          <cell r="C2123">
            <v>16800</v>
          </cell>
          <cell r="D2123">
            <v>4200</v>
          </cell>
        </row>
        <row r="2124">
          <cell r="A2124" t="str">
            <v xml:space="preserve">5315-2-500                                   </v>
          </cell>
          <cell r="C2124">
            <v>0</v>
          </cell>
          <cell r="D2124">
            <v>0</v>
          </cell>
        </row>
        <row r="2125">
          <cell r="A2125" t="str">
            <v xml:space="preserve">5315-2-600                                   </v>
          </cell>
          <cell r="C2125">
            <v>0</v>
          </cell>
          <cell r="D2125">
            <v>0</v>
          </cell>
        </row>
        <row r="2126">
          <cell r="A2126" t="str">
            <v xml:space="preserve">5315-2-610                                   </v>
          </cell>
          <cell r="C2126">
            <v>0</v>
          </cell>
          <cell r="D2126">
            <v>0</v>
          </cell>
        </row>
        <row r="2127">
          <cell r="A2127" t="str">
            <v xml:space="preserve">5315-2-620                                   </v>
          </cell>
          <cell r="C2127">
            <v>0</v>
          </cell>
          <cell r="D2127">
            <v>0</v>
          </cell>
        </row>
        <row r="2128">
          <cell r="A2128" t="str">
            <v xml:space="preserve">5315-2-700                                   </v>
          </cell>
          <cell r="C2128">
            <v>0</v>
          </cell>
          <cell r="D2128">
            <v>0</v>
          </cell>
        </row>
        <row r="2129">
          <cell r="A2129" t="str">
            <v xml:space="preserve">5315-2-710                                   </v>
          </cell>
          <cell r="C2129">
            <v>608294</v>
          </cell>
          <cell r="D2129">
            <v>112000</v>
          </cell>
        </row>
        <row r="2130">
          <cell r="A2130" t="str">
            <v xml:space="preserve">5315-2-720                                   </v>
          </cell>
          <cell r="C2130">
            <v>0</v>
          </cell>
          <cell r="D2130">
            <v>0</v>
          </cell>
        </row>
        <row r="2131">
          <cell r="A2131" t="str">
            <v xml:space="preserve">5315-3                                       </v>
          </cell>
          <cell r="C2131">
            <v>0</v>
          </cell>
          <cell r="D2131">
            <v>0</v>
          </cell>
        </row>
        <row r="2132">
          <cell r="A2132" t="str">
            <v xml:space="preserve">5315-3-000                                   </v>
          </cell>
          <cell r="C2132">
            <v>0</v>
          </cell>
          <cell r="D2132">
            <v>0</v>
          </cell>
        </row>
        <row r="2133">
          <cell r="A2133" t="str">
            <v xml:space="preserve">5315-3-100                                   </v>
          </cell>
          <cell r="C2133">
            <v>0</v>
          </cell>
          <cell r="D2133">
            <v>0</v>
          </cell>
        </row>
        <row r="2134">
          <cell r="A2134" t="str">
            <v xml:space="preserve">5315-3-200                                   </v>
          </cell>
          <cell r="C2134">
            <v>0</v>
          </cell>
          <cell r="D2134">
            <v>0</v>
          </cell>
        </row>
        <row r="2135">
          <cell r="A2135" t="str">
            <v xml:space="preserve">5315-5                                       </v>
          </cell>
          <cell r="C2135">
            <v>0</v>
          </cell>
          <cell r="D2135">
            <v>0</v>
          </cell>
        </row>
        <row r="2136">
          <cell r="A2136" t="str">
            <v xml:space="preserve">5315-5-100                                   </v>
          </cell>
          <cell r="C2136">
            <v>0</v>
          </cell>
          <cell r="D2136">
            <v>0</v>
          </cell>
        </row>
        <row r="2137">
          <cell r="A2137" t="str">
            <v xml:space="preserve">5315-5-200                                   </v>
          </cell>
          <cell r="C2137">
            <v>0</v>
          </cell>
          <cell r="D2137">
            <v>0</v>
          </cell>
        </row>
        <row r="2138">
          <cell r="A2138" t="str">
            <v xml:space="preserve">5315-6                                       </v>
          </cell>
          <cell r="C2138">
            <v>0</v>
          </cell>
          <cell r="D2138">
            <v>0</v>
          </cell>
        </row>
        <row r="2139">
          <cell r="A2139" t="str">
            <v xml:space="preserve">5315-6-100                                   </v>
          </cell>
          <cell r="C2139">
            <v>0</v>
          </cell>
          <cell r="D2139">
            <v>22000</v>
          </cell>
        </row>
        <row r="2140">
          <cell r="A2140" t="str">
            <v xml:space="preserve">5315-6-150                                   </v>
          </cell>
          <cell r="C2140">
            <v>19000</v>
          </cell>
          <cell r="D2140">
            <v>0</v>
          </cell>
        </row>
        <row r="2141">
          <cell r="A2141" t="str">
            <v xml:space="preserve">5315-6-170                                   </v>
          </cell>
          <cell r="C2141">
            <v>0</v>
          </cell>
          <cell r="D2141">
            <v>0</v>
          </cell>
        </row>
        <row r="2142">
          <cell r="A2142" t="str">
            <v xml:space="preserve">5315-6-200                                   </v>
          </cell>
          <cell r="C2142">
            <v>0</v>
          </cell>
          <cell r="D2142">
            <v>0</v>
          </cell>
        </row>
        <row r="2143">
          <cell r="A2143" t="str">
            <v xml:space="preserve">5315-6-250                                   </v>
          </cell>
          <cell r="C2143">
            <v>0</v>
          </cell>
          <cell r="D2143">
            <v>0</v>
          </cell>
        </row>
        <row r="2144">
          <cell r="A2144" t="str">
            <v xml:space="preserve">5315-6-270                                   </v>
          </cell>
          <cell r="C2144">
            <v>0</v>
          </cell>
          <cell r="D2144">
            <v>0</v>
          </cell>
        </row>
        <row r="2145">
          <cell r="A2145" t="str">
            <v xml:space="preserve">5315-6-300                                   </v>
          </cell>
          <cell r="C2145">
            <v>2399600</v>
          </cell>
          <cell r="D2145">
            <v>475600</v>
          </cell>
        </row>
        <row r="2146">
          <cell r="A2146" t="str">
            <v xml:space="preserve">5315-7-100                                   </v>
          </cell>
          <cell r="C2146">
            <v>0</v>
          </cell>
          <cell r="D2146">
            <v>0</v>
          </cell>
        </row>
        <row r="2147">
          <cell r="A2147" t="str">
            <v xml:space="preserve">5315-7-200                                   </v>
          </cell>
          <cell r="C2147">
            <v>0</v>
          </cell>
          <cell r="D2147">
            <v>0</v>
          </cell>
        </row>
        <row r="2148">
          <cell r="A2148" t="str">
            <v xml:space="preserve">5316-2-110                                   </v>
          </cell>
          <cell r="C2148">
            <v>4381.25</v>
          </cell>
          <cell r="D2148">
            <v>876.25</v>
          </cell>
        </row>
        <row r="2149">
          <cell r="A2149" t="str">
            <v xml:space="preserve">5316-2-112-1                                 </v>
          </cell>
          <cell r="C2149">
            <v>1418.75</v>
          </cell>
          <cell r="D2149">
            <v>283.75</v>
          </cell>
        </row>
        <row r="2150">
          <cell r="A2150" t="str">
            <v xml:space="preserve">5316-2-115                                   </v>
          </cell>
          <cell r="C2150">
            <v>47988</v>
          </cell>
          <cell r="D2150">
            <v>153986.06</v>
          </cell>
        </row>
        <row r="2151">
          <cell r="A2151" t="str">
            <v xml:space="preserve">5317-2                                       </v>
          </cell>
          <cell r="C2151">
            <v>0</v>
          </cell>
          <cell r="D2151">
            <v>0</v>
          </cell>
        </row>
        <row r="2152">
          <cell r="A2152" t="str">
            <v xml:space="preserve">5317-2-000                                   </v>
          </cell>
          <cell r="C2152">
            <v>55.84</v>
          </cell>
          <cell r="D2152">
            <v>0</v>
          </cell>
        </row>
        <row r="2153">
          <cell r="A2153" t="str">
            <v xml:space="preserve">5317-2-100                                   </v>
          </cell>
          <cell r="C2153">
            <v>231.74</v>
          </cell>
          <cell r="D2153">
            <v>99</v>
          </cell>
        </row>
        <row r="2154">
          <cell r="A2154" t="str">
            <v xml:space="preserve">5317-2-110                                   </v>
          </cell>
          <cell r="C2154">
            <v>45755.28</v>
          </cell>
          <cell r="D2154">
            <v>17402.5</v>
          </cell>
        </row>
        <row r="2155">
          <cell r="A2155" t="str">
            <v xml:space="preserve">5317-2-111                                   </v>
          </cell>
          <cell r="C2155">
            <v>0</v>
          </cell>
          <cell r="D2155">
            <v>0</v>
          </cell>
        </row>
        <row r="2156">
          <cell r="A2156" t="str">
            <v xml:space="preserve">5317-2-112                                   </v>
          </cell>
          <cell r="C2156">
            <v>1288.6400000000001</v>
          </cell>
          <cell r="D2156">
            <v>207.5</v>
          </cell>
        </row>
        <row r="2157">
          <cell r="A2157" t="str">
            <v xml:space="preserve">5317-2-112-1                                 </v>
          </cell>
          <cell r="C2157">
            <v>0</v>
          </cell>
          <cell r="D2157">
            <v>0</v>
          </cell>
        </row>
        <row r="2158">
          <cell r="A2158" t="str">
            <v xml:space="preserve">5317-2-112-2                                 </v>
          </cell>
          <cell r="C2158">
            <v>0</v>
          </cell>
          <cell r="D2158">
            <v>0</v>
          </cell>
        </row>
        <row r="2159">
          <cell r="A2159" t="str">
            <v xml:space="preserve">5317-2-112-3                                 </v>
          </cell>
          <cell r="C2159">
            <v>0</v>
          </cell>
          <cell r="D2159">
            <v>336</v>
          </cell>
        </row>
        <row r="2160">
          <cell r="A2160" t="str">
            <v xml:space="preserve">5317-2-113                                   </v>
          </cell>
          <cell r="C2160">
            <v>1804.91</v>
          </cell>
          <cell r="D2160">
            <v>226.98000000000002</v>
          </cell>
        </row>
        <row r="2161">
          <cell r="A2161" t="str">
            <v xml:space="preserve">5317-2-114                                   </v>
          </cell>
          <cell r="C2161">
            <v>80</v>
          </cell>
          <cell r="D2161">
            <v>0</v>
          </cell>
        </row>
        <row r="2162">
          <cell r="A2162" t="str">
            <v xml:space="preserve">5317-2-115                                   </v>
          </cell>
          <cell r="C2162">
            <v>2532.98</v>
          </cell>
          <cell r="D2162">
            <v>882.98999999999978</v>
          </cell>
        </row>
        <row r="2163">
          <cell r="A2163" t="str">
            <v xml:space="preserve">5317-2-120                                   </v>
          </cell>
          <cell r="C2163">
            <v>1303.8599999999999</v>
          </cell>
          <cell r="D2163">
            <v>0</v>
          </cell>
        </row>
        <row r="2164">
          <cell r="A2164" t="str">
            <v xml:space="preserve">5317-2-130                                   </v>
          </cell>
          <cell r="C2164">
            <v>34565.07</v>
          </cell>
          <cell r="D2164">
            <v>6450.0999999999985</v>
          </cell>
        </row>
        <row r="2165">
          <cell r="A2165" t="str">
            <v xml:space="preserve">5317-2-140                                   </v>
          </cell>
          <cell r="C2165">
            <v>0</v>
          </cell>
          <cell r="D2165">
            <v>0</v>
          </cell>
        </row>
        <row r="2166">
          <cell r="A2166" t="str">
            <v xml:space="preserve">5317-2-141                                   </v>
          </cell>
          <cell r="C2166">
            <v>0</v>
          </cell>
          <cell r="D2166">
            <v>0</v>
          </cell>
        </row>
        <row r="2167">
          <cell r="A2167" t="str">
            <v xml:space="preserve">5317-2-142                                   </v>
          </cell>
          <cell r="C2167">
            <v>0</v>
          </cell>
          <cell r="D2167">
            <v>0</v>
          </cell>
        </row>
        <row r="2168">
          <cell r="A2168" t="str">
            <v xml:space="preserve">5317-2-200                                   </v>
          </cell>
          <cell r="C2168">
            <v>299811.14</v>
          </cell>
          <cell r="D2168">
            <v>81156.899999999965</v>
          </cell>
        </row>
        <row r="2169">
          <cell r="A2169" t="str">
            <v xml:space="preserve">5317-2-300                                   </v>
          </cell>
          <cell r="C2169">
            <v>3.33</v>
          </cell>
          <cell r="D2169">
            <v>0</v>
          </cell>
        </row>
        <row r="2170">
          <cell r="A2170" t="str">
            <v xml:space="preserve">5317-2-400                                   </v>
          </cell>
          <cell r="C2170">
            <v>8221.2199999999993</v>
          </cell>
          <cell r="D2170">
            <v>390.98000000000138</v>
          </cell>
        </row>
        <row r="2171">
          <cell r="A2171" t="str">
            <v xml:space="preserve">5317-2-500                                   </v>
          </cell>
          <cell r="C2171">
            <v>0</v>
          </cell>
          <cell r="D2171">
            <v>0</v>
          </cell>
        </row>
        <row r="2172">
          <cell r="A2172" t="str">
            <v xml:space="preserve">5317-2-600                                   </v>
          </cell>
          <cell r="C2172">
            <v>87.92</v>
          </cell>
          <cell r="D2172">
            <v>0</v>
          </cell>
        </row>
        <row r="2173">
          <cell r="A2173" t="str">
            <v xml:space="preserve">5317-2-610                                   </v>
          </cell>
          <cell r="C2173">
            <v>0</v>
          </cell>
          <cell r="D2173">
            <v>0</v>
          </cell>
        </row>
        <row r="2174">
          <cell r="A2174" t="str">
            <v xml:space="preserve">5317-2-620                                   </v>
          </cell>
          <cell r="C2174">
            <v>0</v>
          </cell>
          <cell r="D2174">
            <v>0</v>
          </cell>
        </row>
        <row r="2175">
          <cell r="A2175" t="str">
            <v xml:space="preserve">5317-2-700                                   </v>
          </cell>
          <cell r="C2175">
            <v>5858.95</v>
          </cell>
          <cell r="D2175">
            <v>1250</v>
          </cell>
        </row>
        <row r="2176">
          <cell r="A2176" t="str">
            <v xml:space="preserve">5317-2-710                                   </v>
          </cell>
          <cell r="C2176">
            <v>18965.8</v>
          </cell>
          <cell r="D2176">
            <v>6171.18</v>
          </cell>
        </row>
        <row r="2177">
          <cell r="A2177" t="str">
            <v xml:space="preserve">5317-2-720                                   </v>
          </cell>
          <cell r="C2177">
            <v>3565.39</v>
          </cell>
          <cell r="D2177">
            <v>3912.0000000000005</v>
          </cell>
        </row>
        <row r="2178">
          <cell r="A2178" t="str">
            <v xml:space="preserve">5317-3                                       </v>
          </cell>
          <cell r="C2178">
            <v>0</v>
          </cell>
          <cell r="D2178">
            <v>0</v>
          </cell>
        </row>
        <row r="2179">
          <cell r="A2179" t="str">
            <v xml:space="preserve">5317-3-000                                   </v>
          </cell>
          <cell r="C2179">
            <v>0</v>
          </cell>
          <cell r="D2179">
            <v>0</v>
          </cell>
        </row>
        <row r="2180">
          <cell r="A2180" t="str">
            <v xml:space="preserve">5317-3-100                                   </v>
          </cell>
          <cell r="C2180">
            <v>488583.06</v>
          </cell>
          <cell r="D2180">
            <v>232713.14999999997</v>
          </cell>
        </row>
        <row r="2181">
          <cell r="A2181" t="str">
            <v xml:space="preserve">5317-3-200                                   </v>
          </cell>
          <cell r="C2181">
            <v>0</v>
          </cell>
          <cell r="D2181">
            <v>0</v>
          </cell>
        </row>
        <row r="2182">
          <cell r="A2182" t="str">
            <v xml:space="preserve">5317-5                                       </v>
          </cell>
          <cell r="C2182">
            <v>0</v>
          </cell>
          <cell r="D2182">
            <v>0</v>
          </cell>
        </row>
        <row r="2183">
          <cell r="A2183" t="str">
            <v xml:space="preserve">5317-5-100                                   </v>
          </cell>
          <cell r="C2183">
            <v>0</v>
          </cell>
          <cell r="D2183">
            <v>0</v>
          </cell>
        </row>
        <row r="2184">
          <cell r="A2184" t="str">
            <v xml:space="preserve">5317-5-200                                   </v>
          </cell>
          <cell r="C2184">
            <v>0</v>
          </cell>
          <cell r="D2184">
            <v>0</v>
          </cell>
        </row>
        <row r="2185">
          <cell r="A2185" t="str">
            <v xml:space="preserve">5317-6                                       </v>
          </cell>
          <cell r="C2185">
            <v>0</v>
          </cell>
          <cell r="D2185">
            <v>0</v>
          </cell>
        </row>
        <row r="2186">
          <cell r="A2186" t="str">
            <v xml:space="preserve">5317-6-100                                   </v>
          </cell>
          <cell r="C2186">
            <v>2617649.4700000002</v>
          </cell>
          <cell r="D2186">
            <v>475250.93999999994</v>
          </cell>
        </row>
        <row r="2187">
          <cell r="A2187" t="str">
            <v xml:space="preserve">5317-6-150                                   </v>
          </cell>
          <cell r="C2187">
            <v>242050.21</v>
          </cell>
          <cell r="D2187">
            <v>21038.24000000002</v>
          </cell>
        </row>
        <row r="2188">
          <cell r="A2188" t="str">
            <v xml:space="preserve">5317-6-170                                   </v>
          </cell>
          <cell r="C2188">
            <v>0</v>
          </cell>
          <cell r="D2188">
            <v>0</v>
          </cell>
        </row>
        <row r="2189">
          <cell r="A2189" t="str">
            <v xml:space="preserve">5317-6-200                                   </v>
          </cell>
          <cell r="C2189">
            <v>4661.29</v>
          </cell>
          <cell r="D2189">
            <v>1141</v>
          </cell>
        </row>
        <row r="2190">
          <cell r="A2190" t="str">
            <v xml:space="preserve">5317-6-250                                   </v>
          </cell>
          <cell r="C2190">
            <v>97653.35</v>
          </cell>
          <cell r="D2190">
            <v>24147</v>
          </cell>
        </row>
        <row r="2191">
          <cell r="A2191" t="str">
            <v xml:space="preserve">5317-6-270                                   </v>
          </cell>
          <cell r="C2191">
            <v>0</v>
          </cell>
          <cell r="D2191">
            <v>0</v>
          </cell>
        </row>
        <row r="2192">
          <cell r="A2192" t="str">
            <v xml:space="preserve">5317-6-300                                   </v>
          </cell>
          <cell r="C2192">
            <v>2084.2600000000002</v>
          </cell>
          <cell r="D2192">
            <v>397.97999999999956</v>
          </cell>
        </row>
        <row r="2193">
          <cell r="A2193" t="str">
            <v xml:space="preserve">5317-7-100                                   </v>
          </cell>
          <cell r="C2193">
            <v>0</v>
          </cell>
          <cell r="D2193">
            <v>0</v>
          </cell>
        </row>
        <row r="2194">
          <cell r="A2194" t="str">
            <v xml:space="preserve">5317-7-200                                   </v>
          </cell>
          <cell r="C2194">
            <v>0</v>
          </cell>
          <cell r="D2194">
            <v>0</v>
          </cell>
        </row>
        <row r="2195">
          <cell r="A2195" t="str">
            <v xml:space="preserve">5319-2-100                                   </v>
          </cell>
          <cell r="C2195">
            <v>1402674.15</v>
          </cell>
          <cell r="D2195">
            <v>278676.85000000009</v>
          </cell>
        </row>
        <row r="2196">
          <cell r="A2196" t="str">
            <v xml:space="preserve">5319-2-110                                   </v>
          </cell>
          <cell r="C2196">
            <v>2328.67</v>
          </cell>
          <cell r="D2196">
            <v>16953.96</v>
          </cell>
        </row>
        <row r="2197">
          <cell r="A2197" t="str">
            <v xml:space="preserve">5319-2-115                                   </v>
          </cell>
          <cell r="C2197">
            <v>2515143.29</v>
          </cell>
          <cell r="D2197">
            <v>499697.31999999983</v>
          </cell>
        </row>
        <row r="2198">
          <cell r="A2198" t="str">
            <v xml:space="preserve">5319-6-100                                   </v>
          </cell>
          <cell r="C2198">
            <v>45625.04</v>
          </cell>
          <cell r="D2198">
            <v>9064.57</v>
          </cell>
        </row>
        <row r="2199">
          <cell r="A2199" t="str">
            <v xml:space="preserve">5320-2                                       </v>
          </cell>
          <cell r="C2199">
            <v>0</v>
          </cell>
          <cell r="D2199">
            <v>0</v>
          </cell>
        </row>
        <row r="2200">
          <cell r="A2200" t="str">
            <v xml:space="preserve">5320-2-000                                   </v>
          </cell>
          <cell r="C2200">
            <v>0</v>
          </cell>
          <cell r="D2200">
            <v>0</v>
          </cell>
        </row>
        <row r="2201">
          <cell r="A2201" t="str">
            <v xml:space="preserve">5320-2-100                                   </v>
          </cell>
          <cell r="C2201">
            <v>412731.43</v>
          </cell>
          <cell r="D2201">
            <v>81999.62</v>
          </cell>
        </row>
        <row r="2202">
          <cell r="A2202" t="str">
            <v xml:space="preserve">5320-2-110                                   </v>
          </cell>
          <cell r="C2202">
            <v>305139.93</v>
          </cell>
          <cell r="D2202">
            <v>60623.81</v>
          </cell>
        </row>
        <row r="2203">
          <cell r="A2203" t="str">
            <v xml:space="preserve">5320-2-111                                   </v>
          </cell>
          <cell r="C2203">
            <v>14950.17</v>
          </cell>
          <cell r="D2203">
            <v>2970.2300000000014</v>
          </cell>
        </row>
        <row r="2204">
          <cell r="A2204" t="str">
            <v xml:space="preserve">5320-2-112                                   </v>
          </cell>
          <cell r="C2204">
            <v>33905.24</v>
          </cell>
          <cell r="D2204">
            <v>7027.6300000000047</v>
          </cell>
        </row>
        <row r="2205">
          <cell r="A2205" t="str">
            <v xml:space="preserve">5320-2-120                                   </v>
          </cell>
          <cell r="C2205">
            <v>0</v>
          </cell>
          <cell r="D2205">
            <v>0</v>
          </cell>
        </row>
        <row r="2206">
          <cell r="A2206" t="str">
            <v xml:space="preserve">5320-2-130                                   </v>
          </cell>
          <cell r="C2206">
            <v>0</v>
          </cell>
          <cell r="D2206">
            <v>0</v>
          </cell>
        </row>
        <row r="2207">
          <cell r="A2207" t="str">
            <v xml:space="preserve">5320-2-140                                   </v>
          </cell>
          <cell r="C2207">
            <v>0</v>
          </cell>
          <cell r="D2207">
            <v>0</v>
          </cell>
        </row>
        <row r="2208">
          <cell r="A2208" t="str">
            <v xml:space="preserve">5320-2-141                                   </v>
          </cell>
          <cell r="C2208">
            <v>0</v>
          </cell>
          <cell r="D2208">
            <v>0</v>
          </cell>
        </row>
        <row r="2209">
          <cell r="A2209" t="str">
            <v xml:space="preserve">5320-2-142                                   </v>
          </cell>
          <cell r="C2209">
            <v>0</v>
          </cell>
          <cell r="D2209">
            <v>0</v>
          </cell>
        </row>
        <row r="2210">
          <cell r="A2210" t="str">
            <v xml:space="preserve">5320-2-200                                   </v>
          </cell>
          <cell r="C2210">
            <v>188945.86</v>
          </cell>
          <cell r="D2210">
            <v>37538.900000000023</v>
          </cell>
        </row>
        <row r="2211">
          <cell r="A2211" t="str">
            <v xml:space="preserve">5320-2-300                                   </v>
          </cell>
          <cell r="C2211">
            <v>0</v>
          </cell>
          <cell r="D2211">
            <v>0</v>
          </cell>
        </row>
        <row r="2212">
          <cell r="A2212" t="str">
            <v xml:space="preserve">5320-2-400                                   </v>
          </cell>
          <cell r="C2212">
            <v>0</v>
          </cell>
          <cell r="D2212">
            <v>0</v>
          </cell>
        </row>
        <row r="2213">
          <cell r="A2213" t="str">
            <v xml:space="preserve">5320-2-500                                   </v>
          </cell>
          <cell r="C2213">
            <v>0</v>
          </cell>
          <cell r="D2213">
            <v>0</v>
          </cell>
        </row>
        <row r="2214">
          <cell r="A2214" t="str">
            <v xml:space="preserve">5320-2-600                                   </v>
          </cell>
          <cell r="C2214">
            <v>0</v>
          </cell>
          <cell r="D2214">
            <v>0</v>
          </cell>
        </row>
        <row r="2215">
          <cell r="A2215" t="str">
            <v xml:space="preserve">5320-2-610                                   </v>
          </cell>
          <cell r="C2215">
            <v>0</v>
          </cell>
          <cell r="D2215">
            <v>0</v>
          </cell>
        </row>
        <row r="2216">
          <cell r="A2216" t="str">
            <v xml:space="preserve">5320-2-620                                   </v>
          </cell>
          <cell r="C2216">
            <v>0</v>
          </cell>
          <cell r="D2216">
            <v>0</v>
          </cell>
        </row>
        <row r="2217">
          <cell r="A2217" t="str">
            <v xml:space="preserve">5320-2-700                                   </v>
          </cell>
          <cell r="C2217">
            <v>0</v>
          </cell>
          <cell r="D2217">
            <v>0</v>
          </cell>
        </row>
        <row r="2218">
          <cell r="A2218" t="str">
            <v xml:space="preserve">5320-2-710                                   </v>
          </cell>
          <cell r="C2218">
            <v>0</v>
          </cell>
          <cell r="D2218">
            <v>0</v>
          </cell>
        </row>
        <row r="2219">
          <cell r="A2219" t="str">
            <v xml:space="preserve">5320-2-720                                   </v>
          </cell>
          <cell r="C2219">
            <v>0</v>
          </cell>
          <cell r="D2219">
            <v>0</v>
          </cell>
        </row>
        <row r="2220">
          <cell r="A2220" t="str">
            <v xml:space="preserve">5320-3                                       </v>
          </cell>
          <cell r="C2220">
            <v>0</v>
          </cell>
          <cell r="D2220">
            <v>0</v>
          </cell>
        </row>
        <row r="2221">
          <cell r="A2221" t="str">
            <v xml:space="preserve">5320-3-000                                   </v>
          </cell>
          <cell r="C2221">
            <v>0</v>
          </cell>
          <cell r="D2221">
            <v>0</v>
          </cell>
        </row>
        <row r="2222">
          <cell r="A2222" t="str">
            <v xml:space="preserve">5320-3-100                                   </v>
          </cell>
          <cell r="C2222">
            <v>328975.38</v>
          </cell>
          <cell r="D2222">
            <v>65359.339999999967</v>
          </cell>
        </row>
        <row r="2223">
          <cell r="A2223" t="str">
            <v xml:space="preserve">5320-3-200                                   </v>
          </cell>
          <cell r="C2223">
            <v>0</v>
          </cell>
          <cell r="D2223">
            <v>0</v>
          </cell>
        </row>
        <row r="2224">
          <cell r="A2224" t="str">
            <v xml:space="preserve">5320-5                                       </v>
          </cell>
          <cell r="C2224">
            <v>0</v>
          </cell>
          <cell r="D2224">
            <v>0</v>
          </cell>
        </row>
        <row r="2225">
          <cell r="A2225" t="str">
            <v xml:space="preserve">5320-5-100                                   </v>
          </cell>
          <cell r="C2225">
            <v>0</v>
          </cell>
          <cell r="D2225">
            <v>0</v>
          </cell>
        </row>
        <row r="2226">
          <cell r="A2226" t="str">
            <v xml:space="preserve">5320-5-200                                   </v>
          </cell>
          <cell r="C2226">
            <v>0</v>
          </cell>
          <cell r="D2226">
            <v>0</v>
          </cell>
        </row>
        <row r="2227">
          <cell r="A2227" t="str">
            <v xml:space="preserve">5320-6                                       </v>
          </cell>
          <cell r="C2227">
            <v>0</v>
          </cell>
          <cell r="D2227">
            <v>0</v>
          </cell>
        </row>
        <row r="2228">
          <cell r="A2228" t="str">
            <v xml:space="preserve">5320-6-100                                   </v>
          </cell>
          <cell r="C2228">
            <v>793838.96</v>
          </cell>
          <cell r="D2228">
            <v>157716.32000000007</v>
          </cell>
        </row>
        <row r="2229">
          <cell r="A2229" t="str">
            <v xml:space="preserve">5320-6-150                                   </v>
          </cell>
          <cell r="C2229">
            <v>732387.75</v>
          </cell>
          <cell r="D2229">
            <v>145507.5</v>
          </cell>
        </row>
        <row r="2230">
          <cell r="A2230" t="str">
            <v xml:space="preserve">5320-6-170                                   </v>
          </cell>
          <cell r="C2230">
            <v>0</v>
          </cell>
          <cell r="D2230">
            <v>0</v>
          </cell>
        </row>
        <row r="2231">
          <cell r="A2231" t="str">
            <v xml:space="preserve">5320-6-200                                   </v>
          </cell>
          <cell r="C2231">
            <v>0</v>
          </cell>
          <cell r="D2231">
            <v>0</v>
          </cell>
        </row>
        <row r="2232">
          <cell r="A2232" t="str">
            <v xml:space="preserve">5320-6-250                                   </v>
          </cell>
          <cell r="C2232">
            <v>0</v>
          </cell>
          <cell r="D2232">
            <v>0</v>
          </cell>
        </row>
        <row r="2233">
          <cell r="A2233" t="str">
            <v xml:space="preserve">5320-6-270                                   </v>
          </cell>
          <cell r="C2233">
            <v>0</v>
          </cell>
          <cell r="D2233">
            <v>0</v>
          </cell>
        </row>
        <row r="2234">
          <cell r="A2234" t="str">
            <v xml:space="preserve">5320-6-300                                   </v>
          </cell>
          <cell r="C2234">
            <v>0</v>
          </cell>
          <cell r="D2234">
            <v>0</v>
          </cell>
        </row>
        <row r="2235">
          <cell r="A2235" t="str">
            <v xml:space="preserve">5320-7-100                                   </v>
          </cell>
          <cell r="C2235">
            <v>0</v>
          </cell>
          <cell r="D2235">
            <v>0</v>
          </cell>
        </row>
        <row r="2236">
          <cell r="A2236" t="str">
            <v xml:space="preserve">5320-7-200                                   </v>
          </cell>
          <cell r="C2236">
            <v>0</v>
          </cell>
          <cell r="D2236">
            <v>0</v>
          </cell>
        </row>
        <row r="2237">
          <cell r="A2237" t="str">
            <v xml:space="preserve">5321-2                                       </v>
          </cell>
          <cell r="C2237">
            <v>0</v>
          </cell>
          <cell r="D2237">
            <v>0</v>
          </cell>
        </row>
        <row r="2238">
          <cell r="A2238" t="str">
            <v xml:space="preserve">5321-2-000                                   </v>
          </cell>
          <cell r="C2238">
            <v>0</v>
          </cell>
          <cell r="D2238">
            <v>0</v>
          </cell>
        </row>
        <row r="2239">
          <cell r="A2239" t="str">
            <v xml:space="preserve">5321-2-100                                   </v>
          </cell>
          <cell r="C2239">
            <v>138530.99</v>
          </cell>
          <cell r="D2239">
            <v>27544.119999999995</v>
          </cell>
        </row>
        <row r="2240">
          <cell r="A2240" t="str">
            <v xml:space="preserve">5321-2-110                                   </v>
          </cell>
          <cell r="C2240">
            <v>0</v>
          </cell>
          <cell r="D2240">
            <v>0</v>
          </cell>
        </row>
        <row r="2241">
          <cell r="A2241" t="str">
            <v xml:space="preserve">5321-2-112                                   </v>
          </cell>
          <cell r="C2241">
            <v>26393.34</v>
          </cell>
          <cell r="D2241">
            <v>5243.7099999999991</v>
          </cell>
        </row>
        <row r="2242">
          <cell r="A2242" t="str">
            <v xml:space="preserve">5321-2-120                                   </v>
          </cell>
          <cell r="C2242">
            <v>0</v>
          </cell>
          <cell r="D2242">
            <v>0</v>
          </cell>
        </row>
        <row r="2243">
          <cell r="A2243" t="str">
            <v xml:space="preserve">5321-2-130                                   </v>
          </cell>
          <cell r="C2243">
            <v>0</v>
          </cell>
          <cell r="D2243">
            <v>0</v>
          </cell>
        </row>
        <row r="2244">
          <cell r="A2244" t="str">
            <v xml:space="preserve">5321-2-140                                   </v>
          </cell>
          <cell r="C2244">
            <v>0</v>
          </cell>
          <cell r="D2244">
            <v>0</v>
          </cell>
        </row>
        <row r="2245">
          <cell r="A2245" t="str">
            <v xml:space="preserve">5321-2-141                                   </v>
          </cell>
          <cell r="C2245">
            <v>0</v>
          </cell>
          <cell r="D2245">
            <v>0</v>
          </cell>
        </row>
        <row r="2246">
          <cell r="A2246" t="str">
            <v xml:space="preserve">5321-2-142                                   </v>
          </cell>
          <cell r="C2246">
            <v>0</v>
          </cell>
          <cell r="D2246">
            <v>0</v>
          </cell>
        </row>
        <row r="2247">
          <cell r="A2247" t="str">
            <v xml:space="preserve">5321-2-200                                   </v>
          </cell>
          <cell r="C2247">
            <v>0</v>
          </cell>
          <cell r="D2247">
            <v>0</v>
          </cell>
        </row>
        <row r="2248">
          <cell r="A2248" t="str">
            <v xml:space="preserve">5321-2-300                                   </v>
          </cell>
          <cell r="C2248">
            <v>0</v>
          </cell>
          <cell r="D2248">
            <v>0</v>
          </cell>
        </row>
        <row r="2249">
          <cell r="A2249" t="str">
            <v xml:space="preserve">5321-2-400                                   </v>
          </cell>
          <cell r="C2249">
            <v>0</v>
          </cell>
          <cell r="D2249">
            <v>0</v>
          </cell>
        </row>
        <row r="2250">
          <cell r="A2250" t="str">
            <v xml:space="preserve">5321-2-500                                   </v>
          </cell>
          <cell r="C2250">
            <v>0</v>
          </cell>
          <cell r="D2250">
            <v>0</v>
          </cell>
        </row>
        <row r="2251">
          <cell r="A2251" t="str">
            <v xml:space="preserve">5321-2-600                                   </v>
          </cell>
          <cell r="C2251">
            <v>0</v>
          </cell>
          <cell r="D2251">
            <v>0</v>
          </cell>
        </row>
        <row r="2252">
          <cell r="A2252" t="str">
            <v xml:space="preserve">5321-2-610                                   </v>
          </cell>
          <cell r="C2252">
            <v>0</v>
          </cell>
          <cell r="D2252">
            <v>0</v>
          </cell>
        </row>
        <row r="2253">
          <cell r="A2253" t="str">
            <v xml:space="preserve">5321-2-620                                   </v>
          </cell>
          <cell r="C2253">
            <v>0</v>
          </cell>
          <cell r="D2253">
            <v>0</v>
          </cell>
        </row>
        <row r="2254">
          <cell r="A2254" t="str">
            <v xml:space="preserve">5321-2-700                                   </v>
          </cell>
          <cell r="C2254">
            <v>0</v>
          </cell>
          <cell r="D2254">
            <v>0</v>
          </cell>
        </row>
        <row r="2255">
          <cell r="A2255" t="str">
            <v xml:space="preserve">5321-2-710                                   </v>
          </cell>
          <cell r="C2255">
            <v>0</v>
          </cell>
          <cell r="D2255">
            <v>0</v>
          </cell>
        </row>
        <row r="2256">
          <cell r="A2256" t="str">
            <v xml:space="preserve">5321-2-720                                   </v>
          </cell>
          <cell r="C2256">
            <v>0</v>
          </cell>
          <cell r="D2256">
            <v>0</v>
          </cell>
        </row>
        <row r="2257">
          <cell r="A2257" t="str">
            <v xml:space="preserve">5321-3                                       </v>
          </cell>
          <cell r="C2257">
            <v>0</v>
          </cell>
          <cell r="D2257">
            <v>0</v>
          </cell>
        </row>
        <row r="2258">
          <cell r="A2258" t="str">
            <v xml:space="preserve">5321-3-000                                   </v>
          </cell>
          <cell r="C2258">
            <v>0</v>
          </cell>
          <cell r="D2258">
            <v>0</v>
          </cell>
        </row>
        <row r="2259">
          <cell r="A2259" t="str">
            <v xml:space="preserve">5321-3-100                                   </v>
          </cell>
          <cell r="C2259">
            <v>1147.99</v>
          </cell>
          <cell r="D2259">
            <v>228.07999999999993</v>
          </cell>
        </row>
        <row r="2260">
          <cell r="A2260" t="str">
            <v xml:space="preserve">5321-3-200                                   </v>
          </cell>
          <cell r="C2260">
            <v>0</v>
          </cell>
          <cell r="D2260">
            <v>0</v>
          </cell>
        </row>
        <row r="2261">
          <cell r="A2261" t="str">
            <v xml:space="preserve">5321-5                                       </v>
          </cell>
          <cell r="C2261">
            <v>0</v>
          </cell>
          <cell r="D2261">
            <v>0</v>
          </cell>
        </row>
        <row r="2262">
          <cell r="A2262" t="str">
            <v xml:space="preserve">5321-5-100                                   </v>
          </cell>
          <cell r="C2262">
            <v>0</v>
          </cell>
          <cell r="D2262">
            <v>0</v>
          </cell>
        </row>
        <row r="2263">
          <cell r="A2263" t="str">
            <v xml:space="preserve">5321-5-200                                   </v>
          </cell>
          <cell r="C2263">
            <v>0</v>
          </cell>
          <cell r="D2263">
            <v>0</v>
          </cell>
        </row>
        <row r="2264">
          <cell r="A2264" t="str">
            <v xml:space="preserve">5321-6                                       </v>
          </cell>
          <cell r="C2264">
            <v>0</v>
          </cell>
          <cell r="D2264">
            <v>0</v>
          </cell>
        </row>
        <row r="2265">
          <cell r="A2265" t="str">
            <v xml:space="preserve">5321-6-100                                   </v>
          </cell>
          <cell r="C2265">
            <v>1499.1</v>
          </cell>
          <cell r="D2265">
            <v>297.84000000000015</v>
          </cell>
        </row>
        <row r="2266">
          <cell r="A2266" t="str">
            <v xml:space="preserve">5321-6-150                                   </v>
          </cell>
          <cell r="C2266">
            <v>47824.04</v>
          </cell>
          <cell r="D2266">
            <v>9501.4599999999991</v>
          </cell>
        </row>
        <row r="2267">
          <cell r="A2267" t="str">
            <v xml:space="preserve">5321-6-170                                   </v>
          </cell>
          <cell r="C2267">
            <v>0</v>
          </cell>
          <cell r="D2267">
            <v>0</v>
          </cell>
        </row>
        <row r="2268">
          <cell r="A2268" t="str">
            <v xml:space="preserve">5321-6-200                                   </v>
          </cell>
          <cell r="C2268">
            <v>0</v>
          </cell>
          <cell r="D2268">
            <v>0</v>
          </cell>
        </row>
        <row r="2269">
          <cell r="A2269" t="str">
            <v xml:space="preserve">5321-6-250                                   </v>
          </cell>
          <cell r="C2269">
            <v>0</v>
          </cell>
          <cell r="D2269">
            <v>0</v>
          </cell>
        </row>
        <row r="2270">
          <cell r="A2270" t="str">
            <v xml:space="preserve">5321-6-270                                   </v>
          </cell>
          <cell r="C2270">
            <v>0</v>
          </cell>
          <cell r="D2270">
            <v>0</v>
          </cell>
        </row>
        <row r="2271">
          <cell r="A2271" t="str">
            <v xml:space="preserve">5321-6-300                                   </v>
          </cell>
          <cell r="C2271">
            <v>0</v>
          </cell>
          <cell r="D2271">
            <v>0</v>
          </cell>
        </row>
        <row r="2272">
          <cell r="A2272" t="str">
            <v xml:space="preserve">5321-7-100                                   </v>
          </cell>
          <cell r="C2272">
            <v>0</v>
          </cell>
          <cell r="D2272">
            <v>0</v>
          </cell>
        </row>
        <row r="2273">
          <cell r="A2273" t="str">
            <v xml:space="preserve">5321-7-200                                   </v>
          </cell>
          <cell r="C2273">
            <v>0</v>
          </cell>
          <cell r="D2273">
            <v>0</v>
          </cell>
        </row>
        <row r="2274">
          <cell r="A2274" t="str">
            <v xml:space="preserve">5325-2                                       </v>
          </cell>
          <cell r="C2274">
            <v>0</v>
          </cell>
          <cell r="D2274">
            <v>0</v>
          </cell>
        </row>
        <row r="2275">
          <cell r="A2275" t="str">
            <v xml:space="preserve">5325-2-000                                   </v>
          </cell>
          <cell r="C2275">
            <v>0</v>
          </cell>
          <cell r="D2275">
            <v>0</v>
          </cell>
        </row>
        <row r="2276">
          <cell r="A2276" t="str">
            <v xml:space="preserve">5325-2-100                                   </v>
          </cell>
          <cell r="C2276">
            <v>13915.32</v>
          </cell>
          <cell r="D2276">
            <v>2764.630000000001</v>
          </cell>
        </row>
        <row r="2277">
          <cell r="A2277" t="str">
            <v xml:space="preserve">5325-2-110                                   </v>
          </cell>
          <cell r="C2277">
            <v>0</v>
          </cell>
          <cell r="D2277">
            <v>0</v>
          </cell>
        </row>
        <row r="2278">
          <cell r="A2278" t="str">
            <v xml:space="preserve">5325-2-120                                   </v>
          </cell>
          <cell r="C2278">
            <v>0</v>
          </cell>
          <cell r="D2278">
            <v>0</v>
          </cell>
        </row>
        <row r="2279">
          <cell r="A2279" t="str">
            <v xml:space="preserve">5325-2-130                                   </v>
          </cell>
          <cell r="C2279">
            <v>0</v>
          </cell>
          <cell r="D2279">
            <v>0</v>
          </cell>
        </row>
        <row r="2280">
          <cell r="A2280" t="str">
            <v xml:space="preserve">5325-2-140                                   </v>
          </cell>
          <cell r="C2280">
            <v>0</v>
          </cell>
          <cell r="D2280">
            <v>0</v>
          </cell>
        </row>
        <row r="2281">
          <cell r="A2281" t="str">
            <v xml:space="preserve">5325-2-141                                   </v>
          </cell>
          <cell r="C2281">
            <v>0</v>
          </cell>
          <cell r="D2281">
            <v>0</v>
          </cell>
        </row>
        <row r="2282">
          <cell r="A2282" t="str">
            <v xml:space="preserve">5325-2-142                                   </v>
          </cell>
          <cell r="C2282">
            <v>0</v>
          </cell>
          <cell r="D2282">
            <v>0</v>
          </cell>
        </row>
        <row r="2283">
          <cell r="A2283" t="str">
            <v xml:space="preserve">5325-2-200                                   </v>
          </cell>
          <cell r="C2283">
            <v>0</v>
          </cell>
          <cell r="D2283">
            <v>0</v>
          </cell>
        </row>
        <row r="2284">
          <cell r="A2284" t="str">
            <v xml:space="preserve">5325-2-300                                   </v>
          </cell>
          <cell r="C2284">
            <v>0</v>
          </cell>
          <cell r="D2284">
            <v>0</v>
          </cell>
        </row>
        <row r="2285">
          <cell r="A2285" t="str">
            <v xml:space="preserve">5325-2-400                                   </v>
          </cell>
          <cell r="C2285">
            <v>0</v>
          </cell>
          <cell r="D2285">
            <v>0</v>
          </cell>
        </row>
        <row r="2286">
          <cell r="A2286" t="str">
            <v xml:space="preserve">5325-2-500                                   </v>
          </cell>
          <cell r="C2286">
            <v>0</v>
          </cell>
          <cell r="D2286">
            <v>0</v>
          </cell>
        </row>
        <row r="2287">
          <cell r="A2287" t="str">
            <v xml:space="preserve">5325-2-600                                   </v>
          </cell>
          <cell r="C2287">
            <v>0</v>
          </cell>
          <cell r="D2287">
            <v>0</v>
          </cell>
        </row>
        <row r="2288">
          <cell r="A2288" t="str">
            <v xml:space="preserve">5325-2-610                                   </v>
          </cell>
          <cell r="C2288">
            <v>0</v>
          </cell>
          <cell r="D2288">
            <v>0</v>
          </cell>
        </row>
        <row r="2289">
          <cell r="A2289" t="str">
            <v xml:space="preserve">5325-2-620                                   </v>
          </cell>
          <cell r="C2289">
            <v>0</v>
          </cell>
          <cell r="D2289">
            <v>0</v>
          </cell>
        </row>
        <row r="2290">
          <cell r="A2290" t="str">
            <v xml:space="preserve">5325-2-700                                   </v>
          </cell>
          <cell r="C2290">
            <v>0</v>
          </cell>
          <cell r="D2290">
            <v>0</v>
          </cell>
        </row>
        <row r="2291">
          <cell r="A2291" t="str">
            <v xml:space="preserve">5325-2-710                                   </v>
          </cell>
          <cell r="C2291">
            <v>0</v>
          </cell>
          <cell r="D2291">
            <v>0</v>
          </cell>
        </row>
        <row r="2292">
          <cell r="A2292" t="str">
            <v xml:space="preserve">5325-2-720                                   </v>
          </cell>
          <cell r="C2292">
            <v>0</v>
          </cell>
          <cell r="D2292">
            <v>0</v>
          </cell>
        </row>
        <row r="2293">
          <cell r="A2293" t="str">
            <v xml:space="preserve">5325-3-000                                   </v>
          </cell>
          <cell r="C2293">
            <v>0</v>
          </cell>
          <cell r="D2293">
            <v>0</v>
          </cell>
        </row>
        <row r="2294">
          <cell r="A2294" t="str">
            <v xml:space="preserve">5325-3-200                                   </v>
          </cell>
          <cell r="C2294">
            <v>0</v>
          </cell>
          <cell r="D2294">
            <v>0</v>
          </cell>
        </row>
        <row r="2295">
          <cell r="A2295" t="str">
            <v xml:space="preserve">5325-5                                       </v>
          </cell>
          <cell r="C2295">
            <v>0</v>
          </cell>
          <cell r="D2295">
            <v>0</v>
          </cell>
        </row>
        <row r="2296">
          <cell r="A2296" t="str">
            <v xml:space="preserve">5325-5-100                                   </v>
          </cell>
          <cell r="C2296">
            <v>0</v>
          </cell>
          <cell r="D2296">
            <v>0</v>
          </cell>
        </row>
        <row r="2297">
          <cell r="A2297" t="str">
            <v xml:space="preserve">5325-5-200                                   </v>
          </cell>
          <cell r="C2297">
            <v>0</v>
          </cell>
          <cell r="D2297">
            <v>0</v>
          </cell>
        </row>
        <row r="2298">
          <cell r="A2298" t="str">
            <v xml:space="preserve">5325-6                                       </v>
          </cell>
          <cell r="C2298">
            <v>0</v>
          </cell>
          <cell r="D2298">
            <v>0</v>
          </cell>
        </row>
        <row r="2299">
          <cell r="A2299" t="str">
            <v xml:space="preserve">5325-6-100                                   </v>
          </cell>
          <cell r="C2299">
            <v>0</v>
          </cell>
          <cell r="D2299">
            <v>0</v>
          </cell>
        </row>
        <row r="2300">
          <cell r="A2300" t="str">
            <v xml:space="preserve">5325-6-150                                   </v>
          </cell>
          <cell r="C2300">
            <v>0</v>
          </cell>
          <cell r="D2300">
            <v>0</v>
          </cell>
        </row>
        <row r="2301">
          <cell r="A2301" t="str">
            <v xml:space="preserve">5325-6-170                                   </v>
          </cell>
          <cell r="C2301">
            <v>0</v>
          </cell>
          <cell r="D2301">
            <v>0</v>
          </cell>
        </row>
        <row r="2302">
          <cell r="A2302" t="str">
            <v xml:space="preserve">5325-6-200                                   </v>
          </cell>
          <cell r="C2302">
            <v>0</v>
          </cell>
          <cell r="D2302">
            <v>0</v>
          </cell>
        </row>
        <row r="2303">
          <cell r="A2303" t="str">
            <v xml:space="preserve">5325-6-250                                   </v>
          </cell>
          <cell r="C2303">
            <v>0</v>
          </cell>
          <cell r="D2303">
            <v>0</v>
          </cell>
        </row>
        <row r="2304">
          <cell r="A2304" t="str">
            <v xml:space="preserve">5325-6-270                                   </v>
          </cell>
          <cell r="C2304">
            <v>0</v>
          </cell>
          <cell r="D2304">
            <v>0</v>
          </cell>
        </row>
        <row r="2305">
          <cell r="A2305" t="str">
            <v xml:space="preserve">5325-6-300                                   </v>
          </cell>
          <cell r="C2305">
            <v>0</v>
          </cell>
          <cell r="D2305">
            <v>0</v>
          </cell>
        </row>
        <row r="2306">
          <cell r="A2306" t="str">
            <v xml:space="preserve">5325-7-100                                   </v>
          </cell>
          <cell r="C2306">
            <v>0</v>
          </cell>
          <cell r="D2306">
            <v>0</v>
          </cell>
        </row>
        <row r="2307">
          <cell r="A2307" t="str">
            <v xml:space="preserve">5325-7-200                                   </v>
          </cell>
          <cell r="C2307">
            <v>0</v>
          </cell>
          <cell r="D2307">
            <v>0</v>
          </cell>
        </row>
        <row r="2308">
          <cell r="A2308" t="str">
            <v xml:space="preserve">5330-2                                       </v>
          </cell>
          <cell r="C2308">
            <v>0</v>
          </cell>
          <cell r="D2308">
            <v>0</v>
          </cell>
        </row>
        <row r="2309">
          <cell r="A2309" t="str">
            <v xml:space="preserve">5330-2-000                                   </v>
          </cell>
          <cell r="C2309">
            <v>0</v>
          </cell>
          <cell r="D2309">
            <v>0</v>
          </cell>
        </row>
        <row r="2310">
          <cell r="A2310" t="str">
            <v xml:space="preserve">5330-2-100                                   </v>
          </cell>
          <cell r="C2310">
            <v>258966.19</v>
          </cell>
          <cell r="D2310">
            <v>37822.010000000009</v>
          </cell>
        </row>
        <row r="2311">
          <cell r="A2311" t="str">
            <v xml:space="preserve">5330-2-110                                   </v>
          </cell>
          <cell r="C2311">
            <v>2120580.7200000002</v>
          </cell>
          <cell r="D2311">
            <v>421307.40999999968</v>
          </cell>
        </row>
        <row r="2312">
          <cell r="A2312" t="str">
            <v xml:space="preserve">5330-2-112                                   </v>
          </cell>
          <cell r="C2312">
            <v>384783.32</v>
          </cell>
          <cell r="D2312">
            <v>80709.919999999984</v>
          </cell>
        </row>
        <row r="2313">
          <cell r="A2313" t="str">
            <v xml:space="preserve">5330-2-120                                   </v>
          </cell>
          <cell r="C2313">
            <v>0</v>
          </cell>
          <cell r="D2313">
            <v>0</v>
          </cell>
        </row>
        <row r="2314">
          <cell r="A2314" t="str">
            <v xml:space="preserve">5330-2-130                                   </v>
          </cell>
          <cell r="C2314">
            <v>0</v>
          </cell>
          <cell r="D2314">
            <v>0</v>
          </cell>
        </row>
        <row r="2315">
          <cell r="A2315" t="str">
            <v xml:space="preserve">5330-2-140                                   </v>
          </cell>
          <cell r="C2315">
            <v>0</v>
          </cell>
          <cell r="D2315">
            <v>0</v>
          </cell>
        </row>
        <row r="2316">
          <cell r="A2316" t="str">
            <v xml:space="preserve">5330-2-141                                   </v>
          </cell>
          <cell r="C2316">
            <v>0</v>
          </cell>
          <cell r="D2316">
            <v>0</v>
          </cell>
        </row>
        <row r="2317">
          <cell r="A2317" t="str">
            <v xml:space="preserve">5330-2-142                                   </v>
          </cell>
          <cell r="C2317">
            <v>0</v>
          </cell>
          <cell r="D2317">
            <v>0</v>
          </cell>
        </row>
        <row r="2318">
          <cell r="A2318" t="str">
            <v xml:space="preserve">5330-2-200                                   </v>
          </cell>
          <cell r="C2318">
            <v>0</v>
          </cell>
          <cell r="D2318">
            <v>0</v>
          </cell>
        </row>
        <row r="2319">
          <cell r="A2319" t="str">
            <v xml:space="preserve">5330-2-300                                   </v>
          </cell>
          <cell r="C2319">
            <v>0</v>
          </cell>
          <cell r="D2319">
            <v>0</v>
          </cell>
        </row>
        <row r="2320">
          <cell r="A2320" t="str">
            <v xml:space="preserve">5330-2-400                                   </v>
          </cell>
          <cell r="C2320">
            <v>66955.649999999994</v>
          </cell>
          <cell r="D2320">
            <v>13302.440000000002</v>
          </cell>
        </row>
        <row r="2321">
          <cell r="A2321" t="str">
            <v xml:space="preserve">5330-2-500                                   </v>
          </cell>
          <cell r="C2321">
            <v>0</v>
          </cell>
          <cell r="D2321">
            <v>0</v>
          </cell>
        </row>
        <row r="2322">
          <cell r="A2322" t="str">
            <v xml:space="preserve">5330-2-600                                   </v>
          </cell>
          <cell r="C2322">
            <v>0</v>
          </cell>
          <cell r="D2322">
            <v>0</v>
          </cell>
        </row>
        <row r="2323">
          <cell r="A2323" t="str">
            <v xml:space="preserve">5330-2-610                                   </v>
          </cell>
          <cell r="C2323">
            <v>0</v>
          </cell>
          <cell r="D2323">
            <v>0</v>
          </cell>
        </row>
        <row r="2324">
          <cell r="A2324" t="str">
            <v xml:space="preserve">5330-2-620                                   </v>
          </cell>
          <cell r="C2324">
            <v>0</v>
          </cell>
          <cell r="D2324">
            <v>0</v>
          </cell>
        </row>
        <row r="2325">
          <cell r="A2325" t="str">
            <v xml:space="preserve">5330-2-700                                   </v>
          </cell>
          <cell r="C2325">
            <v>0</v>
          </cell>
          <cell r="D2325">
            <v>1553.5</v>
          </cell>
        </row>
        <row r="2326">
          <cell r="A2326" t="str">
            <v xml:space="preserve">5330-2-710                                   </v>
          </cell>
          <cell r="C2326">
            <v>57793.36</v>
          </cell>
          <cell r="D2326">
            <v>11482.119999999995</v>
          </cell>
        </row>
        <row r="2327">
          <cell r="A2327" t="str">
            <v xml:space="preserve">5330-2-720                                   </v>
          </cell>
          <cell r="C2327">
            <v>0</v>
          </cell>
          <cell r="D2327">
            <v>0</v>
          </cell>
        </row>
        <row r="2328">
          <cell r="A2328" t="str">
            <v xml:space="preserve">5330-3                                       </v>
          </cell>
          <cell r="C2328">
            <v>0</v>
          </cell>
          <cell r="D2328">
            <v>0</v>
          </cell>
        </row>
        <row r="2329">
          <cell r="A2329" t="str">
            <v xml:space="preserve">5330-3-000                                   </v>
          </cell>
          <cell r="C2329">
            <v>0</v>
          </cell>
          <cell r="D2329">
            <v>0</v>
          </cell>
        </row>
        <row r="2330">
          <cell r="A2330" t="str">
            <v xml:space="preserve">5330-3-100                                   </v>
          </cell>
          <cell r="C2330">
            <v>867789.87</v>
          </cell>
          <cell r="D2330">
            <v>171742.31000000006</v>
          </cell>
        </row>
        <row r="2331">
          <cell r="A2331" t="str">
            <v xml:space="preserve">5330-3-200                                   </v>
          </cell>
          <cell r="C2331">
            <v>0</v>
          </cell>
          <cell r="D2331">
            <v>0</v>
          </cell>
        </row>
        <row r="2332">
          <cell r="A2332" t="str">
            <v xml:space="preserve">5330-5                                       </v>
          </cell>
          <cell r="C2332">
            <v>0</v>
          </cell>
          <cell r="D2332">
            <v>0</v>
          </cell>
        </row>
        <row r="2333">
          <cell r="A2333" t="str">
            <v xml:space="preserve">5330-5-100                                   </v>
          </cell>
          <cell r="C2333">
            <v>0</v>
          </cell>
          <cell r="D2333">
            <v>0</v>
          </cell>
        </row>
        <row r="2334">
          <cell r="A2334" t="str">
            <v xml:space="preserve">5330-5-200                                   </v>
          </cell>
          <cell r="C2334">
            <v>0</v>
          </cell>
          <cell r="D2334">
            <v>0</v>
          </cell>
        </row>
        <row r="2335">
          <cell r="A2335" t="str">
            <v xml:space="preserve">5330-6                                       </v>
          </cell>
          <cell r="C2335">
            <v>0</v>
          </cell>
          <cell r="D2335">
            <v>0</v>
          </cell>
        </row>
        <row r="2336">
          <cell r="A2336" t="str">
            <v xml:space="preserve">5330-6-100                                   </v>
          </cell>
          <cell r="C2336">
            <v>5283296.8499999996</v>
          </cell>
          <cell r="D2336">
            <v>1051546.4000000004</v>
          </cell>
        </row>
        <row r="2337">
          <cell r="A2337" t="str">
            <v xml:space="preserve">5330-6-150                                   </v>
          </cell>
          <cell r="C2337">
            <v>2229409.4500000002</v>
          </cell>
          <cell r="D2337">
            <v>389974.36999999965</v>
          </cell>
        </row>
        <row r="2338">
          <cell r="A2338" t="str">
            <v xml:space="preserve">5330-6-170                                   </v>
          </cell>
          <cell r="C2338">
            <v>0</v>
          </cell>
          <cell r="D2338">
            <v>0</v>
          </cell>
        </row>
        <row r="2339">
          <cell r="A2339" t="str">
            <v xml:space="preserve">5330-6-200                                   </v>
          </cell>
          <cell r="C2339">
            <v>0</v>
          </cell>
          <cell r="D2339">
            <v>0</v>
          </cell>
        </row>
        <row r="2340">
          <cell r="A2340" t="str">
            <v xml:space="preserve">5330-6-250                                   </v>
          </cell>
          <cell r="C2340">
            <v>0</v>
          </cell>
          <cell r="D2340">
            <v>0</v>
          </cell>
        </row>
        <row r="2341">
          <cell r="A2341" t="str">
            <v xml:space="preserve">5330-6-270                                   </v>
          </cell>
          <cell r="C2341">
            <v>0</v>
          </cell>
          <cell r="D2341">
            <v>0</v>
          </cell>
        </row>
        <row r="2342">
          <cell r="A2342" t="str">
            <v xml:space="preserve">5330-6-300                                   </v>
          </cell>
          <cell r="C2342">
            <v>0</v>
          </cell>
          <cell r="D2342">
            <v>0</v>
          </cell>
        </row>
        <row r="2343">
          <cell r="A2343" t="str">
            <v xml:space="preserve">5330-7-100                                   </v>
          </cell>
          <cell r="C2343">
            <v>0</v>
          </cell>
          <cell r="D2343">
            <v>0</v>
          </cell>
        </row>
        <row r="2344">
          <cell r="A2344" t="str">
            <v xml:space="preserve">5330-7-200                                   </v>
          </cell>
          <cell r="C2344">
            <v>0</v>
          </cell>
          <cell r="D2344">
            <v>0</v>
          </cell>
        </row>
        <row r="2345">
          <cell r="A2345" t="str">
            <v xml:space="preserve">5331-2                                       </v>
          </cell>
          <cell r="C2345">
            <v>0</v>
          </cell>
          <cell r="D2345">
            <v>0</v>
          </cell>
        </row>
        <row r="2346">
          <cell r="A2346" t="str">
            <v xml:space="preserve">5331-2-000                                   </v>
          </cell>
          <cell r="C2346">
            <v>0</v>
          </cell>
          <cell r="D2346">
            <v>0</v>
          </cell>
        </row>
        <row r="2347">
          <cell r="A2347" t="str">
            <v xml:space="preserve">5331-2-100                                   </v>
          </cell>
          <cell r="C2347">
            <v>2842016.16</v>
          </cell>
          <cell r="D2347">
            <v>564639.00999999978</v>
          </cell>
        </row>
        <row r="2348">
          <cell r="A2348" t="str">
            <v xml:space="preserve">5331-2-110                                   </v>
          </cell>
          <cell r="C2348">
            <v>0</v>
          </cell>
          <cell r="D2348">
            <v>0</v>
          </cell>
        </row>
        <row r="2349">
          <cell r="A2349" t="str">
            <v xml:space="preserve">5331-2-120                                   </v>
          </cell>
          <cell r="C2349">
            <v>0</v>
          </cell>
          <cell r="D2349">
            <v>0</v>
          </cell>
        </row>
        <row r="2350">
          <cell r="A2350" t="str">
            <v xml:space="preserve">5331-2-130                                   </v>
          </cell>
          <cell r="C2350">
            <v>0</v>
          </cell>
          <cell r="D2350">
            <v>0</v>
          </cell>
        </row>
        <row r="2351">
          <cell r="A2351" t="str">
            <v xml:space="preserve">5331-2-140                                   </v>
          </cell>
          <cell r="C2351">
            <v>0</v>
          </cell>
          <cell r="D2351">
            <v>0</v>
          </cell>
        </row>
        <row r="2352">
          <cell r="A2352" t="str">
            <v xml:space="preserve">5331-2-141                                   </v>
          </cell>
          <cell r="C2352">
            <v>0</v>
          </cell>
          <cell r="D2352">
            <v>0</v>
          </cell>
        </row>
        <row r="2353">
          <cell r="A2353" t="str">
            <v xml:space="preserve">5331-2-142                                   </v>
          </cell>
          <cell r="C2353">
            <v>0</v>
          </cell>
          <cell r="D2353">
            <v>0</v>
          </cell>
        </row>
        <row r="2354">
          <cell r="A2354" t="str">
            <v xml:space="preserve">5331-2-200                                   </v>
          </cell>
          <cell r="C2354">
            <v>0</v>
          </cell>
          <cell r="D2354">
            <v>0</v>
          </cell>
        </row>
        <row r="2355">
          <cell r="A2355" t="str">
            <v xml:space="preserve">5331-2-300                                   </v>
          </cell>
          <cell r="C2355">
            <v>0</v>
          </cell>
          <cell r="D2355">
            <v>0</v>
          </cell>
        </row>
        <row r="2356">
          <cell r="A2356" t="str">
            <v xml:space="preserve">5331-2-400                                   </v>
          </cell>
          <cell r="C2356">
            <v>0</v>
          </cell>
          <cell r="D2356">
            <v>0</v>
          </cell>
        </row>
        <row r="2357">
          <cell r="A2357" t="str">
            <v xml:space="preserve">5331-2-500                                   </v>
          </cell>
          <cell r="C2357">
            <v>0</v>
          </cell>
          <cell r="D2357">
            <v>0</v>
          </cell>
        </row>
        <row r="2358">
          <cell r="A2358" t="str">
            <v xml:space="preserve">5331-2-600                                   </v>
          </cell>
          <cell r="C2358">
            <v>0</v>
          </cell>
          <cell r="D2358">
            <v>0</v>
          </cell>
        </row>
        <row r="2359">
          <cell r="A2359" t="str">
            <v xml:space="preserve">5331-2-610                                   </v>
          </cell>
          <cell r="C2359">
            <v>0</v>
          </cell>
          <cell r="D2359">
            <v>0</v>
          </cell>
        </row>
        <row r="2360">
          <cell r="A2360" t="str">
            <v xml:space="preserve">5331-2-620                                   </v>
          </cell>
          <cell r="C2360">
            <v>0</v>
          </cell>
          <cell r="D2360">
            <v>0</v>
          </cell>
        </row>
        <row r="2361">
          <cell r="A2361" t="str">
            <v xml:space="preserve">5331-2-700                                   </v>
          </cell>
          <cell r="C2361">
            <v>0</v>
          </cell>
          <cell r="D2361">
            <v>0</v>
          </cell>
        </row>
        <row r="2362">
          <cell r="A2362" t="str">
            <v xml:space="preserve">5331-2-710                                   </v>
          </cell>
          <cell r="C2362">
            <v>0</v>
          </cell>
          <cell r="D2362">
            <v>0</v>
          </cell>
        </row>
        <row r="2363">
          <cell r="A2363" t="str">
            <v xml:space="preserve">5331-2-720                                   </v>
          </cell>
          <cell r="C2363">
            <v>0</v>
          </cell>
          <cell r="D2363">
            <v>0</v>
          </cell>
        </row>
        <row r="2364">
          <cell r="A2364" t="str">
            <v xml:space="preserve">5331-3                                       </v>
          </cell>
          <cell r="C2364">
            <v>0</v>
          </cell>
          <cell r="D2364">
            <v>0</v>
          </cell>
        </row>
        <row r="2365">
          <cell r="A2365" t="str">
            <v xml:space="preserve">5331-3-000                                   </v>
          </cell>
          <cell r="C2365">
            <v>0</v>
          </cell>
          <cell r="D2365">
            <v>0</v>
          </cell>
        </row>
        <row r="2366">
          <cell r="A2366" t="str">
            <v xml:space="preserve">5331-3-100                                   </v>
          </cell>
          <cell r="C2366">
            <v>4197102.25</v>
          </cell>
          <cell r="D2366">
            <v>833861.3200000003</v>
          </cell>
        </row>
        <row r="2367">
          <cell r="A2367" t="str">
            <v xml:space="preserve">5331-3-200                                   </v>
          </cell>
          <cell r="C2367">
            <v>0</v>
          </cell>
          <cell r="D2367">
            <v>0</v>
          </cell>
        </row>
        <row r="2368">
          <cell r="A2368" t="str">
            <v xml:space="preserve">5331-5                                       </v>
          </cell>
          <cell r="C2368">
            <v>0</v>
          </cell>
          <cell r="D2368">
            <v>0</v>
          </cell>
        </row>
        <row r="2369">
          <cell r="A2369" t="str">
            <v xml:space="preserve">5331-5-100                                   </v>
          </cell>
          <cell r="C2369">
            <v>0</v>
          </cell>
          <cell r="D2369">
            <v>0</v>
          </cell>
        </row>
        <row r="2370">
          <cell r="A2370" t="str">
            <v xml:space="preserve">5331-5-200                                   </v>
          </cell>
          <cell r="C2370">
            <v>0</v>
          </cell>
          <cell r="D2370">
            <v>0</v>
          </cell>
        </row>
        <row r="2371">
          <cell r="A2371" t="str">
            <v xml:space="preserve">5331-6                                       </v>
          </cell>
          <cell r="C2371">
            <v>0</v>
          </cell>
          <cell r="D2371">
            <v>0</v>
          </cell>
        </row>
        <row r="2372">
          <cell r="A2372" t="str">
            <v xml:space="preserve">5331-6-100                                   </v>
          </cell>
          <cell r="C2372">
            <v>0</v>
          </cell>
          <cell r="D2372">
            <v>0</v>
          </cell>
        </row>
        <row r="2373">
          <cell r="A2373" t="str">
            <v xml:space="preserve">5331-6-150                                   </v>
          </cell>
          <cell r="C2373">
            <v>0</v>
          </cell>
          <cell r="D2373">
            <v>0</v>
          </cell>
        </row>
        <row r="2374">
          <cell r="A2374" t="str">
            <v xml:space="preserve">5331-6-170                                   </v>
          </cell>
          <cell r="C2374">
            <v>0</v>
          </cell>
          <cell r="D2374">
            <v>0</v>
          </cell>
        </row>
        <row r="2375">
          <cell r="A2375" t="str">
            <v xml:space="preserve">5331-6-200                                   </v>
          </cell>
          <cell r="C2375">
            <v>0</v>
          </cell>
          <cell r="D2375">
            <v>0</v>
          </cell>
        </row>
        <row r="2376">
          <cell r="A2376" t="str">
            <v xml:space="preserve">5331-6-250                                   </v>
          </cell>
          <cell r="C2376">
            <v>0</v>
          </cell>
          <cell r="D2376">
            <v>0</v>
          </cell>
        </row>
        <row r="2377">
          <cell r="A2377" t="str">
            <v xml:space="preserve">5331-6-270                                   </v>
          </cell>
          <cell r="C2377">
            <v>0</v>
          </cell>
          <cell r="D2377">
            <v>0</v>
          </cell>
        </row>
        <row r="2378">
          <cell r="A2378" t="str">
            <v xml:space="preserve">5331-6-300                                   </v>
          </cell>
          <cell r="C2378">
            <v>0</v>
          </cell>
          <cell r="D2378">
            <v>0</v>
          </cell>
        </row>
        <row r="2379">
          <cell r="A2379" t="str">
            <v xml:space="preserve">5331-7-100                                   </v>
          </cell>
          <cell r="C2379">
            <v>0</v>
          </cell>
          <cell r="D2379">
            <v>0</v>
          </cell>
        </row>
        <row r="2380">
          <cell r="A2380" t="str">
            <v xml:space="preserve">5331-7-200                                   </v>
          </cell>
          <cell r="C2380">
            <v>0</v>
          </cell>
          <cell r="D2380">
            <v>0</v>
          </cell>
        </row>
        <row r="2381">
          <cell r="A2381" t="str">
            <v xml:space="preserve">5332-3-100                                   </v>
          </cell>
          <cell r="C2381">
            <v>1066668.21</v>
          </cell>
          <cell r="D2381">
            <v>211920.78000000003</v>
          </cell>
        </row>
        <row r="2382">
          <cell r="A2382" t="str">
            <v xml:space="preserve">5332-6-100                                   </v>
          </cell>
          <cell r="C2382">
            <v>4033.54</v>
          </cell>
          <cell r="D2382">
            <v>801.35999999999967</v>
          </cell>
        </row>
        <row r="2383">
          <cell r="A2383" t="str">
            <v xml:space="preserve">5335-2                                       </v>
          </cell>
          <cell r="C2383">
            <v>0</v>
          </cell>
          <cell r="D2383">
            <v>0</v>
          </cell>
        </row>
        <row r="2384">
          <cell r="A2384" t="str">
            <v xml:space="preserve">5335-2-000                                   </v>
          </cell>
          <cell r="C2384">
            <v>0</v>
          </cell>
          <cell r="D2384">
            <v>414.24</v>
          </cell>
        </row>
        <row r="2385">
          <cell r="A2385" t="str">
            <v xml:space="preserve">5335-2-100                                   </v>
          </cell>
          <cell r="C2385">
            <v>397894.78</v>
          </cell>
          <cell r="D2385">
            <v>75538.37</v>
          </cell>
        </row>
        <row r="2386">
          <cell r="A2386" t="str">
            <v xml:space="preserve">5335-2-110                                   </v>
          </cell>
          <cell r="C2386">
            <v>0</v>
          </cell>
          <cell r="D2386">
            <v>0</v>
          </cell>
        </row>
        <row r="2387">
          <cell r="A2387" t="str">
            <v xml:space="preserve">5335-2-120                                   </v>
          </cell>
          <cell r="C2387">
            <v>0</v>
          </cell>
          <cell r="D2387">
            <v>0</v>
          </cell>
        </row>
        <row r="2388">
          <cell r="A2388" t="str">
            <v xml:space="preserve">5335-2-130                                   </v>
          </cell>
          <cell r="C2388">
            <v>0</v>
          </cell>
          <cell r="D2388">
            <v>0</v>
          </cell>
        </row>
        <row r="2389">
          <cell r="A2389" t="str">
            <v xml:space="preserve">5335-2-140                                   </v>
          </cell>
          <cell r="C2389">
            <v>0</v>
          </cell>
          <cell r="D2389">
            <v>0</v>
          </cell>
        </row>
        <row r="2390">
          <cell r="A2390" t="str">
            <v xml:space="preserve">5335-2-141                                   </v>
          </cell>
          <cell r="C2390">
            <v>0</v>
          </cell>
          <cell r="D2390">
            <v>0</v>
          </cell>
        </row>
        <row r="2391">
          <cell r="A2391" t="str">
            <v xml:space="preserve">5335-2-142                                   </v>
          </cell>
          <cell r="C2391">
            <v>0</v>
          </cell>
          <cell r="D2391">
            <v>0</v>
          </cell>
        </row>
        <row r="2392">
          <cell r="A2392" t="str">
            <v xml:space="preserve">5335-2-200                                   </v>
          </cell>
          <cell r="C2392">
            <v>2185.27</v>
          </cell>
          <cell r="D2392">
            <v>443.02</v>
          </cell>
        </row>
        <row r="2393">
          <cell r="A2393" t="str">
            <v xml:space="preserve">5335-2-300                                   </v>
          </cell>
          <cell r="C2393">
            <v>0</v>
          </cell>
          <cell r="D2393">
            <v>0</v>
          </cell>
        </row>
        <row r="2394">
          <cell r="A2394" t="str">
            <v xml:space="preserve">5335-2-400                                   </v>
          </cell>
          <cell r="C2394">
            <v>1429.2</v>
          </cell>
          <cell r="D2394">
            <v>289.74</v>
          </cell>
        </row>
        <row r="2395">
          <cell r="A2395" t="str">
            <v xml:space="preserve">5335-2-500                                   </v>
          </cell>
          <cell r="C2395">
            <v>0</v>
          </cell>
          <cell r="D2395">
            <v>0</v>
          </cell>
        </row>
        <row r="2396">
          <cell r="A2396" t="str">
            <v xml:space="preserve">5335-2-600                                   </v>
          </cell>
          <cell r="C2396">
            <v>0</v>
          </cell>
          <cell r="D2396">
            <v>0</v>
          </cell>
        </row>
        <row r="2397">
          <cell r="A2397" t="str">
            <v xml:space="preserve">5335-2-610                                   </v>
          </cell>
          <cell r="C2397">
            <v>0</v>
          </cell>
          <cell r="D2397">
            <v>0</v>
          </cell>
        </row>
        <row r="2398">
          <cell r="A2398" t="str">
            <v xml:space="preserve">5335-2-620                                   </v>
          </cell>
          <cell r="C2398">
            <v>0</v>
          </cell>
          <cell r="D2398">
            <v>0</v>
          </cell>
        </row>
        <row r="2399">
          <cell r="A2399" t="str">
            <v xml:space="preserve">5335-2-700                                   </v>
          </cell>
          <cell r="C2399">
            <v>0</v>
          </cell>
          <cell r="D2399">
            <v>0</v>
          </cell>
        </row>
        <row r="2400">
          <cell r="A2400" t="str">
            <v xml:space="preserve">5335-2-710                                   </v>
          </cell>
          <cell r="C2400">
            <v>0</v>
          </cell>
          <cell r="D2400">
            <v>43.82</v>
          </cell>
        </row>
        <row r="2401">
          <cell r="A2401" t="str">
            <v xml:space="preserve">5335-2-720                                   </v>
          </cell>
          <cell r="C2401">
            <v>2748.39</v>
          </cell>
          <cell r="D2401">
            <v>557.18000000000029</v>
          </cell>
        </row>
        <row r="2402">
          <cell r="A2402" t="str">
            <v xml:space="preserve">5335-3                                       </v>
          </cell>
          <cell r="C2402">
            <v>0</v>
          </cell>
          <cell r="D2402">
            <v>0</v>
          </cell>
        </row>
        <row r="2403">
          <cell r="A2403" t="str">
            <v xml:space="preserve">5335-3-000                                   </v>
          </cell>
          <cell r="C2403">
            <v>0</v>
          </cell>
          <cell r="D2403">
            <v>0</v>
          </cell>
        </row>
        <row r="2404">
          <cell r="A2404" t="str">
            <v xml:space="preserve">5335-3-100                                   </v>
          </cell>
          <cell r="C2404">
            <v>16770.66</v>
          </cell>
          <cell r="D2404">
            <v>1236.3100000000013</v>
          </cell>
        </row>
        <row r="2405">
          <cell r="A2405" t="str">
            <v xml:space="preserve">5335-3-200                                   </v>
          </cell>
          <cell r="C2405">
            <v>0</v>
          </cell>
          <cell r="D2405">
            <v>0</v>
          </cell>
        </row>
        <row r="2406">
          <cell r="A2406" t="str">
            <v xml:space="preserve">5335-5                                       </v>
          </cell>
          <cell r="C2406">
            <v>0</v>
          </cell>
          <cell r="D2406">
            <v>0</v>
          </cell>
        </row>
        <row r="2407">
          <cell r="A2407" t="str">
            <v xml:space="preserve">5335-5-100                                   </v>
          </cell>
          <cell r="C2407">
            <v>0</v>
          </cell>
          <cell r="D2407">
            <v>0</v>
          </cell>
        </row>
        <row r="2408">
          <cell r="A2408" t="str">
            <v xml:space="preserve">5335-5-200                                   </v>
          </cell>
          <cell r="C2408">
            <v>0</v>
          </cell>
          <cell r="D2408">
            <v>0</v>
          </cell>
        </row>
        <row r="2409">
          <cell r="A2409" t="str">
            <v xml:space="preserve">5335-6                                       </v>
          </cell>
          <cell r="C2409">
            <v>0</v>
          </cell>
          <cell r="D2409">
            <v>0</v>
          </cell>
        </row>
        <row r="2410">
          <cell r="A2410" t="str">
            <v xml:space="preserve">5335-6-100                                   </v>
          </cell>
          <cell r="C2410">
            <v>25080.17</v>
          </cell>
          <cell r="D2410">
            <v>5108.380000000001</v>
          </cell>
        </row>
        <row r="2411">
          <cell r="A2411" t="str">
            <v xml:space="preserve">5335-6-150                                   </v>
          </cell>
          <cell r="C2411">
            <v>0</v>
          </cell>
          <cell r="D2411">
            <v>0</v>
          </cell>
        </row>
        <row r="2412">
          <cell r="A2412" t="str">
            <v xml:space="preserve">5335-6-170                                   </v>
          </cell>
          <cell r="C2412">
            <v>0</v>
          </cell>
          <cell r="D2412">
            <v>0</v>
          </cell>
        </row>
        <row r="2413">
          <cell r="A2413" t="str">
            <v xml:space="preserve">5335-6-200                                   </v>
          </cell>
          <cell r="C2413">
            <v>0</v>
          </cell>
          <cell r="D2413">
            <v>0</v>
          </cell>
        </row>
        <row r="2414">
          <cell r="A2414" t="str">
            <v xml:space="preserve">5335-6-250                                   </v>
          </cell>
          <cell r="C2414">
            <v>0</v>
          </cell>
          <cell r="D2414">
            <v>0</v>
          </cell>
        </row>
        <row r="2415">
          <cell r="A2415" t="str">
            <v xml:space="preserve">5335-6-270                                   </v>
          </cell>
          <cell r="C2415">
            <v>0</v>
          </cell>
          <cell r="D2415">
            <v>0</v>
          </cell>
        </row>
        <row r="2416">
          <cell r="A2416" t="str">
            <v xml:space="preserve">5335-6-300                                   </v>
          </cell>
          <cell r="C2416">
            <v>0</v>
          </cell>
          <cell r="D2416">
            <v>0</v>
          </cell>
        </row>
        <row r="2417">
          <cell r="A2417" t="str">
            <v xml:space="preserve">5335-7-100                                   </v>
          </cell>
          <cell r="C2417">
            <v>0</v>
          </cell>
          <cell r="D2417">
            <v>0</v>
          </cell>
        </row>
        <row r="2418">
          <cell r="A2418" t="str">
            <v xml:space="preserve">5335-7-200                                   </v>
          </cell>
          <cell r="C2418">
            <v>0</v>
          </cell>
          <cell r="D2418">
            <v>0</v>
          </cell>
        </row>
        <row r="2419">
          <cell r="A2419" t="str">
            <v xml:space="preserve">5336-2                                       </v>
          </cell>
          <cell r="C2419">
            <v>0</v>
          </cell>
          <cell r="D2419">
            <v>0</v>
          </cell>
        </row>
        <row r="2420">
          <cell r="A2420" t="str">
            <v xml:space="preserve">5336-2-000                                   </v>
          </cell>
          <cell r="C2420">
            <v>0</v>
          </cell>
          <cell r="D2420">
            <v>0</v>
          </cell>
        </row>
        <row r="2421">
          <cell r="A2421" t="str">
            <v xml:space="preserve">5336-2-100                                   </v>
          </cell>
          <cell r="C2421">
            <v>1980.74</v>
          </cell>
          <cell r="D2421">
            <v>393.54000000000019</v>
          </cell>
        </row>
        <row r="2422">
          <cell r="A2422" t="str">
            <v xml:space="preserve">5336-2-110                                   </v>
          </cell>
          <cell r="C2422">
            <v>0</v>
          </cell>
          <cell r="D2422">
            <v>0</v>
          </cell>
        </row>
        <row r="2423">
          <cell r="A2423" t="str">
            <v xml:space="preserve">5336-2-120                                   </v>
          </cell>
          <cell r="C2423">
            <v>0</v>
          </cell>
          <cell r="D2423">
            <v>0</v>
          </cell>
        </row>
        <row r="2424">
          <cell r="A2424" t="str">
            <v xml:space="preserve">5336-2-130                                   </v>
          </cell>
          <cell r="C2424">
            <v>0</v>
          </cell>
          <cell r="D2424">
            <v>0</v>
          </cell>
        </row>
        <row r="2425">
          <cell r="A2425" t="str">
            <v xml:space="preserve">5336-2-140                                   </v>
          </cell>
          <cell r="C2425">
            <v>0</v>
          </cell>
          <cell r="D2425">
            <v>0</v>
          </cell>
        </row>
        <row r="2426">
          <cell r="A2426" t="str">
            <v xml:space="preserve">5336-2-141                                   </v>
          </cell>
          <cell r="C2426">
            <v>0</v>
          </cell>
          <cell r="D2426">
            <v>0</v>
          </cell>
        </row>
        <row r="2427">
          <cell r="A2427" t="str">
            <v xml:space="preserve">5336-2-142                                   </v>
          </cell>
          <cell r="C2427">
            <v>0</v>
          </cell>
          <cell r="D2427">
            <v>0</v>
          </cell>
        </row>
        <row r="2428">
          <cell r="A2428" t="str">
            <v xml:space="preserve">5336-2-200                                   </v>
          </cell>
          <cell r="C2428">
            <v>0</v>
          </cell>
          <cell r="D2428">
            <v>0</v>
          </cell>
        </row>
        <row r="2429">
          <cell r="A2429" t="str">
            <v xml:space="preserve">5336-2-300                                   </v>
          </cell>
          <cell r="C2429">
            <v>0</v>
          </cell>
          <cell r="D2429">
            <v>0</v>
          </cell>
        </row>
        <row r="2430">
          <cell r="A2430" t="str">
            <v xml:space="preserve">5336-2-400                                   </v>
          </cell>
          <cell r="C2430">
            <v>0</v>
          </cell>
          <cell r="D2430">
            <v>0</v>
          </cell>
        </row>
        <row r="2431">
          <cell r="A2431" t="str">
            <v xml:space="preserve">5336-2-500                                   </v>
          </cell>
          <cell r="C2431">
            <v>0</v>
          </cell>
          <cell r="D2431">
            <v>0</v>
          </cell>
        </row>
        <row r="2432">
          <cell r="A2432" t="str">
            <v xml:space="preserve">5336-2-600                                   </v>
          </cell>
          <cell r="C2432">
            <v>0</v>
          </cell>
          <cell r="D2432">
            <v>0</v>
          </cell>
        </row>
        <row r="2433">
          <cell r="A2433" t="str">
            <v xml:space="preserve">5336-2-610                                   </v>
          </cell>
          <cell r="C2433">
            <v>0</v>
          </cell>
          <cell r="D2433">
            <v>0</v>
          </cell>
        </row>
        <row r="2434">
          <cell r="A2434" t="str">
            <v xml:space="preserve">5336-2-620                                   </v>
          </cell>
          <cell r="C2434">
            <v>0</v>
          </cell>
          <cell r="D2434">
            <v>0</v>
          </cell>
        </row>
        <row r="2435">
          <cell r="A2435" t="str">
            <v xml:space="preserve">5336-2-700                                   </v>
          </cell>
          <cell r="C2435">
            <v>0</v>
          </cell>
          <cell r="D2435">
            <v>0</v>
          </cell>
        </row>
        <row r="2436">
          <cell r="A2436" t="str">
            <v xml:space="preserve">5336-2-710                                   </v>
          </cell>
          <cell r="C2436">
            <v>0</v>
          </cell>
          <cell r="D2436">
            <v>0</v>
          </cell>
        </row>
        <row r="2437">
          <cell r="A2437" t="str">
            <v xml:space="preserve">5336-2-720                                   </v>
          </cell>
          <cell r="C2437">
            <v>0</v>
          </cell>
          <cell r="D2437">
            <v>0</v>
          </cell>
        </row>
        <row r="2438">
          <cell r="A2438" t="str">
            <v xml:space="preserve">5336-3-000                                   </v>
          </cell>
          <cell r="C2438">
            <v>0</v>
          </cell>
          <cell r="D2438">
            <v>0</v>
          </cell>
        </row>
        <row r="2439">
          <cell r="A2439" t="str">
            <v xml:space="preserve">5336-3-200                                   </v>
          </cell>
          <cell r="C2439">
            <v>0</v>
          </cell>
          <cell r="D2439">
            <v>0</v>
          </cell>
        </row>
        <row r="2440">
          <cell r="A2440" t="str">
            <v xml:space="preserve">5340-2                                       </v>
          </cell>
          <cell r="C2440">
            <v>0</v>
          </cell>
          <cell r="D2440">
            <v>0</v>
          </cell>
        </row>
        <row r="2441">
          <cell r="A2441" t="str">
            <v xml:space="preserve">5340-2-000                                   </v>
          </cell>
          <cell r="C2441">
            <v>0</v>
          </cell>
          <cell r="D2441">
            <v>0</v>
          </cell>
        </row>
        <row r="2442">
          <cell r="A2442" t="str">
            <v xml:space="preserve">5340-2-100                                   </v>
          </cell>
          <cell r="C2442">
            <v>569231.84</v>
          </cell>
          <cell r="D2442">
            <v>113577.96000000008</v>
          </cell>
        </row>
        <row r="2443">
          <cell r="A2443" t="str">
            <v xml:space="preserve">5340-2-110                                   </v>
          </cell>
          <cell r="C2443">
            <v>0</v>
          </cell>
          <cell r="D2443">
            <v>0</v>
          </cell>
        </row>
        <row r="2444">
          <cell r="A2444" t="str">
            <v xml:space="preserve">5340-2-120                                   </v>
          </cell>
          <cell r="C2444">
            <v>0</v>
          </cell>
          <cell r="D2444">
            <v>0</v>
          </cell>
        </row>
        <row r="2445">
          <cell r="A2445" t="str">
            <v xml:space="preserve">5340-2-130                                   </v>
          </cell>
          <cell r="C2445">
            <v>0</v>
          </cell>
          <cell r="D2445">
            <v>0</v>
          </cell>
        </row>
        <row r="2446">
          <cell r="A2446" t="str">
            <v xml:space="preserve">5340-2-140                                   </v>
          </cell>
          <cell r="C2446">
            <v>0</v>
          </cell>
          <cell r="D2446">
            <v>0</v>
          </cell>
        </row>
        <row r="2447">
          <cell r="A2447" t="str">
            <v xml:space="preserve">5340-2-141                                   </v>
          </cell>
          <cell r="C2447">
            <v>0</v>
          </cell>
          <cell r="D2447">
            <v>0</v>
          </cell>
        </row>
        <row r="2448">
          <cell r="A2448" t="str">
            <v xml:space="preserve">5340-2-142                                   </v>
          </cell>
          <cell r="C2448">
            <v>0</v>
          </cell>
          <cell r="D2448">
            <v>0</v>
          </cell>
        </row>
        <row r="2449">
          <cell r="A2449" t="str">
            <v xml:space="preserve">5340-2-200                                   </v>
          </cell>
          <cell r="C2449">
            <v>0</v>
          </cell>
          <cell r="D2449">
            <v>0</v>
          </cell>
        </row>
        <row r="2450">
          <cell r="A2450" t="str">
            <v xml:space="preserve">5340-2-300                                   </v>
          </cell>
          <cell r="C2450">
            <v>0</v>
          </cell>
          <cell r="D2450">
            <v>0</v>
          </cell>
        </row>
        <row r="2451">
          <cell r="A2451" t="str">
            <v xml:space="preserve">5340-2-400                                   </v>
          </cell>
          <cell r="C2451">
            <v>0</v>
          </cell>
          <cell r="D2451">
            <v>0</v>
          </cell>
        </row>
        <row r="2452">
          <cell r="A2452" t="str">
            <v xml:space="preserve">5340-2-500                                   </v>
          </cell>
          <cell r="C2452">
            <v>0</v>
          </cell>
          <cell r="D2452">
            <v>0</v>
          </cell>
        </row>
        <row r="2453">
          <cell r="A2453" t="str">
            <v xml:space="preserve">5340-2-600                                   </v>
          </cell>
          <cell r="C2453">
            <v>0</v>
          </cell>
          <cell r="D2453">
            <v>0</v>
          </cell>
        </row>
        <row r="2454">
          <cell r="A2454" t="str">
            <v xml:space="preserve">5340-2-610                                   </v>
          </cell>
          <cell r="C2454">
            <v>0</v>
          </cell>
          <cell r="D2454">
            <v>0</v>
          </cell>
        </row>
        <row r="2455">
          <cell r="A2455" t="str">
            <v xml:space="preserve">5340-2-620                                   </v>
          </cell>
          <cell r="C2455">
            <v>0</v>
          </cell>
          <cell r="D2455">
            <v>0</v>
          </cell>
        </row>
        <row r="2456">
          <cell r="A2456" t="str">
            <v xml:space="preserve">5340-2-700                                   </v>
          </cell>
          <cell r="C2456">
            <v>0</v>
          </cell>
          <cell r="D2456">
            <v>0</v>
          </cell>
        </row>
        <row r="2457">
          <cell r="A2457" t="str">
            <v xml:space="preserve">5340-2-710                                   </v>
          </cell>
          <cell r="C2457">
            <v>0</v>
          </cell>
          <cell r="D2457">
            <v>0</v>
          </cell>
        </row>
        <row r="2458">
          <cell r="A2458" t="str">
            <v xml:space="preserve">5340-2-720                                   </v>
          </cell>
          <cell r="C2458">
            <v>0</v>
          </cell>
          <cell r="D2458">
            <v>0</v>
          </cell>
        </row>
        <row r="2459">
          <cell r="A2459" t="str">
            <v xml:space="preserve">5340-3                                       </v>
          </cell>
          <cell r="C2459">
            <v>0</v>
          </cell>
          <cell r="D2459">
            <v>0</v>
          </cell>
        </row>
        <row r="2460">
          <cell r="A2460" t="str">
            <v xml:space="preserve">5340-3-000                                   </v>
          </cell>
          <cell r="C2460">
            <v>0</v>
          </cell>
          <cell r="D2460">
            <v>0</v>
          </cell>
        </row>
        <row r="2461">
          <cell r="A2461" t="str">
            <v xml:space="preserve">5340-3-100                                   </v>
          </cell>
          <cell r="C2461">
            <v>58085.45</v>
          </cell>
          <cell r="D2461">
            <v>12210.100000000006</v>
          </cell>
        </row>
        <row r="2462">
          <cell r="A2462" t="str">
            <v xml:space="preserve">5340-3-200                                   </v>
          </cell>
          <cell r="C2462">
            <v>0</v>
          </cell>
          <cell r="D2462">
            <v>0</v>
          </cell>
        </row>
        <row r="2463">
          <cell r="A2463" t="str">
            <v xml:space="preserve">5340-5                                       </v>
          </cell>
          <cell r="C2463">
            <v>0</v>
          </cell>
          <cell r="D2463">
            <v>0</v>
          </cell>
        </row>
        <row r="2464">
          <cell r="A2464" t="str">
            <v xml:space="preserve">5340-5-100                                   </v>
          </cell>
          <cell r="C2464">
            <v>0</v>
          </cell>
          <cell r="D2464">
            <v>0</v>
          </cell>
        </row>
        <row r="2465">
          <cell r="A2465" t="str">
            <v xml:space="preserve">5340-5-200                                   </v>
          </cell>
          <cell r="C2465">
            <v>0</v>
          </cell>
          <cell r="D2465">
            <v>0</v>
          </cell>
        </row>
        <row r="2466">
          <cell r="A2466" t="str">
            <v xml:space="preserve">5340-6                                       </v>
          </cell>
          <cell r="C2466">
            <v>0</v>
          </cell>
          <cell r="D2466">
            <v>0</v>
          </cell>
        </row>
        <row r="2467">
          <cell r="A2467" t="str">
            <v xml:space="preserve">5340-6-100                                   </v>
          </cell>
          <cell r="C2467">
            <v>91498.14</v>
          </cell>
          <cell r="D2467">
            <v>18143.770000000004</v>
          </cell>
        </row>
        <row r="2468">
          <cell r="A2468" t="str">
            <v xml:space="preserve">5340-6-150                                   </v>
          </cell>
          <cell r="C2468">
            <v>0</v>
          </cell>
          <cell r="D2468">
            <v>0</v>
          </cell>
        </row>
        <row r="2469">
          <cell r="A2469" t="str">
            <v xml:space="preserve">5340-6-170                                   </v>
          </cell>
          <cell r="C2469">
            <v>0</v>
          </cell>
          <cell r="D2469">
            <v>0</v>
          </cell>
        </row>
        <row r="2470">
          <cell r="A2470" t="str">
            <v xml:space="preserve">5340-6-200                                   </v>
          </cell>
          <cell r="C2470">
            <v>0</v>
          </cell>
          <cell r="D2470">
            <v>0</v>
          </cell>
        </row>
        <row r="2471">
          <cell r="A2471" t="str">
            <v xml:space="preserve">5340-6-250                                   </v>
          </cell>
          <cell r="C2471">
            <v>0</v>
          </cell>
          <cell r="D2471">
            <v>0</v>
          </cell>
        </row>
        <row r="2472">
          <cell r="A2472" t="str">
            <v xml:space="preserve">5340-6-270                                   </v>
          </cell>
          <cell r="C2472">
            <v>0</v>
          </cell>
          <cell r="D2472">
            <v>0</v>
          </cell>
        </row>
        <row r="2473">
          <cell r="A2473" t="str">
            <v xml:space="preserve">5340-6-300                                   </v>
          </cell>
          <cell r="C2473">
            <v>0</v>
          </cell>
          <cell r="D2473">
            <v>0</v>
          </cell>
        </row>
        <row r="2474">
          <cell r="A2474" t="str">
            <v xml:space="preserve">5340-7-100                                   </v>
          </cell>
          <cell r="C2474">
            <v>0</v>
          </cell>
          <cell r="D2474">
            <v>0</v>
          </cell>
        </row>
        <row r="2475">
          <cell r="A2475" t="str">
            <v xml:space="preserve">5340-7-200                                   </v>
          </cell>
          <cell r="C2475">
            <v>0</v>
          </cell>
          <cell r="D2475">
            <v>0</v>
          </cell>
        </row>
        <row r="2476">
          <cell r="A2476" t="str">
            <v xml:space="preserve">5341-2                                       </v>
          </cell>
          <cell r="C2476">
            <v>0</v>
          </cell>
          <cell r="D2476">
            <v>0</v>
          </cell>
        </row>
        <row r="2477">
          <cell r="A2477" t="str">
            <v xml:space="preserve">5341-2-000                                   </v>
          </cell>
          <cell r="C2477">
            <v>0</v>
          </cell>
          <cell r="D2477">
            <v>0</v>
          </cell>
        </row>
        <row r="2478">
          <cell r="A2478" t="str">
            <v xml:space="preserve">5341-2-100                                   </v>
          </cell>
          <cell r="C2478">
            <v>0</v>
          </cell>
          <cell r="D2478">
            <v>0</v>
          </cell>
        </row>
        <row r="2479">
          <cell r="A2479" t="str">
            <v xml:space="preserve">5341-2-110                                   </v>
          </cell>
          <cell r="C2479">
            <v>0</v>
          </cell>
          <cell r="D2479">
            <v>0</v>
          </cell>
        </row>
        <row r="2480">
          <cell r="A2480" t="str">
            <v xml:space="preserve">5341-2-120                                   </v>
          </cell>
          <cell r="C2480">
            <v>0</v>
          </cell>
          <cell r="D2480">
            <v>0</v>
          </cell>
        </row>
        <row r="2481">
          <cell r="A2481" t="str">
            <v xml:space="preserve">5341-2-130                                   </v>
          </cell>
          <cell r="C2481">
            <v>0</v>
          </cell>
          <cell r="D2481">
            <v>0</v>
          </cell>
        </row>
        <row r="2482">
          <cell r="A2482" t="str">
            <v xml:space="preserve">5341-2-140                                   </v>
          </cell>
          <cell r="C2482">
            <v>0</v>
          </cell>
          <cell r="D2482">
            <v>0</v>
          </cell>
        </row>
        <row r="2483">
          <cell r="A2483" t="str">
            <v xml:space="preserve">5341-2-141                                   </v>
          </cell>
          <cell r="C2483">
            <v>0</v>
          </cell>
          <cell r="D2483">
            <v>0</v>
          </cell>
        </row>
        <row r="2484">
          <cell r="A2484" t="str">
            <v xml:space="preserve">5341-2-142                                   </v>
          </cell>
          <cell r="C2484">
            <v>0</v>
          </cell>
          <cell r="D2484">
            <v>0</v>
          </cell>
        </row>
        <row r="2485">
          <cell r="A2485" t="str">
            <v xml:space="preserve">5341-2-200                                   </v>
          </cell>
          <cell r="C2485">
            <v>0</v>
          </cell>
          <cell r="D2485">
            <v>0</v>
          </cell>
        </row>
        <row r="2486">
          <cell r="A2486" t="str">
            <v xml:space="preserve">5341-2-300                                   </v>
          </cell>
          <cell r="C2486">
            <v>0</v>
          </cell>
          <cell r="D2486">
            <v>0</v>
          </cell>
        </row>
        <row r="2487">
          <cell r="A2487" t="str">
            <v xml:space="preserve">5341-2-400                                   </v>
          </cell>
          <cell r="C2487">
            <v>0</v>
          </cell>
          <cell r="D2487">
            <v>0</v>
          </cell>
        </row>
        <row r="2488">
          <cell r="A2488" t="str">
            <v xml:space="preserve">5341-2-500                                   </v>
          </cell>
          <cell r="C2488">
            <v>0</v>
          </cell>
          <cell r="D2488">
            <v>0</v>
          </cell>
        </row>
        <row r="2489">
          <cell r="A2489" t="str">
            <v xml:space="preserve">5341-2-600                                   </v>
          </cell>
          <cell r="C2489">
            <v>0</v>
          </cell>
          <cell r="D2489">
            <v>0</v>
          </cell>
        </row>
        <row r="2490">
          <cell r="A2490" t="str">
            <v xml:space="preserve">5341-2-610                                   </v>
          </cell>
          <cell r="C2490">
            <v>0</v>
          </cell>
          <cell r="D2490">
            <v>0</v>
          </cell>
        </row>
        <row r="2491">
          <cell r="A2491" t="str">
            <v xml:space="preserve">5341-2-620                                   </v>
          </cell>
          <cell r="C2491">
            <v>0</v>
          </cell>
          <cell r="D2491">
            <v>0</v>
          </cell>
        </row>
        <row r="2492">
          <cell r="A2492" t="str">
            <v xml:space="preserve">5341-2-700                                   </v>
          </cell>
          <cell r="C2492">
            <v>0</v>
          </cell>
          <cell r="D2492">
            <v>0</v>
          </cell>
        </row>
        <row r="2493">
          <cell r="A2493" t="str">
            <v xml:space="preserve">5341-2-710                                   </v>
          </cell>
          <cell r="C2493">
            <v>0</v>
          </cell>
          <cell r="D2493">
            <v>0</v>
          </cell>
        </row>
        <row r="2494">
          <cell r="A2494" t="str">
            <v xml:space="preserve">5341-2-720                                   </v>
          </cell>
          <cell r="C2494">
            <v>0</v>
          </cell>
          <cell r="D2494">
            <v>0</v>
          </cell>
        </row>
        <row r="2495">
          <cell r="A2495" t="str">
            <v xml:space="preserve">5341-3-000                                   </v>
          </cell>
          <cell r="C2495">
            <v>0</v>
          </cell>
          <cell r="D2495">
            <v>0</v>
          </cell>
        </row>
        <row r="2496">
          <cell r="A2496" t="str">
            <v xml:space="preserve">5341-3-200                                   </v>
          </cell>
          <cell r="C2496">
            <v>0</v>
          </cell>
          <cell r="D2496">
            <v>0</v>
          </cell>
        </row>
        <row r="2497">
          <cell r="A2497" t="str">
            <v xml:space="preserve">5345-2                                       </v>
          </cell>
          <cell r="C2497">
            <v>0</v>
          </cell>
          <cell r="D2497">
            <v>0</v>
          </cell>
        </row>
        <row r="2498">
          <cell r="A2498" t="str">
            <v xml:space="preserve">5345-2-000                                   </v>
          </cell>
          <cell r="C2498">
            <v>0</v>
          </cell>
          <cell r="D2498">
            <v>0</v>
          </cell>
        </row>
        <row r="2499">
          <cell r="A2499" t="str">
            <v xml:space="preserve">5345-2-100                                   </v>
          </cell>
          <cell r="C2499">
            <v>65702.61</v>
          </cell>
          <cell r="D2499">
            <v>13053.490000000005</v>
          </cell>
        </row>
        <row r="2500">
          <cell r="A2500" t="str">
            <v xml:space="preserve">5345-2-110                                   </v>
          </cell>
          <cell r="C2500">
            <v>0</v>
          </cell>
          <cell r="D2500">
            <v>0</v>
          </cell>
        </row>
        <row r="2501">
          <cell r="A2501" t="str">
            <v xml:space="preserve">5345-2-120                                   </v>
          </cell>
          <cell r="C2501">
            <v>0</v>
          </cell>
          <cell r="D2501">
            <v>0</v>
          </cell>
        </row>
        <row r="2502">
          <cell r="A2502" t="str">
            <v xml:space="preserve">5345-2-130                                   </v>
          </cell>
          <cell r="C2502">
            <v>0</v>
          </cell>
          <cell r="D2502">
            <v>0</v>
          </cell>
        </row>
        <row r="2503">
          <cell r="A2503" t="str">
            <v xml:space="preserve">5345-2-140                                   </v>
          </cell>
          <cell r="C2503">
            <v>0</v>
          </cell>
          <cell r="D2503">
            <v>0</v>
          </cell>
        </row>
        <row r="2504">
          <cell r="A2504" t="str">
            <v xml:space="preserve">5345-2-141                                   </v>
          </cell>
          <cell r="C2504">
            <v>0</v>
          </cell>
          <cell r="D2504">
            <v>0</v>
          </cell>
        </row>
        <row r="2505">
          <cell r="A2505" t="str">
            <v xml:space="preserve">5345-2-142                                   </v>
          </cell>
          <cell r="C2505">
            <v>0</v>
          </cell>
          <cell r="D2505">
            <v>0</v>
          </cell>
        </row>
        <row r="2506">
          <cell r="A2506" t="str">
            <v xml:space="preserve">5345-2-200                                   </v>
          </cell>
          <cell r="C2506">
            <v>0</v>
          </cell>
          <cell r="D2506">
            <v>0</v>
          </cell>
        </row>
        <row r="2507">
          <cell r="A2507" t="str">
            <v xml:space="preserve">5345-2-300                                   </v>
          </cell>
          <cell r="C2507">
            <v>0</v>
          </cell>
          <cell r="D2507">
            <v>0</v>
          </cell>
        </row>
        <row r="2508">
          <cell r="A2508" t="str">
            <v xml:space="preserve">5345-2-400                                   </v>
          </cell>
          <cell r="C2508">
            <v>0</v>
          </cell>
          <cell r="D2508">
            <v>0</v>
          </cell>
        </row>
        <row r="2509">
          <cell r="A2509" t="str">
            <v xml:space="preserve">5345-2-500                                   </v>
          </cell>
          <cell r="C2509">
            <v>0</v>
          </cell>
          <cell r="D2509">
            <v>0</v>
          </cell>
        </row>
        <row r="2510">
          <cell r="A2510" t="str">
            <v xml:space="preserve">5345-2-600                                   </v>
          </cell>
          <cell r="C2510">
            <v>0</v>
          </cell>
          <cell r="D2510">
            <v>0</v>
          </cell>
        </row>
        <row r="2511">
          <cell r="A2511" t="str">
            <v xml:space="preserve">5345-2-610                                   </v>
          </cell>
          <cell r="C2511">
            <v>0</v>
          </cell>
          <cell r="D2511">
            <v>0</v>
          </cell>
        </row>
        <row r="2512">
          <cell r="A2512" t="str">
            <v xml:space="preserve">5345-2-620                                   </v>
          </cell>
          <cell r="C2512">
            <v>0</v>
          </cell>
          <cell r="D2512">
            <v>0</v>
          </cell>
        </row>
        <row r="2513">
          <cell r="A2513" t="str">
            <v xml:space="preserve">5345-2-700                                   </v>
          </cell>
          <cell r="C2513">
            <v>0</v>
          </cell>
          <cell r="D2513">
            <v>0</v>
          </cell>
        </row>
        <row r="2514">
          <cell r="A2514" t="str">
            <v xml:space="preserve">5345-2-710                                   </v>
          </cell>
          <cell r="C2514">
            <v>0</v>
          </cell>
          <cell r="D2514">
            <v>0</v>
          </cell>
        </row>
        <row r="2515">
          <cell r="A2515" t="str">
            <v xml:space="preserve">5345-2-720                                   </v>
          </cell>
          <cell r="C2515">
            <v>0</v>
          </cell>
          <cell r="D2515">
            <v>0</v>
          </cell>
        </row>
        <row r="2516">
          <cell r="A2516" t="str">
            <v xml:space="preserve">5345-3                                       </v>
          </cell>
          <cell r="C2516">
            <v>0</v>
          </cell>
          <cell r="D2516">
            <v>0</v>
          </cell>
        </row>
        <row r="2517">
          <cell r="A2517" t="str">
            <v xml:space="preserve">5345-3-000                                   </v>
          </cell>
          <cell r="C2517">
            <v>0</v>
          </cell>
          <cell r="D2517">
            <v>0</v>
          </cell>
        </row>
        <row r="2518">
          <cell r="A2518" t="str">
            <v xml:space="preserve">5345-3-100                                   </v>
          </cell>
          <cell r="C2518">
            <v>0</v>
          </cell>
          <cell r="D2518">
            <v>0</v>
          </cell>
        </row>
        <row r="2519">
          <cell r="A2519" t="str">
            <v xml:space="preserve">5345-3-200                                   </v>
          </cell>
          <cell r="C2519">
            <v>0</v>
          </cell>
          <cell r="D2519">
            <v>0</v>
          </cell>
        </row>
        <row r="2520">
          <cell r="A2520" t="str">
            <v xml:space="preserve">5345-5                                       </v>
          </cell>
          <cell r="C2520">
            <v>0</v>
          </cell>
          <cell r="D2520">
            <v>0</v>
          </cell>
        </row>
        <row r="2521">
          <cell r="A2521" t="str">
            <v xml:space="preserve">5345-5-100                                   </v>
          </cell>
          <cell r="C2521">
            <v>0</v>
          </cell>
          <cell r="D2521">
            <v>0</v>
          </cell>
        </row>
        <row r="2522">
          <cell r="A2522" t="str">
            <v xml:space="preserve">5345-5-200                                   </v>
          </cell>
          <cell r="C2522">
            <v>0</v>
          </cell>
          <cell r="D2522">
            <v>0</v>
          </cell>
        </row>
        <row r="2523">
          <cell r="A2523" t="str">
            <v xml:space="preserve">5345-6                                       </v>
          </cell>
          <cell r="C2523">
            <v>0</v>
          </cell>
          <cell r="D2523">
            <v>0</v>
          </cell>
        </row>
        <row r="2524">
          <cell r="A2524" t="str">
            <v xml:space="preserve">5345-6-100                                   </v>
          </cell>
          <cell r="C2524">
            <v>0</v>
          </cell>
          <cell r="D2524">
            <v>0</v>
          </cell>
        </row>
        <row r="2525">
          <cell r="A2525" t="str">
            <v xml:space="preserve">5345-6-150                                   </v>
          </cell>
          <cell r="C2525">
            <v>0</v>
          </cell>
          <cell r="D2525">
            <v>0</v>
          </cell>
        </row>
        <row r="2526">
          <cell r="A2526" t="str">
            <v xml:space="preserve">5345-6-170                                   </v>
          </cell>
          <cell r="C2526">
            <v>0</v>
          </cell>
          <cell r="D2526">
            <v>0</v>
          </cell>
        </row>
        <row r="2527">
          <cell r="A2527" t="str">
            <v xml:space="preserve">5345-6-200                                   </v>
          </cell>
          <cell r="C2527">
            <v>0</v>
          </cell>
          <cell r="D2527">
            <v>0</v>
          </cell>
        </row>
        <row r="2528">
          <cell r="A2528" t="str">
            <v xml:space="preserve">5345-6-250                                   </v>
          </cell>
          <cell r="C2528">
            <v>0</v>
          </cell>
          <cell r="D2528">
            <v>0</v>
          </cell>
        </row>
        <row r="2529">
          <cell r="A2529" t="str">
            <v xml:space="preserve">5345-6-270                                   </v>
          </cell>
          <cell r="C2529">
            <v>0</v>
          </cell>
          <cell r="D2529">
            <v>0</v>
          </cell>
        </row>
        <row r="2530">
          <cell r="A2530" t="str">
            <v xml:space="preserve">5345-6-300                                   </v>
          </cell>
          <cell r="C2530">
            <v>0</v>
          </cell>
          <cell r="D2530">
            <v>0</v>
          </cell>
        </row>
        <row r="2531">
          <cell r="A2531" t="str">
            <v xml:space="preserve">5345-7-100                                   </v>
          </cell>
          <cell r="C2531">
            <v>0</v>
          </cell>
          <cell r="D2531">
            <v>0</v>
          </cell>
        </row>
        <row r="2532">
          <cell r="A2532" t="str">
            <v xml:space="preserve">5345-7-200                                   </v>
          </cell>
          <cell r="C2532">
            <v>0</v>
          </cell>
          <cell r="D2532">
            <v>0</v>
          </cell>
        </row>
        <row r="2533">
          <cell r="A2533" t="str">
            <v xml:space="preserve">5346-3                                       </v>
          </cell>
          <cell r="C2533">
            <v>0</v>
          </cell>
          <cell r="D2533">
            <v>0</v>
          </cell>
        </row>
        <row r="2534">
          <cell r="A2534" t="str">
            <v xml:space="preserve">5346-3-100                                   </v>
          </cell>
          <cell r="C2534">
            <v>2288.87</v>
          </cell>
          <cell r="D2534">
            <v>13933.79</v>
          </cell>
        </row>
        <row r="2535">
          <cell r="A2535" t="str">
            <v xml:space="preserve">5350-2                                       </v>
          </cell>
          <cell r="C2535">
            <v>0</v>
          </cell>
          <cell r="D2535">
            <v>0</v>
          </cell>
        </row>
        <row r="2536">
          <cell r="A2536" t="str">
            <v xml:space="preserve">5350-2-000                                   </v>
          </cell>
          <cell r="C2536">
            <v>0</v>
          </cell>
          <cell r="D2536">
            <v>0</v>
          </cell>
        </row>
        <row r="2537">
          <cell r="A2537" t="str">
            <v xml:space="preserve">5350-2-100                                   </v>
          </cell>
          <cell r="C2537">
            <v>528860.96</v>
          </cell>
          <cell r="D2537">
            <v>119572.85000000009</v>
          </cell>
        </row>
        <row r="2538">
          <cell r="A2538" t="str">
            <v xml:space="preserve">5350-2-110                                   </v>
          </cell>
          <cell r="C2538">
            <v>298319.89</v>
          </cell>
          <cell r="D2538">
            <v>59237.359999999986</v>
          </cell>
        </row>
        <row r="2539">
          <cell r="A2539" t="str">
            <v xml:space="preserve">5350-2-120                                   </v>
          </cell>
          <cell r="C2539">
            <v>0</v>
          </cell>
          <cell r="D2539">
            <v>0</v>
          </cell>
        </row>
        <row r="2540">
          <cell r="A2540" t="str">
            <v xml:space="preserve">5350-2-130                                   </v>
          </cell>
          <cell r="C2540">
            <v>3731.5</v>
          </cell>
          <cell r="D2540">
            <v>1714.4799999999996</v>
          </cell>
        </row>
        <row r="2541">
          <cell r="A2541" t="str">
            <v xml:space="preserve">5350-2-140                                   </v>
          </cell>
          <cell r="C2541">
            <v>0</v>
          </cell>
          <cell r="D2541">
            <v>0</v>
          </cell>
        </row>
        <row r="2542">
          <cell r="A2542" t="str">
            <v xml:space="preserve">5350-2-141                                   </v>
          </cell>
          <cell r="C2542">
            <v>0</v>
          </cell>
          <cell r="D2542">
            <v>0</v>
          </cell>
        </row>
        <row r="2543">
          <cell r="A2543" t="str">
            <v xml:space="preserve">5350-2-142                                   </v>
          </cell>
          <cell r="C2543">
            <v>0</v>
          </cell>
          <cell r="D2543">
            <v>0</v>
          </cell>
        </row>
        <row r="2544">
          <cell r="A2544" t="str">
            <v xml:space="preserve">5350-2-200                                   </v>
          </cell>
          <cell r="C2544">
            <v>610555.15</v>
          </cell>
          <cell r="D2544">
            <v>111162.39000000001</v>
          </cell>
        </row>
        <row r="2545">
          <cell r="A2545" t="str">
            <v xml:space="preserve">5350-2-300                                   </v>
          </cell>
          <cell r="C2545">
            <v>0</v>
          </cell>
          <cell r="D2545">
            <v>0</v>
          </cell>
        </row>
        <row r="2546">
          <cell r="A2546" t="str">
            <v xml:space="preserve">5350-2-400                                   </v>
          </cell>
          <cell r="C2546">
            <v>0</v>
          </cell>
          <cell r="D2546">
            <v>0</v>
          </cell>
        </row>
        <row r="2547">
          <cell r="A2547" t="str">
            <v xml:space="preserve">5350-2-500                                   </v>
          </cell>
          <cell r="C2547">
            <v>0</v>
          </cell>
          <cell r="D2547">
            <v>0</v>
          </cell>
        </row>
        <row r="2548">
          <cell r="A2548" t="str">
            <v xml:space="preserve">5350-2-600                                   </v>
          </cell>
          <cell r="C2548">
            <v>0</v>
          </cell>
          <cell r="D2548">
            <v>0</v>
          </cell>
        </row>
        <row r="2549">
          <cell r="A2549" t="str">
            <v xml:space="preserve">5350-2-610                                   </v>
          </cell>
          <cell r="C2549">
            <v>0</v>
          </cell>
          <cell r="D2549">
            <v>0</v>
          </cell>
        </row>
        <row r="2550">
          <cell r="A2550" t="str">
            <v xml:space="preserve">5350-2-620                                   </v>
          </cell>
          <cell r="C2550">
            <v>0</v>
          </cell>
          <cell r="D2550">
            <v>0</v>
          </cell>
        </row>
        <row r="2551">
          <cell r="A2551" t="str">
            <v xml:space="preserve">5350-2-700                                   </v>
          </cell>
          <cell r="C2551">
            <v>0</v>
          </cell>
          <cell r="D2551">
            <v>0</v>
          </cell>
        </row>
        <row r="2552">
          <cell r="A2552" t="str">
            <v xml:space="preserve">5350-2-710                                   </v>
          </cell>
          <cell r="C2552">
            <v>23418.44</v>
          </cell>
          <cell r="D2552">
            <v>4652.66</v>
          </cell>
        </row>
        <row r="2553">
          <cell r="A2553" t="str">
            <v xml:space="preserve">5350-2-720                                   </v>
          </cell>
          <cell r="C2553">
            <v>0</v>
          </cell>
          <cell r="D2553">
            <v>0</v>
          </cell>
        </row>
        <row r="2554">
          <cell r="A2554" t="str">
            <v xml:space="preserve">5350-3                                       </v>
          </cell>
          <cell r="C2554">
            <v>0</v>
          </cell>
          <cell r="D2554">
            <v>0</v>
          </cell>
        </row>
        <row r="2555">
          <cell r="A2555" t="str">
            <v xml:space="preserve">5350-3-000                                   </v>
          </cell>
          <cell r="C2555">
            <v>0</v>
          </cell>
          <cell r="D2555">
            <v>0</v>
          </cell>
        </row>
        <row r="2556">
          <cell r="A2556" t="str">
            <v xml:space="preserve">5350-3-100                                   </v>
          </cell>
          <cell r="C2556">
            <v>129550</v>
          </cell>
          <cell r="D2556">
            <v>25738.47</v>
          </cell>
        </row>
        <row r="2557">
          <cell r="A2557" t="str">
            <v xml:space="preserve">5350-3-200                                   </v>
          </cell>
          <cell r="C2557">
            <v>0</v>
          </cell>
          <cell r="D2557">
            <v>0</v>
          </cell>
        </row>
        <row r="2558">
          <cell r="A2558" t="str">
            <v xml:space="preserve">5350-5                                       </v>
          </cell>
          <cell r="C2558">
            <v>0</v>
          </cell>
          <cell r="D2558">
            <v>0</v>
          </cell>
        </row>
        <row r="2559">
          <cell r="A2559" t="str">
            <v xml:space="preserve">5350-5-100                                   </v>
          </cell>
          <cell r="C2559">
            <v>0</v>
          </cell>
          <cell r="D2559">
            <v>0</v>
          </cell>
        </row>
        <row r="2560">
          <cell r="A2560" t="str">
            <v xml:space="preserve">5350-5-200                                   </v>
          </cell>
          <cell r="C2560">
            <v>0</v>
          </cell>
          <cell r="D2560">
            <v>0</v>
          </cell>
        </row>
        <row r="2561">
          <cell r="A2561" t="str">
            <v xml:space="preserve">5350-6                                       </v>
          </cell>
          <cell r="C2561">
            <v>0</v>
          </cell>
          <cell r="D2561">
            <v>0</v>
          </cell>
        </row>
        <row r="2562">
          <cell r="A2562" t="str">
            <v xml:space="preserve">5350-6-100                                   </v>
          </cell>
          <cell r="C2562">
            <v>89522.65</v>
          </cell>
          <cell r="D2562">
            <v>17930.570000000007</v>
          </cell>
        </row>
        <row r="2563">
          <cell r="A2563" t="str">
            <v xml:space="preserve">5350-6-150                                   </v>
          </cell>
          <cell r="C2563">
            <v>3647.09</v>
          </cell>
          <cell r="D2563">
            <v>696.69999999999982</v>
          </cell>
        </row>
        <row r="2564">
          <cell r="A2564" t="str">
            <v xml:space="preserve">5350-6-170                                   </v>
          </cell>
          <cell r="C2564">
            <v>0</v>
          </cell>
          <cell r="D2564">
            <v>0</v>
          </cell>
        </row>
        <row r="2565">
          <cell r="A2565" t="str">
            <v xml:space="preserve">5350-6-200                                   </v>
          </cell>
          <cell r="C2565">
            <v>6820.23</v>
          </cell>
          <cell r="D2565">
            <v>1302.8800000000001</v>
          </cell>
        </row>
        <row r="2566">
          <cell r="A2566" t="str">
            <v xml:space="preserve">5350-6-250                                   </v>
          </cell>
          <cell r="C2566">
            <v>5814.1</v>
          </cell>
          <cell r="D2566">
            <v>1110.6799999999994</v>
          </cell>
        </row>
        <row r="2567">
          <cell r="A2567" t="str">
            <v xml:space="preserve">5350-6-270                                   </v>
          </cell>
          <cell r="C2567">
            <v>0</v>
          </cell>
          <cell r="D2567">
            <v>0</v>
          </cell>
        </row>
        <row r="2568">
          <cell r="A2568" t="str">
            <v xml:space="preserve">5350-6-300                                   </v>
          </cell>
          <cell r="C2568">
            <v>0</v>
          </cell>
          <cell r="D2568">
            <v>0</v>
          </cell>
        </row>
        <row r="2569">
          <cell r="A2569" t="str">
            <v xml:space="preserve">5350-7-100                                   </v>
          </cell>
          <cell r="C2569">
            <v>0</v>
          </cell>
          <cell r="D2569">
            <v>0</v>
          </cell>
        </row>
        <row r="2570">
          <cell r="A2570" t="str">
            <v xml:space="preserve">5350-7-200                                   </v>
          </cell>
          <cell r="C2570">
            <v>0</v>
          </cell>
          <cell r="D2570">
            <v>0</v>
          </cell>
        </row>
        <row r="2571">
          <cell r="A2571" t="str">
            <v xml:space="preserve">5351-3                                       </v>
          </cell>
          <cell r="C2571">
            <v>0</v>
          </cell>
          <cell r="D2571">
            <v>0</v>
          </cell>
        </row>
        <row r="2572">
          <cell r="A2572" t="str">
            <v xml:space="preserve">5351-3-100                                   </v>
          </cell>
          <cell r="C2572">
            <v>0</v>
          </cell>
          <cell r="D2572">
            <v>0</v>
          </cell>
        </row>
        <row r="2573">
          <cell r="A2573" t="str">
            <v xml:space="preserve">5410-2                                       </v>
          </cell>
          <cell r="C2573">
            <v>0</v>
          </cell>
          <cell r="D2573">
            <v>0</v>
          </cell>
        </row>
        <row r="2574">
          <cell r="A2574" t="str">
            <v xml:space="preserve">5410-2-000                                   </v>
          </cell>
          <cell r="C2574">
            <v>12726.71</v>
          </cell>
          <cell r="D2574">
            <v>686</v>
          </cell>
        </row>
        <row r="2575">
          <cell r="A2575" t="str">
            <v xml:space="preserve">5410-2-100                                   </v>
          </cell>
          <cell r="C2575">
            <v>0</v>
          </cell>
          <cell r="D2575">
            <v>0</v>
          </cell>
        </row>
        <row r="2576">
          <cell r="A2576" t="str">
            <v xml:space="preserve">5410-2-110                                   </v>
          </cell>
          <cell r="C2576">
            <v>7514.02</v>
          </cell>
          <cell r="D2576">
            <v>1214.9499999999989</v>
          </cell>
        </row>
        <row r="2577">
          <cell r="A2577" t="str">
            <v xml:space="preserve">5410-2-111                                   </v>
          </cell>
          <cell r="C2577">
            <v>0</v>
          </cell>
          <cell r="D2577">
            <v>0</v>
          </cell>
        </row>
        <row r="2578">
          <cell r="A2578" t="str">
            <v xml:space="preserve">5410-2-112                                   </v>
          </cell>
          <cell r="C2578">
            <v>0</v>
          </cell>
          <cell r="D2578">
            <v>0</v>
          </cell>
        </row>
        <row r="2579">
          <cell r="A2579" t="str">
            <v xml:space="preserve">5410-2-112-1                                 </v>
          </cell>
          <cell r="C2579">
            <v>0</v>
          </cell>
          <cell r="D2579">
            <v>0</v>
          </cell>
        </row>
        <row r="2580">
          <cell r="A2580" t="str">
            <v xml:space="preserve">5410-2-112-2                                 </v>
          </cell>
          <cell r="C2580">
            <v>0</v>
          </cell>
          <cell r="D2580">
            <v>0</v>
          </cell>
        </row>
        <row r="2581">
          <cell r="A2581" t="str">
            <v xml:space="preserve">5410-2-112-3                                 </v>
          </cell>
          <cell r="C2581">
            <v>0</v>
          </cell>
          <cell r="D2581">
            <v>0</v>
          </cell>
        </row>
        <row r="2582">
          <cell r="A2582" t="str">
            <v xml:space="preserve">5410-2-113                                   </v>
          </cell>
          <cell r="C2582">
            <v>0</v>
          </cell>
          <cell r="D2582">
            <v>0</v>
          </cell>
        </row>
        <row r="2583">
          <cell r="A2583" t="str">
            <v xml:space="preserve">5410-2-114                                   </v>
          </cell>
          <cell r="C2583">
            <v>0</v>
          </cell>
          <cell r="D2583">
            <v>0</v>
          </cell>
        </row>
        <row r="2584">
          <cell r="A2584" t="str">
            <v xml:space="preserve">5410-2-115                                   </v>
          </cell>
          <cell r="C2584">
            <v>0</v>
          </cell>
          <cell r="D2584">
            <v>0</v>
          </cell>
        </row>
        <row r="2585">
          <cell r="A2585" t="str">
            <v xml:space="preserve">5410-2-120                                   </v>
          </cell>
          <cell r="C2585">
            <v>174399</v>
          </cell>
          <cell r="D2585">
            <v>0</v>
          </cell>
        </row>
        <row r="2586">
          <cell r="A2586" t="str">
            <v xml:space="preserve">5410-2-130                                   </v>
          </cell>
          <cell r="C2586">
            <v>3000</v>
          </cell>
          <cell r="D2586">
            <v>2588.9499999999998</v>
          </cell>
        </row>
        <row r="2587">
          <cell r="A2587" t="str">
            <v xml:space="preserve">5410-2-140                                   </v>
          </cell>
          <cell r="C2587">
            <v>0</v>
          </cell>
          <cell r="D2587">
            <v>0</v>
          </cell>
        </row>
        <row r="2588">
          <cell r="A2588" t="str">
            <v xml:space="preserve">5410-2-141                                   </v>
          </cell>
          <cell r="C2588">
            <v>0</v>
          </cell>
          <cell r="D2588">
            <v>0</v>
          </cell>
        </row>
        <row r="2589">
          <cell r="A2589" t="str">
            <v xml:space="preserve">5410-2-142                                   </v>
          </cell>
          <cell r="C2589">
            <v>0</v>
          </cell>
          <cell r="D2589">
            <v>0</v>
          </cell>
        </row>
        <row r="2590">
          <cell r="A2590" t="str">
            <v xml:space="preserve">5410-2-200                                   </v>
          </cell>
          <cell r="C2590">
            <v>0</v>
          </cell>
          <cell r="D2590">
            <v>9000</v>
          </cell>
        </row>
        <row r="2591">
          <cell r="A2591" t="str">
            <v xml:space="preserve">5410-2-300                                   </v>
          </cell>
          <cell r="C2591">
            <v>0</v>
          </cell>
          <cell r="D2591">
            <v>1214.95</v>
          </cell>
        </row>
        <row r="2592">
          <cell r="A2592" t="str">
            <v xml:space="preserve">5410-2-400                                   </v>
          </cell>
          <cell r="C2592">
            <v>0</v>
          </cell>
          <cell r="D2592">
            <v>1214.95</v>
          </cell>
        </row>
        <row r="2593">
          <cell r="A2593" t="str">
            <v xml:space="preserve">5410-2-500                                   </v>
          </cell>
          <cell r="C2593">
            <v>0</v>
          </cell>
          <cell r="D2593">
            <v>0</v>
          </cell>
        </row>
        <row r="2594">
          <cell r="A2594" t="str">
            <v xml:space="preserve">5410-2-600                                   </v>
          </cell>
          <cell r="C2594">
            <v>0</v>
          </cell>
          <cell r="D2594">
            <v>7887.72</v>
          </cell>
        </row>
        <row r="2595">
          <cell r="A2595" t="str">
            <v xml:space="preserve">5410-2-610                                   </v>
          </cell>
          <cell r="C2595">
            <v>0</v>
          </cell>
          <cell r="D2595">
            <v>0</v>
          </cell>
        </row>
        <row r="2596">
          <cell r="A2596" t="str">
            <v xml:space="preserve">5410-2-620                                   </v>
          </cell>
          <cell r="C2596">
            <v>0</v>
          </cell>
          <cell r="D2596">
            <v>0</v>
          </cell>
        </row>
        <row r="2597">
          <cell r="A2597" t="str">
            <v xml:space="preserve">5410-2-700                                   </v>
          </cell>
          <cell r="C2597">
            <v>0</v>
          </cell>
          <cell r="D2597">
            <v>3735.95</v>
          </cell>
        </row>
        <row r="2598">
          <cell r="A2598" t="str">
            <v xml:space="preserve">5410-2-710                                   </v>
          </cell>
          <cell r="C2598">
            <v>0</v>
          </cell>
          <cell r="D2598">
            <v>0</v>
          </cell>
        </row>
        <row r="2599">
          <cell r="A2599" t="str">
            <v xml:space="preserve">5410-2-720                                   </v>
          </cell>
          <cell r="C2599">
            <v>0</v>
          </cell>
          <cell r="D2599">
            <v>0</v>
          </cell>
        </row>
        <row r="2600">
          <cell r="A2600" t="str">
            <v xml:space="preserve">5410-3                                       </v>
          </cell>
          <cell r="C2600">
            <v>0</v>
          </cell>
          <cell r="D2600">
            <v>0</v>
          </cell>
        </row>
        <row r="2601">
          <cell r="A2601" t="str">
            <v xml:space="preserve">5410-3-000                                   </v>
          </cell>
          <cell r="C2601">
            <v>0</v>
          </cell>
          <cell r="D2601">
            <v>0</v>
          </cell>
        </row>
        <row r="2602">
          <cell r="A2602" t="str">
            <v xml:space="preserve">5410-3-100                                   </v>
          </cell>
          <cell r="C2602">
            <v>1034.0999999999999</v>
          </cell>
          <cell r="D2602">
            <v>421.10000000000014</v>
          </cell>
        </row>
        <row r="2603">
          <cell r="A2603" t="str">
            <v xml:space="preserve">5410-3-200                                   </v>
          </cell>
          <cell r="C2603">
            <v>0</v>
          </cell>
          <cell r="D2603">
            <v>0</v>
          </cell>
        </row>
        <row r="2604">
          <cell r="A2604" t="str">
            <v xml:space="preserve">5410-5                                       </v>
          </cell>
          <cell r="C2604">
            <v>0</v>
          </cell>
          <cell r="D2604">
            <v>0</v>
          </cell>
        </row>
        <row r="2605">
          <cell r="A2605" t="str">
            <v xml:space="preserve">5410-5-100                                   </v>
          </cell>
          <cell r="C2605">
            <v>0</v>
          </cell>
          <cell r="D2605">
            <v>0</v>
          </cell>
        </row>
        <row r="2606">
          <cell r="A2606" t="str">
            <v xml:space="preserve">5410-5-200                                   </v>
          </cell>
          <cell r="C2606">
            <v>0</v>
          </cell>
          <cell r="D2606">
            <v>0</v>
          </cell>
        </row>
        <row r="2607">
          <cell r="A2607" t="str">
            <v xml:space="preserve">5410-6                                       </v>
          </cell>
          <cell r="C2607">
            <v>0</v>
          </cell>
          <cell r="D2607">
            <v>0</v>
          </cell>
        </row>
        <row r="2608">
          <cell r="A2608" t="str">
            <v xml:space="preserve">5410-6-100                                   </v>
          </cell>
          <cell r="C2608">
            <v>2153.27</v>
          </cell>
          <cell r="D2608">
            <v>4214.9599999999991</v>
          </cell>
        </row>
        <row r="2609">
          <cell r="A2609" t="str">
            <v xml:space="preserve">5410-6-150                                   </v>
          </cell>
          <cell r="C2609">
            <v>0</v>
          </cell>
          <cell r="D2609">
            <v>0</v>
          </cell>
        </row>
        <row r="2610">
          <cell r="A2610" t="str">
            <v xml:space="preserve">5410-6-170                                   </v>
          </cell>
          <cell r="C2610">
            <v>0</v>
          </cell>
          <cell r="D2610">
            <v>0</v>
          </cell>
        </row>
        <row r="2611">
          <cell r="A2611" t="str">
            <v xml:space="preserve">5410-6-200                                   </v>
          </cell>
          <cell r="C2611">
            <v>0</v>
          </cell>
          <cell r="D2611">
            <v>0</v>
          </cell>
        </row>
        <row r="2612">
          <cell r="A2612" t="str">
            <v xml:space="preserve">5410-6-250                                   </v>
          </cell>
          <cell r="C2612">
            <v>0</v>
          </cell>
          <cell r="D2612">
            <v>0</v>
          </cell>
        </row>
        <row r="2613">
          <cell r="A2613" t="str">
            <v xml:space="preserve">5410-6-270                                   </v>
          </cell>
          <cell r="C2613">
            <v>0</v>
          </cell>
          <cell r="D2613">
            <v>0</v>
          </cell>
        </row>
        <row r="2614">
          <cell r="A2614" t="str">
            <v xml:space="preserve">5410-6-300                                   </v>
          </cell>
          <cell r="C2614">
            <v>15914.74</v>
          </cell>
          <cell r="D2614">
            <v>0</v>
          </cell>
        </row>
        <row r="2615">
          <cell r="A2615" t="str">
            <v xml:space="preserve">5410-7-100                                   </v>
          </cell>
          <cell r="C2615">
            <v>0</v>
          </cell>
          <cell r="D2615">
            <v>0</v>
          </cell>
        </row>
        <row r="2616">
          <cell r="A2616" t="str">
            <v xml:space="preserve">5410-7-200                                   </v>
          </cell>
          <cell r="C2616">
            <v>0</v>
          </cell>
          <cell r="D2616">
            <v>0</v>
          </cell>
        </row>
        <row r="2617">
          <cell r="A2617" t="str">
            <v xml:space="preserve">5411-2                                       </v>
          </cell>
          <cell r="C2617">
            <v>0</v>
          </cell>
          <cell r="D2617">
            <v>0</v>
          </cell>
        </row>
        <row r="2618">
          <cell r="A2618" t="str">
            <v xml:space="preserve">5411-2-000                                   </v>
          </cell>
          <cell r="C2618">
            <v>0</v>
          </cell>
          <cell r="D2618">
            <v>0</v>
          </cell>
        </row>
        <row r="2619">
          <cell r="A2619" t="str">
            <v xml:space="preserve">5411-2-100                                   </v>
          </cell>
          <cell r="C2619">
            <v>0</v>
          </cell>
          <cell r="D2619">
            <v>0</v>
          </cell>
        </row>
        <row r="2620">
          <cell r="A2620" t="str">
            <v xml:space="preserve">5411-2-110                                   </v>
          </cell>
          <cell r="C2620">
            <v>0</v>
          </cell>
          <cell r="D2620">
            <v>0</v>
          </cell>
        </row>
        <row r="2621">
          <cell r="A2621" t="str">
            <v xml:space="preserve">5411-2-120                                   </v>
          </cell>
          <cell r="C2621">
            <v>0</v>
          </cell>
          <cell r="D2621">
            <v>0</v>
          </cell>
        </row>
        <row r="2622">
          <cell r="A2622" t="str">
            <v xml:space="preserve">5411-2-130                                   </v>
          </cell>
          <cell r="C2622">
            <v>0</v>
          </cell>
          <cell r="D2622">
            <v>0</v>
          </cell>
        </row>
        <row r="2623">
          <cell r="A2623" t="str">
            <v xml:space="preserve">5411-2-140                                   </v>
          </cell>
          <cell r="C2623">
            <v>0</v>
          </cell>
          <cell r="D2623">
            <v>0</v>
          </cell>
        </row>
        <row r="2624">
          <cell r="A2624" t="str">
            <v xml:space="preserve">5411-2-141                                   </v>
          </cell>
          <cell r="C2624">
            <v>0</v>
          </cell>
          <cell r="D2624">
            <v>0</v>
          </cell>
        </row>
        <row r="2625">
          <cell r="A2625" t="str">
            <v xml:space="preserve">5411-2-142                                   </v>
          </cell>
          <cell r="C2625">
            <v>0</v>
          </cell>
          <cell r="D2625">
            <v>0</v>
          </cell>
        </row>
        <row r="2626">
          <cell r="A2626" t="str">
            <v xml:space="preserve">5411-2-200                                   </v>
          </cell>
          <cell r="C2626">
            <v>0</v>
          </cell>
          <cell r="D2626">
            <v>0</v>
          </cell>
        </row>
        <row r="2627">
          <cell r="A2627" t="str">
            <v xml:space="preserve">5411-2-300                                   </v>
          </cell>
          <cell r="C2627">
            <v>0</v>
          </cell>
          <cell r="D2627">
            <v>0</v>
          </cell>
        </row>
        <row r="2628">
          <cell r="A2628" t="str">
            <v xml:space="preserve">5411-2-400                                   </v>
          </cell>
          <cell r="C2628">
            <v>0</v>
          </cell>
          <cell r="D2628">
            <v>1200</v>
          </cell>
        </row>
        <row r="2629">
          <cell r="A2629" t="str">
            <v xml:space="preserve">5411-2-500                                   </v>
          </cell>
          <cell r="C2629">
            <v>0</v>
          </cell>
          <cell r="D2629">
            <v>0</v>
          </cell>
        </row>
        <row r="2630">
          <cell r="A2630" t="str">
            <v xml:space="preserve">5411-2-600                                   </v>
          </cell>
          <cell r="C2630">
            <v>0</v>
          </cell>
          <cell r="D2630">
            <v>0</v>
          </cell>
        </row>
        <row r="2631">
          <cell r="A2631" t="str">
            <v xml:space="preserve">5411-2-610                                   </v>
          </cell>
          <cell r="C2631">
            <v>0</v>
          </cell>
          <cell r="D2631">
            <v>0</v>
          </cell>
        </row>
        <row r="2632">
          <cell r="A2632" t="str">
            <v xml:space="preserve">5411-2-620                                   </v>
          </cell>
          <cell r="C2632">
            <v>0</v>
          </cell>
          <cell r="D2632">
            <v>0</v>
          </cell>
        </row>
        <row r="2633">
          <cell r="A2633" t="str">
            <v xml:space="preserve">5411-2-700                                   </v>
          </cell>
          <cell r="C2633">
            <v>0</v>
          </cell>
          <cell r="D2633">
            <v>0</v>
          </cell>
        </row>
        <row r="2634">
          <cell r="A2634" t="str">
            <v xml:space="preserve">5411-2-710                                   </v>
          </cell>
          <cell r="C2634">
            <v>0</v>
          </cell>
          <cell r="D2634">
            <v>0</v>
          </cell>
        </row>
        <row r="2635">
          <cell r="A2635" t="str">
            <v xml:space="preserve">5411-2-720                                   </v>
          </cell>
          <cell r="C2635">
            <v>4200</v>
          </cell>
          <cell r="D2635">
            <v>0</v>
          </cell>
        </row>
        <row r="2636">
          <cell r="A2636" t="str">
            <v xml:space="preserve">5411-3                                       </v>
          </cell>
          <cell r="C2636">
            <v>0</v>
          </cell>
          <cell r="D2636">
            <v>0</v>
          </cell>
        </row>
        <row r="2637">
          <cell r="A2637" t="str">
            <v xml:space="preserve">5411-3-000                                   </v>
          </cell>
          <cell r="C2637">
            <v>0</v>
          </cell>
          <cell r="D2637">
            <v>0</v>
          </cell>
        </row>
        <row r="2638">
          <cell r="A2638" t="str">
            <v xml:space="preserve">5411-3-100                                   </v>
          </cell>
          <cell r="C2638">
            <v>0</v>
          </cell>
          <cell r="D2638">
            <v>0</v>
          </cell>
        </row>
        <row r="2639">
          <cell r="A2639" t="str">
            <v xml:space="preserve">5411-3-200                                   </v>
          </cell>
          <cell r="C2639">
            <v>0</v>
          </cell>
          <cell r="D2639">
            <v>0</v>
          </cell>
        </row>
        <row r="2640">
          <cell r="A2640" t="str">
            <v xml:space="preserve">5411-5                                       </v>
          </cell>
          <cell r="C2640">
            <v>0</v>
          </cell>
          <cell r="D2640">
            <v>0</v>
          </cell>
        </row>
        <row r="2641">
          <cell r="A2641" t="str">
            <v xml:space="preserve">5411-5-100                                   </v>
          </cell>
          <cell r="C2641">
            <v>0</v>
          </cell>
          <cell r="D2641">
            <v>0</v>
          </cell>
        </row>
        <row r="2642">
          <cell r="A2642" t="str">
            <v xml:space="preserve">5411-5-200                                   </v>
          </cell>
          <cell r="C2642">
            <v>0</v>
          </cell>
          <cell r="D2642">
            <v>0</v>
          </cell>
        </row>
        <row r="2643">
          <cell r="A2643" t="str">
            <v xml:space="preserve">5411-6                                       </v>
          </cell>
          <cell r="C2643">
            <v>0</v>
          </cell>
          <cell r="D2643">
            <v>0</v>
          </cell>
        </row>
        <row r="2644">
          <cell r="A2644" t="str">
            <v xml:space="preserve">5411-6-100                                   </v>
          </cell>
          <cell r="C2644">
            <v>0</v>
          </cell>
          <cell r="D2644">
            <v>0</v>
          </cell>
        </row>
        <row r="2645">
          <cell r="A2645" t="str">
            <v xml:space="preserve">5411-6-150                                   </v>
          </cell>
          <cell r="C2645">
            <v>0</v>
          </cell>
          <cell r="D2645">
            <v>0</v>
          </cell>
        </row>
        <row r="2646">
          <cell r="A2646" t="str">
            <v xml:space="preserve">5411-6-170                                   </v>
          </cell>
          <cell r="C2646">
            <v>0</v>
          </cell>
          <cell r="D2646">
            <v>0</v>
          </cell>
        </row>
        <row r="2647">
          <cell r="A2647" t="str">
            <v xml:space="preserve">5411-6-200                                   </v>
          </cell>
          <cell r="C2647">
            <v>0</v>
          </cell>
          <cell r="D2647">
            <v>0</v>
          </cell>
        </row>
        <row r="2648">
          <cell r="A2648" t="str">
            <v xml:space="preserve">5411-6-250                                   </v>
          </cell>
          <cell r="C2648">
            <v>0</v>
          </cell>
          <cell r="D2648">
            <v>0</v>
          </cell>
        </row>
        <row r="2649">
          <cell r="A2649" t="str">
            <v xml:space="preserve">5411-6-270                                   </v>
          </cell>
          <cell r="C2649">
            <v>0</v>
          </cell>
          <cell r="D2649">
            <v>0</v>
          </cell>
        </row>
        <row r="2650">
          <cell r="A2650" t="str">
            <v xml:space="preserve">5411-6-300                                   </v>
          </cell>
          <cell r="C2650">
            <v>0</v>
          </cell>
          <cell r="D2650">
            <v>0</v>
          </cell>
        </row>
        <row r="2651">
          <cell r="A2651" t="str">
            <v xml:space="preserve">5411-7-100                                   </v>
          </cell>
          <cell r="C2651">
            <v>0</v>
          </cell>
          <cell r="D2651">
            <v>0</v>
          </cell>
        </row>
        <row r="2652">
          <cell r="A2652" t="str">
            <v xml:space="preserve">5411-7-200                                   </v>
          </cell>
          <cell r="C2652">
            <v>0</v>
          </cell>
          <cell r="D2652">
            <v>0</v>
          </cell>
        </row>
        <row r="2653">
          <cell r="A2653" t="str">
            <v xml:space="preserve">5412-2                                       </v>
          </cell>
          <cell r="C2653">
            <v>0</v>
          </cell>
          <cell r="D2653">
            <v>0</v>
          </cell>
        </row>
        <row r="2654">
          <cell r="A2654" t="str">
            <v xml:space="preserve">5412-2-000                                   </v>
          </cell>
          <cell r="C2654">
            <v>0</v>
          </cell>
          <cell r="D2654">
            <v>0</v>
          </cell>
        </row>
        <row r="2655">
          <cell r="A2655" t="str">
            <v xml:space="preserve">5412-2-100                                   </v>
          </cell>
          <cell r="C2655">
            <v>0</v>
          </cell>
          <cell r="D2655">
            <v>0</v>
          </cell>
        </row>
        <row r="2656">
          <cell r="A2656" t="str">
            <v xml:space="preserve">5412-2-110                                   </v>
          </cell>
          <cell r="C2656">
            <v>0</v>
          </cell>
          <cell r="D2656">
            <v>0</v>
          </cell>
        </row>
        <row r="2657">
          <cell r="A2657" t="str">
            <v xml:space="preserve">5412-2-120                                   </v>
          </cell>
          <cell r="C2657">
            <v>0</v>
          </cell>
          <cell r="D2657">
            <v>0</v>
          </cell>
        </row>
        <row r="2658">
          <cell r="A2658" t="str">
            <v xml:space="preserve">5412-2-130                                   </v>
          </cell>
          <cell r="C2658">
            <v>0</v>
          </cell>
          <cell r="D2658">
            <v>0</v>
          </cell>
        </row>
        <row r="2659">
          <cell r="A2659" t="str">
            <v xml:space="preserve">5412-2-140                                   </v>
          </cell>
          <cell r="C2659">
            <v>0</v>
          </cell>
          <cell r="D2659">
            <v>0</v>
          </cell>
        </row>
        <row r="2660">
          <cell r="A2660" t="str">
            <v xml:space="preserve">5412-2-141                                   </v>
          </cell>
          <cell r="C2660">
            <v>0</v>
          </cell>
          <cell r="D2660">
            <v>0</v>
          </cell>
        </row>
        <row r="2661">
          <cell r="A2661" t="str">
            <v xml:space="preserve">5412-2-142                                   </v>
          </cell>
          <cell r="C2661">
            <v>0</v>
          </cell>
          <cell r="D2661">
            <v>0</v>
          </cell>
        </row>
        <row r="2662">
          <cell r="A2662" t="str">
            <v xml:space="preserve">5412-2-200                                   </v>
          </cell>
          <cell r="C2662">
            <v>0</v>
          </cell>
          <cell r="D2662">
            <v>0</v>
          </cell>
        </row>
        <row r="2663">
          <cell r="A2663" t="str">
            <v xml:space="preserve">5412-2-300                                   </v>
          </cell>
          <cell r="C2663">
            <v>0</v>
          </cell>
          <cell r="D2663">
            <v>0</v>
          </cell>
        </row>
        <row r="2664">
          <cell r="A2664" t="str">
            <v xml:space="preserve">5412-2-400                                   </v>
          </cell>
          <cell r="C2664">
            <v>0</v>
          </cell>
          <cell r="D2664">
            <v>0</v>
          </cell>
        </row>
        <row r="2665">
          <cell r="A2665" t="str">
            <v xml:space="preserve">5412-2-500                                   </v>
          </cell>
          <cell r="C2665">
            <v>0</v>
          </cell>
          <cell r="D2665">
            <v>0</v>
          </cell>
        </row>
        <row r="2666">
          <cell r="A2666" t="str">
            <v xml:space="preserve">5412-2-600                                   </v>
          </cell>
          <cell r="C2666">
            <v>0</v>
          </cell>
          <cell r="D2666">
            <v>0</v>
          </cell>
        </row>
        <row r="2667">
          <cell r="A2667" t="str">
            <v xml:space="preserve">5412-2-610                                   </v>
          </cell>
          <cell r="C2667">
            <v>0</v>
          </cell>
          <cell r="D2667">
            <v>0</v>
          </cell>
        </row>
        <row r="2668">
          <cell r="A2668" t="str">
            <v xml:space="preserve">5412-2-620                                   </v>
          </cell>
          <cell r="C2668">
            <v>0</v>
          </cell>
          <cell r="D2668">
            <v>0</v>
          </cell>
        </row>
        <row r="2669">
          <cell r="A2669" t="str">
            <v xml:space="preserve">5412-2-700                                   </v>
          </cell>
          <cell r="C2669">
            <v>0</v>
          </cell>
          <cell r="D2669">
            <v>0</v>
          </cell>
        </row>
        <row r="2670">
          <cell r="A2670" t="str">
            <v xml:space="preserve">5412-2-710                                   </v>
          </cell>
          <cell r="C2670">
            <v>0</v>
          </cell>
          <cell r="D2670">
            <v>0</v>
          </cell>
        </row>
        <row r="2671">
          <cell r="A2671" t="str">
            <v xml:space="preserve">5412-2-720                                   </v>
          </cell>
          <cell r="C2671">
            <v>0</v>
          </cell>
          <cell r="D2671">
            <v>0</v>
          </cell>
        </row>
        <row r="2672">
          <cell r="A2672" t="str">
            <v xml:space="preserve">5412-3                                       </v>
          </cell>
          <cell r="C2672">
            <v>0</v>
          </cell>
          <cell r="D2672">
            <v>0</v>
          </cell>
        </row>
        <row r="2673">
          <cell r="A2673" t="str">
            <v xml:space="preserve">5412-3-000                                   </v>
          </cell>
          <cell r="C2673">
            <v>0</v>
          </cell>
          <cell r="D2673">
            <v>0</v>
          </cell>
        </row>
        <row r="2674">
          <cell r="A2674" t="str">
            <v xml:space="preserve">5412-3-100                                   </v>
          </cell>
          <cell r="C2674">
            <v>0</v>
          </cell>
          <cell r="D2674">
            <v>0</v>
          </cell>
        </row>
        <row r="2675">
          <cell r="A2675" t="str">
            <v xml:space="preserve">5412-3-200                                   </v>
          </cell>
          <cell r="C2675">
            <v>0</v>
          </cell>
          <cell r="D2675">
            <v>0</v>
          </cell>
        </row>
        <row r="2676">
          <cell r="A2676" t="str">
            <v xml:space="preserve">5412-5                                       </v>
          </cell>
          <cell r="C2676">
            <v>0</v>
          </cell>
          <cell r="D2676">
            <v>0</v>
          </cell>
        </row>
        <row r="2677">
          <cell r="A2677" t="str">
            <v xml:space="preserve">5412-5-100                                   </v>
          </cell>
          <cell r="C2677">
            <v>0</v>
          </cell>
          <cell r="D2677">
            <v>0</v>
          </cell>
        </row>
        <row r="2678">
          <cell r="A2678" t="str">
            <v xml:space="preserve">5412-5-200                                   </v>
          </cell>
          <cell r="C2678">
            <v>0</v>
          </cell>
          <cell r="D2678">
            <v>0</v>
          </cell>
        </row>
        <row r="2679">
          <cell r="A2679" t="str">
            <v xml:space="preserve">5412-6                                       </v>
          </cell>
          <cell r="C2679">
            <v>0</v>
          </cell>
          <cell r="D2679">
            <v>0</v>
          </cell>
        </row>
        <row r="2680">
          <cell r="A2680" t="str">
            <v xml:space="preserve">5412-6-100                                   </v>
          </cell>
          <cell r="C2680">
            <v>0</v>
          </cell>
          <cell r="D2680">
            <v>0</v>
          </cell>
        </row>
        <row r="2681">
          <cell r="A2681" t="str">
            <v xml:space="preserve">5412-6-150                                   </v>
          </cell>
          <cell r="C2681">
            <v>0</v>
          </cell>
          <cell r="D2681">
            <v>0</v>
          </cell>
        </row>
        <row r="2682">
          <cell r="A2682" t="str">
            <v xml:space="preserve">5412-6-170                                   </v>
          </cell>
          <cell r="C2682">
            <v>0</v>
          </cell>
          <cell r="D2682">
            <v>0</v>
          </cell>
        </row>
        <row r="2683">
          <cell r="A2683" t="str">
            <v xml:space="preserve">5412-6-200                                   </v>
          </cell>
          <cell r="C2683">
            <v>0</v>
          </cell>
          <cell r="D2683">
            <v>0</v>
          </cell>
        </row>
        <row r="2684">
          <cell r="A2684" t="str">
            <v xml:space="preserve">5412-6-250                                   </v>
          </cell>
          <cell r="C2684">
            <v>0</v>
          </cell>
          <cell r="D2684">
            <v>0</v>
          </cell>
        </row>
        <row r="2685">
          <cell r="A2685" t="str">
            <v xml:space="preserve">5412-6-270                                   </v>
          </cell>
          <cell r="C2685">
            <v>0</v>
          </cell>
          <cell r="D2685">
            <v>0</v>
          </cell>
        </row>
        <row r="2686">
          <cell r="A2686" t="str">
            <v xml:space="preserve">5412-6-300                                   </v>
          </cell>
          <cell r="C2686">
            <v>0</v>
          </cell>
          <cell r="D2686">
            <v>0</v>
          </cell>
        </row>
        <row r="2687">
          <cell r="A2687" t="str">
            <v xml:space="preserve">5412-7-100                                   </v>
          </cell>
          <cell r="C2687">
            <v>0</v>
          </cell>
          <cell r="D2687">
            <v>0</v>
          </cell>
        </row>
        <row r="2688">
          <cell r="A2688" t="str">
            <v xml:space="preserve">5412-7-200                                   </v>
          </cell>
          <cell r="C2688">
            <v>0</v>
          </cell>
          <cell r="D2688">
            <v>0</v>
          </cell>
        </row>
        <row r="2689">
          <cell r="A2689" t="str">
            <v xml:space="preserve">5413-2                                       </v>
          </cell>
          <cell r="C2689">
            <v>0</v>
          </cell>
          <cell r="D2689">
            <v>0</v>
          </cell>
        </row>
        <row r="2690">
          <cell r="A2690" t="str">
            <v xml:space="preserve">5413-2-000                                   </v>
          </cell>
          <cell r="C2690">
            <v>22078.75</v>
          </cell>
          <cell r="D2690">
            <v>6937.52</v>
          </cell>
        </row>
        <row r="2691">
          <cell r="A2691" t="str">
            <v xml:space="preserve">5413-2-100                                   </v>
          </cell>
          <cell r="C2691">
            <v>1539</v>
          </cell>
          <cell r="D2691">
            <v>0</v>
          </cell>
        </row>
        <row r="2692">
          <cell r="A2692" t="str">
            <v xml:space="preserve">5413-2-110                                   </v>
          </cell>
          <cell r="C2692">
            <v>30825.5</v>
          </cell>
          <cell r="D2692">
            <v>7944.510000000002</v>
          </cell>
        </row>
        <row r="2693">
          <cell r="A2693" t="str">
            <v xml:space="preserve">5413-2-111                                   </v>
          </cell>
          <cell r="C2693">
            <v>0</v>
          </cell>
          <cell r="D2693">
            <v>0</v>
          </cell>
        </row>
        <row r="2694">
          <cell r="A2694" t="str">
            <v xml:space="preserve">5413-2-112                                   </v>
          </cell>
          <cell r="C2694">
            <v>0</v>
          </cell>
          <cell r="D2694">
            <v>0</v>
          </cell>
        </row>
        <row r="2695">
          <cell r="A2695" t="str">
            <v xml:space="preserve">5413-2-112-1                                 </v>
          </cell>
          <cell r="C2695">
            <v>0</v>
          </cell>
          <cell r="D2695">
            <v>0</v>
          </cell>
        </row>
        <row r="2696">
          <cell r="A2696" t="str">
            <v xml:space="preserve">5413-2-112-2                                 </v>
          </cell>
          <cell r="C2696">
            <v>0</v>
          </cell>
          <cell r="D2696">
            <v>0</v>
          </cell>
        </row>
        <row r="2697">
          <cell r="A2697" t="str">
            <v xml:space="preserve">5413-2-112-3                                 </v>
          </cell>
          <cell r="C2697">
            <v>0</v>
          </cell>
          <cell r="D2697">
            <v>0</v>
          </cell>
        </row>
        <row r="2698">
          <cell r="A2698" t="str">
            <v xml:space="preserve">5413-2-113                                   </v>
          </cell>
          <cell r="C2698">
            <v>0</v>
          </cell>
          <cell r="D2698">
            <v>0</v>
          </cell>
        </row>
        <row r="2699">
          <cell r="A2699" t="str">
            <v xml:space="preserve">5413-2-114                                   </v>
          </cell>
          <cell r="C2699">
            <v>0</v>
          </cell>
          <cell r="D2699">
            <v>0</v>
          </cell>
        </row>
        <row r="2700">
          <cell r="A2700" t="str">
            <v xml:space="preserve">5413-2-115                                   </v>
          </cell>
          <cell r="C2700">
            <v>0</v>
          </cell>
          <cell r="D2700">
            <v>0</v>
          </cell>
        </row>
        <row r="2701">
          <cell r="A2701" t="str">
            <v xml:space="preserve">5413-2-120                                   </v>
          </cell>
          <cell r="C2701">
            <v>24595.8</v>
          </cell>
          <cell r="D2701">
            <v>4894.880000000001</v>
          </cell>
        </row>
        <row r="2702">
          <cell r="A2702" t="str">
            <v xml:space="preserve">5413-2-130                                   </v>
          </cell>
          <cell r="C2702">
            <v>70463.75</v>
          </cell>
          <cell r="D2702">
            <v>8862.5500000000029</v>
          </cell>
        </row>
        <row r="2703">
          <cell r="A2703" t="str">
            <v xml:space="preserve">5413-2-140                                   </v>
          </cell>
          <cell r="C2703">
            <v>0</v>
          </cell>
          <cell r="D2703">
            <v>0</v>
          </cell>
        </row>
        <row r="2704">
          <cell r="A2704" t="str">
            <v xml:space="preserve">5413-2-141                                   </v>
          </cell>
          <cell r="C2704">
            <v>0</v>
          </cell>
          <cell r="D2704">
            <v>0</v>
          </cell>
        </row>
        <row r="2705">
          <cell r="A2705" t="str">
            <v xml:space="preserve">5413-2-142                                   </v>
          </cell>
          <cell r="C2705">
            <v>0</v>
          </cell>
          <cell r="D2705">
            <v>0</v>
          </cell>
        </row>
        <row r="2706">
          <cell r="A2706" t="str">
            <v xml:space="preserve">5413-2-200                                   </v>
          </cell>
          <cell r="C2706">
            <v>15136.63</v>
          </cell>
          <cell r="D2706">
            <v>2458.2600000000002</v>
          </cell>
        </row>
        <row r="2707">
          <cell r="A2707" t="str">
            <v xml:space="preserve">5413-2-300                                   </v>
          </cell>
          <cell r="C2707">
            <v>108400.12</v>
          </cell>
          <cell r="D2707">
            <v>19585.770000000004</v>
          </cell>
        </row>
        <row r="2708">
          <cell r="A2708" t="str">
            <v xml:space="preserve">5413-2-400                                   </v>
          </cell>
          <cell r="C2708">
            <v>46584.73</v>
          </cell>
          <cell r="D2708">
            <v>10426.779999999999</v>
          </cell>
        </row>
        <row r="2709">
          <cell r="A2709" t="str">
            <v xml:space="preserve">5413-2-500                                   </v>
          </cell>
          <cell r="C2709">
            <v>0</v>
          </cell>
          <cell r="D2709">
            <v>0</v>
          </cell>
        </row>
        <row r="2710">
          <cell r="A2710" t="str">
            <v xml:space="preserve">5413-2-600                                   </v>
          </cell>
          <cell r="C2710">
            <v>28733.27</v>
          </cell>
          <cell r="D2710">
            <v>10902.73</v>
          </cell>
        </row>
        <row r="2711">
          <cell r="A2711" t="str">
            <v xml:space="preserve">5413-2-610                                   </v>
          </cell>
          <cell r="C2711">
            <v>0</v>
          </cell>
          <cell r="D2711">
            <v>0</v>
          </cell>
        </row>
        <row r="2712">
          <cell r="A2712" t="str">
            <v xml:space="preserve">5413-2-620                                   </v>
          </cell>
          <cell r="C2712">
            <v>0</v>
          </cell>
          <cell r="D2712">
            <v>0</v>
          </cell>
        </row>
        <row r="2713">
          <cell r="A2713" t="str">
            <v xml:space="preserve">5413-2-700                                   </v>
          </cell>
          <cell r="C2713">
            <v>74144.58</v>
          </cell>
          <cell r="D2713">
            <v>8964.5699999999924</v>
          </cell>
        </row>
        <row r="2714">
          <cell r="A2714" t="str">
            <v xml:space="preserve">5413-2-710                                   </v>
          </cell>
          <cell r="C2714">
            <v>51713.88</v>
          </cell>
          <cell r="D2714">
            <v>9819.1700000000055</v>
          </cell>
        </row>
        <row r="2715">
          <cell r="A2715" t="str">
            <v xml:space="preserve">5413-2-720                                   </v>
          </cell>
          <cell r="C2715">
            <v>0</v>
          </cell>
          <cell r="D2715">
            <v>0</v>
          </cell>
        </row>
        <row r="2716">
          <cell r="A2716" t="str">
            <v xml:space="preserve">5413-3                                       </v>
          </cell>
          <cell r="C2716">
            <v>0</v>
          </cell>
          <cell r="D2716">
            <v>0</v>
          </cell>
        </row>
        <row r="2717">
          <cell r="A2717" t="str">
            <v xml:space="preserve">5413-3-000                                   </v>
          </cell>
          <cell r="C2717">
            <v>0</v>
          </cell>
          <cell r="D2717">
            <v>0</v>
          </cell>
        </row>
        <row r="2718">
          <cell r="A2718" t="str">
            <v xml:space="preserve">5413-3-100                                   </v>
          </cell>
          <cell r="C2718">
            <v>11495.67</v>
          </cell>
          <cell r="D2718">
            <v>2013.0100000000002</v>
          </cell>
        </row>
        <row r="2719">
          <cell r="A2719" t="str">
            <v xml:space="preserve">5413-3-200                                   </v>
          </cell>
          <cell r="C2719">
            <v>0</v>
          </cell>
          <cell r="D2719">
            <v>0</v>
          </cell>
        </row>
        <row r="2720">
          <cell r="A2720" t="str">
            <v xml:space="preserve">5413-5                                       </v>
          </cell>
          <cell r="C2720">
            <v>0</v>
          </cell>
          <cell r="D2720">
            <v>0</v>
          </cell>
        </row>
        <row r="2721">
          <cell r="A2721" t="str">
            <v xml:space="preserve">5413-5-100                                   </v>
          </cell>
          <cell r="C2721">
            <v>0</v>
          </cell>
          <cell r="D2721">
            <v>0</v>
          </cell>
        </row>
        <row r="2722">
          <cell r="A2722" t="str">
            <v xml:space="preserve">5413-5-200                                   </v>
          </cell>
          <cell r="C2722">
            <v>0</v>
          </cell>
          <cell r="D2722">
            <v>0</v>
          </cell>
        </row>
        <row r="2723">
          <cell r="A2723" t="str">
            <v xml:space="preserve">5413-6                                       </v>
          </cell>
          <cell r="C2723">
            <v>0</v>
          </cell>
          <cell r="D2723">
            <v>0</v>
          </cell>
        </row>
        <row r="2724">
          <cell r="A2724" t="str">
            <v xml:space="preserve">5413-6-100                                   </v>
          </cell>
          <cell r="C2724">
            <v>11632.32</v>
          </cell>
          <cell r="D2724">
            <v>3353.2700000000004</v>
          </cell>
        </row>
        <row r="2725">
          <cell r="A2725" t="str">
            <v xml:space="preserve">5413-6-150                                   </v>
          </cell>
          <cell r="C2725">
            <v>0</v>
          </cell>
          <cell r="D2725">
            <v>0</v>
          </cell>
        </row>
        <row r="2726">
          <cell r="A2726" t="str">
            <v xml:space="preserve">5413-6-170                                   </v>
          </cell>
          <cell r="C2726">
            <v>0</v>
          </cell>
          <cell r="D2726">
            <v>0</v>
          </cell>
        </row>
        <row r="2727">
          <cell r="A2727" t="str">
            <v xml:space="preserve">5413-6-200                                   </v>
          </cell>
          <cell r="C2727">
            <v>11852.33</v>
          </cell>
          <cell r="D2727">
            <v>6115.6799999999985</v>
          </cell>
        </row>
        <row r="2728">
          <cell r="A2728" t="str">
            <v xml:space="preserve">5413-6-250                                   </v>
          </cell>
          <cell r="C2728">
            <v>0</v>
          </cell>
          <cell r="D2728">
            <v>0</v>
          </cell>
        </row>
        <row r="2729">
          <cell r="A2729" t="str">
            <v xml:space="preserve">5413-6-270                                   </v>
          </cell>
          <cell r="C2729">
            <v>0</v>
          </cell>
          <cell r="D2729">
            <v>0</v>
          </cell>
        </row>
        <row r="2730">
          <cell r="A2730" t="str">
            <v xml:space="preserve">5413-6-300                                   </v>
          </cell>
          <cell r="C2730">
            <v>75518.490000000005</v>
          </cell>
          <cell r="D2730">
            <v>13541.239999999991</v>
          </cell>
        </row>
        <row r="2731">
          <cell r="A2731" t="str">
            <v xml:space="preserve">5413-7-100                                   </v>
          </cell>
          <cell r="C2731">
            <v>0</v>
          </cell>
          <cell r="D2731">
            <v>0</v>
          </cell>
        </row>
        <row r="2732">
          <cell r="A2732" t="str">
            <v xml:space="preserve">5413-7-200                                   </v>
          </cell>
          <cell r="C2732">
            <v>0</v>
          </cell>
          <cell r="D2732">
            <v>0</v>
          </cell>
        </row>
        <row r="2733">
          <cell r="A2733" t="str">
            <v xml:space="preserve">5414-2                                       </v>
          </cell>
          <cell r="C2733">
            <v>0</v>
          </cell>
          <cell r="D2733">
            <v>0</v>
          </cell>
        </row>
        <row r="2734">
          <cell r="A2734" t="str">
            <v xml:space="preserve">5414-2-000                                   </v>
          </cell>
          <cell r="C2734">
            <v>2941.3</v>
          </cell>
          <cell r="D2734">
            <v>0</v>
          </cell>
        </row>
        <row r="2735">
          <cell r="A2735" t="str">
            <v xml:space="preserve">5414-2-100                                   </v>
          </cell>
          <cell r="C2735">
            <v>37</v>
          </cell>
          <cell r="D2735">
            <v>0</v>
          </cell>
        </row>
        <row r="2736">
          <cell r="A2736" t="str">
            <v xml:space="preserve">5414-2-110                                   </v>
          </cell>
          <cell r="C2736">
            <v>131</v>
          </cell>
          <cell r="D2736">
            <v>0</v>
          </cell>
        </row>
        <row r="2737">
          <cell r="A2737" t="str">
            <v xml:space="preserve">5414-2-120                                   </v>
          </cell>
          <cell r="C2737">
            <v>0</v>
          </cell>
          <cell r="D2737">
            <v>0</v>
          </cell>
        </row>
        <row r="2738">
          <cell r="A2738" t="str">
            <v xml:space="preserve">5414-2-130                                   </v>
          </cell>
          <cell r="C2738">
            <v>180</v>
          </cell>
          <cell r="D2738">
            <v>0</v>
          </cell>
        </row>
        <row r="2739">
          <cell r="A2739" t="str">
            <v xml:space="preserve">5414-2-140                                   </v>
          </cell>
          <cell r="C2739">
            <v>0</v>
          </cell>
          <cell r="D2739">
            <v>0</v>
          </cell>
        </row>
        <row r="2740">
          <cell r="A2740" t="str">
            <v xml:space="preserve">5414-2-141                                   </v>
          </cell>
          <cell r="C2740">
            <v>0</v>
          </cell>
          <cell r="D2740">
            <v>0</v>
          </cell>
        </row>
        <row r="2741">
          <cell r="A2741" t="str">
            <v xml:space="preserve">5414-2-142                                   </v>
          </cell>
          <cell r="C2741">
            <v>0</v>
          </cell>
          <cell r="D2741">
            <v>0</v>
          </cell>
        </row>
        <row r="2742">
          <cell r="A2742" t="str">
            <v xml:space="preserve">5414-2-200                                   </v>
          </cell>
          <cell r="C2742">
            <v>302.5</v>
          </cell>
          <cell r="D2742">
            <v>0</v>
          </cell>
        </row>
        <row r="2743">
          <cell r="A2743" t="str">
            <v xml:space="preserve">5414-2-300                                   </v>
          </cell>
          <cell r="C2743">
            <v>2166</v>
          </cell>
          <cell r="D2743">
            <v>448</v>
          </cell>
        </row>
        <row r="2744">
          <cell r="A2744" t="str">
            <v xml:space="preserve">5414-2-400                                   </v>
          </cell>
          <cell r="C2744">
            <v>8843</v>
          </cell>
          <cell r="D2744">
            <v>2402</v>
          </cell>
        </row>
        <row r="2745">
          <cell r="A2745" t="str">
            <v xml:space="preserve">5414-2-500                                   </v>
          </cell>
          <cell r="C2745">
            <v>0</v>
          </cell>
          <cell r="D2745">
            <v>0</v>
          </cell>
        </row>
        <row r="2746">
          <cell r="A2746" t="str">
            <v xml:space="preserve">5414-2-600                                   </v>
          </cell>
          <cell r="C2746">
            <v>3691</v>
          </cell>
          <cell r="D2746">
            <v>862</v>
          </cell>
        </row>
        <row r="2747">
          <cell r="A2747" t="str">
            <v xml:space="preserve">5414-2-610                                   </v>
          </cell>
          <cell r="C2747">
            <v>0</v>
          </cell>
          <cell r="D2747">
            <v>0</v>
          </cell>
        </row>
        <row r="2748">
          <cell r="A2748" t="str">
            <v xml:space="preserve">5414-2-620                                   </v>
          </cell>
          <cell r="C2748">
            <v>0</v>
          </cell>
          <cell r="D2748">
            <v>0</v>
          </cell>
        </row>
        <row r="2749">
          <cell r="A2749" t="str">
            <v xml:space="preserve">5414-2-700                                   </v>
          </cell>
          <cell r="C2749">
            <v>612</v>
          </cell>
          <cell r="D2749">
            <v>27</v>
          </cell>
        </row>
        <row r="2750">
          <cell r="A2750" t="str">
            <v xml:space="preserve">5414-2-710                                   </v>
          </cell>
          <cell r="C2750">
            <v>0</v>
          </cell>
          <cell r="D2750">
            <v>0</v>
          </cell>
        </row>
        <row r="2751">
          <cell r="A2751" t="str">
            <v xml:space="preserve">5414-2-720                                   </v>
          </cell>
          <cell r="C2751">
            <v>0</v>
          </cell>
          <cell r="D2751">
            <v>0</v>
          </cell>
        </row>
        <row r="2752">
          <cell r="A2752" t="str">
            <v xml:space="preserve">5414-3                                       </v>
          </cell>
          <cell r="C2752">
            <v>0</v>
          </cell>
          <cell r="D2752">
            <v>0</v>
          </cell>
        </row>
        <row r="2753">
          <cell r="A2753" t="str">
            <v xml:space="preserve">5414-3-000                                   </v>
          </cell>
          <cell r="C2753">
            <v>0</v>
          </cell>
          <cell r="D2753">
            <v>0</v>
          </cell>
        </row>
        <row r="2754">
          <cell r="A2754" t="str">
            <v xml:space="preserve">5414-3-100                                   </v>
          </cell>
          <cell r="C2754">
            <v>35.93</v>
          </cell>
          <cell r="D2754">
            <v>0</v>
          </cell>
        </row>
        <row r="2755">
          <cell r="A2755" t="str">
            <v xml:space="preserve">5414-3-200                                   </v>
          </cell>
          <cell r="C2755">
            <v>0</v>
          </cell>
          <cell r="D2755">
            <v>0</v>
          </cell>
        </row>
        <row r="2756">
          <cell r="A2756" t="str">
            <v xml:space="preserve">5414-5                                       </v>
          </cell>
          <cell r="C2756">
            <v>0</v>
          </cell>
          <cell r="D2756">
            <v>0</v>
          </cell>
        </row>
        <row r="2757">
          <cell r="A2757" t="str">
            <v xml:space="preserve">5414-5-100                                   </v>
          </cell>
          <cell r="C2757">
            <v>0</v>
          </cell>
          <cell r="D2757">
            <v>0</v>
          </cell>
        </row>
        <row r="2758">
          <cell r="A2758" t="str">
            <v xml:space="preserve">5414-5-200                                   </v>
          </cell>
          <cell r="C2758">
            <v>0</v>
          </cell>
          <cell r="D2758">
            <v>0</v>
          </cell>
        </row>
        <row r="2759">
          <cell r="A2759" t="str">
            <v xml:space="preserve">5414-6                                       </v>
          </cell>
          <cell r="C2759">
            <v>0</v>
          </cell>
          <cell r="D2759">
            <v>0</v>
          </cell>
        </row>
        <row r="2760">
          <cell r="A2760" t="str">
            <v xml:space="preserve">5414-6-100                                   </v>
          </cell>
          <cell r="C2760">
            <v>0</v>
          </cell>
          <cell r="D2760">
            <v>0</v>
          </cell>
        </row>
        <row r="2761">
          <cell r="A2761" t="str">
            <v xml:space="preserve">5414-6-150                                   </v>
          </cell>
          <cell r="C2761">
            <v>0</v>
          </cell>
          <cell r="D2761">
            <v>0</v>
          </cell>
        </row>
        <row r="2762">
          <cell r="A2762" t="str">
            <v xml:space="preserve">5414-6-170                                   </v>
          </cell>
          <cell r="C2762">
            <v>0</v>
          </cell>
          <cell r="D2762">
            <v>0</v>
          </cell>
        </row>
        <row r="2763">
          <cell r="A2763" t="str">
            <v xml:space="preserve">5414-6-200                                   </v>
          </cell>
          <cell r="C2763">
            <v>0</v>
          </cell>
          <cell r="D2763">
            <v>0</v>
          </cell>
        </row>
        <row r="2764">
          <cell r="A2764" t="str">
            <v xml:space="preserve">5414-6-250                                   </v>
          </cell>
          <cell r="C2764">
            <v>0</v>
          </cell>
          <cell r="D2764">
            <v>0</v>
          </cell>
        </row>
        <row r="2765">
          <cell r="A2765" t="str">
            <v xml:space="preserve">5414-6-270                                   </v>
          </cell>
          <cell r="C2765">
            <v>0</v>
          </cell>
          <cell r="D2765">
            <v>0</v>
          </cell>
        </row>
        <row r="2766">
          <cell r="A2766" t="str">
            <v xml:space="preserve">5414-6-300                                   </v>
          </cell>
          <cell r="C2766">
            <v>0</v>
          </cell>
          <cell r="D2766">
            <v>0</v>
          </cell>
        </row>
        <row r="2767">
          <cell r="A2767" t="str">
            <v xml:space="preserve">5414-7-100                                   </v>
          </cell>
          <cell r="C2767">
            <v>0</v>
          </cell>
          <cell r="D2767">
            <v>0</v>
          </cell>
        </row>
        <row r="2768">
          <cell r="A2768" t="str">
            <v xml:space="preserve">5414-7-200                                   </v>
          </cell>
          <cell r="C2768">
            <v>0</v>
          </cell>
          <cell r="D2768">
            <v>0</v>
          </cell>
        </row>
        <row r="2769">
          <cell r="A2769" t="str">
            <v xml:space="preserve">5415-2                                       </v>
          </cell>
          <cell r="C2769">
            <v>0</v>
          </cell>
          <cell r="D2769">
            <v>0</v>
          </cell>
        </row>
        <row r="2770">
          <cell r="A2770" t="str">
            <v xml:space="preserve">5415-2-000                                   </v>
          </cell>
          <cell r="C2770">
            <v>2069.3000000000002</v>
          </cell>
          <cell r="D2770">
            <v>1176.3599999999997</v>
          </cell>
        </row>
        <row r="2771">
          <cell r="A2771" t="str">
            <v xml:space="preserve">5415-2-100                                   </v>
          </cell>
          <cell r="C2771">
            <v>4086.58</v>
          </cell>
          <cell r="D2771">
            <v>5545</v>
          </cell>
        </row>
        <row r="2772">
          <cell r="A2772" t="str">
            <v xml:space="preserve">5415-2-110                                   </v>
          </cell>
          <cell r="C2772">
            <v>12187.98</v>
          </cell>
          <cell r="D2772">
            <v>5232.8100000000013</v>
          </cell>
        </row>
        <row r="2773">
          <cell r="A2773" t="str">
            <v xml:space="preserve">5415-2-111                                   </v>
          </cell>
          <cell r="C2773">
            <v>0</v>
          </cell>
          <cell r="D2773">
            <v>0</v>
          </cell>
        </row>
        <row r="2774">
          <cell r="A2774" t="str">
            <v xml:space="preserve">5415-2-112                                   </v>
          </cell>
          <cell r="C2774">
            <v>0</v>
          </cell>
          <cell r="D2774">
            <v>0</v>
          </cell>
        </row>
        <row r="2775">
          <cell r="A2775" t="str">
            <v xml:space="preserve">5415-2-112-1                                 </v>
          </cell>
          <cell r="C2775">
            <v>0</v>
          </cell>
          <cell r="D2775">
            <v>0</v>
          </cell>
        </row>
        <row r="2776">
          <cell r="A2776" t="str">
            <v xml:space="preserve">5415-2-112-2                                 </v>
          </cell>
          <cell r="C2776">
            <v>0</v>
          </cell>
          <cell r="D2776">
            <v>0</v>
          </cell>
        </row>
        <row r="2777">
          <cell r="A2777" t="str">
            <v xml:space="preserve">5415-2-112-3                                 </v>
          </cell>
          <cell r="C2777">
            <v>0</v>
          </cell>
          <cell r="D2777">
            <v>0</v>
          </cell>
        </row>
        <row r="2778">
          <cell r="A2778" t="str">
            <v xml:space="preserve">5415-2-113                                   </v>
          </cell>
          <cell r="C2778">
            <v>0</v>
          </cell>
          <cell r="D2778">
            <v>0</v>
          </cell>
        </row>
        <row r="2779">
          <cell r="A2779" t="str">
            <v xml:space="preserve">5415-2-114                                   </v>
          </cell>
          <cell r="C2779">
            <v>0</v>
          </cell>
          <cell r="D2779">
            <v>0</v>
          </cell>
        </row>
        <row r="2780">
          <cell r="A2780" t="str">
            <v xml:space="preserve">5415-2-115                                   </v>
          </cell>
          <cell r="C2780">
            <v>0</v>
          </cell>
          <cell r="D2780">
            <v>0</v>
          </cell>
        </row>
        <row r="2781">
          <cell r="A2781" t="str">
            <v xml:space="preserve">5415-2-120                                   </v>
          </cell>
          <cell r="C2781">
            <v>5353.17</v>
          </cell>
          <cell r="D2781">
            <v>1109</v>
          </cell>
        </row>
        <row r="2782">
          <cell r="A2782" t="str">
            <v xml:space="preserve">5415-2-130                                   </v>
          </cell>
          <cell r="C2782">
            <v>5757.36</v>
          </cell>
          <cell r="D2782">
            <v>1092.2800000000007</v>
          </cell>
        </row>
        <row r="2783">
          <cell r="A2783" t="str">
            <v xml:space="preserve">5415-2-140                                   </v>
          </cell>
          <cell r="C2783">
            <v>0</v>
          </cell>
          <cell r="D2783">
            <v>0</v>
          </cell>
        </row>
        <row r="2784">
          <cell r="A2784" t="str">
            <v xml:space="preserve">5415-2-141                                   </v>
          </cell>
          <cell r="C2784">
            <v>0</v>
          </cell>
          <cell r="D2784">
            <v>0</v>
          </cell>
        </row>
        <row r="2785">
          <cell r="A2785" t="str">
            <v xml:space="preserve">5415-2-142                                   </v>
          </cell>
          <cell r="C2785">
            <v>0</v>
          </cell>
          <cell r="D2785">
            <v>0</v>
          </cell>
        </row>
        <row r="2786">
          <cell r="A2786" t="str">
            <v xml:space="preserve">5415-2-200                                   </v>
          </cell>
          <cell r="C2786">
            <v>4579.29</v>
          </cell>
          <cell r="D2786">
            <v>776.5</v>
          </cell>
        </row>
        <row r="2787">
          <cell r="A2787" t="str">
            <v xml:space="preserve">5415-2-300                                   </v>
          </cell>
          <cell r="C2787">
            <v>20810.73</v>
          </cell>
          <cell r="D2787">
            <v>3913.2099999999991</v>
          </cell>
        </row>
        <row r="2788">
          <cell r="A2788" t="str">
            <v xml:space="preserve">5415-2-400                                   </v>
          </cell>
          <cell r="C2788">
            <v>112617.04</v>
          </cell>
          <cell r="D2788">
            <v>39008.699999999997</v>
          </cell>
        </row>
        <row r="2789">
          <cell r="A2789" t="str">
            <v xml:space="preserve">5415-2-500                                   </v>
          </cell>
          <cell r="C2789">
            <v>0</v>
          </cell>
          <cell r="D2789">
            <v>0</v>
          </cell>
        </row>
        <row r="2790">
          <cell r="A2790" t="str">
            <v xml:space="preserve">5415-2-600                                   </v>
          </cell>
          <cell r="C2790">
            <v>35471.58</v>
          </cell>
          <cell r="D2790">
            <v>3482</v>
          </cell>
        </row>
        <row r="2791">
          <cell r="A2791" t="str">
            <v xml:space="preserve">5415-2-610                                   </v>
          </cell>
          <cell r="C2791">
            <v>0</v>
          </cell>
          <cell r="D2791">
            <v>0</v>
          </cell>
        </row>
        <row r="2792">
          <cell r="A2792" t="str">
            <v xml:space="preserve">5415-2-620                                   </v>
          </cell>
          <cell r="C2792">
            <v>0</v>
          </cell>
          <cell r="D2792">
            <v>0</v>
          </cell>
        </row>
        <row r="2793">
          <cell r="A2793" t="str">
            <v xml:space="preserve">5415-2-700                                   </v>
          </cell>
          <cell r="C2793">
            <v>8040.39</v>
          </cell>
          <cell r="D2793">
            <v>13580</v>
          </cell>
        </row>
        <row r="2794">
          <cell r="A2794" t="str">
            <v xml:space="preserve">5415-2-710                                   </v>
          </cell>
          <cell r="C2794">
            <v>38646.949999999997</v>
          </cell>
          <cell r="D2794">
            <v>20841.830000000002</v>
          </cell>
        </row>
        <row r="2795">
          <cell r="A2795" t="str">
            <v xml:space="preserve">5415-2-720                                   </v>
          </cell>
          <cell r="C2795">
            <v>22663.1</v>
          </cell>
          <cell r="D2795">
            <v>2075.5400000000009</v>
          </cell>
        </row>
        <row r="2796">
          <cell r="A2796" t="str">
            <v xml:space="preserve">5415-3                                       </v>
          </cell>
          <cell r="C2796">
            <v>0</v>
          </cell>
          <cell r="D2796">
            <v>0</v>
          </cell>
        </row>
        <row r="2797">
          <cell r="A2797" t="str">
            <v xml:space="preserve">5415-3-000                                   </v>
          </cell>
          <cell r="C2797">
            <v>0</v>
          </cell>
          <cell r="D2797">
            <v>0</v>
          </cell>
        </row>
        <row r="2798">
          <cell r="A2798" t="str">
            <v xml:space="preserve">5415-3-100                                   </v>
          </cell>
          <cell r="C2798">
            <v>1691.35</v>
          </cell>
          <cell r="D2798">
            <v>229.40000000000009</v>
          </cell>
        </row>
        <row r="2799">
          <cell r="A2799" t="str">
            <v xml:space="preserve">5415-3-200                                   </v>
          </cell>
          <cell r="C2799">
            <v>0</v>
          </cell>
          <cell r="D2799">
            <v>0</v>
          </cell>
        </row>
        <row r="2800">
          <cell r="A2800" t="str">
            <v xml:space="preserve">5415-5                                       </v>
          </cell>
          <cell r="C2800">
            <v>0</v>
          </cell>
          <cell r="D2800">
            <v>0</v>
          </cell>
        </row>
        <row r="2801">
          <cell r="A2801" t="str">
            <v xml:space="preserve">5415-5-100                                   </v>
          </cell>
          <cell r="C2801">
            <v>0</v>
          </cell>
          <cell r="D2801">
            <v>0</v>
          </cell>
        </row>
        <row r="2802">
          <cell r="A2802" t="str">
            <v xml:space="preserve">5415-5-200                                   </v>
          </cell>
          <cell r="C2802">
            <v>0</v>
          </cell>
          <cell r="D2802">
            <v>0</v>
          </cell>
        </row>
        <row r="2803">
          <cell r="A2803" t="str">
            <v xml:space="preserve">5415-6                                       </v>
          </cell>
          <cell r="C2803">
            <v>0</v>
          </cell>
          <cell r="D2803">
            <v>0</v>
          </cell>
        </row>
        <row r="2804">
          <cell r="A2804" t="str">
            <v xml:space="preserve">5415-6-100                                   </v>
          </cell>
          <cell r="C2804">
            <v>7241.36</v>
          </cell>
          <cell r="D2804">
            <v>420.59000000000015</v>
          </cell>
        </row>
        <row r="2805">
          <cell r="A2805" t="str">
            <v xml:space="preserve">5415-6-150                                   </v>
          </cell>
          <cell r="C2805">
            <v>26668.69</v>
          </cell>
          <cell r="D2805">
            <v>211.26000000000204</v>
          </cell>
        </row>
        <row r="2806">
          <cell r="A2806" t="str">
            <v xml:space="preserve">5415-6-170                                   </v>
          </cell>
          <cell r="C2806">
            <v>0</v>
          </cell>
          <cell r="D2806">
            <v>0</v>
          </cell>
        </row>
        <row r="2807">
          <cell r="A2807" t="str">
            <v xml:space="preserve">5415-6-200                                   </v>
          </cell>
          <cell r="C2807">
            <v>502.8</v>
          </cell>
          <cell r="D2807">
            <v>0</v>
          </cell>
        </row>
        <row r="2808">
          <cell r="A2808" t="str">
            <v xml:space="preserve">5415-6-250                                   </v>
          </cell>
          <cell r="C2808">
            <v>11473.18</v>
          </cell>
          <cell r="D2808">
            <v>4714</v>
          </cell>
        </row>
        <row r="2809">
          <cell r="A2809" t="str">
            <v xml:space="preserve">5415-6-270                                   </v>
          </cell>
          <cell r="C2809">
            <v>0</v>
          </cell>
          <cell r="D2809">
            <v>0</v>
          </cell>
        </row>
        <row r="2810">
          <cell r="A2810" t="str">
            <v xml:space="preserve">5415-6-300                                   </v>
          </cell>
          <cell r="C2810">
            <v>2570.4899999999998</v>
          </cell>
          <cell r="D2810">
            <v>42.830000000000382</v>
          </cell>
        </row>
        <row r="2811">
          <cell r="A2811" t="str">
            <v xml:space="preserve">5415-7-100                                   </v>
          </cell>
          <cell r="C2811">
            <v>0</v>
          </cell>
          <cell r="D2811">
            <v>0</v>
          </cell>
        </row>
        <row r="2812">
          <cell r="A2812" t="str">
            <v xml:space="preserve">5415-7-200                                   </v>
          </cell>
          <cell r="C2812">
            <v>0</v>
          </cell>
          <cell r="D2812">
            <v>0</v>
          </cell>
        </row>
        <row r="2813">
          <cell r="A2813" t="str">
            <v xml:space="preserve">5416-2                                       </v>
          </cell>
          <cell r="C2813">
            <v>0</v>
          </cell>
          <cell r="D2813">
            <v>0</v>
          </cell>
        </row>
        <row r="2814">
          <cell r="A2814" t="str">
            <v xml:space="preserve">5416-2-000                                   </v>
          </cell>
          <cell r="C2814">
            <v>0</v>
          </cell>
          <cell r="D2814">
            <v>0</v>
          </cell>
        </row>
        <row r="2815">
          <cell r="A2815" t="str">
            <v xml:space="preserve">5416-2-100                                   </v>
          </cell>
          <cell r="C2815">
            <v>0</v>
          </cell>
          <cell r="D2815">
            <v>0</v>
          </cell>
        </row>
        <row r="2816">
          <cell r="A2816" t="str">
            <v xml:space="preserve">5416-2-110                                   </v>
          </cell>
          <cell r="C2816">
            <v>20495.5</v>
          </cell>
          <cell r="D2816">
            <v>2805</v>
          </cell>
        </row>
        <row r="2817">
          <cell r="A2817" t="str">
            <v xml:space="preserve">5416-2-111                                   </v>
          </cell>
          <cell r="C2817">
            <v>0</v>
          </cell>
          <cell r="D2817">
            <v>0</v>
          </cell>
        </row>
        <row r="2818">
          <cell r="A2818" t="str">
            <v xml:space="preserve">5416-2-112                                   </v>
          </cell>
          <cell r="C2818">
            <v>0</v>
          </cell>
          <cell r="D2818">
            <v>0</v>
          </cell>
        </row>
        <row r="2819">
          <cell r="A2819" t="str">
            <v xml:space="preserve">5416-2-112-1                                 </v>
          </cell>
          <cell r="C2819">
            <v>0</v>
          </cell>
          <cell r="D2819">
            <v>0</v>
          </cell>
        </row>
        <row r="2820">
          <cell r="A2820" t="str">
            <v xml:space="preserve">5416-2-112-2                                 </v>
          </cell>
          <cell r="C2820">
            <v>0</v>
          </cell>
          <cell r="D2820">
            <v>0</v>
          </cell>
        </row>
        <row r="2821">
          <cell r="A2821" t="str">
            <v xml:space="preserve">5416-2-112-3                                 </v>
          </cell>
          <cell r="C2821">
            <v>0</v>
          </cell>
          <cell r="D2821">
            <v>0</v>
          </cell>
        </row>
        <row r="2822">
          <cell r="A2822" t="str">
            <v xml:space="preserve">5416-2-113                                   </v>
          </cell>
          <cell r="C2822">
            <v>0</v>
          </cell>
          <cell r="D2822">
            <v>0</v>
          </cell>
        </row>
        <row r="2823">
          <cell r="A2823" t="str">
            <v xml:space="preserve">5416-2-114                                   </v>
          </cell>
          <cell r="C2823">
            <v>0</v>
          </cell>
          <cell r="D2823">
            <v>0</v>
          </cell>
        </row>
        <row r="2824">
          <cell r="A2824" t="str">
            <v xml:space="preserve">5416-2-115                                   </v>
          </cell>
          <cell r="C2824">
            <v>0</v>
          </cell>
          <cell r="D2824">
            <v>0</v>
          </cell>
        </row>
        <row r="2825">
          <cell r="A2825" t="str">
            <v xml:space="preserve">5416-2-120                                   </v>
          </cell>
          <cell r="C2825">
            <v>0</v>
          </cell>
          <cell r="D2825">
            <v>0</v>
          </cell>
        </row>
        <row r="2826">
          <cell r="A2826" t="str">
            <v xml:space="preserve">5416-2-130                                   </v>
          </cell>
          <cell r="C2826">
            <v>0</v>
          </cell>
          <cell r="D2826">
            <v>0</v>
          </cell>
        </row>
        <row r="2827">
          <cell r="A2827" t="str">
            <v xml:space="preserve">5416-2-140                                   </v>
          </cell>
          <cell r="C2827">
            <v>0</v>
          </cell>
          <cell r="D2827">
            <v>0</v>
          </cell>
        </row>
        <row r="2828">
          <cell r="A2828" t="str">
            <v xml:space="preserve">5416-2-141                                   </v>
          </cell>
          <cell r="C2828">
            <v>0</v>
          </cell>
          <cell r="D2828">
            <v>0</v>
          </cell>
        </row>
        <row r="2829">
          <cell r="A2829" t="str">
            <v xml:space="preserve">5416-2-142                                   </v>
          </cell>
          <cell r="C2829">
            <v>0</v>
          </cell>
          <cell r="D2829">
            <v>0</v>
          </cell>
        </row>
        <row r="2830">
          <cell r="A2830" t="str">
            <v xml:space="preserve">5416-2-200                                   </v>
          </cell>
          <cell r="C2830">
            <v>4402.4399999999996</v>
          </cell>
          <cell r="D2830">
            <v>0</v>
          </cell>
        </row>
        <row r="2831">
          <cell r="A2831" t="str">
            <v xml:space="preserve">5416-2-300                                   </v>
          </cell>
          <cell r="C2831">
            <v>450</v>
          </cell>
          <cell r="D2831">
            <v>225</v>
          </cell>
        </row>
        <row r="2832">
          <cell r="A2832" t="str">
            <v xml:space="preserve">5416-2-400                                   </v>
          </cell>
          <cell r="C2832">
            <v>64967.199999999997</v>
          </cell>
          <cell r="D2832">
            <v>14124.400000000009</v>
          </cell>
        </row>
        <row r="2833">
          <cell r="A2833" t="str">
            <v xml:space="preserve">5416-2-500                                   </v>
          </cell>
          <cell r="C2833">
            <v>0</v>
          </cell>
          <cell r="D2833">
            <v>0</v>
          </cell>
        </row>
        <row r="2834">
          <cell r="A2834" t="str">
            <v xml:space="preserve">5416-2-600                                   </v>
          </cell>
          <cell r="C2834">
            <v>0</v>
          </cell>
          <cell r="D2834">
            <v>0</v>
          </cell>
        </row>
        <row r="2835">
          <cell r="A2835" t="str">
            <v xml:space="preserve">5416-2-610                                   </v>
          </cell>
          <cell r="C2835">
            <v>0</v>
          </cell>
          <cell r="D2835">
            <v>0</v>
          </cell>
        </row>
        <row r="2836">
          <cell r="A2836" t="str">
            <v xml:space="preserve">5416-2-620                                   </v>
          </cell>
          <cell r="C2836">
            <v>0</v>
          </cell>
          <cell r="D2836">
            <v>0</v>
          </cell>
        </row>
        <row r="2837">
          <cell r="A2837" t="str">
            <v xml:space="preserve">5416-2-700                                   </v>
          </cell>
          <cell r="C2837">
            <v>0</v>
          </cell>
          <cell r="D2837">
            <v>0</v>
          </cell>
        </row>
        <row r="2838">
          <cell r="A2838" t="str">
            <v xml:space="preserve">5416-2-710                                   </v>
          </cell>
          <cell r="C2838">
            <v>2925</v>
          </cell>
          <cell r="D2838">
            <v>1350</v>
          </cell>
        </row>
        <row r="2839">
          <cell r="A2839" t="str">
            <v xml:space="preserve">5416-2-720                                   </v>
          </cell>
          <cell r="C2839">
            <v>0</v>
          </cell>
          <cell r="D2839">
            <v>0</v>
          </cell>
        </row>
        <row r="2840">
          <cell r="A2840" t="str">
            <v xml:space="preserve">5416-3                                       </v>
          </cell>
          <cell r="C2840">
            <v>0</v>
          </cell>
          <cell r="D2840">
            <v>0</v>
          </cell>
        </row>
        <row r="2841">
          <cell r="A2841" t="str">
            <v xml:space="preserve">5416-3-000                                   </v>
          </cell>
          <cell r="C2841">
            <v>0</v>
          </cell>
          <cell r="D2841">
            <v>0</v>
          </cell>
        </row>
        <row r="2842">
          <cell r="A2842" t="str">
            <v xml:space="preserve">5416-3-100                                   </v>
          </cell>
          <cell r="C2842">
            <v>0</v>
          </cell>
          <cell r="D2842">
            <v>0</v>
          </cell>
        </row>
        <row r="2843">
          <cell r="A2843" t="str">
            <v xml:space="preserve">5416-3-200                                   </v>
          </cell>
          <cell r="C2843">
            <v>0</v>
          </cell>
          <cell r="D2843">
            <v>0</v>
          </cell>
        </row>
        <row r="2844">
          <cell r="A2844" t="str">
            <v xml:space="preserve">5416-5                                       </v>
          </cell>
          <cell r="C2844">
            <v>0</v>
          </cell>
          <cell r="D2844">
            <v>0</v>
          </cell>
        </row>
        <row r="2845">
          <cell r="A2845" t="str">
            <v xml:space="preserve">5416-5-100                                   </v>
          </cell>
          <cell r="C2845">
            <v>0</v>
          </cell>
          <cell r="D2845">
            <v>0</v>
          </cell>
        </row>
        <row r="2846">
          <cell r="A2846" t="str">
            <v xml:space="preserve">5416-5-200                                   </v>
          </cell>
          <cell r="C2846">
            <v>0</v>
          </cell>
          <cell r="D2846">
            <v>0</v>
          </cell>
        </row>
        <row r="2847">
          <cell r="A2847" t="str">
            <v xml:space="preserve">5416-6                                       </v>
          </cell>
          <cell r="C2847">
            <v>0</v>
          </cell>
          <cell r="D2847">
            <v>0</v>
          </cell>
        </row>
        <row r="2848">
          <cell r="A2848" t="str">
            <v xml:space="preserve">5416-6-100                                   </v>
          </cell>
          <cell r="C2848">
            <v>3161</v>
          </cell>
          <cell r="D2848">
            <v>0</v>
          </cell>
        </row>
        <row r="2849">
          <cell r="A2849" t="str">
            <v xml:space="preserve">5416-6-150                                   </v>
          </cell>
          <cell r="C2849">
            <v>2419</v>
          </cell>
          <cell r="D2849">
            <v>0</v>
          </cell>
        </row>
        <row r="2850">
          <cell r="A2850" t="str">
            <v xml:space="preserve">5416-6-170                                   </v>
          </cell>
          <cell r="C2850">
            <v>0</v>
          </cell>
          <cell r="D2850">
            <v>0</v>
          </cell>
        </row>
        <row r="2851">
          <cell r="A2851" t="str">
            <v xml:space="preserve">5416-6-200                                   </v>
          </cell>
          <cell r="C2851">
            <v>450</v>
          </cell>
          <cell r="D2851">
            <v>0</v>
          </cell>
        </row>
        <row r="2852">
          <cell r="A2852" t="str">
            <v xml:space="preserve">5416-6-250                                   </v>
          </cell>
          <cell r="C2852">
            <v>3465</v>
          </cell>
          <cell r="D2852">
            <v>2250</v>
          </cell>
        </row>
        <row r="2853">
          <cell r="A2853" t="str">
            <v xml:space="preserve">5416-6-270                                   </v>
          </cell>
          <cell r="C2853">
            <v>0</v>
          </cell>
          <cell r="D2853">
            <v>0</v>
          </cell>
        </row>
        <row r="2854">
          <cell r="A2854" t="str">
            <v xml:space="preserve">5416-6-300                                   </v>
          </cell>
          <cell r="C2854">
            <v>0</v>
          </cell>
          <cell r="D2854">
            <v>0</v>
          </cell>
        </row>
        <row r="2855">
          <cell r="A2855" t="str">
            <v xml:space="preserve">5416-7-100                                   </v>
          </cell>
          <cell r="C2855">
            <v>0</v>
          </cell>
          <cell r="D2855">
            <v>0</v>
          </cell>
        </row>
        <row r="2856">
          <cell r="A2856" t="str">
            <v xml:space="preserve">5416-7-200                                   </v>
          </cell>
          <cell r="C2856">
            <v>0</v>
          </cell>
          <cell r="D2856">
            <v>0</v>
          </cell>
        </row>
        <row r="2857">
          <cell r="A2857" t="str">
            <v xml:space="preserve">5417-2                                       </v>
          </cell>
          <cell r="C2857">
            <v>0</v>
          </cell>
          <cell r="D2857">
            <v>0</v>
          </cell>
        </row>
        <row r="2858">
          <cell r="A2858" t="str">
            <v xml:space="preserve">5417-2-000                                   </v>
          </cell>
          <cell r="C2858">
            <v>0</v>
          </cell>
          <cell r="D2858">
            <v>0</v>
          </cell>
        </row>
        <row r="2859">
          <cell r="A2859" t="str">
            <v xml:space="preserve">5417-2-100                                   </v>
          </cell>
          <cell r="C2859">
            <v>28128</v>
          </cell>
          <cell r="D2859">
            <v>8625</v>
          </cell>
        </row>
        <row r="2860">
          <cell r="A2860" t="str">
            <v xml:space="preserve">5417-2-110                                   </v>
          </cell>
          <cell r="C2860">
            <v>131852.9</v>
          </cell>
          <cell r="D2860">
            <v>23607</v>
          </cell>
        </row>
        <row r="2861">
          <cell r="A2861" t="str">
            <v xml:space="preserve">5417-2-120                                   </v>
          </cell>
          <cell r="C2861">
            <v>0</v>
          </cell>
          <cell r="D2861">
            <v>0</v>
          </cell>
        </row>
        <row r="2862">
          <cell r="A2862" t="str">
            <v xml:space="preserve">5417-2-130                                   </v>
          </cell>
          <cell r="C2862">
            <v>0</v>
          </cell>
          <cell r="D2862">
            <v>0</v>
          </cell>
        </row>
        <row r="2863">
          <cell r="A2863" t="str">
            <v xml:space="preserve">5417-2-140                                   </v>
          </cell>
          <cell r="C2863">
            <v>0</v>
          </cell>
          <cell r="D2863">
            <v>0</v>
          </cell>
        </row>
        <row r="2864">
          <cell r="A2864" t="str">
            <v xml:space="preserve">5417-2-141                                   </v>
          </cell>
          <cell r="C2864">
            <v>0</v>
          </cell>
          <cell r="D2864">
            <v>0</v>
          </cell>
        </row>
        <row r="2865">
          <cell r="A2865" t="str">
            <v xml:space="preserve">5417-2-142                                   </v>
          </cell>
          <cell r="C2865">
            <v>0</v>
          </cell>
          <cell r="D2865">
            <v>0</v>
          </cell>
        </row>
        <row r="2866">
          <cell r="A2866" t="str">
            <v xml:space="preserve">5417-2-200                                   </v>
          </cell>
          <cell r="C2866">
            <v>29143.9</v>
          </cell>
          <cell r="D2866">
            <v>5960</v>
          </cell>
        </row>
        <row r="2867">
          <cell r="A2867" t="str">
            <v xml:space="preserve">5417-2-300                                   </v>
          </cell>
          <cell r="C2867">
            <v>0</v>
          </cell>
          <cell r="D2867">
            <v>0</v>
          </cell>
        </row>
        <row r="2868">
          <cell r="A2868" t="str">
            <v xml:space="preserve">5417-2-400                                   </v>
          </cell>
          <cell r="C2868">
            <v>81793.600000000006</v>
          </cell>
          <cell r="D2868">
            <v>13785</v>
          </cell>
        </row>
        <row r="2869">
          <cell r="A2869" t="str">
            <v xml:space="preserve">5417-2-500                                   </v>
          </cell>
          <cell r="C2869">
            <v>0</v>
          </cell>
          <cell r="D2869">
            <v>0</v>
          </cell>
        </row>
        <row r="2870">
          <cell r="A2870" t="str">
            <v xml:space="preserve">5417-2-600                                   </v>
          </cell>
          <cell r="C2870">
            <v>0</v>
          </cell>
          <cell r="D2870">
            <v>0</v>
          </cell>
        </row>
        <row r="2871">
          <cell r="A2871" t="str">
            <v xml:space="preserve">5417-2-610                                   </v>
          </cell>
          <cell r="C2871">
            <v>0</v>
          </cell>
          <cell r="D2871">
            <v>0</v>
          </cell>
        </row>
        <row r="2872">
          <cell r="A2872" t="str">
            <v xml:space="preserve">5417-2-620                                   </v>
          </cell>
          <cell r="C2872">
            <v>0</v>
          </cell>
          <cell r="D2872">
            <v>0</v>
          </cell>
        </row>
        <row r="2873">
          <cell r="A2873" t="str">
            <v xml:space="preserve">5417-2-700                                   </v>
          </cell>
          <cell r="C2873">
            <v>0</v>
          </cell>
          <cell r="D2873">
            <v>280</v>
          </cell>
        </row>
        <row r="2874">
          <cell r="A2874" t="str">
            <v xml:space="preserve">5417-2-710                                   </v>
          </cell>
          <cell r="C2874">
            <v>46626.28</v>
          </cell>
          <cell r="D2874">
            <v>33170.449999999997</v>
          </cell>
        </row>
        <row r="2875">
          <cell r="A2875" t="str">
            <v xml:space="preserve">5417-2-720                                   </v>
          </cell>
          <cell r="C2875">
            <v>30793.9</v>
          </cell>
          <cell r="D2875">
            <v>7100</v>
          </cell>
        </row>
        <row r="2876">
          <cell r="A2876" t="str">
            <v xml:space="preserve">5417-3                                       </v>
          </cell>
          <cell r="C2876">
            <v>0</v>
          </cell>
          <cell r="D2876">
            <v>0</v>
          </cell>
        </row>
        <row r="2877">
          <cell r="A2877" t="str">
            <v xml:space="preserve">5417-3-000                                   </v>
          </cell>
          <cell r="C2877">
            <v>0</v>
          </cell>
          <cell r="D2877">
            <v>0</v>
          </cell>
        </row>
        <row r="2878">
          <cell r="A2878" t="str">
            <v xml:space="preserve">5417-3-100                                   </v>
          </cell>
          <cell r="C2878">
            <v>29143.9</v>
          </cell>
          <cell r="D2878">
            <v>5960</v>
          </cell>
        </row>
        <row r="2879">
          <cell r="A2879" t="str">
            <v xml:space="preserve">5417-3-200                                   </v>
          </cell>
          <cell r="C2879">
            <v>0</v>
          </cell>
          <cell r="D2879">
            <v>0</v>
          </cell>
        </row>
        <row r="2880">
          <cell r="A2880" t="str">
            <v xml:space="preserve">5417-5                                       </v>
          </cell>
          <cell r="C2880">
            <v>0</v>
          </cell>
          <cell r="D2880">
            <v>0</v>
          </cell>
        </row>
        <row r="2881">
          <cell r="A2881" t="str">
            <v xml:space="preserve">5417-5-100                                   </v>
          </cell>
          <cell r="C2881">
            <v>0</v>
          </cell>
          <cell r="D2881">
            <v>0</v>
          </cell>
        </row>
        <row r="2882">
          <cell r="A2882" t="str">
            <v xml:space="preserve">5417-5-200                                   </v>
          </cell>
          <cell r="C2882">
            <v>0</v>
          </cell>
          <cell r="D2882">
            <v>0</v>
          </cell>
        </row>
        <row r="2883">
          <cell r="A2883" t="str">
            <v xml:space="preserve">5417-6                                       </v>
          </cell>
          <cell r="C2883">
            <v>0</v>
          </cell>
          <cell r="D2883">
            <v>0</v>
          </cell>
        </row>
        <row r="2884">
          <cell r="A2884" t="str">
            <v xml:space="preserve">5417-6-100                                   </v>
          </cell>
          <cell r="C2884">
            <v>35193.9</v>
          </cell>
          <cell r="D2884">
            <v>5960</v>
          </cell>
        </row>
        <row r="2885">
          <cell r="A2885" t="str">
            <v xml:space="preserve">5417-6-150                                   </v>
          </cell>
          <cell r="C2885">
            <v>15691.95</v>
          </cell>
          <cell r="D2885">
            <v>2980</v>
          </cell>
        </row>
        <row r="2886">
          <cell r="A2886" t="str">
            <v xml:space="preserve">5417-6-170                                   </v>
          </cell>
          <cell r="C2886">
            <v>0</v>
          </cell>
          <cell r="D2886">
            <v>0</v>
          </cell>
        </row>
        <row r="2887">
          <cell r="A2887" t="str">
            <v xml:space="preserve">5417-6-200                                   </v>
          </cell>
          <cell r="C2887">
            <v>150</v>
          </cell>
          <cell r="D2887">
            <v>0</v>
          </cell>
        </row>
        <row r="2888">
          <cell r="A2888" t="str">
            <v xml:space="preserve">5417-6-250                                   </v>
          </cell>
          <cell r="C2888">
            <v>0</v>
          </cell>
          <cell r="D2888">
            <v>0</v>
          </cell>
        </row>
        <row r="2889">
          <cell r="A2889" t="str">
            <v xml:space="preserve">5417-6-270                                   </v>
          </cell>
          <cell r="C2889">
            <v>0</v>
          </cell>
          <cell r="D2889">
            <v>0</v>
          </cell>
        </row>
        <row r="2890">
          <cell r="A2890" t="str">
            <v xml:space="preserve">5417-6-300                                   </v>
          </cell>
          <cell r="C2890">
            <v>0</v>
          </cell>
          <cell r="D2890">
            <v>0</v>
          </cell>
        </row>
        <row r="2891">
          <cell r="A2891" t="str">
            <v xml:space="preserve">5417-7-100                                   </v>
          </cell>
          <cell r="C2891">
            <v>0</v>
          </cell>
          <cell r="D2891">
            <v>0</v>
          </cell>
        </row>
        <row r="2892">
          <cell r="A2892" t="str">
            <v xml:space="preserve">5417-7-200                                   </v>
          </cell>
          <cell r="C2892">
            <v>0</v>
          </cell>
          <cell r="D2892">
            <v>0</v>
          </cell>
        </row>
        <row r="2893">
          <cell r="A2893" t="str">
            <v xml:space="preserve">5418-2                                       </v>
          </cell>
          <cell r="C2893">
            <v>0</v>
          </cell>
          <cell r="D2893">
            <v>0</v>
          </cell>
        </row>
        <row r="2894">
          <cell r="A2894" t="str">
            <v xml:space="preserve">5418-2-000                                   </v>
          </cell>
          <cell r="C2894">
            <v>0</v>
          </cell>
          <cell r="D2894">
            <v>0</v>
          </cell>
        </row>
        <row r="2895">
          <cell r="A2895" t="str">
            <v xml:space="preserve">5418-2-100                                   </v>
          </cell>
          <cell r="C2895">
            <v>0</v>
          </cell>
          <cell r="D2895">
            <v>0</v>
          </cell>
        </row>
        <row r="2896">
          <cell r="A2896" t="str">
            <v xml:space="preserve">5418-2-110                                   </v>
          </cell>
          <cell r="C2896">
            <v>381309.3</v>
          </cell>
          <cell r="D2896">
            <v>79561.859999999986</v>
          </cell>
        </row>
        <row r="2897">
          <cell r="A2897" t="str">
            <v xml:space="preserve">5418-2-111                                   </v>
          </cell>
          <cell r="C2897">
            <v>0</v>
          </cell>
          <cell r="D2897">
            <v>0</v>
          </cell>
        </row>
        <row r="2898">
          <cell r="A2898" t="str">
            <v xml:space="preserve">5418-2-112                                   </v>
          </cell>
          <cell r="C2898">
            <v>120000</v>
          </cell>
          <cell r="D2898">
            <v>30000</v>
          </cell>
        </row>
        <row r="2899">
          <cell r="A2899" t="str">
            <v xml:space="preserve">5418-2-112-1                                 </v>
          </cell>
          <cell r="C2899">
            <v>30000</v>
          </cell>
          <cell r="D2899">
            <v>0</v>
          </cell>
        </row>
        <row r="2900">
          <cell r="A2900" t="str">
            <v xml:space="preserve">5418-2-112-2                                 </v>
          </cell>
          <cell r="C2900">
            <v>0</v>
          </cell>
          <cell r="D2900">
            <v>0</v>
          </cell>
        </row>
        <row r="2901">
          <cell r="A2901" t="str">
            <v xml:space="preserve">5418-2-112-3                                 </v>
          </cell>
          <cell r="C2901">
            <v>0</v>
          </cell>
          <cell r="D2901">
            <v>0</v>
          </cell>
        </row>
        <row r="2902">
          <cell r="A2902" t="str">
            <v xml:space="preserve">5418-2-113                                   </v>
          </cell>
          <cell r="C2902">
            <v>0</v>
          </cell>
          <cell r="D2902">
            <v>0</v>
          </cell>
        </row>
        <row r="2903">
          <cell r="A2903" t="str">
            <v xml:space="preserve">5418-2-114                                   </v>
          </cell>
          <cell r="C2903">
            <v>0</v>
          </cell>
          <cell r="D2903">
            <v>0</v>
          </cell>
        </row>
        <row r="2904">
          <cell r="A2904" t="str">
            <v xml:space="preserve">5418-2-115                                   </v>
          </cell>
          <cell r="C2904">
            <v>127500</v>
          </cell>
          <cell r="D2904">
            <v>22500</v>
          </cell>
        </row>
        <row r="2905">
          <cell r="A2905" t="str">
            <v xml:space="preserve">5418-2-120                                   </v>
          </cell>
          <cell r="C2905">
            <v>0</v>
          </cell>
          <cell r="D2905">
            <v>0</v>
          </cell>
        </row>
        <row r="2906">
          <cell r="A2906" t="str">
            <v xml:space="preserve">5418-2-130                                   </v>
          </cell>
          <cell r="C2906">
            <v>0</v>
          </cell>
          <cell r="D2906">
            <v>0</v>
          </cell>
        </row>
        <row r="2907">
          <cell r="A2907" t="str">
            <v xml:space="preserve">5418-2-140                                   </v>
          </cell>
          <cell r="C2907">
            <v>0</v>
          </cell>
          <cell r="D2907">
            <v>0</v>
          </cell>
        </row>
        <row r="2908">
          <cell r="A2908" t="str">
            <v xml:space="preserve">5418-2-141                                   </v>
          </cell>
          <cell r="C2908">
            <v>0</v>
          </cell>
          <cell r="D2908">
            <v>0</v>
          </cell>
        </row>
        <row r="2909">
          <cell r="A2909" t="str">
            <v xml:space="preserve">5418-2-142                                   </v>
          </cell>
          <cell r="C2909">
            <v>0</v>
          </cell>
          <cell r="D2909">
            <v>0</v>
          </cell>
        </row>
        <row r="2910">
          <cell r="A2910" t="str">
            <v xml:space="preserve">5418-2-200                                   </v>
          </cell>
          <cell r="C2910">
            <v>0</v>
          </cell>
          <cell r="D2910">
            <v>0</v>
          </cell>
        </row>
        <row r="2911">
          <cell r="A2911" t="str">
            <v xml:space="preserve">5418-2-300                                   </v>
          </cell>
          <cell r="C2911">
            <v>0</v>
          </cell>
          <cell r="D2911">
            <v>0</v>
          </cell>
        </row>
        <row r="2912">
          <cell r="A2912" t="str">
            <v xml:space="preserve">5418-2-400                                   </v>
          </cell>
          <cell r="C2912">
            <v>1500</v>
          </cell>
          <cell r="D2912">
            <v>0</v>
          </cell>
        </row>
        <row r="2913">
          <cell r="A2913" t="str">
            <v xml:space="preserve">5418-2-500                                   </v>
          </cell>
          <cell r="C2913">
            <v>0</v>
          </cell>
          <cell r="D2913">
            <v>0</v>
          </cell>
        </row>
        <row r="2914">
          <cell r="A2914" t="str">
            <v xml:space="preserve">5418-2-600                                   </v>
          </cell>
          <cell r="C2914">
            <v>0</v>
          </cell>
          <cell r="D2914">
            <v>0</v>
          </cell>
        </row>
        <row r="2915">
          <cell r="A2915" t="str">
            <v xml:space="preserve">5418-2-610                                   </v>
          </cell>
          <cell r="C2915">
            <v>0</v>
          </cell>
          <cell r="D2915">
            <v>0</v>
          </cell>
        </row>
        <row r="2916">
          <cell r="A2916" t="str">
            <v xml:space="preserve">5418-2-620                                   </v>
          </cell>
          <cell r="C2916">
            <v>0</v>
          </cell>
          <cell r="D2916">
            <v>0</v>
          </cell>
        </row>
        <row r="2917">
          <cell r="A2917" t="str">
            <v xml:space="preserve">5418-2-700                                   </v>
          </cell>
          <cell r="C2917">
            <v>0</v>
          </cell>
          <cell r="D2917">
            <v>0</v>
          </cell>
        </row>
        <row r="2918">
          <cell r="A2918" t="str">
            <v xml:space="preserve">5418-2-710                                   </v>
          </cell>
          <cell r="C2918">
            <v>225000</v>
          </cell>
          <cell r="D2918">
            <v>45000</v>
          </cell>
        </row>
        <row r="2919">
          <cell r="A2919" t="str">
            <v xml:space="preserve">5418-2-720                                   </v>
          </cell>
          <cell r="C2919">
            <v>0</v>
          </cell>
          <cell r="D2919">
            <v>0</v>
          </cell>
        </row>
        <row r="2920">
          <cell r="A2920" t="str">
            <v xml:space="preserve">5418-3                                       </v>
          </cell>
          <cell r="C2920">
            <v>0</v>
          </cell>
          <cell r="D2920">
            <v>0</v>
          </cell>
        </row>
        <row r="2921">
          <cell r="A2921" t="str">
            <v xml:space="preserve">5418-3-000                                   </v>
          </cell>
          <cell r="C2921">
            <v>0</v>
          </cell>
          <cell r="D2921">
            <v>0</v>
          </cell>
        </row>
        <row r="2922">
          <cell r="A2922" t="str">
            <v xml:space="preserve">5418-3-100                                   </v>
          </cell>
          <cell r="C2922">
            <v>0</v>
          </cell>
          <cell r="D2922">
            <v>0</v>
          </cell>
        </row>
        <row r="2923">
          <cell r="A2923" t="str">
            <v xml:space="preserve">5418-3-200                                   </v>
          </cell>
          <cell r="C2923">
            <v>0</v>
          </cell>
          <cell r="D2923">
            <v>0</v>
          </cell>
        </row>
        <row r="2924">
          <cell r="A2924" t="str">
            <v xml:space="preserve">5418-5                                       </v>
          </cell>
          <cell r="C2924">
            <v>0</v>
          </cell>
          <cell r="D2924">
            <v>0</v>
          </cell>
        </row>
        <row r="2925">
          <cell r="A2925" t="str">
            <v xml:space="preserve">5418-5-100                                   </v>
          </cell>
          <cell r="C2925">
            <v>0</v>
          </cell>
          <cell r="D2925">
            <v>0</v>
          </cell>
        </row>
        <row r="2926">
          <cell r="A2926" t="str">
            <v xml:space="preserve">5418-5-200                                   </v>
          </cell>
          <cell r="C2926">
            <v>0</v>
          </cell>
          <cell r="D2926">
            <v>0</v>
          </cell>
        </row>
        <row r="2927">
          <cell r="A2927" t="str">
            <v xml:space="preserve">5418-6                                       </v>
          </cell>
          <cell r="C2927">
            <v>0</v>
          </cell>
          <cell r="D2927">
            <v>0</v>
          </cell>
        </row>
        <row r="2928">
          <cell r="A2928" t="str">
            <v xml:space="preserve">5418-6-100                                   </v>
          </cell>
          <cell r="C2928">
            <v>0</v>
          </cell>
          <cell r="D2928">
            <v>0</v>
          </cell>
        </row>
        <row r="2929">
          <cell r="A2929" t="str">
            <v xml:space="preserve">5418-6-150                                   </v>
          </cell>
          <cell r="C2929">
            <v>0</v>
          </cell>
          <cell r="D2929">
            <v>0</v>
          </cell>
        </row>
        <row r="2930">
          <cell r="A2930" t="str">
            <v xml:space="preserve">5418-6-170                                   </v>
          </cell>
          <cell r="C2930">
            <v>0</v>
          </cell>
          <cell r="D2930">
            <v>0</v>
          </cell>
        </row>
        <row r="2931">
          <cell r="A2931" t="str">
            <v xml:space="preserve">5418-6-200                                   </v>
          </cell>
          <cell r="C2931">
            <v>0</v>
          </cell>
          <cell r="D2931">
            <v>0</v>
          </cell>
        </row>
        <row r="2932">
          <cell r="A2932" t="str">
            <v xml:space="preserve">5418-6-250                                   </v>
          </cell>
          <cell r="C2932">
            <v>0</v>
          </cell>
          <cell r="D2932">
            <v>0</v>
          </cell>
        </row>
        <row r="2933">
          <cell r="A2933" t="str">
            <v xml:space="preserve">5418-6-270                                   </v>
          </cell>
          <cell r="C2933">
            <v>0</v>
          </cell>
          <cell r="D2933">
            <v>0</v>
          </cell>
        </row>
        <row r="2934">
          <cell r="A2934" t="str">
            <v xml:space="preserve">5418-6-300                                   </v>
          </cell>
          <cell r="C2934">
            <v>75000</v>
          </cell>
          <cell r="D2934">
            <v>15000</v>
          </cell>
        </row>
        <row r="2935">
          <cell r="A2935" t="str">
            <v xml:space="preserve">5418-7-100                                   </v>
          </cell>
          <cell r="C2935">
            <v>0</v>
          </cell>
          <cell r="D2935">
            <v>0</v>
          </cell>
        </row>
        <row r="2936">
          <cell r="A2936" t="str">
            <v xml:space="preserve">5418-7-200                                   </v>
          </cell>
          <cell r="C2936">
            <v>0</v>
          </cell>
          <cell r="D2936">
            <v>0</v>
          </cell>
        </row>
        <row r="2937">
          <cell r="A2937" t="str">
            <v xml:space="preserve">5419-2                                       </v>
          </cell>
          <cell r="C2937">
            <v>0</v>
          </cell>
          <cell r="D2937">
            <v>0</v>
          </cell>
        </row>
        <row r="2938">
          <cell r="A2938" t="str">
            <v xml:space="preserve">5419-2-000                                   </v>
          </cell>
          <cell r="C2938">
            <v>31387.5</v>
          </cell>
          <cell r="D2938">
            <v>191</v>
          </cell>
        </row>
        <row r="2939">
          <cell r="A2939" t="str">
            <v xml:space="preserve">5419-2-100                                   </v>
          </cell>
          <cell r="C2939">
            <v>18198</v>
          </cell>
          <cell r="D2939">
            <v>2514</v>
          </cell>
        </row>
        <row r="2940">
          <cell r="A2940" t="str">
            <v xml:space="preserve">5419-2-110                                   </v>
          </cell>
          <cell r="C2940">
            <v>133791.32999999999</v>
          </cell>
          <cell r="D2940">
            <v>18538.950000000012</v>
          </cell>
        </row>
        <row r="2941">
          <cell r="A2941" t="str">
            <v xml:space="preserve">5419-2-111                                   </v>
          </cell>
          <cell r="C2941">
            <v>0</v>
          </cell>
          <cell r="D2941">
            <v>0</v>
          </cell>
        </row>
        <row r="2942">
          <cell r="A2942" t="str">
            <v xml:space="preserve">5419-2-112                                   </v>
          </cell>
          <cell r="C2942">
            <v>7690.48</v>
          </cell>
          <cell r="D2942">
            <v>0</v>
          </cell>
        </row>
        <row r="2943">
          <cell r="A2943" t="str">
            <v xml:space="preserve">5419-2-112-1                                 </v>
          </cell>
          <cell r="C2943">
            <v>-0.1</v>
          </cell>
          <cell r="D2943">
            <v>0</v>
          </cell>
        </row>
        <row r="2944">
          <cell r="A2944" t="str">
            <v xml:space="preserve">5419-2-112-2                                 </v>
          </cell>
          <cell r="C2944">
            <v>0</v>
          </cell>
          <cell r="D2944">
            <v>0</v>
          </cell>
        </row>
        <row r="2945">
          <cell r="A2945" t="str">
            <v xml:space="preserve">5419-2-112-3                                 </v>
          </cell>
          <cell r="C2945">
            <v>0</v>
          </cell>
          <cell r="D2945">
            <v>0</v>
          </cell>
        </row>
        <row r="2946">
          <cell r="A2946" t="str">
            <v xml:space="preserve">5419-2-113                                   </v>
          </cell>
          <cell r="C2946">
            <v>450</v>
          </cell>
          <cell r="D2946">
            <v>0</v>
          </cell>
        </row>
        <row r="2947">
          <cell r="A2947" t="str">
            <v xml:space="preserve">5419-2-114                                   </v>
          </cell>
          <cell r="C2947">
            <v>0</v>
          </cell>
          <cell r="D2947">
            <v>0</v>
          </cell>
        </row>
        <row r="2948">
          <cell r="A2948" t="str">
            <v xml:space="preserve">5419-2-115                                   </v>
          </cell>
          <cell r="C2948">
            <v>20479.91</v>
          </cell>
          <cell r="D2948">
            <v>0</v>
          </cell>
        </row>
        <row r="2949">
          <cell r="A2949" t="str">
            <v xml:space="preserve">5419-2-120                                   </v>
          </cell>
          <cell r="C2949">
            <v>404.77</v>
          </cell>
          <cell r="D2949">
            <v>110</v>
          </cell>
        </row>
        <row r="2950">
          <cell r="A2950" t="str">
            <v xml:space="preserve">5419-2-130                                   </v>
          </cell>
          <cell r="C2950">
            <v>12740</v>
          </cell>
          <cell r="D2950">
            <v>4700</v>
          </cell>
        </row>
        <row r="2951">
          <cell r="A2951" t="str">
            <v xml:space="preserve">5419-2-140                                   </v>
          </cell>
          <cell r="C2951">
            <v>130</v>
          </cell>
          <cell r="D2951">
            <v>0</v>
          </cell>
        </row>
        <row r="2952">
          <cell r="A2952" t="str">
            <v xml:space="preserve">5419-2-141                                   </v>
          </cell>
          <cell r="C2952">
            <v>0</v>
          </cell>
          <cell r="D2952">
            <v>0</v>
          </cell>
        </row>
        <row r="2953">
          <cell r="A2953" t="str">
            <v xml:space="preserve">5419-2-142                                   </v>
          </cell>
          <cell r="C2953">
            <v>0</v>
          </cell>
          <cell r="D2953">
            <v>0</v>
          </cell>
        </row>
        <row r="2954">
          <cell r="A2954" t="str">
            <v xml:space="preserve">5419-2-200                                   </v>
          </cell>
          <cell r="C2954">
            <v>69100.570000000007</v>
          </cell>
          <cell r="D2954">
            <v>2670</v>
          </cell>
        </row>
        <row r="2955">
          <cell r="A2955" t="str">
            <v xml:space="preserve">5419-2-300                                   </v>
          </cell>
          <cell r="C2955">
            <v>49875.29</v>
          </cell>
          <cell r="D2955">
            <v>12140.93</v>
          </cell>
        </row>
        <row r="2956">
          <cell r="A2956" t="str">
            <v xml:space="preserve">5419-2-400                                   </v>
          </cell>
          <cell r="C2956">
            <v>109845.14</v>
          </cell>
          <cell r="D2956">
            <v>18211.910000000003</v>
          </cell>
        </row>
        <row r="2957">
          <cell r="A2957" t="str">
            <v xml:space="preserve">5419-2-500                                   </v>
          </cell>
          <cell r="C2957">
            <v>0</v>
          </cell>
          <cell r="D2957">
            <v>0</v>
          </cell>
        </row>
        <row r="2958">
          <cell r="A2958" t="str">
            <v xml:space="preserve">5419-2-600                                   </v>
          </cell>
          <cell r="C2958">
            <v>6.93</v>
          </cell>
          <cell r="D2958">
            <v>39.950000000000003</v>
          </cell>
        </row>
        <row r="2959">
          <cell r="A2959" t="str">
            <v xml:space="preserve">5419-2-610                                   </v>
          </cell>
          <cell r="C2959">
            <v>0</v>
          </cell>
          <cell r="D2959">
            <v>0</v>
          </cell>
        </row>
        <row r="2960">
          <cell r="A2960" t="str">
            <v xml:space="preserve">5419-2-620                                   </v>
          </cell>
          <cell r="C2960">
            <v>0</v>
          </cell>
          <cell r="D2960">
            <v>0</v>
          </cell>
        </row>
        <row r="2961">
          <cell r="A2961" t="str">
            <v xml:space="preserve">5419-2-700                                   </v>
          </cell>
          <cell r="C2961">
            <v>69.2</v>
          </cell>
          <cell r="D2961">
            <v>0</v>
          </cell>
        </row>
        <row r="2962">
          <cell r="A2962" t="str">
            <v xml:space="preserve">5419-2-710                                   </v>
          </cell>
          <cell r="C2962">
            <v>74093.56</v>
          </cell>
          <cell r="D2962">
            <v>60646.239999999991</v>
          </cell>
        </row>
        <row r="2963">
          <cell r="A2963" t="str">
            <v xml:space="preserve">5419-2-720                                   </v>
          </cell>
          <cell r="C2963">
            <v>15515.9</v>
          </cell>
          <cell r="D2963">
            <v>12636.000000000002</v>
          </cell>
        </row>
        <row r="2964">
          <cell r="A2964" t="str">
            <v xml:space="preserve">5419-3                                       </v>
          </cell>
          <cell r="C2964">
            <v>0</v>
          </cell>
          <cell r="D2964">
            <v>0</v>
          </cell>
        </row>
        <row r="2965">
          <cell r="A2965" t="str">
            <v xml:space="preserve">5419-3-000                                   </v>
          </cell>
          <cell r="C2965">
            <v>0</v>
          </cell>
          <cell r="D2965">
            <v>0</v>
          </cell>
        </row>
        <row r="2966">
          <cell r="A2966" t="str">
            <v xml:space="preserve">5419-3-100                                   </v>
          </cell>
          <cell r="C2966">
            <v>0</v>
          </cell>
          <cell r="D2966">
            <v>0</v>
          </cell>
        </row>
        <row r="2967">
          <cell r="A2967" t="str">
            <v xml:space="preserve">5419-3-200                                   </v>
          </cell>
          <cell r="C2967">
            <v>0</v>
          </cell>
          <cell r="D2967">
            <v>0</v>
          </cell>
        </row>
        <row r="2968">
          <cell r="A2968" t="str">
            <v xml:space="preserve">5419-5                                       </v>
          </cell>
          <cell r="C2968">
            <v>0</v>
          </cell>
          <cell r="D2968">
            <v>0</v>
          </cell>
        </row>
        <row r="2969">
          <cell r="A2969" t="str">
            <v xml:space="preserve">5419-5-100                                   </v>
          </cell>
          <cell r="C2969">
            <v>63.56</v>
          </cell>
          <cell r="D2969">
            <v>0</v>
          </cell>
        </row>
        <row r="2970">
          <cell r="A2970" t="str">
            <v xml:space="preserve">5419-5-200                                   </v>
          </cell>
          <cell r="C2970">
            <v>0</v>
          </cell>
          <cell r="D2970">
            <v>0</v>
          </cell>
        </row>
        <row r="2971">
          <cell r="A2971" t="str">
            <v xml:space="preserve">5419-6                                       </v>
          </cell>
          <cell r="C2971">
            <v>0</v>
          </cell>
          <cell r="D2971">
            <v>0</v>
          </cell>
        </row>
        <row r="2972">
          <cell r="A2972" t="str">
            <v xml:space="preserve">5419-6-100                                   </v>
          </cell>
          <cell r="C2972">
            <v>3894</v>
          </cell>
          <cell r="D2972">
            <v>16000</v>
          </cell>
        </row>
        <row r="2973">
          <cell r="A2973" t="str">
            <v xml:space="preserve">5419-6-150                                   </v>
          </cell>
          <cell r="C2973">
            <v>2600</v>
          </cell>
          <cell r="D2973">
            <v>1564</v>
          </cell>
        </row>
        <row r="2974">
          <cell r="A2974" t="str">
            <v xml:space="preserve">5419-6-170                                   </v>
          </cell>
          <cell r="C2974">
            <v>0</v>
          </cell>
          <cell r="D2974">
            <v>0</v>
          </cell>
        </row>
        <row r="2975">
          <cell r="A2975" t="str">
            <v xml:space="preserve">5419-6-200                                   </v>
          </cell>
          <cell r="C2975">
            <v>305.60000000000002</v>
          </cell>
          <cell r="D2975">
            <v>0</v>
          </cell>
        </row>
        <row r="2976">
          <cell r="A2976" t="str">
            <v xml:space="preserve">5419-6-250                                   </v>
          </cell>
          <cell r="C2976">
            <v>2072.9</v>
          </cell>
          <cell r="D2976">
            <v>0</v>
          </cell>
        </row>
        <row r="2977">
          <cell r="A2977" t="str">
            <v xml:space="preserve">5419-6-270                                   </v>
          </cell>
          <cell r="C2977">
            <v>0</v>
          </cell>
          <cell r="D2977">
            <v>0</v>
          </cell>
        </row>
        <row r="2978">
          <cell r="A2978" t="str">
            <v xml:space="preserve">5419-6-300                                   </v>
          </cell>
          <cell r="C2978">
            <v>104185.37</v>
          </cell>
          <cell r="D2978">
            <v>40000</v>
          </cell>
        </row>
        <row r="2979">
          <cell r="A2979" t="str">
            <v xml:space="preserve">5419-7-100                                   </v>
          </cell>
          <cell r="C2979">
            <v>0</v>
          </cell>
          <cell r="D2979">
            <v>0</v>
          </cell>
        </row>
        <row r="2980">
          <cell r="A2980" t="str">
            <v xml:space="preserve">5419-7-200                                   </v>
          </cell>
          <cell r="C2980">
            <v>0</v>
          </cell>
          <cell r="D2980">
            <v>0</v>
          </cell>
        </row>
        <row r="2981">
          <cell r="A2981" t="str">
            <v xml:space="preserve">5420-2                                       </v>
          </cell>
          <cell r="C2981">
            <v>0</v>
          </cell>
          <cell r="D2981">
            <v>0</v>
          </cell>
        </row>
        <row r="2982">
          <cell r="A2982" t="str">
            <v xml:space="preserve">5420-2-000                                   </v>
          </cell>
          <cell r="C2982">
            <v>0</v>
          </cell>
          <cell r="D2982">
            <v>0</v>
          </cell>
        </row>
        <row r="2983">
          <cell r="A2983" t="str">
            <v xml:space="preserve">5420-2-100                                   </v>
          </cell>
          <cell r="C2983">
            <v>0</v>
          </cell>
          <cell r="D2983">
            <v>0</v>
          </cell>
        </row>
        <row r="2984">
          <cell r="A2984" t="str">
            <v xml:space="preserve">5420-2-110                                   </v>
          </cell>
          <cell r="C2984">
            <v>0</v>
          </cell>
          <cell r="D2984">
            <v>0</v>
          </cell>
        </row>
        <row r="2985">
          <cell r="A2985" t="str">
            <v xml:space="preserve">5420-2-115                                   </v>
          </cell>
          <cell r="C2985">
            <v>55000</v>
          </cell>
          <cell r="D2985">
            <v>12170</v>
          </cell>
        </row>
        <row r="2986">
          <cell r="A2986" t="str">
            <v xml:space="preserve">5420-2-120                                   </v>
          </cell>
          <cell r="C2986">
            <v>0</v>
          </cell>
          <cell r="D2986">
            <v>0</v>
          </cell>
        </row>
        <row r="2987">
          <cell r="A2987" t="str">
            <v xml:space="preserve">5420-2-130                                   </v>
          </cell>
          <cell r="C2987">
            <v>0</v>
          </cell>
          <cell r="D2987">
            <v>0</v>
          </cell>
        </row>
        <row r="2988">
          <cell r="A2988" t="str">
            <v xml:space="preserve">5420-2-140                                   </v>
          </cell>
          <cell r="C2988">
            <v>0</v>
          </cell>
          <cell r="D2988">
            <v>0</v>
          </cell>
        </row>
        <row r="2989">
          <cell r="A2989" t="str">
            <v xml:space="preserve">5420-2-141                                   </v>
          </cell>
          <cell r="C2989">
            <v>0</v>
          </cell>
          <cell r="D2989">
            <v>0</v>
          </cell>
        </row>
        <row r="2990">
          <cell r="A2990" t="str">
            <v xml:space="preserve">5420-2-142                                   </v>
          </cell>
          <cell r="C2990">
            <v>0</v>
          </cell>
          <cell r="D2990">
            <v>0</v>
          </cell>
        </row>
        <row r="2991">
          <cell r="A2991" t="str">
            <v xml:space="preserve">5420-2-200                                   </v>
          </cell>
          <cell r="C2991">
            <v>0</v>
          </cell>
          <cell r="D2991">
            <v>0</v>
          </cell>
        </row>
        <row r="2992">
          <cell r="A2992" t="str">
            <v xml:space="preserve">5420-2-300                                   </v>
          </cell>
          <cell r="C2992">
            <v>0</v>
          </cell>
          <cell r="D2992">
            <v>0</v>
          </cell>
        </row>
        <row r="2993">
          <cell r="A2993" t="str">
            <v xml:space="preserve">5420-2-400                                   </v>
          </cell>
          <cell r="C2993">
            <v>0</v>
          </cell>
          <cell r="D2993">
            <v>0</v>
          </cell>
        </row>
        <row r="2994">
          <cell r="A2994" t="str">
            <v xml:space="preserve">5420-2-500                                   </v>
          </cell>
          <cell r="C2994">
            <v>0</v>
          </cell>
          <cell r="D2994">
            <v>0</v>
          </cell>
        </row>
        <row r="2995">
          <cell r="A2995" t="str">
            <v xml:space="preserve">5420-2-600                                   </v>
          </cell>
          <cell r="C2995">
            <v>0</v>
          </cell>
          <cell r="D2995">
            <v>0</v>
          </cell>
        </row>
        <row r="2996">
          <cell r="A2996" t="str">
            <v xml:space="preserve">5420-2-610                                   </v>
          </cell>
          <cell r="C2996">
            <v>0</v>
          </cell>
          <cell r="D2996">
            <v>0</v>
          </cell>
        </row>
        <row r="2997">
          <cell r="A2997" t="str">
            <v xml:space="preserve">5420-2-620                                   </v>
          </cell>
          <cell r="C2997">
            <v>0</v>
          </cell>
          <cell r="D2997">
            <v>0</v>
          </cell>
        </row>
        <row r="2998">
          <cell r="A2998" t="str">
            <v xml:space="preserve">5420-2-700                                   </v>
          </cell>
          <cell r="C2998">
            <v>0</v>
          </cell>
          <cell r="D2998">
            <v>0</v>
          </cell>
        </row>
        <row r="2999">
          <cell r="A2999" t="str">
            <v xml:space="preserve">5420-2-710                                   </v>
          </cell>
          <cell r="C2999">
            <v>0</v>
          </cell>
          <cell r="D2999">
            <v>0</v>
          </cell>
        </row>
        <row r="3000">
          <cell r="A3000" t="str">
            <v xml:space="preserve">5420-2-720                                   </v>
          </cell>
          <cell r="C3000">
            <v>0</v>
          </cell>
          <cell r="D3000">
            <v>0</v>
          </cell>
        </row>
        <row r="3001">
          <cell r="A3001" t="str">
            <v xml:space="preserve">5420-3                                       </v>
          </cell>
          <cell r="C3001">
            <v>0</v>
          </cell>
          <cell r="D3001">
            <v>0</v>
          </cell>
        </row>
        <row r="3002">
          <cell r="A3002" t="str">
            <v xml:space="preserve">5420-3-000                                   </v>
          </cell>
          <cell r="C3002">
            <v>0</v>
          </cell>
          <cell r="D3002">
            <v>0</v>
          </cell>
        </row>
        <row r="3003">
          <cell r="A3003" t="str">
            <v xml:space="preserve">5420-3-100                                   </v>
          </cell>
          <cell r="C3003">
            <v>0</v>
          </cell>
          <cell r="D3003">
            <v>0</v>
          </cell>
        </row>
        <row r="3004">
          <cell r="A3004" t="str">
            <v xml:space="preserve">5420-3-200                                   </v>
          </cell>
          <cell r="C3004">
            <v>0</v>
          </cell>
          <cell r="D3004">
            <v>0</v>
          </cell>
        </row>
        <row r="3005">
          <cell r="A3005" t="str">
            <v xml:space="preserve">5420-5                                       </v>
          </cell>
          <cell r="C3005">
            <v>0</v>
          </cell>
          <cell r="D3005">
            <v>0</v>
          </cell>
        </row>
        <row r="3006">
          <cell r="A3006" t="str">
            <v xml:space="preserve">5420-5-100                                   </v>
          </cell>
          <cell r="C3006">
            <v>0</v>
          </cell>
          <cell r="D3006">
            <v>0</v>
          </cell>
        </row>
        <row r="3007">
          <cell r="A3007" t="str">
            <v xml:space="preserve">5420-5-200                                   </v>
          </cell>
          <cell r="C3007">
            <v>0</v>
          </cell>
          <cell r="D3007">
            <v>0</v>
          </cell>
        </row>
        <row r="3008">
          <cell r="A3008" t="str">
            <v xml:space="preserve">5420-6                                       </v>
          </cell>
          <cell r="C3008">
            <v>0</v>
          </cell>
          <cell r="D3008">
            <v>0</v>
          </cell>
        </row>
        <row r="3009">
          <cell r="A3009" t="str">
            <v xml:space="preserve">5420-6-100                                   </v>
          </cell>
          <cell r="C3009">
            <v>0</v>
          </cell>
          <cell r="D3009">
            <v>0</v>
          </cell>
        </row>
        <row r="3010">
          <cell r="A3010" t="str">
            <v xml:space="preserve">5420-6-150                                   </v>
          </cell>
          <cell r="C3010">
            <v>0</v>
          </cell>
          <cell r="D3010">
            <v>0</v>
          </cell>
        </row>
        <row r="3011">
          <cell r="A3011" t="str">
            <v xml:space="preserve">5420-6-170                                   </v>
          </cell>
          <cell r="C3011">
            <v>0</v>
          </cell>
          <cell r="D3011">
            <v>0</v>
          </cell>
        </row>
        <row r="3012">
          <cell r="A3012" t="str">
            <v xml:space="preserve">5420-6-200                                   </v>
          </cell>
          <cell r="C3012">
            <v>0</v>
          </cell>
          <cell r="D3012">
            <v>0</v>
          </cell>
        </row>
        <row r="3013">
          <cell r="A3013" t="str">
            <v xml:space="preserve">5420-6-250                                   </v>
          </cell>
          <cell r="C3013">
            <v>0</v>
          </cell>
          <cell r="D3013">
            <v>0</v>
          </cell>
        </row>
        <row r="3014">
          <cell r="A3014" t="str">
            <v xml:space="preserve">5420-6-270                                   </v>
          </cell>
          <cell r="C3014">
            <v>0</v>
          </cell>
          <cell r="D3014">
            <v>0</v>
          </cell>
        </row>
        <row r="3015">
          <cell r="A3015" t="str">
            <v xml:space="preserve">5420-6-300                                   </v>
          </cell>
          <cell r="C3015">
            <v>0</v>
          </cell>
          <cell r="D3015">
            <v>0</v>
          </cell>
        </row>
        <row r="3016">
          <cell r="A3016" t="str">
            <v xml:space="preserve">5420-7-100                                   </v>
          </cell>
          <cell r="C3016">
            <v>0</v>
          </cell>
          <cell r="D3016">
            <v>0</v>
          </cell>
        </row>
        <row r="3017">
          <cell r="A3017" t="str">
            <v xml:space="preserve">5420-7-200                                   </v>
          </cell>
          <cell r="C3017">
            <v>0</v>
          </cell>
          <cell r="D3017">
            <v>0</v>
          </cell>
        </row>
        <row r="3018">
          <cell r="A3018" t="str">
            <v xml:space="preserve">5421-2                                       </v>
          </cell>
          <cell r="C3018">
            <v>0</v>
          </cell>
          <cell r="D3018">
            <v>0</v>
          </cell>
        </row>
        <row r="3019">
          <cell r="A3019" t="str">
            <v xml:space="preserve">5421-2-000                                   </v>
          </cell>
          <cell r="C3019">
            <v>1207</v>
          </cell>
          <cell r="D3019">
            <v>34</v>
          </cell>
        </row>
        <row r="3020">
          <cell r="A3020" t="str">
            <v xml:space="preserve">5421-2-100                                   </v>
          </cell>
          <cell r="C3020">
            <v>0</v>
          </cell>
          <cell r="D3020">
            <v>0</v>
          </cell>
        </row>
        <row r="3021">
          <cell r="A3021" t="str">
            <v xml:space="preserve">5421-2-110                                   </v>
          </cell>
          <cell r="C3021">
            <v>3119</v>
          </cell>
          <cell r="D3021">
            <v>235</v>
          </cell>
        </row>
        <row r="3022">
          <cell r="A3022" t="str">
            <v xml:space="preserve">5421-2-111                                   </v>
          </cell>
          <cell r="C3022">
            <v>0</v>
          </cell>
          <cell r="D3022">
            <v>0</v>
          </cell>
        </row>
        <row r="3023">
          <cell r="A3023" t="str">
            <v xml:space="preserve">5421-2-112                                   </v>
          </cell>
          <cell r="C3023">
            <v>0</v>
          </cell>
          <cell r="D3023">
            <v>0</v>
          </cell>
        </row>
        <row r="3024">
          <cell r="A3024" t="str">
            <v xml:space="preserve">5421-2-112-1                                 </v>
          </cell>
          <cell r="C3024">
            <v>669</v>
          </cell>
          <cell r="D3024">
            <v>56</v>
          </cell>
        </row>
        <row r="3025">
          <cell r="A3025" t="str">
            <v xml:space="preserve">5421-2-112-2                                 </v>
          </cell>
          <cell r="C3025">
            <v>369</v>
          </cell>
          <cell r="D3025">
            <v>22</v>
          </cell>
        </row>
        <row r="3026">
          <cell r="A3026" t="str">
            <v xml:space="preserve">5421-2-112-3                                 </v>
          </cell>
          <cell r="C3026">
            <v>0</v>
          </cell>
          <cell r="D3026">
            <v>0</v>
          </cell>
        </row>
        <row r="3027">
          <cell r="A3027" t="str">
            <v xml:space="preserve">5421-2-113                                   </v>
          </cell>
          <cell r="C3027">
            <v>559</v>
          </cell>
          <cell r="D3027">
            <v>34</v>
          </cell>
        </row>
        <row r="3028">
          <cell r="A3028" t="str">
            <v xml:space="preserve">5421-2-114                                   </v>
          </cell>
          <cell r="C3028">
            <v>0</v>
          </cell>
          <cell r="D3028">
            <v>0</v>
          </cell>
        </row>
        <row r="3029">
          <cell r="A3029" t="str">
            <v xml:space="preserve">5421-2-115                                   </v>
          </cell>
          <cell r="C3029">
            <v>1408</v>
          </cell>
          <cell r="D3029">
            <v>100</v>
          </cell>
        </row>
        <row r="3030">
          <cell r="A3030" t="str">
            <v xml:space="preserve">5421-2-120                                   </v>
          </cell>
          <cell r="C3030">
            <v>594</v>
          </cell>
          <cell r="D3030">
            <v>67</v>
          </cell>
        </row>
        <row r="3031">
          <cell r="A3031" t="str">
            <v xml:space="preserve">5421-2-130                                   </v>
          </cell>
          <cell r="C3031">
            <v>5175</v>
          </cell>
          <cell r="D3031">
            <v>335</v>
          </cell>
        </row>
        <row r="3032">
          <cell r="A3032" t="str">
            <v xml:space="preserve">5421-2-140                                   </v>
          </cell>
          <cell r="C3032">
            <v>0</v>
          </cell>
          <cell r="D3032">
            <v>0</v>
          </cell>
        </row>
        <row r="3033">
          <cell r="A3033" t="str">
            <v xml:space="preserve">5421-2-141                                   </v>
          </cell>
          <cell r="C3033">
            <v>0</v>
          </cell>
          <cell r="D3033">
            <v>0</v>
          </cell>
        </row>
        <row r="3034">
          <cell r="A3034" t="str">
            <v xml:space="preserve">5421-2-142                                   </v>
          </cell>
          <cell r="C3034">
            <v>0</v>
          </cell>
          <cell r="D3034">
            <v>0</v>
          </cell>
        </row>
        <row r="3035">
          <cell r="A3035" t="str">
            <v xml:space="preserve">5421-2-200                                   </v>
          </cell>
          <cell r="C3035">
            <v>1168</v>
          </cell>
          <cell r="D3035">
            <v>78</v>
          </cell>
        </row>
        <row r="3036">
          <cell r="A3036" t="str">
            <v xml:space="preserve">5421-2-300                                   </v>
          </cell>
          <cell r="C3036">
            <v>799</v>
          </cell>
          <cell r="D3036">
            <v>56</v>
          </cell>
        </row>
        <row r="3037">
          <cell r="A3037" t="str">
            <v xml:space="preserve">5421-2-400                                   </v>
          </cell>
          <cell r="C3037">
            <v>2306</v>
          </cell>
          <cell r="D3037">
            <v>124</v>
          </cell>
        </row>
        <row r="3038">
          <cell r="A3038" t="str">
            <v xml:space="preserve">5421-2-500                                   </v>
          </cell>
          <cell r="C3038">
            <v>0</v>
          </cell>
          <cell r="D3038">
            <v>0</v>
          </cell>
        </row>
        <row r="3039">
          <cell r="A3039" t="str">
            <v xml:space="preserve">5421-2-600                                   </v>
          </cell>
          <cell r="C3039">
            <v>1058</v>
          </cell>
          <cell r="D3039">
            <v>56</v>
          </cell>
        </row>
        <row r="3040">
          <cell r="A3040" t="str">
            <v xml:space="preserve">5421-2-610                                   </v>
          </cell>
          <cell r="C3040">
            <v>0</v>
          </cell>
          <cell r="D3040">
            <v>0</v>
          </cell>
        </row>
        <row r="3041">
          <cell r="A3041" t="str">
            <v xml:space="preserve">5421-2-620                                   </v>
          </cell>
          <cell r="C3041">
            <v>0</v>
          </cell>
          <cell r="D3041">
            <v>0</v>
          </cell>
        </row>
        <row r="3042">
          <cell r="A3042" t="str">
            <v xml:space="preserve">5421-2-700                                   </v>
          </cell>
          <cell r="C3042">
            <v>1393</v>
          </cell>
          <cell r="D3042">
            <v>123</v>
          </cell>
        </row>
        <row r="3043">
          <cell r="A3043" t="str">
            <v xml:space="preserve">5421-2-710                                   </v>
          </cell>
          <cell r="C3043">
            <v>4266</v>
          </cell>
          <cell r="D3043">
            <v>257</v>
          </cell>
        </row>
        <row r="3044">
          <cell r="A3044" t="str">
            <v xml:space="preserve">5421-2-720                                   </v>
          </cell>
          <cell r="C3044">
            <v>1802</v>
          </cell>
          <cell r="D3044">
            <v>101</v>
          </cell>
        </row>
        <row r="3045">
          <cell r="A3045" t="str">
            <v xml:space="preserve">5421-3                                       </v>
          </cell>
          <cell r="C3045">
            <v>0</v>
          </cell>
          <cell r="D3045">
            <v>0</v>
          </cell>
        </row>
        <row r="3046">
          <cell r="A3046" t="str">
            <v xml:space="preserve">5421-3-000                                   </v>
          </cell>
          <cell r="C3046">
            <v>0</v>
          </cell>
          <cell r="D3046">
            <v>0</v>
          </cell>
        </row>
        <row r="3047">
          <cell r="A3047" t="str">
            <v xml:space="preserve">5421-3-100                                   </v>
          </cell>
          <cell r="C3047">
            <v>3761</v>
          </cell>
          <cell r="D3047">
            <v>246.7800000000002</v>
          </cell>
        </row>
        <row r="3048">
          <cell r="A3048" t="str">
            <v xml:space="preserve">5421-3-200                                   </v>
          </cell>
          <cell r="C3048">
            <v>0</v>
          </cell>
          <cell r="D3048">
            <v>0</v>
          </cell>
        </row>
        <row r="3049">
          <cell r="A3049" t="str">
            <v xml:space="preserve">5421-5                                       </v>
          </cell>
          <cell r="C3049">
            <v>0</v>
          </cell>
          <cell r="D3049">
            <v>0</v>
          </cell>
        </row>
        <row r="3050">
          <cell r="A3050" t="str">
            <v xml:space="preserve">5421-5-100                                   </v>
          </cell>
          <cell r="C3050">
            <v>0</v>
          </cell>
          <cell r="D3050">
            <v>0</v>
          </cell>
        </row>
        <row r="3051">
          <cell r="A3051" t="str">
            <v xml:space="preserve">5421-5-200                                   </v>
          </cell>
          <cell r="C3051">
            <v>0</v>
          </cell>
          <cell r="D3051">
            <v>0</v>
          </cell>
        </row>
        <row r="3052">
          <cell r="A3052" t="str">
            <v xml:space="preserve">5421-6                                       </v>
          </cell>
          <cell r="C3052">
            <v>0</v>
          </cell>
          <cell r="D3052">
            <v>0</v>
          </cell>
        </row>
        <row r="3053">
          <cell r="A3053" t="str">
            <v xml:space="preserve">5421-6-100                                   </v>
          </cell>
          <cell r="C3053">
            <v>12711</v>
          </cell>
          <cell r="D3053">
            <v>805</v>
          </cell>
        </row>
        <row r="3054">
          <cell r="A3054" t="str">
            <v xml:space="preserve">5421-6-150                                   </v>
          </cell>
          <cell r="C3054">
            <v>5884</v>
          </cell>
          <cell r="D3054">
            <v>347</v>
          </cell>
        </row>
        <row r="3055">
          <cell r="A3055" t="str">
            <v xml:space="preserve">5421-6-170                                   </v>
          </cell>
          <cell r="C3055">
            <v>0</v>
          </cell>
          <cell r="D3055">
            <v>0</v>
          </cell>
        </row>
        <row r="3056">
          <cell r="A3056" t="str">
            <v xml:space="preserve">5421-6-200                                   </v>
          </cell>
          <cell r="C3056">
            <v>2724</v>
          </cell>
          <cell r="D3056">
            <v>156</v>
          </cell>
        </row>
        <row r="3057">
          <cell r="A3057" t="str">
            <v xml:space="preserve">5421-6-250                                   </v>
          </cell>
          <cell r="C3057">
            <v>499</v>
          </cell>
          <cell r="D3057">
            <v>22</v>
          </cell>
        </row>
        <row r="3058">
          <cell r="A3058" t="str">
            <v xml:space="preserve">5421-6-270                                   </v>
          </cell>
          <cell r="C3058">
            <v>0</v>
          </cell>
          <cell r="D3058">
            <v>0</v>
          </cell>
        </row>
        <row r="3059">
          <cell r="A3059" t="str">
            <v xml:space="preserve">5421-6-300                                   </v>
          </cell>
          <cell r="C3059">
            <v>2725</v>
          </cell>
          <cell r="D3059">
            <v>156</v>
          </cell>
        </row>
        <row r="3060">
          <cell r="A3060" t="str">
            <v xml:space="preserve">5421-7-100                                   </v>
          </cell>
          <cell r="C3060">
            <v>0</v>
          </cell>
          <cell r="D3060">
            <v>0</v>
          </cell>
        </row>
        <row r="3061">
          <cell r="A3061" t="str">
            <v xml:space="preserve">5421-7-200                                   </v>
          </cell>
          <cell r="C3061">
            <v>0</v>
          </cell>
          <cell r="D3061">
            <v>0</v>
          </cell>
        </row>
        <row r="3062">
          <cell r="A3062" t="str">
            <v xml:space="preserve">5422-2                                       </v>
          </cell>
          <cell r="C3062">
            <v>0</v>
          </cell>
          <cell r="D3062">
            <v>0</v>
          </cell>
        </row>
        <row r="3063">
          <cell r="A3063" t="str">
            <v xml:space="preserve">5422-2-000                                   </v>
          </cell>
          <cell r="C3063">
            <v>0</v>
          </cell>
          <cell r="D3063">
            <v>0</v>
          </cell>
        </row>
        <row r="3064">
          <cell r="A3064" t="str">
            <v xml:space="preserve">5422-2-100                                   </v>
          </cell>
          <cell r="C3064">
            <v>0</v>
          </cell>
          <cell r="D3064">
            <v>0</v>
          </cell>
        </row>
        <row r="3065">
          <cell r="A3065" t="str">
            <v xml:space="preserve">5422-2-110                                   </v>
          </cell>
          <cell r="C3065">
            <v>0</v>
          </cell>
          <cell r="D3065">
            <v>0</v>
          </cell>
        </row>
        <row r="3066">
          <cell r="A3066" t="str">
            <v xml:space="preserve">5422-2-120                                   </v>
          </cell>
          <cell r="C3066">
            <v>0</v>
          </cell>
          <cell r="D3066">
            <v>0</v>
          </cell>
        </row>
        <row r="3067">
          <cell r="A3067" t="str">
            <v xml:space="preserve">5422-2-130                                   </v>
          </cell>
          <cell r="C3067">
            <v>0</v>
          </cell>
          <cell r="D3067">
            <v>0</v>
          </cell>
        </row>
        <row r="3068">
          <cell r="A3068" t="str">
            <v xml:space="preserve">5422-2-140                                   </v>
          </cell>
          <cell r="C3068">
            <v>0</v>
          </cell>
          <cell r="D3068">
            <v>0</v>
          </cell>
        </row>
        <row r="3069">
          <cell r="A3069" t="str">
            <v xml:space="preserve">5422-2-141                                   </v>
          </cell>
          <cell r="C3069">
            <v>0</v>
          </cell>
          <cell r="D3069">
            <v>0</v>
          </cell>
        </row>
        <row r="3070">
          <cell r="A3070" t="str">
            <v xml:space="preserve">5422-2-142                                   </v>
          </cell>
          <cell r="C3070">
            <v>0</v>
          </cell>
          <cell r="D3070">
            <v>0</v>
          </cell>
        </row>
        <row r="3071">
          <cell r="A3071" t="str">
            <v xml:space="preserve">5422-2-200                                   </v>
          </cell>
          <cell r="C3071">
            <v>0</v>
          </cell>
          <cell r="D3071">
            <v>0</v>
          </cell>
        </row>
        <row r="3072">
          <cell r="A3072" t="str">
            <v xml:space="preserve">5422-2-300                                   </v>
          </cell>
          <cell r="C3072">
            <v>0</v>
          </cell>
          <cell r="D3072">
            <v>0</v>
          </cell>
        </row>
        <row r="3073">
          <cell r="A3073" t="str">
            <v xml:space="preserve">5422-2-400                                   </v>
          </cell>
          <cell r="C3073">
            <v>7618</v>
          </cell>
          <cell r="D3073">
            <v>861</v>
          </cell>
        </row>
        <row r="3074">
          <cell r="A3074" t="str">
            <v xml:space="preserve">5422-2-500                                   </v>
          </cell>
          <cell r="C3074">
            <v>0</v>
          </cell>
          <cell r="D3074">
            <v>0</v>
          </cell>
        </row>
        <row r="3075">
          <cell r="A3075" t="str">
            <v xml:space="preserve">5422-2-600                                   </v>
          </cell>
          <cell r="C3075">
            <v>0</v>
          </cell>
          <cell r="D3075">
            <v>0</v>
          </cell>
        </row>
        <row r="3076">
          <cell r="A3076" t="str">
            <v xml:space="preserve">5422-2-610                                   </v>
          </cell>
          <cell r="C3076">
            <v>0</v>
          </cell>
          <cell r="D3076">
            <v>0</v>
          </cell>
        </row>
        <row r="3077">
          <cell r="A3077" t="str">
            <v xml:space="preserve">5422-2-620                                   </v>
          </cell>
          <cell r="C3077">
            <v>0</v>
          </cell>
          <cell r="D3077">
            <v>0</v>
          </cell>
        </row>
        <row r="3078">
          <cell r="A3078" t="str">
            <v xml:space="preserve">5422-2-700                                   </v>
          </cell>
          <cell r="C3078">
            <v>0</v>
          </cell>
          <cell r="D3078">
            <v>0</v>
          </cell>
        </row>
        <row r="3079">
          <cell r="A3079" t="str">
            <v xml:space="preserve">5422-2-710                                   </v>
          </cell>
          <cell r="C3079">
            <v>0</v>
          </cell>
          <cell r="D3079">
            <v>0</v>
          </cell>
        </row>
        <row r="3080">
          <cell r="A3080" t="str">
            <v xml:space="preserve">5422-2-720                                   </v>
          </cell>
          <cell r="C3080">
            <v>0</v>
          </cell>
          <cell r="D3080">
            <v>0</v>
          </cell>
        </row>
        <row r="3081">
          <cell r="A3081" t="str">
            <v xml:space="preserve">5422-3                                       </v>
          </cell>
          <cell r="C3081">
            <v>0</v>
          </cell>
          <cell r="D3081">
            <v>0</v>
          </cell>
        </row>
        <row r="3082">
          <cell r="A3082" t="str">
            <v xml:space="preserve">5422-3-000                                   </v>
          </cell>
          <cell r="C3082">
            <v>0</v>
          </cell>
          <cell r="D3082">
            <v>0</v>
          </cell>
        </row>
        <row r="3083">
          <cell r="A3083" t="str">
            <v xml:space="preserve">5422-3-100                                   </v>
          </cell>
          <cell r="C3083">
            <v>0</v>
          </cell>
          <cell r="D3083">
            <v>0</v>
          </cell>
        </row>
        <row r="3084">
          <cell r="A3084" t="str">
            <v xml:space="preserve">5422-3-200                                   </v>
          </cell>
          <cell r="C3084">
            <v>0</v>
          </cell>
          <cell r="D3084">
            <v>0</v>
          </cell>
        </row>
        <row r="3085">
          <cell r="A3085" t="str">
            <v xml:space="preserve">5422-5                                       </v>
          </cell>
          <cell r="C3085">
            <v>0</v>
          </cell>
          <cell r="D3085">
            <v>0</v>
          </cell>
        </row>
        <row r="3086">
          <cell r="A3086" t="str">
            <v xml:space="preserve">5422-5-100                                   </v>
          </cell>
          <cell r="C3086">
            <v>0</v>
          </cell>
          <cell r="D3086">
            <v>0</v>
          </cell>
        </row>
        <row r="3087">
          <cell r="A3087" t="str">
            <v xml:space="preserve">5422-5-200                                   </v>
          </cell>
          <cell r="C3087">
            <v>0</v>
          </cell>
          <cell r="D3087">
            <v>0</v>
          </cell>
        </row>
        <row r="3088">
          <cell r="A3088" t="str">
            <v xml:space="preserve">5422-6                                       </v>
          </cell>
          <cell r="C3088">
            <v>0</v>
          </cell>
          <cell r="D3088">
            <v>0</v>
          </cell>
        </row>
        <row r="3089">
          <cell r="A3089" t="str">
            <v xml:space="preserve">5422-6-100                                   </v>
          </cell>
          <cell r="C3089">
            <v>0</v>
          </cell>
          <cell r="D3089">
            <v>0</v>
          </cell>
        </row>
        <row r="3090">
          <cell r="A3090" t="str">
            <v xml:space="preserve">5422-6-150                                   </v>
          </cell>
          <cell r="C3090">
            <v>0</v>
          </cell>
          <cell r="D3090">
            <v>0</v>
          </cell>
        </row>
        <row r="3091">
          <cell r="A3091" t="str">
            <v xml:space="preserve">5422-6-170                                   </v>
          </cell>
          <cell r="C3091">
            <v>0</v>
          </cell>
          <cell r="D3091">
            <v>0</v>
          </cell>
        </row>
        <row r="3092">
          <cell r="A3092" t="str">
            <v xml:space="preserve">5422-6-200                                   </v>
          </cell>
          <cell r="C3092">
            <v>0</v>
          </cell>
          <cell r="D3092">
            <v>0</v>
          </cell>
        </row>
        <row r="3093">
          <cell r="A3093" t="str">
            <v xml:space="preserve">5422-6-250                                   </v>
          </cell>
          <cell r="C3093">
            <v>0</v>
          </cell>
          <cell r="D3093">
            <v>0</v>
          </cell>
        </row>
        <row r="3094">
          <cell r="A3094" t="str">
            <v xml:space="preserve">5422-6-270                                   </v>
          </cell>
          <cell r="C3094">
            <v>0</v>
          </cell>
          <cell r="D3094">
            <v>0</v>
          </cell>
        </row>
        <row r="3095">
          <cell r="A3095" t="str">
            <v xml:space="preserve">5422-6-300                                   </v>
          </cell>
          <cell r="C3095">
            <v>0</v>
          </cell>
          <cell r="D3095">
            <v>0</v>
          </cell>
        </row>
        <row r="3096">
          <cell r="A3096" t="str">
            <v xml:space="preserve">5422-7-100                                   </v>
          </cell>
          <cell r="C3096">
            <v>0</v>
          </cell>
          <cell r="D3096">
            <v>0</v>
          </cell>
        </row>
        <row r="3097">
          <cell r="A3097" t="str">
            <v xml:space="preserve">5422-7-200                                   </v>
          </cell>
          <cell r="C3097">
            <v>0</v>
          </cell>
          <cell r="D3097">
            <v>0</v>
          </cell>
        </row>
        <row r="3098">
          <cell r="A3098" t="str">
            <v xml:space="preserve">5423-2                                       </v>
          </cell>
          <cell r="C3098">
            <v>0</v>
          </cell>
          <cell r="D3098">
            <v>0</v>
          </cell>
        </row>
        <row r="3099">
          <cell r="A3099" t="str">
            <v xml:space="preserve">5423-2-000                                   </v>
          </cell>
          <cell r="C3099">
            <v>30443</v>
          </cell>
          <cell r="D3099">
            <v>7244</v>
          </cell>
        </row>
        <row r="3100">
          <cell r="A3100" t="str">
            <v xml:space="preserve">5423-2-100                                   </v>
          </cell>
          <cell r="C3100">
            <v>5697</v>
          </cell>
          <cell r="D3100">
            <v>0</v>
          </cell>
        </row>
        <row r="3101">
          <cell r="A3101" t="str">
            <v xml:space="preserve">5423-2-110                                   </v>
          </cell>
          <cell r="C3101">
            <v>8216</v>
          </cell>
          <cell r="D3101">
            <v>360</v>
          </cell>
        </row>
        <row r="3102">
          <cell r="A3102" t="str">
            <v xml:space="preserve">5423-2-111                                   </v>
          </cell>
          <cell r="C3102">
            <v>0</v>
          </cell>
          <cell r="D3102">
            <v>0</v>
          </cell>
        </row>
        <row r="3103">
          <cell r="A3103" t="str">
            <v xml:space="preserve">5423-2-112                                   </v>
          </cell>
          <cell r="C3103">
            <v>0</v>
          </cell>
          <cell r="D3103">
            <v>0</v>
          </cell>
        </row>
        <row r="3104">
          <cell r="A3104" t="str">
            <v xml:space="preserve">5423-2-112-1                                 </v>
          </cell>
          <cell r="C3104">
            <v>0</v>
          </cell>
          <cell r="D3104">
            <v>0</v>
          </cell>
        </row>
        <row r="3105">
          <cell r="A3105" t="str">
            <v xml:space="preserve">5423-2-112-2                                 </v>
          </cell>
          <cell r="C3105">
            <v>0</v>
          </cell>
          <cell r="D3105">
            <v>0</v>
          </cell>
        </row>
        <row r="3106">
          <cell r="A3106" t="str">
            <v xml:space="preserve">5423-2-112-3                                 </v>
          </cell>
          <cell r="C3106">
            <v>0</v>
          </cell>
          <cell r="D3106">
            <v>0</v>
          </cell>
        </row>
        <row r="3107">
          <cell r="A3107" t="str">
            <v xml:space="preserve">5423-2-113                                   </v>
          </cell>
          <cell r="C3107">
            <v>0</v>
          </cell>
          <cell r="D3107">
            <v>0</v>
          </cell>
        </row>
        <row r="3108">
          <cell r="A3108" t="str">
            <v xml:space="preserve">5423-2-114                                   </v>
          </cell>
          <cell r="C3108">
            <v>0</v>
          </cell>
          <cell r="D3108">
            <v>0</v>
          </cell>
        </row>
        <row r="3109">
          <cell r="A3109" t="str">
            <v xml:space="preserve">5423-2-115                                   </v>
          </cell>
          <cell r="C3109">
            <v>0</v>
          </cell>
          <cell r="D3109">
            <v>0</v>
          </cell>
        </row>
        <row r="3110">
          <cell r="A3110" t="str">
            <v xml:space="preserve">5423-2-120                                   </v>
          </cell>
          <cell r="C3110">
            <v>0</v>
          </cell>
          <cell r="D3110">
            <v>0</v>
          </cell>
        </row>
        <row r="3111">
          <cell r="A3111" t="str">
            <v xml:space="preserve">5423-2-130                                   </v>
          </cell>
          <cell r="C3111">
            <v>0</v>
          </cell>
          <cell r="D3111">
            <v>0</v>
          </cell>
        </row>
        <row r="3112">
          <cell r="A3112" t="str">
            <v xml:space="preserve">5423-2-140                                   </v>
          </cell>
          <cell r="C3112">
            <v>0</v>
          </cell>
          <cell r="D3112">
            <v>0</v>
          </cell>
        </row>
        <row r="3113">
          <cell r="A3113" t="str">
            <v xml:space="preserve">5423-2-141                                   </v>
          </cell>
          <cell r="C3113">
            <v>0</v>
          </cell>
          <cell r="D3113">
            <v>0</v>
          </cell>
        </row>
        <row r="3114">
          <cell r="A3114" t="str">
            <v xml:space="preserve">5423-2-142                                   </v>
          </cell>
          <cell r="C3114">
            <v>0</v>
          </cell>
          <cell r="D3114">
            <v>0</v>
          </cell>
        </row>
        <row r="3115">
          <cell r="A3115" t="str">
            <v xml:space="preserve">5423-2-200                                   </v>
          </cell>
          <cell r="C3115">
            <v>2288</v>
          </cell>
          <cell r="D3115">
            <v>0</v>
          </cell>
        </row>
        <row r="3116">
          <cell r="A3116" t="str">
            <v xml:space="preserve">5423-2-300                                   </v>
          </cell>
          <cell r="C3116">
            <v>0</v>
          </cell>
          <cell r="D3116">
            <v>0</v>
          </cell>
        </row>
        <row r="3117">
          <cell r="A3117" t="str">
            <v xml:space="preserve">5423-2-400                                   </v>
          </cell>
          <cell r="C3117">
            <v>1487</v>
          </cell>
          <cell r="D3117">
            <v>0</v>
          </cell>
        </row>
        <row r="3118">
          <cell r="A3118" t="str">
            <v xml:space="preserve">5423-2-500                                   </v>
          </cell>
          <cell r="C3118">
            <v>0</v>
          </cell>
          <cell r="D3118">
            <v>0</v>
          </cell>
        </row>
        <row r="3119">
          <cell r="A3119" t="str">
            <v xml:space="preserve">5423-2-600                                   </v>
          </cell>
          <cell r="C3119">
            <v>0</v>
          </cell>
          <cell r="D3119">
            <v>0</v>
          </cell>
        </row>
        <row r="3120">
          <cell r="A3120" t="str">
            <v xml:space="preserve">5423-2-610                                   </v>
          </cell>
          <cell r="C3120">
            <v>0</v>
          </cell>
          <cell r="D3120">
            <v>0</v>
          </cell>
        </row>
        <row r="3121">
          <cell r="A3121" t="str">
            <v xml:space="preserve">5423-2-620                                   </v>
          </cell>
          <cell r="C3121">
            <v>0</v>
          </cell>
          <cell r="D3121">
            <v>0</v>
          </cell>
        </row>
        <row r="3122">
          <cell r="A3122" t="str">
            <v xml:space="preserve">5423-2-700                                   </v>
          </cell>
          <cell r="C3122">
            <v>0</v>
          </cell>
          <cell r="D3122">
            <v>0</v>
          </cell>
        </row>
        <row r="3123">
          <cell r="A3123" t="str">
            <v xml:space="preserve">5423-2-710                                   </v>
          </cell>
          <cell r="C3123">
            <v>0</v>
          </cell>
          <cell r="D3123">
            <v>0</v>
          </cell>
        </row>
        <row r="3124">
          <cell r="A3124" t="str">
            <v xml:space="preserve">5423-2-720                                   </v>
          </cell>
          <cell r="C3124">
            <v>0</v>
          </cell>
          <cell r="D3124">
            <v>0</v>
          </cell>
        </row>
        <row r="3125">
          <cell r="A3125" t="str">
            <v xml:space="preserve">5423-3                                       </v>
          </cell>
          <cell r="C3125">
            <v>0</v>
          </cell>
          <cell r="D3125">
            <v>0</v>
          </cell>
        </row>
        <row r="3126">
          <cell r="A3126" t="str">
            <v xml:space="preserve">5423-3-000                                   </v>
          </cell>
          <cell r="C3126">
            <v>0</v>
          </cell>
          <cell r="D3126">
            <v>0</v>
          </cell>
        </row>
        <row r="3127">
          <cell r="A3127" t="str">
            <v xml:space="preserve">5423-3-100                                   </v>
          </cell>
          <cell r="C3127">
            <v>0</v>
          </cell>
          <cell r="D3127">
            <v>0</v>
          </cell>
        </row>
        <row r="3128">
          <cell r="A3128" t="str">
            <v xml:space="preserve">5423-3-200                                   </v>
          </cell>
          <cell r="C3128">
            <v>0</v>
          </cell>
          <cell r="D3128">
            <v>0</v>
          </cell>
        </row>
        <row r="3129">
          <cell r="A3129" t="str">
            <v xml:space="preserve">5423-5                                       </v>
          </cell>
          <cell r="C3129">
            <v>0</v>
          </cell>
          <cell r="D3129">
            <v>0</v>
          </cell>
        </row>
        <row r="3130">
          <cell r="A3130" t="str">
            <v xml:space="preserve">5423-5-100                                   </v>
          </cell>
          <cell r="C3130">
            <v>0</v>
          </cell>
          <cell r="D3130">
            <v>0</v>
          </cell>
        </row>
        <row r="3131">
          <cell r="A3131" t="str">
            <v xml:space="preserve">5423-5-200                                   </v>
          </cell>
          <cell r="C3131">
            <v>0</v>
          </cell>
          <cell r="D3131">
            <v>0</v>
          </cell>
        </row>
        <row r="3132">
          <cell r="A3132" t="str">
            <v xml:space="preserve">5423-6                                       </v>
          </cell>
          <cell r="C3132">
            <v>0</v>
          </cell>
          <cell r="D3132">
            <v>0</v>
          </cell>
        </row>
        <row r="3133">
          <cell r="A3133" t="str">
            <v xml:space="preserve">5423-6-100                                   </v>
          </cell>
          <cell r="C3133">
            <v>0</v>
          </cell>
          <cell r="D3133">
            <v>0</v>
          </cell>
        </row>
        <row r="3134">
          <cell r="A3134" t="str">
            <v xml:space="preserve">5423-6-150                                   </v>
          </cell>
          <cell r="C3134">
            <v>0</v>
          </cell>
          <cell r="D3134">
            <v>0</v>
          </cell>
        </row>
        <row r="3135">
          <cell r="A3135" t="str">
            <v xml:space="preserve">5423-6-170                                   </v>
          </cell>
          <cell r="C3135">
            <v>0</v>
          </cell>
          <cell r="D3135">
            <v>0</v>
          </cell>
        </row>
        <row r="3136">
          <cell r="A3136" t="str">
            <v xml:space="preserve">5423-6-200                                   </v>
          </cell>
          <cell r="C3136">
            <v>0</v>
          </cell>
          <cell r="D3136">
            <v>0</v>
          </cell>
        </row>
        <row r="3137">
          <cell r="A3137" t="str">
            <v xml:space="preserve">5423-6-250                                   </v>
          </cell>
          <cell r="C3137">
            <v>0</v>
          </cell>
          <cell r="D3137">
            <v>0</v>
          </cell>
        </row>
        <row r="3138">
          <cell r="A3138" t="str">
            <v xml:space="preserve">5423-6-270                                   </v>
          </cell>
          <cell r="C3138">
            <v>0</v>
          </cell>
          <cell r="D3138">
            <v>0</v>
          </cell>
        </row>
        <row r="3139">
          <cell r="A3139" t="str">
            <v xml:space="preserve">5423-6-300                                   </v>
          </cell>
          <cell r="C3139">
            <v>700</v>
          </cell>
          <cell r="D3139">
            <v>0</v>
          </cell>
        </row>
        <row r="3140">
          <cell r="A3140" t="str">
            <v xml:space="preserve">5423-7-100                                   </v>
          </cell>
          <cell r="C3140">
            <v>0</v>
          </cell>
          <cell r="D3140">
            <v>0</v>
          </cell>
        </row>
        <row r="3141">
          <cell r="A3141" t="str">
            <v xml:space="preserve">5423-7-200                                   </v>
          </cell>
          <cell r="C3141">
            <v>0</v>
          </cell>
          <cell r="D3141">
            <v>0</v>
          </cell>
        </row>
        <row r="3142">
          <cell r="A3142" t="str">
            <v xml:space="preserve">5424-2                                       </v>
          </cell>
          <cell r="C3142">
            <v>0</v>
          </cell>
          <cell r="D3142">
            <v>0</v>
          </cell>
        </row>
        <row r="3143">
          <cell r="A3143" t="str">
            <v xml:space="preserve">5424-2-000                                   </v>
          </cell>
          <cell r="C3143">
            <v>2520</v>
          </cell>
          <cell r="D3143">
            <v>400</v>
          </cell>
        </row>
        <row r="3144">
          <cell r="A3144" t="str">
            <v xml:space="preserve">5424-2-100                                   </v>
          </cell>
          <cell r="C3144">
            <v>1590</v>
          </cell>
          <cell r="D3144">
            <v>610</v>
          </cell>
        </row>
        <row r="3145">
          <cell r="A3145" t="str">
            <v xml:space="preserve">5424-2-110                                   </v>
          </cell>
          <cell r="C3145">
            <v>42482</v>
          </cell>
          <cell r="D3145">
            <v>1220</v>
          </cell>
        </row>
        <row r="3146">
          <cell r="A3146" t="str">
            <v xml:space="preserve">5424-2-111                                   </v>
          </cell>
          <cell r="C3146">
            <v>0</v>
          </cell>
          <cell r="D3146">
            <v>0</v>
          </cell>
        </row>
        <row r="3147">
          <cell r="A3147" t="str">
            <v xml:space="preserve">5424-2-112                                   </v>
          </cell>
          <cell r="C3147">
            <v>0</v>
          </cell>
          <cell r="D3147">
            <v>0</v>
          </cell>
        </row>
        <row r="3148">
          <cell r="A3148" t="str">
            <v xml:space="preserve">5424-2-112-1                                 </v>
          </cell>
          <cell r="C3148">
            <v>1477.5</v>
          </cell>
          <cell r="D3148">
            <v>2780</v>
          </cell>
        </row>
        <row r="3149">
          <cell r="A3149" t="str">
            <v xml:space="preserve">5424-2-112-2                                 </v>
          </cell>
          <cell r="C3149">
            <v>1680</v>
          </cell>
          <cell r="D3149">
            <v>0</v>
          </cell>
        </row>
        <row r="3150">
          <cell r="A3150" t="str">
            <v xml:space="preserve">5424-2-112-3                                 </v>
          </cell>
          <cell r="C3150">
            <v>0</v>
          </cell>
          <cell r="D3150">
            <v>0</v>
          </cell>
        </row>
        <row r="3151">
          <cell r="A3151" t="str">
            <v xml:space="preserve">5424-2-113                                   </v>
          </cell>
          <cell r="C3151">
            <v>2520</v>
          </cell>
          <cell r="D3151">
            <v>0</v>
          </cell>
        </row>
        <row r="3152">
          <cell r="A3152" t="str">
            <v xml:space="preserve">5424-2-114                                   </v>
          </cell>
          <cell r="C3152">
            <v>0</v>
          </cell>
          <cell r="D3152">
            <v>0</v>
          </cell>
        </row>
        <row r="3153">
          <cell r="A3153" t="str">
            <v xml:space="preserve">5424-2-115                                   </v>
          </cell>
          <cell r="C3153">
            <v>14730</v>
          </cell>
          <cell r="D3153">
            <v>0</v>
          </cell>
        </row>
        <row r="3154">
          <cell r="A3154" t="str">
            <v xml:space="preserve">5424-2-120                                   </v>
          </cell>
          <cell r="C3154">
            <v>9500</v>
          </cell>
          <cell r="D3154">
            <v>0</v>
          </cell>
        </row>
        <row r="3155">
          <cell r="A3155" t="str">
            <v xml:space="preserve">5424-2-130                                   </v>
          </cell>
          <cell r="C3155">
            <v>32090</v>
          </cell>
          <cell r="D3155">
            <v>120</v>
          </cell>
        </row>
        <row r="3156">
          <cell r="A3156" t="str">
            <v xml:space="preserve">5424-2-140                                   </v>
          </cell>
          <cell r="C3156">
            <v>0</v>
          </cell>
          <cell r="D3156">
            <v>0</v>
          </cell>
        </row>
        <row r="3157">
          <cell r="A3157" t="str">
            <v xml:space="preserve">5424-2-141                                   </v>
          </cell>
          <cell r="C3157">
            <v>0</v>
          </cell>
          <cell r="D3157">
            <v>0</v>
          </cell>
        </row>
        <row r="3158">
          <cell r="A3158" t="str">
            <v xml:space="preserve">5424-2-142                                   </v>
          </cell>
          <cell r="C3158">
            <v>0</v>
          </cell>
          <cell r="D3158">
            <v>0</v>
          </cell>
        </row>
        <row r="3159">
          <cell r="A3159" t="str">
            <v xml:space="preserve">5424-2-200                                   </v>
          </cell>
          <cell r="C3159">
            <v>17860</v>
          </cell>
          <cell r="D3159">
            <v>1830</v>
          </cell>
        </row>
        <row r="3160">
          <cell r="A3160" t="str">
            <v xml:space="preserve">5424-2-300                                   </v>
          </cell>
          <cell r="C3160">
            <v>3740</v>
          </cell>
          <cell r="D3160">
            <v>0</v>
          </cell>
        </row>
        <row r="3161">
          <cell r="A3161" t="str">
            <v xml:space="preserve">5424-2-400                                   </v>
          </cell>
          <cell r="C3161">
            <v>30990</v>
          </cell>
          <cell r="D3161">
            <v>492</v>
          </cell>
        </row>
        <row r="3162">
          <cell r="A3162" t="str">
            <v xml:space="preserve">5424-2-500                                   </v>
          </cell>
          <cell r="C3162">
            <v>0</v>
          </cell>
          <cell r="D3162">
            <v>0</v>
          </cell>
        </row>
        <row r="3163">
          <cell r="A3163" t="str">
            <v xml:space="preserve">5424-2-600                                   </v>
          </cell>
          <cell r="C3163">
            <v>5750</v>
          </cell>
          <cell r="D3163">
            <v>0</v>
          </cell>
        </row>
        <row r="3164">
          <cell r="A3164" t="str">
            <v xml:space="preserve">5424-2-610                                   </v>
          </cell>
          <cell r="C3164">
            <v>0</v>
          </cell>
          <cell r="D3164">
            <v>0</v>
          </cell>
        </row>
        <row r="3165">
          <cell r="A3165" t="str">
            <v xml:space="preserve">5424-2-620                                   </v>
          </cell>
          <cell r="C3165">
            <v>0</v>
          </cell>
          <cell r="D3165">
            <v>0</v>
          </cell>
        </row>
        <row r="3166">
          <cell r="A3166" t="str">
            <v xml:space="preserve">5424-2-700                                   </v>
          </cell>
          <cell r="C3166">
            <v>10180</v>
          </cell>
          <cell r="D3166">
            <v>0</v>
          </cell>
        </row>
        <row r="3167">
          <cell r="A3167" t="str">
            <v xml:space="preserve">5424-2-710                                   </v>
          </cell>
          <cell r="C3167">
            <v>29617.25</v>
          </cell>
          <cell r="D3167">
            <v>567.5</v>
          </cell>
        </row>
        <row r="3168">
          <cell r="A3168" t="str">
            <v xml:space="preserve">5424-2-720                                   </v>
          </cell>
          <cell r="C3168">
            <v>10315</v>
          </cell>
          <cell r="D3168">
            <v>0</v>
          </cell>
        </row>
        <row r="3169">
          <cell r="A3169" t="str">
            <v xml:space="preserve">5424-3                                       </v>
          </cell>
          <cell r="C3169">
            <v>0</v>
          </cell>
          <cell r="D3169">
            <v>0</v>
          </cell>
        </row>
        <row r="3170">
          <cell r="A3170" t="str">
            <v xml:space="preserve">5424-3-000                                   </v>
          </cell>
          <cell r="C3170">
            <v>0</v>
          </cell>
          <cell r="D3170">
            <v>0</v>
          </cell>
        </row>
        <row r="3171">
          <cell r="A3171" t="str">
            <v xml:space="preserve">5424-3-100                                   </v>
          </cell>
          <cell r="C3171">
            <v>22226.04</v>
          </cell>
          <cell r="D3171">
            <v>695</v>
          </cell>
        </row>
        <row r="3172">
          <cell r="A3172" t="str">
            <v xml:space="preserve">5424-3-200                                   </v>
          </cell>
          <cell r="C3172">
            <v>0</v>
          </cell>
          <cell r="D3172">
            <v>0</v>
          </cell>
        </row>
        <row r="3173">
          <cell r="A3173" t="str">
            <v xml:space="preserve">5424-5                                       </v>
          </cell>
          <cell r="C3173">
            <v>0</v>
          </cell>
          <cell r="D3173">
            <v>0</v>
          </cell>
        </row>
        <row r="3174">
          <cell r="A3174" t="str">
            <v xml:space="preserve">5424-5-100                                   </v>
          </cell>
          <cell r="C3174">
            <v>0</v>
          </cell>
          <cell r="D3174">
            <v>0</v>
          </cell>
        </row>
        <row r="3175">
          <cell r="A3175" t="str">
            <v xml:space="preserve">5424-5-200                                   </v>
          </cell>
          <cell r="C3175">
            <v>0</v>
          </cell>
          <cell r="D3175">
            <v>0</v>
          </cell>
        </row>
        <row r="3176">
          <cell r="A3176" t="str">
            <v xml:space="preserve">5424-6                                       </v>
          </cell>
          <cell r="C3176">
            <v>0</v>
          </cell>
          <cell r="D3176">
            <v>0</v>
          </cell>
        </row>
        <row r="3177">
          <cell r="A3177" t="str">
            <v xml:space="preserve">5424-6-100                                   </v>
          </cell>
          <cell r="C3177">
            <v>67926.25</v>
          </cell>
          <cell r="D3177">
            <v>2085</v>
          </cell>
        </row>
        <row r="3178">
          <cell r="A3178" t="str">
            <v xml:space="preserve">5424-6-150                                   </v>
          </cell>
          <cell r="C3178">
            <v>40307.5</v>
          </cell>
          <cell r="D3178">
            <v>1745</v>
          </cell>
        </row>
        <row r="3179">
          <cell r="A3179" t="str">
            <v xml:space="preserve">5424-6-170                                   </v>
          </cell>
          <cell r="C3179">
            <v>0</v>
          </cell>
          <cell r="D3179">
            <v>0</v>
          </cell>
        </row>
        <row r="3180">
          <cell r="A3180" t="str">
            <v xml:space="preserve">5424-6-200                                   </v>
          </cell>
          <cell r="C3180">
            <v>16131.25</v>
          </cell>
          <cell r="D3180">
            <v>2953.75</v>
          </cell>
        </row>
        <row r="3181">
          <cell r="A3181" t="str">
            <v xml:space="preserve">5424-6-250                                   </v>
          </cell>
          <cell r="C3181">
            <v>4590</v>
          </cell>
          <cell r="D3181">
            <v>0</v>
          </cell>
        </row>
        <row r="3182">
          <cell r="A3182" t="str">
            <v xml:space="preserve">5424-6-270                                   </v>
          </cell>
          <cell r="C3182">
            <v>0</v>
          </cell>
          <cell r="D3182">
            <v>0</v>
          </cell>
        </row>
        <row r="3183">
          <cell r="A3183" t="str">
            <v xml:space="preserve">5424-6-300                                   </v>
          </cell>
          <cell r="C3183">
            <v>13570</v>
          </cell>
          <cell r="D3183">
            <v>1390</v>
          </cell>
        </row>
        <row r="3184">
          <cell r="A3184" t="str">
            <v xml:space="preserve">5424-7-100                                   </v>
          </cell>
          <cell r="C3184">
            <v>0</v>
          </cell>
          <cell r="D3184">
            <v>0</v>
          </cell>
        </row>
        <row r="3185">
          <cell r="A3185" t="str">
            <v xml:space="preserve">5424-7-200                                   </v>
          </cell>
          <cell r="C3185">
            <v>0</v>
          </cell>
          <cell r="D3185">
            <v>0</v>
          </cell>
        </row>
        <row r="3186">
          <cell r="A3186" t="str">
            <v xml:space="preserve">5425-2                                       </v>
          </cell>
          <cell r="C3186">
            <v>0</v>
          </cell>
          <cell r="D3186">
            <v>0</v>
          </cell>
        </row>
        <row r="3187">
          <cell r="A3187" t="str">
            <v xml:space="preserve">5425-2-000                                   </v>
          </cell>
          <cell r="C3187">
            <v>27670</v>
          </cell>
          <cell r="D3187">
            <v>7220</v>
          </cell>
        </row>
        <row r="3188">
          <cell r="A3188" t="str">
            <v xml:space="preserve">5425-2-100                                   </v>
          </cell>
          <cell r="C3188">
            <v>0</v>
          </cell>
          <cell r="D3188">
            <v>0</v>
          </cell>
        </row>
        <row r="3189">
          <cell r="A3189" t="str">
            <v xml:space="preserve">5425-2-110                                   </v>
          </cell>
          <cell r="C3189">
            <v>8380</v>
          </cell>
          <cell r="D3189">
            <v>6710</v>
          </cell>
        </row>
        <row r="3190">
          <cell r="A3190" t="str">
            <v xml:space="preserve">5425-2-111                                   </v>
          </cell>
          <cell r="C3190">
            <v>0</v>
          </cell>
          <cell r="D3190">
            <v>0</v>
          </cell>
        </row>
        <row r="3191">
          <cell r="A3191" t="str">
            <v xml:space="preserve">5425-2-112                                   </v>
          </cell>
          <cell r="C3191">
            <v>0</v>
          </cell>
          <cell r="D3191">
            <v>0</v>
          </cell>
        </row>
        <row r="3192">
          <cell r="A3192" t="str">
            <v xml:space="preserve">5425-2-112-1                                 </v>
          </cell>
          <cell r="C3192">
            <v>0</v>
          </cell>
          <cell r="D3192">
            <v>0</v>
          </cell>
        </row>
        <row r="3193">
          <cell r="A3193" t="str">
            <v xml:space="preserve">5425-2-112-2                                 </v>
          </cell>
          <cell r="C3193">
            <v>0</v>
          </cell>
          <cell r="D3193">
            <v>0</v>
          </cell>
        </row>
        <row r="3194">
          <cell r="A3194" t="str">
            <v xml:space="preserve">5425-2-112-3                                 </v>
          </cell>
          <cell r="C3194">
            <v>0</v>
          </cell>
          <cell r="D3194">
            <v>0</v>
          </cell>
        </row>
        <row r="3195">
          <cell r="A3195" t="str">
            <v xml:space="preserve">5425-2-113                                   </v>
          </cell>
          <cell r="C3195">
            <v>0</v>
          </cell>
          <cell r="D3195">
            <v>0</v>
          </cell>
        </row>
        <row r="3196">
          <cell r="A3196" t="str">
            <v xml:space="preserve">5425-2-114                                   </v>
          </cell>
          <cell r="C3196">
            <v>0</v>
          </cell>
          <cell r="D3196">
            <v>0</v>
          </cell>
        </row>
        <row r="3197">
          <cell r="A3197" t="str">
            <v xml:space="preserve">5425-2-115                                   </v>
          </cell>
          <cell r="C3197">
            <v>0</v>
          </cell>
          <cell r="D3197">
            <v>0</v>
          </cell>
        </row>
        <row r="3198">
          <cell r="A3198" t="str">
            <v xml:space="preserve">5425-2-120                                   </v>
          </cell>
          <cell r="C3198">
            <v>16430.759999999998</v>
          </cell>
          <cell r="D3198">
            <v>2490.3000000000029</v>
          </cell>
        </row>
        <row r="3199">
          <cell r="A3199" t="str">
            <v xml:space="preserve">5425-2-130                                   </v>
          </cell>
          <cell r="C3199">
            <v>11776</v>
          </cell>
          <cell r="D3199">
            <v>1050</v>
          </cell>
        </row>
        <row r="3200">
          <cell r="A3200" t="str">
            <v xml:space="preserve">5425-2-140                                   </v>
          </cell>
          <cell r="C3200">
            <v>0</v>
          </cell>
          <cell r="D3200">
            <v>0</v>
          </cell>
        </row>
        <row r="3201">
          <cell r="A3201" t="str">
            <v xml:space="preserve">5425-2-141                                   </v>
          </cell>
          <cell r="C3201">
            <v>0</v>
          </cell>
          <cell r="D3201">
            <v>0</v>
          </cell>
        </row>
        <row r="3202">
          <cell r="A3202" t="str">
            <v xml:space="preserve">5425-2-142                                   </v>
          </cell>
          <cell r="C3202">
            <v>0</v>
          </cell>
          <cell r="D3202">
            <v>0</v>
          </cell>
        </row>
        <row r="3203">
          <cell r="A3203" t="str">
            <v xml:space="preserve">5425-2-200                                   </v>
          </cell>
          <cell r="C3203">
            <v>10580</v>
          </cell>
          <cell r="D3203">
            <v>0</v>
          </cell>
        </row>
        <row r="3204">
          <cell r="A3204" t="str">
            <v xml:space="preserve">5425-2-300                                   </v>
          </cell>
          <cell r="C3204">
            <v>11691.75</v>
          </cell>
          <cell r="D3204">
            <v>0</v>
          </cell>
        </row>
        <row r="3205">
          <cell r="A3205" t="str">
            <v xml:space="preserve">5425-2-400                                   </v>
          </cell>
          <cell r="C3205">
            <v>703089.89</v>
          </cell>
          <cell r="D3205">
            <v>177413.45999999996</v>
          </cell>
        </row>
        <row r="3206">
          <cell r="A3206" t="str">
            <v xml:space="preserve">5425-2-500                                   </v>
          </cell>
          <cell r="C3206">
            <v>0</v>
          </cell>
          <cell r="D3206">
            <v>0</v>
          </cell>
        </row>
        <row r="3207">
          <cell r="A3207" t="str">
            <v xml:space="preserve">5425-2-600                                   </v>
          </cell>
          <cell r="C3207">
            <v>1450</v>
          </cell>
          <cell r="D3207">
            <v>2280</v>
          </cell>
        </row>
        <row r="3208">
          <cell r="A3208" t="str">
            <v xml:space="preserve">5425-2-610                                   </v>
          </cell>
          <cell r="C3208">
            <v>0</v>
          </cell>
          <cell r="D3208">
            <v>0</v>
          </cell>
        </row>
        <row r="3209">
          <cell r="A3209" t="str">
            <v xml:space="preserve">5425-2-620                                   </v>
          </cell>
          <cell r="C3209">
            <v>0</v>
          </cell>
          <cell r="D3209">
            <v>0</v>
          </cell>
        </row>
        <row r="3210">
          <cell r="A3210" t="str">
            <v xml:space="preserve">5425-2-700                                   </v>
          </cell>
          <cell r="C3210">
            <v>7614.85</v>
          </cell>
          <cell r="D3210">
            <v>6747.4</v>
          </cell>
        </row>
        <row r="3211">
          <cell r="A3211" t="str">
            <v xml:space="preserve">5425-2-710                                   </v>
          </cell>
          <cell r="C3211">
            <v>0</v>
          </cell>
          <cell r="D3211">
            <v>0</v>
          </cell>
        </row>
        <row r="3212">
          <cell r="A3212" t="str">
            <v xml:space="preserve">5425-2-720                                   </v>
          </cell>
          <cell r="C3212">
            <v>0</v>
          </cell>
          <cell r="D3212">
            <v>0</v>
          </cell>
        </row>
        <row r="3213">
          <cell r="A3213" t="str">
            <v xml:space="preserve">5425-3                                       </v>
          </cell>
          <cell r="C3213">
            <v>0</v>
          </cell>
          <cell r="D3213">
            <v>0</v>
          </cell>
        </row>
        <row r="3214">
          <cell r="A3214" t="str">
            <v xml:space="preserve">5425-3-000                                   </v>
          </cell>
          <cell r="C3214">
            <v>0</v>
          </cell>
          <cell r="D3214">
            <v>0</v>
          </cell>
        </row>
        <row r="3215">
          <cell r="A3215" t="str">
            <v xml:space="preserve">5425-3-100                                   </v>
          </cell>
          <cell r="C3215">
            <v>3200</v>
          </cell>
          <cell r="D3215">
            <v>0</v>
          </cell>
        </row>
        <row r="3216">
          <cell r="A3216" t="str">
            <v xml:space="preserve">5425-3-200                                   </v>
          </cell>
          <cell r="C3216">
            <v>0</v>
          </cell>
          <cell r="D3216">
            <v>0</v>
          </cell>
        </row>
        <row r="3217">
          <cell r="A3217" t="str">
            <v xml:space="preserve">5425-5                                       </v>
          </cell>
          <cell r="C3217">
            <v>0</v>
          </cell>
          <cell r="D3217">
            <v>0</v>
          </cell>
        </row>
        <row r="3218">
          <cell r="A3218" t="str">
            <v xml:space="preserve">5425-5-100                                   </v>
          </cell>
          <cell r="C3218">
            <v>0</v>
          </cell>
          <cell r="D3218">
            <v>0</v>
          </cell>
        </row>
        <row r="3219">
          <cell r="A3219" t="str">
            <v xml:space="preserve">5425-5-200                                   </v>
          </cell>
          <cell r="C3219">
            <v>0</v>
          </cell>
          <cell r="D3219">
            <v>0</v>
          </cell>
        </row>
        <row r="3220">
          <cell r="A3220" t="str">
            <v xml:space="preserve">5425-6                                       </v>
          </cell>
          <cell r="C3220">
            <v>0</v>
          </cell>
          <cell r="D3220">
            <v>0</v>
          </cell>
        </row>
        <row r="3221">
          <cell r="A3221" t="str">
            <v xml:space="preserve">5425-6-100                                   </v>
          </cell>
          <cell r="C3221">
            <v>4368</v>
          </cell>
          <cell r="D3221">
            <v>0</v>
          </cell>
        </row>
        <row r="3222">
          <cell r="A3222" t="str">
            <v xml:space="preserve">5425-6-150                                   </v>
          </cell>
          <cell r="C3222">
            <v>0</v>
          </cell>
          <cell r="D3222">
            <v>0</v>
          </cell>
        </row>
        <row r="3223">
          <cell r="A3223" t="str">
            <v xml:space="preserve">5425-6-170                                   </v>
          </cell>
          <cell r="C3223">
            <v>0</v>
          </cell>
          <cell r="D3223">
            <v>0</v>
          </cell>
        </row>
        <row r="3224">
          <cell r="A3224" t="str">
            <v xml:space="preserve">5425-6-200                                   </v>
          </cell>
          <cell r="C3224">
            <v>0</v>
          </cell>
          <cell r="D3224">
            <v>0</v>
          </cell>
        </row>
        <row r="3225">
          <cell r="A3225" t="str">
            <v xml:space="preserve">5425-6-250                                   </v>
          </cell>
          <cell r="C3225">
            <v>300</v>
          </cell>
          <cell r="D3225">
            <v>0</v>
          </cell>
        </row>
        <row r="3226">
          <cell r="A3226" t="str">
            <v xml:space="preserve">5425-6-270                                   </v>
          </cell>
          <cell r="C3226">
            <v>0</v>
          </cell>
          <cell r="D3226">
            <v>0</v>
          </cell>
        </row>
        <row r="3227">
          <cell r="A3227" t="str">
            <v xml:space="preserve">5425-6-300                                   </v>
          </cell>
          <cell r="C3227">
            <v>92257.29</v>
          </cell>
          <cell r="D3227">
            <v>16605.670000000013</v>
          </cell>
        </row>
        <row r="3228">
          <cell r="A3228" t="str">
            <v xml:space="preserve">5425-7-100                                   </v>
          </cell>
          <cell r="C3228">
            <v>0</v>
          </cell>
          <cell r="D3228">
            <v>0</v>
          </cell>
        </row>
        <row r="3229">
          <cell r="A3229" t="str">
            <v xml:space="preserve">5425-7-200                                   </v>
          </cell>
          <cell r="C3229">
            <v>0</v>
          </cell>
          <cell r="D3229">
            <v>0</v>
          </cell>
        </row>
        <row r="3230">
          <cell r="A3230" t="str">
            <v xml:space="preserve">5426-2                                       </v>
          </cell>
          <cell r="C3230">
            <v>0</v>
          </cell>
          <cell r="D3230">
            <v>0</v>
          </cell>
        </row>
        <row r="3231">
          <cell r="A3231" t="str">
            <v xml:space="preserve">5426-2-000                                   </v>
          </cell>
          <cell r="C3231">
            <v>5200</v>
          </cell>
          <cell r="D3231">
            <v>0</v>
          </cell>
        </row>
        <row r="3232">
          <cell r="A3232" t="str">
            <v xml:space="preserve">5426-2-100                                   </v>
          </cell>
          <cell r="C3232">
            <v>0</v>
          </cell>
          <cell r="D3232">
            <v>0</v>
          </cell>
        </row>
        <row r="3233">
          <cell r="A3233" t="str">
            <v xml:space="preserve">5426-2-110                                   </v>
          </cell>
          <cell r="C3233">
            <v>16359.79</v>
          </cell>
          <cell r="D3233">
            <v>0</v>
          </cell>
        </row>
        <row r="3234">
          <cell r="A3234" t="str">
            <v xml:space="preserve">5426-2-111                                   </v>
          </cell>
          <cell r="C3234">
            <v>0</v>
          </cell>
          <cell r="D3234">
            <v>0</v>
          </cell>
        </row>
        <row r="3235">
          <cell r="A3235" t="str">
            <v xml:space="preserve">5426-2-112                                   </v>
          </cell>
          <cell r="C3235">
            <v>0</v>
          </cell>
          <cell r="D3235">
            <v>0</v>
          </cell>
        </row>
        <row r="3236">
          <cell r="A3236" t="str">
            <v xml:space="preserve">5426-2-112-1                                 </v>
          </cell>
          <cell r="C3236">
            <v>0</v>
          </cell>
          <cell r="D3236">
            <v>0</v>
          </cell>
        </row>
        <row r="3237">
          <cell r="A3237" t="str">
            <v xml:space="preserve">5426-2-112-2                                 </v>
          </cell>
          <cell r="C3237">
            <v>0</v>
          </cell>
          <cell r="D3237">
            <v>0</v>
          </cell>
        </row>
        <row r="3238">
          <cell r="A3238" t="str">
            <v xml:space="preserve">5426-2-112-3                                 </v>
          </cell>
          <cell r="C3238">
            <v>0</v>
          </cell>
          <cell r="D3238">
            <v>0</v>
          </cell>
        </row>
        <row r="3239">
          <cell r="A3239" t="str">
            <v xml:space="preserve">5426-2-113                                   </v>
          </cell>
          <cell r="C3239">
            <v>0</v>
          </cell>
          <cell r="D3239">
            <v>0</v>
          </cell>
        </row>
        <row r="3240">
          <cell r="A3240" t="str">
            <v xml:space="preserve">5426-2-114                                   </v>
          </cell>
          <cell r="C3240">
            <v>0</v>
          </cell>
          <cell r="D3240">
            <v>0</v>
          </cell>
        </row>
        <row r="3241">
          <cell r="A3241" t="str">
            <v xml:space="preserve">5426-2-115                                   </v>
          </cell>
          <cell r="C3241">
            <v>3514</v>
          </cell>
          <cell r="D3241">
            <v>0</v>
          </cell>
        </row>
        <row r="3242">
          <cell r="A3242" t="str">
            <v xml:space="preserve">5426-2-120                                   </v>
          </cell>
          <cell r="C3242">
            <v>32794.14</v>
          </cell>
          <cell r="D3242">
            <v>0</v>
          </cell>
        </row>
        <row r="3243">
          <cell r="A3243" t="str">
            <v xml:space="preserve">5426-2-130                                   </v>
          </cell>
          <cell r="C3243">
            <v>34875.35</v>
          </cell>
          <cell r="D3243">
            <v>1121.489999999998</v>
          </cell>
        </row>
        <row r="3244">
          <cell r="A3244" t="str">
            <v xml:space="preserve">5426-2-140                                   </v>
          </cell>
          <cell r="C3244">
            <v>0</v>
          </cell>
          <cell r="D3244">
            <v>0</v>
          </cell>
        </row>
        <row r="3245">
          <cell r="A3245" t="str">
            <v xml:space="preserve">5426-2-141                                   </v>
          </cell>
          <cell r="C3245">
            <v>0</v>
          </cell>
          <cell r="D3245">
            <v>0</v>
          </cell>
        </row>
        <row r="3246">
          <cell r="A3246" t="str">
            <v xml:space="preserve">5426-2-142                                   </v>
          </cell>
          <cell r="C3246">
            <v>0</v>
          </cell>
          <cell r="D3246">
            <v>0</v>
          </cell>
        </row>
        <row r="3247">
          <cell r="A3247" t="str">
            <v xml:space="preserve">5426-2-200                                   </v>
          </cell>
          <cell r="C3247">
            <v>26759.14</v>
          </cell>
          <cell r="D3247">
            <v>0</v>
          </cell>
        </row>
        <row r="3248">
          <cell r="A3248" t="str">
            <v xml:space="preserve">5426-2-300                                   </v>
          </cell>
          <cell r="C3248">
            <v>4318</v>
          </cell>
          <cell r="D3248">
            <v>3800</v>
          </cell>
        </row>
        <row r="3249">
          <cell r="A3249" t="str">
            <v xml:space="preserve">5426-2-400                                   </v>
          </cell>
          <cell r="C3249">
            <v>72259.78</v>
          </cell>
          <cell r="D3249">
            <v>375</v>
          </cell>
        </row>
        <row r="3250">
          <cell r="A3250" t="str">
            <v xml:space="preserve">5426-2-500                                   </v>
          </cell>
          <cell r="C3250">
            <v>0</v>
          </cell>
          <cell r="D3250">
            <v>0</v>
          </cell>
        </row>
        <row r="3251">
          <cell r="A3251" t="str">
            <v xml:space="preserve">5426-2-600                                   </v>
          </cell>
          <cell r="C3251">
            <v>2251</v>
          </cell>
          <cell r="D3251">
            <v>810</v>
          </cell>
        </row>
        <row r="3252">
          <cell r="A3252" t="str">
            <v xml:space="preserve">5426-2-610                                   </v>
          </cell>
          <cell r="C3252">
            <v>0</v>
          </cell>
          <cell r="D3252">
            <v>0</v>
          </cell>
        </row>
        <row r="3253">
          <cell r="A3253" t="str">
            <v xml:space="preserve">5426-2-620                                   </v>
          </cell>
          <cell r="C3253">
            <v>0</v>
          </cell>
          <cell r="D3253">
            <v>0</v>
          </cell>
        </row>
        <row r="3254">
          <cell r="A3254" t="str">
            <v xml:space="preserve">5426-2-700                                   </v>
          </cell>
          <cell r="C3254">
            <v>18669.48</v>
          </cell>
          <cell r="D3254">
            <v>10403.740000000002</v>
          </cell>
        </row>
        <row r="3255">
          <cell r="A3255" t="str">
            <v xml:space="preserve">5426-2-710                                   </v>
          </cell>
          <cell r="C3255">
            <v>1900</v>
          </cell>
          <cell r="D3255">
            <v>1900</v>
          </cell>
        </row>
        <row r="3256">
          <cell r="A3256" t="str">
            <v xml:space="preserve">5426-2-720                                   </v>
          </cell>
          <cell r="C3256">
            <v>0</v>
          </cell>
          <cell r="D3256">
            <v>0</v>
          </cell>
        </row>
        <row r="3257">
          <cell r="A3257" t="str">
            <v xml:space="preserve">5426-3                                       </v>
          </cell>
          <cell r="C3257">
            <v>0</v>
          </cell>
          <cell r="D3257">
            <v>0</v>
          </cell>
        </row>
        <row r="3258">
          <cell r="A3258" t="str">
            <v xml:space="preserve">5426-3-000                                   </v>
          </cell>
          <cell r="C3258">
            <v>0</v>
          </cell>
          <cell r="D3258">
            <v>0</v>
          </cell>
        </row>
        <row r="3259">
          <cell r="A3259" t="str">
            <v xml:space="preserve">5426-3-100                                   </v>
          </cell>
          <cell r="C3259">
            <v>9249.5400000000009</v>
          </cell>
          <cell r="D3259">
            <v>-4500.0000000000009</v>
          </cell>
        </row>
        <row r="3260">
          <cell r="A3260" t="str">
            <v xml:space="preserve">5426-3-200                                   </v>
          </cell>
          <cell r="C3260">
            <v>0</v>
          </cell>
          <cell r="D3260">
            <v>0</v>
          </cell>
        </row>
        <row r="3261">
          <cell r="A3261" t="str">
            <v xml:space="preserve">5426-5                                       </v>
          </cell>
          <cell r="C3261">
            <v>0</v>
          </cell>
          <cell r="D3261">
            <v>0</v>
          </cell>
        </row>
        <row r="3262">
          <cell r="A3262" t="str">
            <v xml:space="preserve">5426-5-100                                   </v>
          </cell>
          <cell r="C3262">
            <v>0</v>
          </cell>
          <cell r="D3262">
            <v>0</v>
          </cell>
        </row>
        <row r="3263">
          <cell r="A3263" t="str">
            <v xml:space="preserve">5426-5-200                                   </v>
          </cell>
          <cell r="C3263">
            <v>0</v>
          </cell>
          <cell r="D3263">
            <v>0</v>
          </cell>
        </row>
        <row r="3264">
          <cell r="A3264" t="str">
            <v xml:space="preserve">5426-6                                       </v>
          </cell>
          <cell r="C3264">
            <v>0</v>
          </cell>
          <cell r="D3264">
            <v>0</v>
          </cell>
        </row>
        <row r="3265">
          <cell r="A3265" t="str">
            <v xml:space="preserve">5426-6-100                                   </v>
          </cell>
          <cell r="C3265">
            <v>39209.61</v>
          </cell>
          <cell r="D3265">
            <v>373.83000000000175</v>
          </cell>
        </row>
        <row r="3266">
          <cell r="A3266" t="str">
            <v xml:space="preserve">5426-6-150                                   </v>
          </cell>
          <cell r="C3266">
            <v>0</v>
          </cell>
          <cell r="D3266">
            <v>0</v>
          </cell>
        </row>
        <row r="3267">
          <cell r="A3267" t="str">
            <v xml:space="preserve">5426-6-170                                   </v>
          </cell>
          <cell r="C3267">
            <v>0</v>
          </cell>
          <cell r="D3267">
            <v>0</v>
          </cell>
        </row>
        <row r="3268">
          <cell r="A3268" t="str">
            <v xml:space="preserve">5426-6-200                                   </v>
          </cell>
          <cell r="C3268">
            <v>15218.95</v>
          </cell>
          <cell r="D3268">
            <v>0</v>
          </cell>
        </row>
        <row r="3269">
          <cell r="A3269" t="str">
            <v xml:space="preserve">5426-6-250                                   </v>
          </cell>
          <cell r="C3269">
            <v>0</v>
          </cell>
          <cell r="D3269">
            <v>0</v>
          </cell>
        </row>
        <row r="3270">
          <cell r="A3270" t="str">
            <v xml:space="preserve">5426-6-270                                   </v>
          </cell>
          <cell r="C3270">
            <v>0</v>
          </cell>
          <cell r="D3270">
            <v>0</v>
          </cell>
        </row>
        <row r="3271">
          <cell r="A3271" t="str">
            <v xml:space="preserve">5426-6-300                                   </v>
          </cell>
          <cell r="C3271">
            <v>0</v>
          </cell>
          <cell r="D3271">
            <v>0</v>
          </cell>
        </row>
        <row r="3272">
          <cell r="A3272" t="str">
            <v xml:space="preserve">5426-7-100                                   </v>
          </cell>
          <cell r="C3272">
            <v>0</v>
          </cell>
          <cell r="D3272">
            <v>0</v>
          </cell>
        </row>
        <row r="3273">
          <cell r="A3273" t="str">
            <v xml:space="preserve">5426-7-200                                   </v>
          </cell>
          <cell r="C3273">
            <v>0</v>
          </cell>
          <cell r="D3273">
            <v>0</v>
          </cell>
        </row>
        <row r="3274">
          <cell r="A3274" t="str">
            <v xml:space="preserve">5427-2                                       </v>
          </cell>
          <cell r="C3274">
            <v>0</v>
          </cell>
          <cell r="D3274">
            <v>0</v>
          </cell>
        </row>
        <row r="3275">
          <cell r="A3275" t="str">
            <v xml:space="preserve">5427-2-000                                   </v>
          </cell>
          <cell r="C3275">
            <v>0</v>
          </cell>
          <cell r="D3275">
            <v>0</v>
          </cell>
        </row>
        <row r="3276">
          <cell r="A3276" t="str">
            <v xml:space="preserve">5427-2-100                                   </v>
          </cell>
          <cell r="C3276">
            <v>632824.62</v>
          </cell>
          <cell r="D3276">
            <v>137615</v>
          </cell>
        </row>
        <row r="3277">
          <cell r="A3277" t="str">
            <v xml:space="preserve">5427-2-110                                   </v>
          </cell>
          <cell r="C3277">
            <v>0</v>
          </cell>
          <cell r="D3277">
            <v>0</v>
          </cell>
        </row>
        <row r="3278">
          <cell r="A3278" t="str">
            <v xml:space="preserve">5427-2-115                                   </v>
          </cell>
          <cell r="C3278">
            <v>50400</v>
          </cell>
          <cell r="D3278">
            <v>12600</v>
          </cell>
        </row>
        <row r="3279">
          <cell r="A3279" t="str">
            <v xml:space="preserve">5427-2-120                                   </v>
          </cell>
          <cell r="C3279">
            <v>0</v>
          </cell>
          <cell r="D3279">
            <v>0</v>
          </cell>
        </row>
        <row r="3280">
          <cell r="A3280" t="str">
            <v xml:space="preserve">5427-2-130                                   </v>
          </cell>
          <cell r="C3280">
            <v>0</v>
          </cell>
          <cell r="D3280">
            <v>0</v>
          </cell>
        </row>
        <row r="3281">
          <cell r="A3281" t="str">
            <v xml:space="preserve">5427-2-140                                   </v>
          </cell>
          <cell r="C3281">
            <v>0</v>
          </cell>
          <cell r="D3281">
            <v>0</v>
          </cell>
        </row>
        <row r="3282">
          <cell r="A3282" t="str">
            <v xml:space="preserve">5427-2-141                                   </v>
          </cell>
          <cell r="C3282">
            <v>0</v>
          </cell>
          <cell r="D3282">
            <v>0</v>
          </cell>
        </row>
        <row r="3283">
          <cell r="A3283" t="str">
            <v xml:space="preserve">5427-2-142                                   </v>
          </cell>
          <cell r="C3283">
            <v>0</v>
          </cell>
          <cell r="D3283">
            <v>0</v>
          </cell>
        </row>
        <row r="3284">
          <cell r="A3284" t="str">
            <v xml:space="preserve">5427-2-200                                   </v>
          </cell>
          <cell r="C3284">
            <v>0</v>
          </cell>
          <cell r="D3284">
            <v>0</v>
          </cell>
        </row>
        <row r="3285">
          <cell r="A3285" t="str">
            <v xml:space="preserve">5427-2-300                                   </v>
          </cell>
          <cell r="C3285">
            <v>0</v>
          </cell>
          <cell r="D3285">
            <v>0</v>
          </cell>
        </row>
        <row r="3286">
          <cell r="A3286" t="str">
            <v xml:space="preserve">5427-2-400                                   </v>
          </cell>
          <cell r="C3286">
            <v>0</v>
          </cell>
          <cell r="D3286">
            <v>0</v>
          </cell>
        </row>
        <row r="3287">
          <cell r="A3287" t="str">
            <v xml:space="preserve">5427-2-500                                   </v>
          </cell>
          <cell r="C3287">
            <v>0</v>
          </cell>
          <cell r="D3287">
            <v>0</v>
          </cell>
        </row>
        <row r="3288">
          <cell r="A3288" t="str">
            <v xml:space="preserve">5427-2-600                                   </v>
          </cell>
          <cell r="C3288">
            <v>0</v>
          </cell>
          <cell r="D3288">
            <v>0</v>
          </cell>
        </row>
        <row r="3289">
          <cell r="A3289" t="str">
            <v xml:space="preserve">5427-2-610                                   </v>
          </cell>
          <cell r="C3289">
            <v>0</v>
          </cell>
          <cell r="D3289">
            <v>0</v>
          </cell>
        </row>
        <row r="3290">
          <cell r="A3290" t="str">
            <v xml:space="preserve">5427-2-620                                   </v>
          </cell>
          <cell r="C3290">
            <v>0</v>
          </cell>
          <cell r="D3290">
            <v>0</v>
          </cell>
        </row>
        <row r="3291">
          <cell r="A3291" t="str">
            <v xml:space="preserve">5427-2-700                                   </v>
          </cell>
          <cell r="C3291">
            <v>0</v>
          </cell>
          <cell r="D3291">
            <v>0</v>
          </cell>
        </row>
        <row r="3292">
          <cell r="A3292" t="str">
            <v xml:space="preserve">5427-2-710                                   </v>
          </cell>
          <cell r="C3292">
            <v>0</v>
          </cell>
          <cell r="D3292">
            <v>0</v>
          </cell>
        </row>
        <row r="3293">
          <cell r="A3293" t="str">
            <v xml:space="preserve">5427-2-720                                   </v>
          </cell>
          <cell r="C3293">
            <v>0</v>
          </cell>
          <cell r="D3293">
            <v>0</v>
          </cell>
        </row>
        <row r="3294">
          <cell r="A3294" t="str">
            <v xml:space="preserve">5427-3-000                                   </v>
          </cell>
          <cell r="C3294">
            <v>0</v>
          </cell>
          <cell r="D3294">
            <v>0</v>
          </cell>
        </row>
        <row r="3295">
          <cell r="A3295" t="str">
            <v xml:space="preserve">5427-3-200                                   </v>
          </cell>
          <cell r="C3295">
            <v>0</v>
          </cell>
          <cell r="D3295">
            <v>0</v>
          </cell>
        </row>
        <row r="3296">
          <cell r="A3296" t="str">
            <v xml:space="preserve">5427-5                                       </v>
          </cell>
          <cell r="C3296">
            <v>0</v>
          </cell>
          <cell r="D3296">
            <v>0</v>
          </cell>
        </row>
        <row r="3297">
          <cell r="A3297" t="str">
            <v xml:space="preserve">5427-5-100                                   </v>
          </cell>
          <cell r="C3297">
            <v>0</v>
          </cell>
          <cell r="D3297">
            <v>0</v>
          </cell>
        </row>
        <row r="3298">
          <cell r="A3298" t="str">
            <v xml:space="preserve">5427-5-200                                   </v>
          </cell>
          <cell r="C3298">
            <v>0</v>
          </cell>
          <cell r="D3298">
            <v>0</v>
          </cell>
        </row>
        <row r="3299">
          <cell r="A3299" t="str">
            <v xml:space="preserve">5427-6                                       </v>
          </cell>
          <cell r="C3299">
            <v>0</v>
          </cell>
          <cell r="D3299">
            <v>0</v>
          </cell>
        </row>
        <row r="3300">
          <cell r="A3300" t="str">
            <v xml:space="preserve">5427-6-100                                   </v>
          </cell>
          <cell r="C3300">
            <v>0</v>
          </cell>
          <cell r="D3300">
            <v>0</v>
          </cell>
        </row>
        <row r="3301">
          <cell r="A3301" t="str">
            <v xml:space="preserve">5427-6-150                                   </v>
          </cell>
          <cell r="C3301">
            <v>0</v>
          </cell>
          <cell r="D3301">
            <v>0</v>
          </cell>
        </row>
        <row r="3302">
          <cell r="A3302" t="str">
            <v xml:space="preserve">5427-6-170                                   </v>
          </cell>
          <cell r="C3302">
            <v>0</v>
          </cell>
          <cell r="D3302">
            <v>0</v>
          </cell>
        </row>
        <row r="3303">
          <cell r="A3303" t="str">
            <v xml:space="preserve">5427-6-200                                   </v>
          </cell>
          <cell r="C3303">
            <v>0</v>
          </cell>
          <cell r="D3303">
            <v>0</v>
          </cell>
        </row>
        <row r="3304">
          <cell r="A3304" t="str">
            <v xml:space="preserve">5427-6-250                                   </v>
          </cell>
          <cell r="C3304">
            <v>0</v>
          </cell>
          <cell r="D3304">
            <v>0</v>
          </cell>
        </row>
        <row r="3305">
          <cell r="A3305" t="str">
            <v xml:space="preserve">5427-6-270                                   </v>
          </cell>
          <cell r="C3305">
            <v>0</v>
          </cell>
          <cell r="D3305">
            <v>0</v>
          </cell>
        </row>
        <row r="3306">
          <cell r="A3306" t="str">
            <v xml:space="preserve">5427-6-300                                   </v>
          </cell>
          <cell r="C3306">
            <v>0</v>
          </cell>
          <cell r="D3306">
            <v>0</v>
          </cell>
        </row>
        <row r="3307">
          <cell r="A3307" t="str">
            <v xml:space="preserve">5427-7-100                                   </v>
          </cell>
          <cell r="C3307">
            <v>0</v>
          </cell>
          <cell r="D3307">
            <v>0</v>
          </cell>
        </row>
        <row r="3308">
          <cell r="A3308" t="str">
            <v xml:space="preserve">5427-7-200                                   </v>
          </cell>
          <cell r="C3308">
            <v>0</v>
          </cell>
          <cell r="D3308">
            <v>0</v>
          </cell>
        </row>
        <row r="3309">
          <cell r="A3309" t="str">
            <v xml:space="preserve">5428-2                                       </v>
          </cell>
          <cell r="C3309">
            <v>0</v>
          </cell>
          <cell r="D3309">
            <v>0</v>
          </cell>
        </row>
        <row r="3310">
          <cell r="A3310" t="str">
            <v xml:space="preserve">5428-2-000                                   </v>
          </cell>
          <cell r="C3310">
            <v>0</v>
          </cell>
          <cell r="D3310">
            <v>0</v>
          </cell>
        </row>
        <row r="3311">
          <cell r="A3311" t="str">
            <v xml:space="preserve">5428-2-100                                   </v>
          </cell>
          <cell r="C3311">
            <v>13250</v>
          </cell>
          <cell r="D3311">
            <v>0</v>
          </cell>
        </row>
        <row r="3312">
          <cell r="A3312" t="str">
            <v xml:space="preserve">5428-2-110                                   </v>
          </cell>
          <cell r="C3312">
            <v>16063.34</v>
          </cell>
          <cell r="D3312">
            <v>2476.6699999999983</v>
          </cell>
        </row>
        <row r="3313">
          <cell r="A3313" t="str">
            <v xml:space="preserve">5428-2-111                                   </v>
          </cell>
          <cell r="C3313">
            <v>0</v>
          </cell>
          <cell r="D3313">
            <v>0</v>
          </cell>
        </row>
        <row r="3314">
          <cell r="A3314" t="str">
            <v xml:space="preserve">5428-2-112                                   </v>
          </cell>
          <cell r="C3314">
            <v>0</v>
          </cell>
          <cell r="D3314">
            <v>0</v>
          </cell>
        </row>
        <row r="3315">
          <cell r="A3315" t="str">
            <v xml:space="preserve">5428-2-112-1                                 </v>
          </cell>
          <cell r="C3315">
            <v>0</v>
          </cell>
          <cell r="D3315">
            <v>0</v>
          </cell>
        </row>
        <row r="3316">
          <cell r="A3316" t="str">
            <v xml:space="preserve">5428-2-112-2                                 </v>
          </cell>
          <cell r="C3316">
            <v>0</v>
          </cell>
          <cell r="D3316">
            <v>0</v>
          </cell>
        </row>
        <row r="3317">
          <cell r="A3317" t="str">
            <v xml:space="preserve">5428-2-112-3                                 </v>
          </cell>
          <cell r="C3317">
            <v>0</v>
          </cell>
          <cell r="D3317">
            <v>0</v>
          </cell>
        </row>
        <row r="3318">
          <cell r="A3318" t="str">
            <v xml:space="preserve">5428-2-113                                   </v>
          </cell>
          <cell r="C3318">
            <v>0</v>
          </cell>
          <cell r="D3318">
            <v>0</v>
          </cell>
        </row>
        <row r="3319">
          <cell r="A3319" t="str">
            <v xml:space="preserve">5428-2-114                                   </v>
          </cell>
          <cell r="C3319">
            <v>0</v>
          </cell>
          <cell r="D3319">
            <v>0</v>
          </cell>
        </row>
        <row r="3320">
          <cell r="A3320" t="str">
            <v xml:space="preserve">5428-2-115                                   </v>
          </cell>
          <cell r="C3320">
            <v>0</v>
          </cell>
          <cell r="D3320">
            <v>0</v>
          </cell>
        </row>
        <row r="3321">
          <cell r="A3321" t="str">
            <v xml:space="preserve">5428-2-120                                   </v>
          </cell>
          <cell r="C3321">
            <v>3380</v>
          </cell>
          <cell r="D3321">
            <v>3457</v>
          </cell>
        </row>
        <row r="3322">
          <cell r="A3322" t="str">
            <v xml:space="preserve">5428-2-130                                   </v>
          </cell>
          <cell r="C3322">
            <v>13075.66</v>
          </cell>
          <cell r="D3322">
            <v>1406.67</v>
          </cell>
        </row>
        <row r="3323">
          <cell r="A3323" t="str">
            <v xml:space="preserve">5428-2-140                                   </v>
          </cell>
          <cell r="C3323">
            <v>0</v>
          </cell>
          <cell r="D3323">
            <v>0</v>
          </cell>
        </row>
        <row r="3324">
          <cell r="A3324" t="str">
            <v xml:space="preserve">5428-2-141                                   </v>
          </cell>
          <cell r="C3324">
            <v>0</v>
          </cell>
          <cell r="D3324">
            <v>0</v>
          </cell>
        </row>
        <row r="3325">
          <cell r="A3325" t="str">
            <v xml:space="preserve">5428-2-142                                   </v>
          </cell>
          <cell r="C3325">
            <v>0</v>
          </cell>
          <cell r="D3325">
            <v>0</v>
          </cell>
        </row>
        <row r="3326">
          <cell r="A3326" t="str">
            <v xml:space="preserve">5428-2-200                                   </v>
          </cell>
          <cell r="C3326">
            <v>12272</v>
          </cell>
          <cell r="D3326">
            <v>3126</v>
          </cell>
        </row>
        <row r="3327">
          <cell r="A3327" t="str">
            <v xml:space="preserve">5428-2-300                                   </v>
          </cell>
          <cell r="C3327">
            <v>350</v>
          </cell>
          <cell r="D3327">
            <v>0</v>
          </cell>
        </row>
        <row r="3328">
          <cell r="A3328" t="str">
            <v xml:space="preserve">5428-2-400                                   </v>
          </cell>
          <cell r="C3328">
            <v>21272.55</v>
          </cell>
          <cell r="D3328">
            <v>2023</v>
          </cell>
        </row>
        <row r="3329">
          <cell r="A3329" t="str">
            <v xml:space="preserve">5428-2-500                                   </v>
          </cell>
          <cell r="C3329">
            <v>0</v>
          </cell>
          <cell r="D3329">
            <v>0</v>
          </cell>
        </row>
        <row r="3330">
          <cell r="A3330" t="str">
            <v xml:space="preserve">5428-2-600                                   </v>
          </cell>
          <cell r="C3330">
            <v>4618.34</v>
          </cell>
          <cell r="D3330">
            <v>1200</v>
          </cell>
        </row>
        <row r="3331">
          <cell r="A3331" t="str">
            <v xml:space="preserve">5428-2-610                                   </v>
          </cell>
          <cell r="C3331">
            <v>0</v>
          </cell>
          <cell r="D3331">
            <v>0</v>
          </cell>
        </row>
        <row r="3332">
          <cell r="A3332" t="str">
            <v xml:space="preserve">5428-2-620                                   </v>
          </cell>
          <cell r="C3332">
            <v>0</v>
          </cell>
          <cell r="D3332">
            <v>0</v>
          </cell>
        </row>
        <row r="3333">
          <cell r="A3333" t="str">
            <v xml:space="preserve">5428-2-700                                   </v>
          </cell>
          <cell r="C3333">
            <v>17121.669999999998</v>
          </cell>
          <cell r="D3333">
            <v>2110.010000000002</v>
          </cell>
        </row>
        <row r="3334">
          <cell r="A3334" t="str">
            <v xml:space="preserve">5428-2-710                                   </v>
          </cell>
          <cell r="C3334">
            <v>24850</v>
          </cell>
          <cell r="D3334">
            <v>4351.6699999999983</v>
          </cell>
        </row>
        <row r="3335">
          <cell r="A3335" t="str">
            <v xml:space="preserve">5428-2-720                                   </v>
          </cell>
          <cell r="C3335">
            <v>3795</v>
          </cell>
          <cell r="D3335">
            <v>0</v>
          </cell>
        </row>
        <row r="3336">
          <cell r="A3336" t="str">
            <v xml:space="preserve">5428-3                                       </v>
          </cell>
          <cell r="C3336">
            <v>0</v>
          </cell>
          <cell r="D3336">
            <v>0</v>
          </cell>
        </row>
        <row r="3337">
          <cell r="A3337" t="str">
            <v xml:space="preserve">5428-3-000                                   </v>
          </cell>
          <cell r="C3337">
            <v>0</v>
          </cell>
          <cell r="D3337">
            <v>0</v>
          </cell>
        </row>
        <row r="3338">
          <cell r="A3338" t="str">
            <v xml:space="preserve">5428-3-100                                   </v>
          </cell>
          <cell r="C3338">
            <v>582.54999999999995</v>
          </cell>
          <cell r="D3338">
            <v>831.84000000000015</v>
          </cell>
        </row>
        <row r="3339">
          <cell r="A3339" t="str">
            <v xml:space="preserve">5428-3-200                                   </v>
          </cell>
          <cell r="C3339">
            <v>0</v>
          </cell>
          <cell r="D3339">
            <v>0</v>
          </cell>
        </row>
        <row r="3340">
          <cell r="A3340" t="str">
            <v xml:space="preserve">5428-5                                       </v>
          </cell>
          <cell r="C3340">
            <v>0</v>
          </cell>
          <cell r="D3340">
            <v>0</v>
          </cell>
        </row>
        <row r="3341">
          <cell r="A3341" t="str">
            <v xml:space="preserve">5428-5-100                                   </v>
          </cell>
          <cell r="C3341">
            <v>0</v>
          </cell>
          <cell r="D3341">
            <v>0</v>
          </cell>
        </row>
        <row r="3342">
          <cell r="A3342" t="str">
            <v xml:space="preserve">5428-5-200                                   </v>
          </cell>
          <cell r="C3342">
            <v>0</v>
          </cell>
          <cell r="D3342">
            <v>0</v>
          </cell>
        </row>
        <row r="3343">
          <cell r="A3343" t="str">
            <v xml:space="preserve">5428-6                                       </v>
          </cell>
          <cell r="C3343">
            <v>0</v>
          </cell>
          <cell r="D3343">
            <v>0</v>
          </cell>
        </row>
        <row r="3344">
          <cell r="A3344" t="str">
            <v xml:space="preserve">5428-6-100                                   </v>
          </cell>
          <cell r="C3344">
            <v>11625</v>
          </cell>
          <cell r="D3344">
            <v>1203.33</v>
          </cell>
        </row>
        <row r="3345">
          <cell r="A3345" t="str">
            <v xml:space="preserve">5428-6-150                                   </v>
          </cell>
          <cell r="C3345">
            <v>0</v>
          </cell>
          <cell r="D3345">
            <v>0</v>
          </cell>
        </row>
        <row r="3346">
          <cell r="A3346" t="str">
            <v xml:space="preserve">5428-6-170                                   </v>
          </cell>
          <cell r="C3346">
            <v>0</v>
          </cell>
          <cell r="D3346">
            <v>0</v>
          </cell>
        </row>
        <row r="3347">
          <cell r="A3347" t="str">
            <v xml:space="preserve">5428-6-200                                   </v>
          </cell>
          <cell r="C3347">
            <v>0</v>
          </cell>
          <cell r="D3347">
            <v>0</v>
          </cell>
        </row>
        <row r="3348">
          <cell r="A3348" t="str">
            <v xml:space="preserve">5428-6-250                                   </v>
          </cell>
          <cell r="C3348">
            <v>5118.33</v>
          </cell>
          <cell r="D3348">
            <v>2843.33</v>
          </cell>
        </row>
        <row r="3349">
          <cell r="A3349" t="str">
            <v xml:space="preserve">5428-6-270                                   </v>
          </cell>
          <cell r="C3349">
            <v>0</v>
          </cell>
          <cell r="D3349">
            <v>0</v>
          </cell>
        </row>
        <row r="3350">
          <cell r="A3350" t="str">
            <v xml:space="preserve">5428-6-300                                   </v>
          </cell>
          <cell r="C3350">
            <v>0</v>
          </cell>
          <cell r="D3350">
            <v>0</v>
          </cell>
        </row>
        <row r="3351">
          <cell r="A3351" t="str">
            <v xml:space="preserve">5428-7-100                                   </v>
          </cell>
          <cell r="C3351">
            <v>0</v>
          </cell>
          <cell r="D3351">
            <v>0</v>
          </cell>
        </row>
        <row r="3352">
          <cell r="A3352" t="str">
            <v xml:space="preserve">5428-7-200                                   </v>
          </cell>
          <cell r="C3352">
            <v>0</v>
          </cell>
          <cell r="D3352">
            <v>0</v>
          </cell>
        </row>
        <row r="3353">
          <cell r="A3353" t="str">
            <v xml:space="preserve">5429-2                                       </v>
          </cell>
          <cell r="C3353">
            <v>0</v>
          </cell>
          <cell r="D3353">
            <v>0</v>
          </cell>
        </row>
        <row r="3354">
          <cell r="A3354" t="str">
            <v xml:space="preserve">5429-2-000                                   </v>
          </cell>
          <cell r="C3354">
            <v>0</v>
          </cell>
          <cell r="D3354">
            <v>0</v>
          </cell>
        </row>
        <row r="3355">
          <cell r="A3355" t="str">
            <v xml:space="preserve">5429-2-100                                   </v>
          </cell>
          <cell r="C3355">
            <v>0</v>
          </cell>
          <cell r="D3355">
            <v>0</v>
          </cell>
        </row>
        <row r="3356">
          <cell r="A3356" t="str">
            <v xml:space="preserve">5429-2-110                                   </v>
          </cell>
          <cell r="C3356">
            <v>0</v>
          </cell>
          <cell r="D3356">
            <v>0</v>
          </cell>
        </row>
        <row r="3357">
          <cell r="A3357" t="str">
            <v xml:space="preserve">5429-2-120                                   </v>
          </cell>
          <cell r="C3357">
            <v>0</v>
          </cell>
          <cell r="D3357">
            <v>0</v>
          </cell>
        </row>
        <row r="3358">
          <cell r="A3358" t="str">
            <v xml:space="preserve">5429-2-130                                   </v>
          </cell>
          <cell r="C3358">
            <v>0</v>
          </cell>
          <cell r="D3358">
            <v>0</v>
          </cell>
        </row>
        <row r="3359">
          <cell r="A3359" t="str">
            <v xml:space="preserve">5429-2-140                                   </v>
          </cell>
          <cell r="C3359">
            <v>0</v>
          </cell>
          <cell r="D3359">
            <v>0</v>
          </cell>
        </row>
        <row r="3360">
          <cell r="A3360" t="str">
            <v xml:space="preserve">5429-2-141                                   </v>
          </cell>
          <cell r="C3360">
            <v>0</v>
          </cell>
          <cell r="D3360">
            <v>0</v>
          </cell>
        </row>
        <row r="3361">
          <cell r="A3361" t="str">
            <v xml:space="preserve">5429-2-142                                   </v>
          </cell>
          <cell r="C3361">
            <v>0</v>
          </cell>
          <cell r="D3361">
            <v>0</v>
          </cell>
        </row>
        <row r="3362">
          <cell r="A3362" t="str">
            <v xml:space="preserve">5429-2-200                                   </v>
          </cell>
          <cell r="C3362">
            <v>0</v>
          </cell>
          <cell r="D3362">
            <v>0</v>
          </cell>
        </row>
        <row r="3363">
          <cell r="A3363" t="str">
            <v xml:space="preserve">5429-2-300                                   </v>
          </cell>
          <cell r="C3363">
            <v>0</v>
          </cell>
          <cell r="D3363">
            <v>0</v>
          </cell>
        </row>
        <row r="3364">
          <cell r="A3364" t="str">
            <v xml:space="preserve">5429-2-400                                   </v>
          </cell>
          <cell r="C3364">
            <v>0</v>
          </cell>
          <cell r="D3364">
            <v>0</v>
          </cell>
        </row>
        <row r="3365">
          <cell r="A3365" t="str">
            <v xml:space="preserve">5429-2-500                                   </v>
          </cell>
          <cell r="C3365">
            <v>0</v>
          </cell>
          <cell r="D3365">
            <v>0</v>
          </cell>
        </row>
        <row r="3366">
          <cell r="A3366" t="str">
            <v xml:space="preserve">5429-2-600                                   </v>
          </cell>
          <cell r="C3366">
            <v>0</v>
          </cell>
          <cell r="D3366">
            <v>0</v>
          </cell>
        </row>
        <row r="3367">
          <cell r="A3367" t="str">
            <v xml:space="preserve">5429-2-610                                   </v>
          </cell>
          <cell r="C3367">
            <v>0</v>
          </cell>
          <cell r="D3367">
            <v>0</v>
          </cell>
        </row>
        <row r="3368">
          <cell r="A3368" t="str">
            <v xml:space="preserve">5429-2-620                                   </v>
          </cell>
          <cell r="C3368">
            <v>0</v>
          </cell>
          <cell r="D3368">
            <v>0</v>
          </cell>
        </row>
        <row r="3369">
          <cell r="A3369" t="str">
            <v xml:space="preserve">5429-2-700                                   </v>
          </cell>
          <cell r="C3369">
            <v>0</v>
          </cell>
          <cell r="D3369">
            <v>0</v>
          </cell>
        </row>
        <row r="3370">
          <cell r="A3370" t="str">
            <v xml:space="preserve">5429-2-710                                   </v>
          </cell>
          <cell r="C3370">
            <v>0</v>
          </cell>
          <cell r="D3370">
            <v>0</v>
          </cell>
        </row>
        <row r="3371">
          <cell r="A3371" t="str">
            <v xml:space="preserve">5429-2-720                                   </v>
          </cell>
          <cell r="C3371">
            <v>0</v>
          </cell>
          <cell r="D3371">
            <v>0</v>
          </cell>
        </row>
        <row r="3372">
          <cell r="A3372" t="str">
            <v xml:space="preserve">5429-3-000                                   </v>
          </cell>
          <cell r="C3372">
            <v>0</v>
          </cell>
          <cell r="D3372">
            <v>0</v>
          </cell>
        </row>
        <row r="3373">
          <cell r="A3373" t="str">
            <v xml:space="preserve">5429-3-200                                   </v>
          </cell>
          <cell r="C3373">
            <v>0</v>
          </cell>
          <cell r="D3373">
            <v>0</v>
          </cell>
        </row>
        <row r="3374">
          <cell r="A3374" t="str">
            <v xml:space="preserve">5429-5                                       </v>
          </cell>
          <cell r="C3374">
            <v>0</v>
          </cell>
          <cell r="D3374">
            <v>0</v>
          </cell>
        </row>
        <row r="3375">
          <cell r="A3375" t="str">
            <v xml:space="preserve">5429-5-100                                   </v>
          </cell>
          <cell r="C3375">
            <v>0</v>
          </cell>
          <cell r="D3375">
            <v>0</v>
          </cell>
        </row>
        <row r="3376">
          <cell r="A3376" t="str">
            <v xml:space="preserve">5429-5-200                                   </v>
          </cell>
          <cell r="C3376">
            <v>0</v>
          </cell>
          <cell r="D3376">
            <v>0</v>
          </cell>
        </row>
        <row r="3377">
          <cell r="A3377" t="str">
            <v xml:space="preserve">5429-6                                       </v>
          </cell>
          <cell r="C3377">
            <v>0</v>
          </cell>
          <cell r="D3377">
            <v>0</v>
          </cell>
        </row>
        <row r="3378">
          <cell r="A3378" t="str">
            <v xml:space="preserve">5429-6-100                                   </v>
          </cell>
          <cell r="C3378">
            <v>0</v>
          </cell>
          <cell r="D3378">
            <v>0</v>
          </cell>
        </row>
        <row r="3379">
          <cell r="A3379" t="str">
            <v xml:space="preserve">5429-6-150                                   </v>
          </cell>
          <cell r="C3379">
            <v>0</v>
          </cell>
          <cell r="D3379">
            <v>0</v>
          </cell>
        </row>
        <row r="3380">
          <cell r="A3380" t="str">
            <v xml:space="preserve">5429-6-170                                   </v>
          </cell>
          <cell r="C3380">
            <v>0</v>
          </cell>
          <cell r="D3380">
            <v>0</v>
          </cell>
        </row>
        <row r="3381">
          <cell r="A3381" t="str">
            <v xml:space="preserve">5429-6-200                                   </v>
          </cell>
          <cell r="C3381">
            <v>0</v>
          </cell>
          <cell r="D3381">
            <v>0</v>
          </cell>
        </row>
        <row r="3382">
          <cell r="A3382" t="str">
            <v xml:space="preserve">5429-6-250                                   </v>
          </cell>
          <cell r="C3382">
            <v>0</v>
          </cell>
          <cell r="D3382">
            <v>0</v>
          </cell>
        </row>
        <row r="3383">
          <cell r="A3383" t="str">
            <v xml:space="preserve">5429-6-270                                   </v>
          </cell>
          <cell r="C3383">
            <v>0</v>
          </cell>
          <cell r="D3383">
            <v>0</v>
          </cell>
        </row>
        <row r="3384">
          <cell r="A3384" t="str">
            <v xml:space="preserve">5429-6-300                                   </v>
          </cell>
          <cell r="C3384">
            <v>0</v>
          </cell>
          <cell r="D3384">
            <v>0</v>
          </cell>
        </row>
        <row r="3385">
          <cell r="A3385" t="str">
            <v xml:space="preserve">5429-7-100                                   </v>
          </cell>
          <cell r="C3385">
            <v>0</v>
          </cell>
          <cell r="D3385">
            <v>0</v>
          </cell>
        </row>
        <row r="3386">
          <cell r="A3386" t="str">
            <v xml:space="preserve">5429-7-200                                   </v>
          </cell>
          <cell r="C3386">
            <v>0</v>
          </cell>
          <cell r="D3386">
            <v>0</v>
          </cell>
        </row>
        <row r="3387">
          <cell r="A3387" t="str">
            <v xml:space="preserve">5430-2                                       </v>
          </cell>
          <cell r="C3387">
            <v>0</v>
          </cell>
          <cell r="D3387">
            <v>0</v>
          </cell>
        </row>
        <row r="3388">
          <cell r="A3388" t="str">
            <v xml:space="preserve">5430-2-000                                   </v>
          </cell>
          <cell r="C3388">
            <v>0</v>
          </cell>
          <cell r="D3388">
            <v>0</v>
          </cell>
        </row>
        <row r="3389">
          <cell r="A3389" t="str">
            <v xml:space="preserve">5430-2-100                                   </v>
          </cell>
          <cell r="C3389">
            <v>0</v>
          </cell>
          <cell r="D3389">
            <v>0</v>
          </cell>
        </row>
        <row r="3390">
          <cell r="A3390" t="str">
            <v xml:space="preserve">5430-2-110                                   </v>
          </cell>
          <cell r="C3390">
            <v>0</v>
          </cell>
          <cell r="D3390">
            <v>0</v>
          </cell>
        </row>
        <row r="3391">
          <cell r="A3391" t="str">
            <v xml:space="preserve">5430-2-120                                   </v>
          </cell>
          <cell r="C3391">
            <v>0</v>
          </cell>
          <cell r="D3391">
            <v>0</v>
          </cell>
        </row>
        <row r="3392">
          <cell r="A3392" t="str">
            <v xml:space="preserve">5430-2-130                                   </v>
          </cell>
          <cell r="C3392">
            <v>0</v>
          </cell>
          <cell r="D3392">
            <v>0</v>
          </cell>
        </row>
        <row r="3393">
          <cell r="A3393" t="str">
            <v xml:space="preserve">5430-2-140                                   </v>
          </cell>
          <cell r="C3393">
            <v>0</v>
          </cell>
          <cell r="D3393">
            <v>0</v>
          </cell>
        </row>
        <row r="3394">
          <cell r="A3394" t="str">
            <v xml:space="preserve">5430-2-141                                   </v>
          </cell>
          <cell r="C3394">
            <v>0</v>
          </cell>
          <cell r="D3394">
            <v>0</v>
          </cell>
        </row>
        <row r="3395">
          <cell r="A3395" t="str">
            <v xml:space="preserve">5430-2-142                                   </v>
          </cell>
          <cell r="C3395">
            <v>0</v>
          </cell>
          <cell r="D3395">
            <v>0</v>
          </cell>
        </row>
        <row r="3396">
          <cell r="A3396" t="str">
            <v xml:space="preserve">5430-2-200                                   </v>
          </cell>
          <cell r="C3396">
            <v>0</v>
          </cell>
          <cell r="D3396">
            <v>0</v>
          </cell>
        </row>
        <row r="3397">
          <cell r="A3397" t="str">
            <v xml:space="preserve">5430-2-300                                   </v>
          </cell>
          <cell r="C3397">
            <v>0</v>
          </cell>
          <cell r="D3397">
            <v>0</v>
          </cell>
        </row>
        <row r="3398">
          <cell r="A3398" t="str">
            <v xml:space="preserve">5430-2-400                                   </v>
          </cell>
          <cell r="C3398">
            <v>0</v>
          </cell>
          <cell r="D3398">
            <v>0</v>
          </cell>
        </row>
        <row r="3399">
          <cell r="A3399" t="str">
            <v xml:space="preserve">5430-2-500                                   </v>
          </cell>
          <cell r="C3399">
            <v>0</v>
          </cell>
          <cell r="D3399">
            <v>0</v>
          </cell>
        </row>
        <row r="3400">
          <cell r="A3400" t="str">
            <v xml:space="preserve">5430-2-600                                   </v>
          </cell>
          <cell r="C3400">
            <v>0</v>
          </cell>
          <cell r="D3400">
            <v>0</v>
          </cell>
        </row>
        <row r="3401">
          <cell r="A3401" t="str">
            <v xml:space="preserve">5430-2-610                                   </v>
          </cell>
          <cell r="C3401">
            <v>0</v>
          </cell>
          <cell r="D3401">
            <v>0</v>
          </cell>
        </row>
        <row r="3402">
          <cell r="A3402" t="str">
            <v xml:space="preserve">5430-2-620                                   </v>
          </cell>
          <cell r="C3402">
            <v>0</v>
          </cell>
          <cell r="D3402">
            <v>0</v>
          </cell>
        </row>
        <row r="3403">
          <cell r="A3403" t="str">
            <v xml:space="preserve">5430-2-700                                   </v>
          </cell>
          <cell r="C3403">
            <v>0</v>
          </cell>
          <cell r="D3403">
            <v>0</v>
          </cell>
        </row>
        <row r="3404">
          <cell r="A3404" t="str">
            <v xml:space="preserve">5430-2-710                                   </v>
          </cell>
          <cell r="C3404">
            <v>0</v>
          </cell>
          <cell r="D3404">
            <v>0</v>
          </cell>
        </row>
        <row r="3405">
          <cell r="A3405" t="str">
            <v xml:space="preserve">5430-2-720                                   </v>
          </cell>
          <cell r="C3405">
            <v>0</v>
          </cell>
          <cell r="D3405">
            <v>0</v>
          </cell>
        </row>
        <row r="3406">
          <cell r="A3406" t="str">
            <v xml:space="preserve">5430-3                                       </v>
          </cell>
          <cell r="C3406">
            <v>0</v>
          </cell>
          <cell r="D3406">
            <v>0</v>
          </cell>
        </row>
        <row r="3407">
          <cell r="A3407" t="str">
            <v xml:space="preserve">5430-3-000                                   </v>
          </cell>
          <cell r="C3407">
            <v>0</v>
          </cell>
          <cell r="D3407">
            <v>0</v>
          </cell>
        </row>
        <row r="3408">
          <cell r="A3408" t="str">
            <v xml:space="preserve">5430-3-100                                   </v>
          </cell>
          <cell r="C3408">
            <v>0</v>
          </cell>
          <cell r="D3408">
            <v>0</v>
          </cell>
        </row>
        <row r="3409">
          <cell r="A3409" t="str">
            <v xml:space="preserve">5430-3-200                                   </v>
          </cell>
          <cell r="C3409">
            <v>0</v>
          </cell>
          <cell r="D3409">
            <v>0</v>
          </cell>
        </row>
        <row r="3410">
          <cell r="A3410" t="str">
            <v xml:space="preserve">5430-5                                       </v>
          </cell>
          <cell r="C3410">
            <v>0</v>
          </cell>
          <cell r="D3410">
            <v>0</v>
          </cell>
        </row>
        <row r="3411">
          <cell r="A3411" t="str">
            <v xml:space="preserve">5430-5-100                                   </v>
          </cell>
          <cell r="C3411">
            <v>0</v>
          </cell>
          <cell r="D3411">
            <v>0</v>
          </cell>
        </row>
        <row r="3412">
          <cell r="A3412" t="str">
            <v xml:space="preserve">5430-5-200                                   </v>
          </cell>
          <cell r="C3412">
            <v>0</v>
          </cell>
          <cell r="D3412">
            <v>0</v>
          </cell>
        </row>
        <row r="3413">
          <cell r="A3413" t="str">
            <v xml:space="preserve">5430-6                                       </v>
          </cell>
          <cell r="C3413">
            <v>0</v>
          </cell>
          <cell r="D3413">
            <v>0</v>
          </cell>
        </row>
        <row r="3414">
          <cell r="A3414" t="str">
            <v xml:space="preserve">5430-6-100                                   </v>
          </cell>
          <cell r="C3414">
            <v>0</v>
          </cell>
          <cell r="D3414">
            <v>0</v>
          </cell>
        </row>
        <row r="3415">
          <cell r="A3415" t="str">
            <v xml:space="preserve">5430-6-150                                   </v>
          </cell>
          <cell r="C3415">
            <v>0</v>
          </cell>
          <cell r="D3415">
            <v>0</v>
          </cell>
        </row>
        <row r="3416">
          <cell r="A3416" t="str">
            <v xml:space="preserve">5430-6-170                                   </v>
          </cell>
          <cell r="C3416">
            <v>0</v>
          </cell>
          <cell r="D3416">
            <v>0</v>
          </cell>
        </row>
        <row r="3417">
          <cell r="A3417" t="str">
            <v xml:space="preserve">5430-6-200                                   </v>
          </cell>
          <cell r="C3417">
            <v>0</v>
          </cell>
          <cell r="D3417">
            <v>0</v>
          </cell>
        </row>
        <row r="3418">
          <cell r="A3418" t="str">
            <v xml:space="preserve">5430-6-250                                   </v>
          </cell>
          <cell r="C3418">
            <v>0</v>
          </cell>
          <cell r="D3418">
            <v>0</v>
          </cell>
        </row>
        <row r="3419">
          <cell r="A3419" t="str">
            <v xml:space="preserve">5430-6-270                                   </v>
          </cell>
          <cell r="C3419">
            <v>0</v>
          </cell>
          <cell r="D3419">
            <v>0</v>
          </cell>
        </row>
        <row r="3420">
          <cell r="A3420" t="str">
            <v xml:space="preserve">5430-6-300                                   </v>
          </cell>
          <cell r="C3420">
            <v>0</v>
          </cell>
          <cell r="D3420">
            <v>0</v>
          </cell>
        </row>
        <row r="3421">
          <cell r="A3421" t="str">
            <v xml:space="preserve">5430-7-100                                   </v>
          </cell>
          <cell r="C3421">
            <v>0</v>
          </cell>
          <cell r="D3421">
            <v>0</v>
          </cell>
        </row>
        <row r="3422">
          <cell r="A3422" t="str">
            <v xml:space="preserve">5430-7-200                                   </v>
          </cell>
          <cell r="C3422">
            <v>0</v>
          </cell>
          <cell r="D3422">
            <v>0</v>
          </cell>
        </row>
        <row r="3423">
          <cell r="A3423" t="str">
            <v xml:space="preserve">5432-2-000                                   </v>
          </cell>
          <cell r="C3423">
            <v>0</v>
          </cell>
          <cell r="D3423">
            <v>0</v>
          </cell>
        </row>
        <row r="3424">
          <cell r="A3424" t="str">
            <v xml:space="preserve">5432-2-100                                   </v>
          </cell>
          <cell r="C3424">
            <v>0</v>
          </cell>
          <cell r="D3424">
            <v>0</v>
          </cell>
        </row>
        <row r="3425">
          <cell r="A3425" t="str">
            <v xml:space="preserve">5432-2-110                                   </v>
          </cell>
          <cell r="C3425">
            <v>9850</v>
          </cell>
          <cell r="D3425">
            <v>0</v>
          </cell>
        </row>
        <row r="3426">
          <cell r="A3426" t="str">
            <v xml:space="preserve">5432-2-120                                   </v>
          </cell>
          <cell r="C3426">
            <v>2731.78</v>
          </cell>
          <cell r="D3426">
            <v>2143.5799999999995</v>
          </cell>
        </row>
        <row r="3427">
          <cell r="A3427" t="str">
            <v xml:space="preserve">5432-2-130                                   </v>
          </cell>
          <cell r="C3427">
            <v>34980</v>
          </cell>
          <cell r="D3427">
            <v>0</v>
          </cell>
        </row>
        <row r="3428">
          <cell r="A3428" t="str">
            <v xml:space="preserve">5432-2-200                                   </v>
          </cell>
          <cell r="C3428">
            <v>5525.23</v>
          </cell>
          <cell r="D3428">
            <v>0</v>
          </cell>
        </row>
        <row r="3429">
          <cell r="A3429" t="str">
            <v xml:space="preserve">5432-2-300                                   </v>
          </cell>
          <cell r="C3429">
            <v>1392.52</v>
          </cell>
          <cell r="D3429">
            <v>514.02</v>
          </cell>
        </row>
        <row r="3430">
          <cell r="A3430" t="str">
            <v xml:space="preserve">5432-2-400                                   </v>
          </cell>
          <cell r="C3430">
            <v>5152</v>
          </cell>
          <cell r="D3430">
            <v>0</v>
          </cell>
        </row>
        <row r="3431">
          <cell r="A3431" t="str">
            <v xml:space="preserve">5432-2-600                                   </v>
          </cell>
          <cell r="C3431">
            <v>925.23</v>
          </cell>
          <cell r="D3431">
            <v>0</v>
          </cell>
        </row>
        <row r="3432">
          <cell r="A3432" t="str">
            <v xml:space="preserve">5432-2-700                                   </v>
          </cell>
          <cell r="C3432">
            <v>4765.2299999999996</v>
          </cell>
          <cell r="D3432">
            <v>2300</v>
          </cell>
        </row>
        <row r="3433">
          <cell r="A3433" t="str">
            <v xml:space="preserve">5432-2-710                                   </v>
          </cell>
          <cell r="C3433">
            <v>4972.5200000000004</v>
          </cell>
          <cell r="D3433">
            <v>8400</v>
          </cell>
        </row>
        <row r="3434">
          <cell r="A3434" t="str">
            <v xml:space="preserve">5432-2-720                                   </v>
          </cell>
          <cell r="C3434">
            <v>5830.84</v>
          </cell>
          <cell r="D3434">
            <v>4200</v>
          </cell>
        </row>
        <row r="3435">
          <cell r="A3435" t="str">
            <v xml:space="preserve">5432-3-100                                   </v>
          </cell>
          <cell r="C3435">
            <v>8370.92</v>
          </cell>
          <cell r="D3435">
            <v>36000</v>
          </cell>
        </row>
        <row r="3436">
          <cell r="A3436" t="str">
            <v xml:space="preserve">5432-6-100                                   </v>
          </cell>
          <cell r="C3436">
            <v>58604</v>
          </cell>
          <cell r="D3436">
            <v>10400</v>
          </cell>
        </row>
        <row r="3437">
          <cell r="A3437" t="str">
            <v xml:space="preserve">5432-6-150                                   </v>
          </cell>
          <cell r="C3437">
            <v>15210</v>
          </cell>
          <cell r="D3437">
            <v>0</v>
          </cell>
        </row>
        <row r="3438">
          <cell r="A3438" t="str">
            <v xml:space="preserve">5432-6-250                                   </v>
          </cell>
          <cell r="C3438">
            <v>7600</v>
          </cell>
          <cell r="D3438">
            <v>2476.08</v>
          </cell>
        </row>
        <row r="3439">
          <cell r="A3439" t="str">
            <v xml:space="preserve">5432-6-300                                   </v>
          </cell>
          <cell r="C3439">
            <v>3061.68</v>
          </cell>
          <cell r="D3439">
            <v>0</v>
          </cell>
        </row>
        <row r="3440">
          <cell r="A3440" t="str">
            <v xml:space="preserve">5432-7-200                                   </v>
          </cell>
          <cell r="C3440">
            <v>0</v>
          </cell>
          <cell r="D3440">
            <v>0</v>
          </cell>
        </row>
        <row r="3441">
          <cell r="A3441" t="str">
            <v xml:space="preserve">5434-2                                       </v>
          </cell>
          <cell r="C3441">
            <v>0</v>
          </cell>
          <cell r="D3441">
            <v>0</v>
          </cell>
        </row>
        <row r="3442">
          <cell r="A3442" t="str">
            <v xml:space="preserve">5434-2-000                                   </v>
          </cell>
          <cell r="C3442">
            <v>0</v>
          </cell>
          <cell r="D3442">
            <v>0</v>
          </cell>
        </row>
        <row r="3443">
          <cell r="A3443" t="str">
            <v xml:space="preserve">5434-2-100                                   </v>
          </cell>
          <cell r="C3443">
            <v>0</v>
          </cell>
          <cell r="D3443">
            <v>0</v>
          </cell>
        </row>
        <row r="3444">
          <cell r="A3444" t="str">
            <v xml:space="preserve">5434-2-110                                   </v>
          </cell>
          <cell r="C3444">
            <v>0</v>
          </cell>
          <cell r="D3444">
            <v>0</v>
          </cell>
        </row>
        <row r="3445">
          <cell r="A3445" t="str">
            <v xml:space="preserve">5434-2-120                                   </v>
          </cell>
          <cell r="C3445">
            <v>0</v>
          </cell>
          <cell r="D3445">
            <v>0</v>
          </cell>
        </row>
        <row r="3446">
          <cell r="A3446" t="str">
            <v xml:space="preserve">5434-2-130                                   </v>
          </cell>
          <cell r="C3446">
            <v>0</v>
          </cell>
          <cell r="D3446">
            <v>0</v>
          </cell>
        </row>
        <row r="3447">
          <cell r="A3447" t="str">
            <v xml:space="preserve">5434-2-140                                   </v>
          </cell>
          <cell r="C3447">
            <v>0</v>
          </cell>
          <cell r="D3447">
            <v>0</v>
          </cell>
        </row>
        <row r="3448">
          <cell r="A3448" t="str">
            <v xml:space="preserve">5434-2-141                                   </v>
          </cell>
          <cell r="C3448">
            <v>0</v>
          </cell>
          <cell r="D3448">
            <v>0</v>
          </cell>
        </row>
        <row r="3449">
          <cell r="A3449" t="str">
            <v xml:space="preserve">5434-2-142                                   </v>
          </cell>
          <cell r="C3449">
            <v>0</v>
          </cell>
          <cell r="D3449">
            <v>0</v>
          </cell>
        </row>
        <row r="3450">
          <cell r="A3450" t="str">
            <v xml:space="preserve">5434-2-200                                   </v>
          </cell>
          <cell r="C3450">
            <v>0</v>
          </cell>
          <cell r="D3450">
            <v>0</v>
          </cell>
        </row>
        <row r="3451">
          <cell r="A3451" t="str">
            <v xml:space="preserve">5434-2-300                                   </v>
          </cell>
          <cell r="C3451">
            <v>0</v>
          </cell>
          <cell r="D3451">
            <v>0</v>
          </cell>
        </row>
        <row r="3452">
          <cell r="A3452" t="str">
            <v xml:space="preserve">5434-2-400                                   </v>
          </cell>
          <cell r="C3452">
            <v>11400</v>
          </cell>
          <cell r="D3452">
            <v>0</v>
          </cell>
        </row>
        <row r="3453">
          <cell r="A3453" t="str">
            <v xml:space="preserve">5434-2-500                                   </v>
          </cell>
          <cell r="C3453">
            <v>0</v>
          </cell>
          <cell r="D3453">
            <v>0</v>
          </cell>
        </row>
        <row r="3454">
          <cell r="A3454" t="str">
            <v xml:space="preserve">5434-2-600                                   </v>
          </cell>
          <cell r="C3454">
            <v>0</v>
          </cell>
          <cell r="D3454">
            <v>0</v>
          </cell>
        </row>
        <row r="3455">
          <cell r="A3455" t="str">
            <v xml:space="preserve">5434-2-610                                   </v>
          </cell>
          <cell r="C3455">
            <v>0</v>
          </cell>
          <cell r="D3455">
            <v>0</v>
          </cell>
        </row>
        <row r="3456">
          <cell r="A3456" t="str">
            <v xml:space="preserve">5434-2-620                                   </v>
          </cell>
          <cell r="C3456">
            <v>0</v>
          </cell>
          <cell r="D3456">
            <v>0</v>
          </cell>
        </row>
        <row r="3457">
          <cell r="A3457" t="str">
            <v xml:space="preserve">5434-2-700                                   </v>
          </cell>
          <cell r="C3457">
            <v>0</v>
          </cell>
          <cell r="D3457">
            <v>0</v>
          </cell>
        </row>
        <row r="3458">
          <cell r="A3458" t="str">
            <v xml:space="preserve">5434-2-710                                   </v>
          </cell>
          <cell r="C3458">
            <v>0</v>
          </cell>
          <cell r="D3458">
            <v>0</v>
          </cell>
        </row>
        <row r="3459">
          <cell r="A3459" t="str">
            <v xml:space="preserve">5434-2-720                                   </v>
          </cell>
          <cell r="C3459">
            <v>0</v>
          </cell>
          <cell r="D3459">
            <v>0</v>
          </cell>
        </row>
        <row r="3460">
          <cell r="A3460" t="str">
            <v xml:space="preserve">5434-3                                       </v>
          </cell>
          <cell r="C3460">
            <v>0</v>
          </cell>
          <cell r="D3460">
            <v>0</v>
          </cell>
        </row>
        <row r="3461">
          <cell r="A3461" t="str">
            <v xml:space="preserve">5434-3-000                                   </v>
          </cell>
          <cell r="C3461">
            <v>0</v>
          </cell>
          <cell r="D3461">
            <v>0</v>
          </cell>
        </row>
        <row r="3462">
          <cell r="A3462" t="str">
            <v xml:space="preserve">5434-3-100                                   </v>
          </cell>
          <cell r="C3462">
            <v>0</v>
          </cell>
          <cell r="D3462">
            <v>0</v>
          </cell>
        </row>
        <row r="3463">
          <cell r="A3463" t="str">
            <v xml:space="preserve">5434-3-200                                   </v>
          </cell>
          <cell r="C3463">
            <v>0</v>
          </cell>
          <cell r="D3463">
            <v>0</v>
          </cell>
        </row>
        <row r="3464">
          <cell r="A3464" t="str">
            <v xml:space="preserve">5434-5                                       </v>
          </cell>
          <cell r="C3464">
            <v>0</v>
          </cell>
          <cell r="D3464">
            <v>0</v>
          </cell>
        </row>
        <row r="3465">
          <cell r="A3465" t="str">
            <v xml:space="preserve">5434-5-100                                   </v>
          </cell>
          <cell r="C3465">
            <v>0</v>
          </cell>
          <cell r="D3465">
            <v>0</v>
          </cell>
        </row>
        <row r="3466">
          <cell r="A3466" t="str">
            <v xml:space="preserve">5434-5-200                                   </v>
          </cell>
          <cell r="C3466">
            <v>0</v>
          </cell>
          <cell r="D3466">
            <v>0</v>
          </cell>
        </row>
        <row r="3467">
          <cell r="A3467" t="str">
            <v xml:space="preserve">5434-6                                       </v>
          </cell>
          <cell r="C3467">
            <v>0</v>
          </cell>
          <cell r="D3467">
            <v>0</v>
          </cell>
        </row>
        <row r="3468">
          <cell r="A3468" t="str">
            <v xml:space="preserve">5434-6-100                                   </v>
          </cell>
          <cell r="C3468">
            <v>0</v>
          </cell>
          <cell r="D3468">
            <v>0</v>
          </cell>
        </row>
        <row r="3469">
          <cell r="A3469" t="str">
            <v xml:space="preserve">5434-6-150                                   </v>
          </cell>
          <cell r="C3469">
            <v>0</v>
          </cell>
          <cell r="D3469">
            <v>0</v>
          </cell>
        </row>
        <row r="3470">
          <cell r="A3470" t="str">
            <v xml:space="preserve">5434-6-170                                   </v>
          </cell>
          <cell r="C3470">
            <v>0</v>
          </cell>
          <cell r="D3470">
            <v>0</v>
          </cell>
        </row>
        <row r="3471">
          <cell r="A3471" t="str">
            <v xml:space="preserve">5434-6-200                                   </v>
          </cell>
          <cell r="C3471">
            <v>0</v>
          </cell>
          <cell r="D3471">
            <v>0</v>
          </cell>
        </row>
        <row r="3472">
          <cell r="A3472" t="str">
            <v xml:space="preserve">5434-6-250                                   </v>
          </cell>
          <cell r="C3472">
            <v>0</v>
          </cell>
          <cell r="D3472">
            <v>0</v>
          </cell>
        </row>
        <row r="3473">
          <cell r="A3473" t="str">
            <v xml:space="preserve">5434-6-270                                   </v>
          </cell>
          <cell r="C3473">
            <v>0</v>
          </cell>
          <cell r="D3473">
            <v>0</v>
          </cell>
        </row>
        <row r="3474">
          <cell r="A3474" t="str">
            <v xml:space="preserve">5434-6-300                                   </v>
          </cell>
          <cell r="C3474">
            <v>1000</v>
          </cell>
          <cell r="D3474">
            <v>0</v>
          </cell>
        </row>
        <row r="3475">
          <cell r="A3475" t="str">
            <v xml:space="preserve">5434-7-100                                   </v>
          </cell>
          <cell r="C3475">
            <v>0</v>
          </cell>
          <cell r="D3475">
            <v>0</v>
          </cell>
        </row>
        <row r="3476">
          <cell r="A3476" t="str">
            <v xml:space="preserve">5434-7-200                                   </v>
          </cell>
          <cell r="C3476">
            <v>0</v>
          </cell>
          <cell r="D3476">
            <v>0</v>
          </cell>
        </row>
        <row r="3477">
          <cell r="A3477" t="str">
            <v xml:space="preserve">5435-2                                       </v>
          </cell>
          <cell r="C3477">
            <v>0</v>
          </cell>
          <cell r="D3477">
            <v>0</v>
          </cell>
        </row>
        <row r="3478">
          <cell r="A3478" t="str">
            <v xml:space="preserve">5435-2-000                                   </v>
          </cell>
          <cell r="C3478">
            <v>0</v>
          </cell>
          <cell r="D3478">
            <v>0</v>
          </cell>
        </row>
        <row r="3479">
          <cell r="A3479" t="str">
            <v xml:space="preserve">5435-2-100                                   </v>
          </cell>
          <cell r="C3479">
            <v>0</v>
          </cell>
          <cell r="D3479">
            <v>0</v>
          </cell>
        </row>
        <row r="3480">
          <cell r="A3480" t="str">
            <v xml:space="preserve">5435-2-110                                   </v>
          </cell>
          <cell r="C3480">
            <v>0</v>
          </cell>
          <cell r="D3480">
            <v>0</v>
          </cell>
        </row>
        <row r="3481">
          <cell r="A3481" t="str">
            <v xml:space="preserve">5435-2-120                                   </v>
          </cell>
          <cell r="C3481">
            <v>0</v>
          </cell>
          <cell r="D3481">
            <v>0</v>
          </cell>
        </row>
        <row r="3482">
          <cell r="A3482" t="str">
            <v xml:space="preserve">5435-2-130                                   </v>
          </cell>
          <cell r="C3482">
            <v>0</v>
          </cell>
          <cell r="D3482">
            <v>0</v>
          </cell>
        </row>
        <row r="3483">
          <cell r="A3483" t="str">
            <v xml:space="preserve">5435-2-140                                   </v>
          </cell>
          <cell r="C3483">
            <v>0</v>
          </cell>
          <cell r="D3483">
            <v>0</v>
          </cell>
        </row>
        <row r="3484">
          <cell r="A3484" t="str">
            <v xml:space="preserve">5435-2-141                                   </v>
          </cell>
          <cell r="C3484">
            <v>0</v>
          </cell>
          <cell r="D3484">
            <v>0</v>
          </cell>
        </row>
        <row r="3485">
          <cell r="A3485" t="str">
            <v xml:space="preserve">5435-2-142                                   </v>
          </cell>
          <cell r="C3485">
            <v>0</v>
          </cell>
          <cell r="D3485">
            <v>0</v>
          </cell>
        </row>
        <row r="3486">
          <cell r="A3486" t="str">
            <v xml:space="preserve">5435-2-200                                   </v>
          </cell>
          <cell r="C3486">
            <v>0</v>
          </cell>
          <cell r="D3486">
            <v>0</v>
          </cell>
        </row>
        <row r="3487">
          <cell r="A3487" t="str">
            <v xml:space="preserve">5435-2-300                                   </v>
          </cell>
          <cell r="C3487">
            <v>0</v>
          </cell>
          <cell r="D3487">
            <v>0</v>
          </cell>
        </row>
        <row r="3488">
          <cell r="A3488" t="str">
            <v xml:space="preserve">5435-2-400                                   </v>
          </cell>
          <cell r="C3488">
            <v>0</v>
          </cell>
          <cell r="D3488">
            <v>0</v>
          </cell>
        </row>
        <row r="3489">
          <cell r="A3489" t="str">
            <v xml:space="preserve">5435-2-500                                   </v>
          </cell>
          <cell r="C3489">
            <v>0</v>
          </cell>
          <cell r="D3489">
            <v>0</v>
          </cell>
        </row>
        <row r="3490">
          <cell r="A3490" t="str">
            <v xml:space="preserve">5435-2-600                                   </v>
          </cell>
          <cell r="C3490">
            <v>0</v>
          </cell>
          <cell r="D3490">
            <v>0</v>
          </cell>
        </row>
        <row r="3491">
          <cell r="A3491" t="str">
            <v xml:space="preserve">5435-2-610                                   </v>
          </cell>
          <cell r="C3491">
            <v>0</v>
          </cell>
          <cell r="D3491">
            <v>0</v>
          </cell>
        </row>
        <row r="3492">
          <cell r="A3492" t="str">
            <v xml:space="preserve">5435-2-620                                   </v>
          </cell>
          <cell r="C3492">
            <v>0</v>
          </cell>
          <cell r="D3492">
            <v>0</v>
          </cell>
        </row>
        <row r="3493">
          <cell r="A3493" t="str">
            <v xml:space="preserve">5435-2-700                                   </v>
          </cell>
          <cell r="C3493">
            <v>0</v>
          </cell>
          <cell r="D3493">
            <v>0</v>
          </cell>
        </row>
        <row r="3494">
          <cell r="A3494" t="str">
            <v xml:space="preserve">5435-2-710                                   </v>
          </cell>
          <cell r="C3494">
            <v>0</v>
          </cell>
          <cell r="D3494">
            <v>0</v>
          </cell>
        </row>
        <row r="3495">
          <cell r="A3495" t="str">
            <v xml:space="preserve">5435-2-720                                   </v>
          </cell>
          <cell r="C3495">
            <v>0</v>
          </cell>
          <cell r="D3495">
            <v>0</v>
          </cell>
        </row>
        <row r="3496">
          <cell r="A3496" t="str">
            <v xml:space="preserve">5435-3                                       </v>
          </cell>
          <cell r="C3496">
            <v>0</v>
          </cell>
          <cell r="D3496">
            <v>0</v>
          </cell>
        </row>
        <row r="3497">
          <cell r="A3497" t="str">
            <v xml:space="preserve">5435-3-000                                   </v>
          </cell>
          <cell r="C3497">
            <v>0</v>
          </cell>
          <cell r="D3497">
            <v>0</v>
          </cell>
        </row>
        <row r="3498">
          <cell r="A3498" t="str">
            <v xml:space="preserve">5435-3-100                                   </v>
          </cell>
          <cell r="C3498">
            <v>0</v>
          </cell>
          <cell r="D3498">
            <v>0</v>
          </cell>
        </row>
        <row r="3499">
          <cell r="A3499" t="str">
            <v xml:space="preserve">5435-3-200                                   </v>
          </cell>
          <cell r="C3499">
            <v>0</v>
          </cell>
          <cell r="D3499">
            <v>0</v>
          </cell>
        </row>
        <row r="3500">
          <cell r="A3500" t="str">
            <v xml:space="preserve">5435-5                                       </v>
          </cell>
          <cell r="C3500">
            <v>0</v>
          </cell>
          <cell r="D3500">
            <v>0</v>
          </cell>
        </row>
        <row r="3501">
          <cell r="A3501" t="str">
            <v xml:space="preserve">5435-5-100                                   </v>
          </cell>
          <cell r="C3501">
            <v>0</v>
          </cell>
          <cell r="D3501">
            <v>0</v>
          </cell>
        </row>
        <row r="3502">
          <cell r="A3502" t="str">
            <v xml:space="preserve">5435-5-200                                   </v>
          </cell>
          <cell r="C3502">
            <v>0</v>
          </cell>
          <cell r="D3502">
            <v>0</v>
          </cell>
        </row>
        <row r="3503">
          <cell r="A3503" t="str">
            <v xml:space="preserve">5435-6                                       </v>
          </cell>
          <cell r="C3503">
            <v>0</v>
          </cell>
          <cell r="D3503">
            <v>0</v>
          </cell>
        </row>
        <row r="3504">
          <cell r="A3504" t="str">
            <v xml:space="preserve">5435-6-100                                   </v>
          </cell>
          <cell r="C3504">
            <v>0</v>
          </cell>
          <cell r="D3504">
            <v>0</v>
          </cell>
        </row>
        <row r="3505">
          <cell r="A3505" t="str">
            <v xml:space="preserve">5435-6-150                                   </v>
          </cell>
          <cell r="C3505">
            <v>0</v>
          </cell>
          <cell r="D3505">
            <v>0</v>
          </cell>
        </row>
        <row r="3506">
          <cell r="A3506" t="str">
            <v xml:space="preserve">5435-6-170                                   </v>
          </cell>
          <cell r="C3506">
            <v>0</v>
          </cell>
          <cell r="D3506">
            <v>0</v>
          </cell>
        </row>
        <row r="3507">
          <cell r="A3507" t="str">
            <v xml:space="preserve">5435-6-200                                   </v>
          </cell>
          <cell r="C3507">
            <v>0</v>
          </cell>
          <cell r="D3507">
            <v>0</v>
          </cell>
        </row>
        <row r="3508">
          <cell r="A3508" t="str">
            <v xml:space="preserve">5435-6-250                                   </v>
          </cell>
          <cell r="C3508">
            <v>0</v>
          </cell>
          <cell r="D3508">
            <v>0</v>
          </cell>
        </row>
        <row r="3509">
          <cell r="A3509" t="str">
            <v xml:space="preserve">5435-6-270                                   </v>
          </cell>
          <cell r="C3509">
            <v>0</v>
          </cell>
          <cell r="D3509">
            <v>0</v>
          </cell>
        </row>
        <row r="3510">
          <cell r="A3510" t="str">
            <v xml:space="preserve">5435-6-300                                   </v>
          </cell>
          <cell r="C3510">
            <v>0</v>
          </cell>
          <cell r="D3510">
            <v>0</v>
          </cell>
        </row>
        <row r="3511">
          <cell r="A3511" t="str">
            <v xml:space="preserve">5435-7-100                                   </v>
          </cell>
          <cell r="C3511">
            <v>0</v>
          </cell>
          <cell r="D3511">
            <v>0</v>
          </cell>
        </row>
        <row r="3512">
          <cell r="A3512" t="str">
            <v xml:space="preserve">5435-7-200                                   </v>
          </cell>
          <cell r="C3512">
            <v>0</v>
          </cell>
          <cell r="D3512">
            <v>0</v>
          </cell>
        </row>
        <row r="3513">
          <cell r="A3513" t="str">
            <v xml:space="preserve">5438-2                                       </v>
          </cell>
          <cell r="C3513">
            <v>0</v>
          </cell>
          <cell r="D3513">
            <v>0</v>
          </cell>
        </row>
        <row r="3514">
          <cell r="A3514" t="str">
            <v xml:space="preserve">5438-2-000                                   </v>
          </cell>
          <cell r="C3514">
            <v>1950</v>
          </cell>
          <cell r="D3514">
            <v>0</v>
          </cell>
        </row>
        <row r="3515">
          <cell r="A3515" t="str">
            <v xml:space="preserve">5438-2-100                                   </v>
          </cell>
          <cell r="C3515">
            <v>0</v>
          </cell>
          <cell r="D3515">
            <v>0</v>
          </cell>
        </row>
        <row r="3516">
          <cell r="A3516" t="str">
            <v xml:space="preserve">5438-2-110                                   </v>
          </cell>
          <cell r="C3516">
            <v>2260</v>
          </cell>
          <cell r="D3516">
            <v>1100</v>
          </cell>
        </row>
        <row r="3517">
          <cell r="A3517" t="str">
            <v xml:space="preserve">5438-2-120                                   </v>
          </cell>
          <cell r="C3517">
            <v>2270</v>
          </cell>
          <cell r="D3517">
            <v>300</v>
          </cell>
        </row>
        <row r="3518">
          <cell r="A3518" t="str">
            <v xml:space="preserve">5438-2-130                                   </v>
          </cell>
          <cell r="C3518">
            <v>2340</v>
          </cell>
          <cell r="D3518">
            <v>0</v>
          </cell>
        </row>
        <row r="3519">
          <cell r="A3519" t="str">
            <v xml:space="preserve">5438-2-140                                   </v>
          </cell>
          <cell r="C3519">
            <v>0</v>
          </cell>
          <cell r="D3519">
            <v>0</v>
          </cell>
        </row>
        <row r="3520">
          <cell r="A3520" t="str">
            <v xml:space="preserve">5438-2-141                                   </v>
          </cell>
          <cell r="C3520">
            <v>0</v>
          </cell>
          <cell r="D3520">
            <v>0</v>
          </cell>
        </row>
        <row r="3521">
          <cell r="A3521" t="str">
            <v xml:space="preserve">5438-2-142                                   </v>
          </cell>
          <cell r="C3521">
            <v>0</v>
          </cell>
          <cell r="D3521">
            <v>0</v>
          </cell>
        </row>
        <row r="3522">
          <cell r="A3522" t="str">
            <v xml:space="preserve">5438-2-200                                   </v>
          </cell>
          <cell r="C3522">
            <v>400</v>
          </cell>
          <cell r="D3522">
            <v>0</v>
          </cell>
        </row>
        <row r="3523">
          <cell r="A3523" t="str">
            <v xml:space="preserve">5438-2-300                                   </v>
          </cell>
          <cell r="C3523">
            <v>0</v>
          </cell>
          <cell r="D3523">
            <v>0</v>
          </cell>
        </row>
        <row r="3524">
          <cell r="A3524" t="str">
            <v xml:space="preserve">5438-2-400                                   </v>
          </cell>
          <cell r="C3524">
            <v>23685</v>
          </cell>
          <cell r="D3524">
            <v>2600</v>
          </cell>
        </row>
        <row r="3525">
          <cell r="A3525" t="str">
            <v xml:space="preserve">5438-2-500                                   </v>
          </cell>
          <cell r="C3525">
            <v>0</v>
          </cell>
          <cell r="D3525">
            <v>0</v>
          </cell>
        </row>
        <row r="3526">
          <cell r="A3526" t="str">
            <v xml:space="preserve">5438-2-600                                   </v>
          </cell>
          <cell r="C3526">
            <v>0</v>
          </cell>
          <cell r="D3526">
            <v>400</v>
          </cell>
        </row>
        <row r="3527">
          <cell r="A3527" t="str">
            <v xml:space="preserve">5438-2-610                                   </v>
          </cell>
          <cell r="C3527">
            <v>0</v>
          </cell>
          <cell r="D3527">
            <v>0</v>
          </cell>
        </row>
        <row r="3528">
          <cell r="A3528" t="str">
            <v xml:space="preserve">5438-2-620                                   </v>
          </cell>
          <cell r="C3528">
            <v>0</v>
          </cell>
          <cell r="D3528">
            <v>0</v>
          </cell>
        </row>
        <row r="3529">
          <cell r="A3529" t="str">
            <v xml:space="preserve">5438-2-700                                   </v>
          </cell>
          <cell r="C3529">
            <v>2506.42</v>
          </cell>
          <cell r="D3529">
            <v>400</v>
          </cell>
        </row>
        <row r="3530">
          <cell r="A3530" t="str">
            <v xml:space="preserve">5438-2-710                                   </v>
          </cell>
          <cell r="C3530">
            <v>0</v>
          </cell>
          <cell r="D3530">
            <v>0</v>
          </cell>
        </row>
        <row r="3531">
          <cell r="A3531" t="str">
            <v xml:space="preserve">5438-2-720                                   </v>
          </cell>
          <cell r="C3531">
            <v>0</v>
          </cell>
          <cell r="D3531">
            <v>0</v>
          </cell>
        </row>
        <row r="3532">
          <cell r="A3532" t="str">
            <v xml:space="preserve">5438-3                                       </v>
          </cell>
          <cell r="C3532">
            <v>0</v>
          </cell>
          <cell r="D3532">
            <v>0</v>
          </cell>
        </row>
        <row r="3533">
          <cell r="A3533" t="str">
            <v xml:space="preserve">5438-3-000                                   </v>
          </cell>
          <cell r="C3533">
            <v>0</v>
          </cell>
          <cell r="D3533">
            <v>0</v>
          </cell>
        </row>
        <row r="3534">
          <cell r="A3534" t="str">
            <v xml:space="preserve">5438-3-100                                   </v>
          </cell>
          <cell r="C3534">
            <v>800</v>
          </cell>
          <cell r="D3534">
            <v>0</v>
          </cell>
        </row>
        <row r="3535">
          <cell r="A3535" t="str">
            <v xml:space="preserve">5438-3-200                                   </v>
          </cell>
          <cell r="C3535">
            <v>0</v>
          </cell>
          <cell r="D3535">
            <v>0</v>
          </cell>
        </row>
        <row r="3536">
          <cell r="A3536" t="str">
            <v xml:space="preserve">5438-5                                       </v>
          </cell>
          <cell r="C3536">
            <v>0</v>
          </cell>
          <cell r="D3536">
            <v>0</v>
          </cell>
        </row>
        <row r="3537">
          <cell r="A3537" t="str">
            <v xml:space="preserve">5438-5-100                                   </v>
          </cell>
          <cell r="C3537">
            <v>0</v>
          </cell>
          <cell r="D3537">
            <v>0</v>
          </cell>
        </row>
        <row r="3538">
          <cell r="A3538" t="str">
            <v xml:space="preserve">5438-5-200                                   </v>
          </cell>
          <cell r="C3538">
            <v>0</v>
          </cell>
          <cell r="D3538">
            <v>0</v>
          </cell>
        </row>
        <row r="3539">
          <cell r="A3539" t="str">
            <v xml:space="preserve">5438-6                                       </v>
          </cell>
          <cell r="C3539">
            <v>0</v>
          </cell>
          <cell r="D3539">
            <v>0</v>
          </cell>
        </row>
        <row r="3540">
          <cell r="A3540" t="str">
            <v xml:space="preserve">5438-6-100                                   </v>
          </cell>
          <cell r="C3540">
            <v>0</v>
          </cell>
          <cell r="D3540">
            <v>0</v>
          </cell>
        </row>
        <row r="3541">
          <cell r="A3541" t="str">
            <v xml:space="preserve">5438-6-150                                   </v>
          </cell>
          <cell r="C3541">
            <v>0</v>
          </cell>
          <cell r="D3541">
            <v>0</v>
          </cell>
        </row>
        <row r="3542">
          <cell r="A3542" t="str">
            <v xml:space="preserve">5438-6-170                                   </v>
          </cell>
          <cell r="C3542">
            <v>0</v>
          </cell>
          <cell r="D3542">
            <v>0</v>
          </cell>
        </row>
        <row r="3543">
          <cell r="A3543" t="str">
            <v xml:space="preserve">5438-6-200                                   </v>
          </cell>
          <cell r="C3543">
            <v>0</v>
          </cell>
          <cell r="D3543">
            <v>0</v>
          </cell>
        </row>
        <row r="3544">
          <cell r="A3544" t="str">
            <v xml:space="preserve">5438-6-250                                   </v>
          </cell>
          <cell r="C3544">
            <v>0</v>
          </cell>
          <cell r="D3544">
            <v>0</v>
          </cell>
        </row>
        <row r="3545">
          <cell r="A3545" t="str">
            <v xml:space="preserve">5438-6-270                                   </v>
          </cell>
          <cell r="C3545">
            <v>0</v>
          </cell>
          <cell r="D3545">
            <v>0</v>
          </cell>
        </row>
        <row r="3546">
          <cell r="A3546" t="str">
            <v xml:space="preserve">5438-6-300                                   </v>
          </cell>
          <cell r="C3546">
            <v>2160</v>
          </cell>
          <cell r="D3546">
            <v>0</v>
          </cell>
        </row>
        <row r="3547">
          <cell r="A3547" t="str">
            <v xml:space="preserve">5438-7-100                                   </v>
          </cell>
          <cell r="C3547">
            <v>0</v>
          </cell>
          <cell r="D3547">
            <v>0</v>
          </cell>
        </row>
        <row r="3548">
          <cell r="A3548" t="str">
            <v xml:space="preserve">5438-7-200                                   </v>
          </cell>
          <cell r="C3548">
            <v>0</v>
          </cell>
          <cell r="D3548">
            <v>0</v>
          </cell>
        </row>
        <row r="3549">
          <cell r="A3549" t="str">
            <v xml:space="preserve">5440-2-710                                   </v>
          </cell>
          <cell r="C3549">
            <v>244455.83</v>
          </cell>
          <cell r="D3549">
            <v>0</v>
          </cell>
        </row>
        <row r="3550">
          <cell r="A3550" t="str">
            <v xml:space="preserve">5440-3-100                                   </v>
          </cell>
          <cell r="C3550">
            <v>412069.35</v>
          </cell>
          <cell r="D3550">
            <v>0</v>
          </cell>
        </row>
        <row r="3551">
          <cell r="A3551" t="str">
            <v xml:space="preserve">5440-6-100                                   </v>
          </cell>
          <cell r="C3551">
            <v>65716.25</v>
          </cell>
          <cell r="D3551">
            <v>0</v>
          </cell>
        </row>
        <row r="3552">
          <cell r="A3552" t="str">
            <v xml:space="preserve">5440-6-150                                   </v>
          </cell>
          <cell r="C3552">
            <v>0</v>
          </cell>
          <cell r="D3552">
            <v>0</v>
          </cell>
        </row>
        <row r="3553">
          <cell r="A3553" t="str">
            <v xml:space="preserve">5441-2-710                                   </v>
          </cell>
          <cell r="C3553">
            <v>699693.16</v>
          </cell>
          <cell r="D3553">
            <v>0</v>
          </cell>
        </row>
        <row r="3554">
          <cell r="A3554" t="str">
            <v xml:space="preserve">5441-2-720                                   </v>
          </cell>
          <cell r="C3554">
            <v>236650</v>
          </cell>
          <cell r="D3554">
            <v>19810.399999999994</v>
          </cell>
        </row>
        <row r="3555">
          <cell r="A3555" t="str">
            <v xml:space="preserve">5510                                         </v>
          </cell>
          <cell r="C3555">
            <v>-28099906.149999999</v>
          </cell>
          <cell r="D3555">
            <v>31893693.669999998</v>
          </cell>
        </row>
        <row r="3556">
          <cell r="A3556" t="str">
            <v xml:space="preserve">5511                                         </v>
          </cell>
          <cell r="C3556">
            <v>4369715.37</v>
          </cell>
          <cell r="D3556">
            <v>0</v>
          </cell>
        </row>
        <row r="3557">
          <cell r="A3557" t="str">
            <v xml:space="preserve">5610-1-83                                    </v>
          </cell>
          <cell r="C3557">
            <v>0</v>
          </cell>
          <cell r="D3557">
            <v>0</v>
          </cell>
        </row>
        <row r="3558">
          <cell r="A3558" t="str">
            <v xml:space="preserve">5611-1-84                                    </v>
          </cell>
          <cell r="C3558">
            <v>0</v>
          </cell>
          <cell r="D3558">
            <v>0</v>
          </cell>
        </row>
        <row r="3559">
          <cell r="A3559" t="str">
            <v xml:space="preserve">5612-1-86                                    </v>
          </cell>
          <cell r="C3559">
            <v>0</v>
          </cell>
          <cell r="D3559">
            <v>0</v>
          </cell>
        </row>
        <row r="3560">
          <cell r="A3560" t="str">
            <v xml:space="preserve">5613-1-88                                    </v>
          </cell>
          <cell r="C3560">
            <v>36245.660000000003</v>
          </cell>
          <cell r="D3560">
            <v>0</v>
          </cell>
        </row>
        <row r="3561">
          <cell r="A3561" t="str">
            <v xml:space="preserve">5710                                         </v>
          </cell>
          <cell r="C3561">
            <v>0</v>
          </cell>
          <cell r="D3561">
            <v>0</v>
          </cell>
        </row>
        <row r="3562">
          <cell r="A3562" t="str">
            <v xml:space="preserve">6000-1-500                                   </v>
          </cell>
          <cell r="C3562">
            <v>0</v>
          </cell>
          <cell r="D3562">
            <v>0</v>
          </cell>
        </row>
        <row r="3563">
          <cell r="A3563" t="str">
            <v xml:space="preserve">6000-1-510                                   </v>
          </cell>
          <cell r="C3563">
            <v>0</v>
          </cell>
          <cell r="D3563">
            <v>0</v>
          </cell>
        </row>
        <row r="3564">
          <cell r="A3564" t="str">
            <v xml:space="preserve">6000-1-520                                   </v>
          </cell>
          <cell r="C3564">
            <v>0</v>
          </cell>
          <cell r="D3564">
            <v>0</v>
          </cell>
        </row>
        <row r="3565">
          <cell r="A3565" t="str">
            <v xml:space="preserve">6000-3-100                                   </v>
          </cell>
          <cell r="C3565">
            <v>0</v>
          </cell>
          <cell r="D3565">
            <v>0</v>
          </cell>
        </row>
        <row r="3566">
          <cell r="A3566" t="str">
            <v xml:space="preserve">6000-3-500                                   </v>
          </cell>
          <cell r="C3566">
            <v>0</v>
          </cell>
          <cell r="D3566">
            <v>0</v>
          </cell>
        </row>
        <row r="3567">
          <cell r="A3567" t="str">
            <v xml:space="preserve">6000-5-100                                   </v>
          </cell>
          <cell r="C3567">
            <v>0</v>
          </cell>
          <cell r="D3567">
            <v>0</v>
          </cell>
        </row>
        <row r="3568">
          <cell r="A3568" t="str">
            <v xml:space="preserve">6000-6-100                                   </v>
          </cell>
          <cell r="C3568">
            <v>0</v>
          </cell>
          <cell r="D3568">
            <v>0</v>
          </cell>
        </row>
        <row r="3569">
          <cell r="A3569" t="str">
            <v xml:space="preserve">6000-6-500                                   </v>
          </cell>
          <cell r="C3569">
            <v>0</v>
          </cell>
          <cell r="D3569">
            <v>0</v>
          </cell>
        </row>
        <row r="3570">
          <cell r="A3570" t="str">
            <v xml:space="preserve">6010-1                                       </v>
          </cell>
          <cell r="C3570">
            <v>0</v>
          </cell>
          <cell r="D3570">
            <v>0</v>
          </cell>
        </row>
        <row r="3571">
          <cell r="A3571" t="str">
            <v xml:space="preserve">6010-1-500                                   </v>
          </cell>
          <cell r="C3571">
            <v>1616016.67</v>
          </cell>
          <cell r="D3571">
            <v>425233.34000000008</v>
          </cell>
        </row>
        <row r="3572">
          <cell r="A3572" t="str">
            <v xml:space="preserve">6010-1-510                                   </v>
          </cell>
          <cell r="C3572">
            <v>0</v>
          </cell>
          <cell r="D3572">
            <v>0</v>
          </cell>
        </row>
        <row r="3573">
          <cell r="A3573" t="str">
            <v xml:space="preserve">6010-1-520                                   </v>
          </cell>
          <cell r="C3573">
            <v>0</v>
          </cell>
          <cell r="D3573">
            <v>0</v>
          </cell>
        </row>
        <row r="3574">
          <cell r="A3574" t="str">
            <v xml:space="preserve">6011-1                                       </v>
          </cell>
          <cell r="C3574">
            <v>0</v>
          </cell>
          <cell r="D3574">
            <v>0</v>
          </cell>
        </row>
        <row r="3575">
          <cell r="A3575" t="str">
            <v xml:space="preserve">6011-1-500                                   </v>
          </cell>
          <cell r="C3575">
            <v>191000</v>
          </cell>
          <cell r="D3575">
            <v>33800</v>
          </cell>
        </row>
        <row r="3576">
          <cell r="A3576" t="str">
            <v xml:space="preserve">6011-1-510                                   </v>
          </cell>
          <cell r="C3576">
            <v>0</v>
          </cell>
          <cell r="D3576">
            <v>0</v>
          </cell>
        </row>
        <row r="3577">
          <cell r="A3577" t="str">
            <v xml:space="preserve">6011-1-520                                   </v>
          </cell>
          <cell r="C3577">
            <v>0</v>
          </cell>
          <cell r="D3577">
            <v>0</v>
          </cell>
        </row>
        <row r="3578">
          <cell r="A3578" t="str">
            <v xml:space="preserve">6012-1                                       </v>
          </cell>
          <cell r="C3578">
            <v>0</v>
          </cell>
          <cell r="D3578">
            <v>0</v>
          </cell>
        </row>
        <row r="3579">
          <cell r="A3579" t="str">
            <v xml:space="preserve">6012-1-500                                   </v>
          </cell>
          <cell r="C3579">
            <v>0</v>
          </cell>
          <cell r="D3579">
            <v>0</v>
          </cell>
        </row>
        <row r="3580">
          <cell r="A3580" t="str">
            <v xml:space="preserve">6012-1-510                                   </v>
          </cell>
          <cell r="C3580">
            <v>0</v>
          </cell>
          <cell r="D3580">
            <v>0</v>
          </cell>
        </row>
        <row r="3581">
          <cell r="A3581" t="str">
            <v xml:space="preserve">6012-1-520                                   </v>
          </cell>
          <cell r="C3581">
            <v>0</v>
          </cell>
          <cell r="D3581">
            <v>0</v>
          </cell>
        </row>
        <row r="3582">
          <cell r="A3582" t="str">
            <v xml:space="preserve">6013-1                                       </v>
          </cell>
          <cell r="C3582">
            <v>0</v>
          </cell>
          <cell r="D3582">
            <v>0</v>
          </cell>
        </row>
        <row r="3583">
          <cell r="A3583" t="str">
            <v xml:space="preserve">6013-1-500                                   </v>
          </cell>
          <cell r="C3583">
            <v>35875</v>
          </cell>
          <cell r="D3583">
            <v>9000</v>
          </cell>
        </row>
        <row r="3584">
          <cell r="A3584" t="str">
            <v xml:space="preserve">6013-1-510                                   </v>
          </cell>
          <cell r="C3584">
            <v>0</v>
          </cell>
          <cell r="D3584">
            <v>0</v>
          </cell>
        </row>
        <row r="3585">
          <cell r="A3585" t="str">
            <v xml:space="preserve">6013-1-520                                   </v>
          </cell>
          <cell r="C3585">
            <v>0</v>
          </cell>
          <cell r="D3585">
            <v>0</v>
          </cell>
        </row>
        <row r="3586">
          <cell r="A3586" t="str">
            <v xml:space="preserve">6014-1                                       </v>
          </cell>
          <cell r="C3586">
            <v>0</v>
          </cell>
          <cell r="D3586">
            <v>0</v>
          </cell>
        </row>
        <row r="3587">
          <cell r="A3587" t="str">
            <v xml:space="preserve">6014-1-500                                   </v>
          </cell>
          <cell r="C3587">
            <v>53944.5</v>
          </cell>
          <cell r="D3587">
            <v>9958</v>
          </cell>
        </row>
        <row r="3588">
          <cell r="A3588" t="str">
            <v xml:space="preserve">6014-1-510                                   </v>
          </cell>
          <cell r="C3588">
            <v>0</v>
          </cell>
          <cell r="D3588">
            <v>0</v>
          </cell>
        </row>
        <row r="3589">
          <cell r="A3589" t="str">
            <v xml:space="preserve">6014-1-520                                   </v>
          </cell>
          <cell r="C3589">
            <v>0</v>
          </cell>
          <cell r="D3589">
            <v>0</v>
          </cell>
        </row>
        <row r="3590">
          <cell r="A3590" t="str">
            <v xml:space="preserve">6015-1                                       </v>
          </cell>
          <cell r="C3590">
            <v>0</v>
          </cell>
          <cell r="D3590">
            <v>0</v>
          </cell>
        </row>
        <row r="3591">
          <cell r="A3591" t="str">
            <v xml:space="preserve">6015-1-500                                   </v>
          </cell>
          <cell r="C3591">
            <v>173566</v>
          </cell>
          <cell r="D3591">
            <v>37556</v>
          </cell>
        </row>
        <row r="3592">
          <cell r="A3592" t="str">
            <v xml:space="preserve">6015-1-510                                   </v>
          </cell>
          <cell r="C3592">
            <v>0</v>
          </cell>
          <cell r="D3592">
            <v>0</v>
          </cell>
        </row>
        <row r="3593">
          <cell r="A3593" t="str">
            <v xml:space="preserve">6015-1-520                                   </v>
          </cell>
          <cell r="C3593">
            <v>0</v>
          </cell>
          <cell r="D3593">
            <v>0</v>
          </cell>
        </row>
        <row r="3594">
          <cell r="A3594" t="str">
            <v xml:space="preserve">6016-1                                       </v>
          </cell>
          <cell r="C3594">
            <v>0</v>
          </cell>
          <cell r="D3594">
            <v>0</v>
          </cell>
        </row>
        <row r="3595">
          <cell r="A3595" t="str">
            <v xml:space="preserve">6016-1-500                                   </v>
          </cell>
          <cell r="C3595">
            <v>10395</v>
          </cell>
          <cell r="D3595">
            <v>4061.7999999999993</v>
          </cell>
        </row>
        <row r="3596">
          <cell r="A3596" t="str">
            <v xml:space="preserve">6016-1-510                                   </v>
          </cell>
          <cell r="C3596">
            <v>0</v>
          </cell>
          <cell r="D3596">
            <v>0</v>
          </cell>
        </row>
        <row r="3597">
          <cell r="A3597" t="str">
            <v xml:space="preserve">6016-1-520                                   </v>
          </cell>
          <cell r="C3597">
            <v>0</v>
          </cell>
          <cell r="D3597">
            <v>0</v>
          </cell>
        </row>
        <row r="3598">
          <cell r="A3598" t="str">
            <v xml:space="preserve">6017-1                                       </v>
          </cell>
          <cell r="C3598">
            <v>0</v>
          </cell>
          <cell r="D3598">
            <v>0</v>
          </cell>
        </row>
        <row r="3599">
          <cell r="A3599" t="str">
            <v xml:space="preserve">6017-1-500                                   </v>
          </cell>
          <cell r="C3599">
            <v>914</v>
          </cell>
          <cell r="D3599">
            <v>0</v>
          </cell>
        </row>
        <row r="3600">
          <cell r="A3600" t="str">
            <v xml:space="preserve">6017-1-510                                   </v>
          </cell>
          <cell r="C3600">
            <v>0</v>
          </cell>
          <cell r="D3600">
            <v>0</v>
          </cell>
        </row>
        <row r="3601">
          <cell r="A3601" t="str">
            <v xml:space="preserve">6017-1-520                                   </v>
          </cell>
          <cell r="C3601">
            <v>0</v>
          </cell>
          <cell r="D3601">
            <v>0</v>
          </cell>
        </row>
        <row r="3602">
          <cell r="A3602" t="str">
            <v xml:space="preserve">6018-1                                       </v>
          </cell>
          <cell r="C3602">
            <v>0</v>
          </cell>
          <cell r="D3602">
            <v>0</v>
          </cell>
        </row>
        <row r="3603">
          <cell r="A3603" t="str">
            <v xml:space="preserve">6018-1-500                                   </v>
          </cell>
          <cell r="C3603">
            <v>30238</v>
          </cell>
          <cell r="D3603">
            <v>4819.7200000000012</v>
          </cell>
        </row>
        <row r="3604">
          <cell r="A3604" t="str">
            <v xml:space="preserve">6018-1-510                                   </v>
          </cell>
          <cell r="C3604">
            <v>0</v>
          </cell>
          <cell r="D3604">
            <v>0</v>
          </cell>
        </row>
        <row r="3605">
          <cell r="A3605" t="str">
            <v xml:space="preserve">6018-1-520                                   </v>
          </cell>
          <cell r="C3605">
            <v>0</v>
          </cell>
          <cell r="D3605">
            <v>0</v>
          </cell>
        </row>
        <row r="3606">
          <cell r="A3606" t="str">
            <v xml:space="preserve">6019-1                                       </v>
          </cell>
          <cell r="C3606">
            <v>0</v>
          </cell>
          <cell r="D3606">
            <v>0</v>
          </cell>
        </row>
        <row r="3607">
          <cell r="A3607" t="str">
            <v xml:space="preserve">6019-1-500                                   </v>
          </cell>
          <cell r="C3607">
            <v>0</v>
          </cell>
          <cell r="D3607">
            <v>0</v>
          </cell>
        </row>
        <row r="3608">
          <cell r="A3608" t="str">
            <v xml:space="preserve">6019-1-510                                   </v>
          </cell>
          <cell r="C3608">
            <v>0</v>
          </cell>
          <cell r="D3608">
            <v>0</v>
          </cell>
        </row>
        <row r="3609">
          <cell r="A3609" t="str">
            <v xml:space="preserve">6019-1-520                                   </v>
          </cell>
          <cell r="C3609">
            <v>0</v>
          </cell>
          <cell r="D3609">
            <v>0</v>
          </cell>
        </row>
        <row r="3610">
          <cell r="A3610" t="str">
            <v xml:space="preserve">6110-1                                       </v>
          </cell>
          <cell r="C3610">
            <v>0</v>
          </cell>
          <cell r="D3610">
            <v>0</v>
          </cell>
        </row>
        <row r="3611">
          <cell r="A3611" t="str">
            <v xml:space="preserve">6110-1-500                                   </v>
          </cell>
          <cell r="C3611">
            <v>190384.99</v>
          </cell>
          <cell r="D3611">
            <v>30461.570000000007</v>
          </cell>
        </row>
        <row r="3612">
          <cell r="A3612" t="str">
            <v xml:space="preserve">6110-1-510                                   </v>
          </cell>
          <cell r="C3612">
            <v>0</v>
          </cell>
          <cell r="D3612">
            <v>0</v>
          </cell>
        </row>
        <row r="3613">
          <cell r="A3613" t="str">
            <v xml:space="preserve">6110-1-520                                   </v>
          </cell>
          <cell r="C3613">
            <v>0</v>
          </cell>
          <cell r="D3613">
            <v>0</v>
          </cell>
        </row>
        <row r="3614">
          <cell r="A3614" t="str">
            <v xml:space="preserve">6111-1                                       </v>
          </cell>
          <cell r="C3614">
            <v>0</v>
          </cell>
          <cell r="D3614">
            <v>0</v>
          </cell>
        </row>
        <row r="3615">
          <cell r="A3615" t="str">
            <v xml:space="preserve">6111-1-500                                   </v>
          </cell>
          <cell r="C3615">
            <v>49301.56</v>
          </cell>
          <cell r="D3615">
            <v>21654.630000000005</v>
          </cell>
        </row>
        <row r="3616">
          <cell r="A3616" t="str">
            <v xml:space="preserve">6111-1-510                                   </v>
          </cell>
          <cell r="C3616">
            <v>0</v>
          </cell>
          <cell r="D3616">
            <v>0</v>
          </cell>
        </row>
        <row r="3617">
          <cell r="A3617" t="str">
            <v xml:space="preserve">6111-1-520                                   </v>
          </cell>
          <cell r="C3617">
            <v>0</v>
          </cell>
          <cell r="D3617">
            <v>0</v>
          </cell>
        </row>
        <row r="3618">
          <cell r="A3618" t="str">
            <v xml:space="preserve">6112-1                                       </v>
          </cell>
          <cell r="C3618">
            <v>0</v>
          </cell>
          <cell r="D3618">
            <v>0</v>
          </cell>
        </row>
        <row r="3619">
          <cell r="A3619" t="str">
            <v xml:space="preserve">6112-1-500                                   </v>
          </cell>
          <cell r="C3619">
            <v>11268.15</v>
          </cell>
          <cell r="D3619">
            <v>7346.2800000000007</v>
          </cell>
        </row>
        <row r="3620">
          <cell r="A3620" t="str">
            <v xml:space="preserve">6112-1-510                                   </v>
          </cell>
          <cell r="C3620">
            <v>0</v>
          </cell>
          <cell r="D3620">
            <v>0</v>
          </cell>
        </row>
        <row r="3621">
          <cell r="A3621" t="str">
            <v xml:space="preserve">6112-1-520                                   </v>
          </cell>
          <cell r="C3621">
            <v>0</v>
          </cell>
          <cell r="D3621">
            <v>0</v>
          </cell>
        </row>
        <row r="3622">
          <cell r="A3622" t="str">
            <v xml:space="preserve">6113-1                                       </v>
          </cell>
          <cell r="C3622">
            <v>0</v>
          </cell>
          <cell r="D3622">
            <v>0</v>
          </cell>
        </row>
        <row r="3623">
          <cell r="A3623" t="str">
            <v xml:space="preserve">6113-1-500                                   </v>
          </cell>
          <cell r="C3623">
            <v>0</v>
          </cell>
          <cell r="D3623">
            <v>0</v>
          </cell>
        </row>
        <row r="3624">
          <cell r="A3624" t="str">
            <v xml:space="preserve">6113-1-510                                   </v>
          </cell>
          <cell r="C3624">
            <v>0</v>
          </cell>
          <cell r="D3624">
            <v>0</v>
          </cell>
        </row>
        <row r="3625">
          <cell r="A3625" t="str">
            <v xml:space="preserve">6113-1-520                                   </v>
          </cell>
          <cell r="C3625">
            <v>0</v>
          </cell>
          <cell r="D3625">
            <v>0</v>
          </cell>
        </row>
        <row r="3626">
          <cell r="A3626" t="str">
            <v xml:space="preserve">6114-1                                       </v>
          </cell>
          <cell r="C3626">
            <v>0</v>
          </cell>
          <cell r="D3626">
            <v>0</v>
          </cell>
        </row>
        <row r="3627">
          <cell r="A3627" t="str">
            <v xml:space="preserve">6114-1-500                                   </v>
          </cell>
          <cell r="C3627">
            <v>0</v>
          </cell>
          <cell r="D3627">
            <v>0</v>
          </cell>
        </row>
        <row r="3628">
          <cell r="A3628" t="str">
            <v xml:space="preserve">6114-1-510                                   </v>
          </cell>
          <cell r="C3628">
            <v>0</v>
          </cell>
          <cell r="D3628">
            <v>0</v>
          </cell>
        </row>
        <row r="3629">
          <cell r="A3629" t="str">
            <v xml:space="preserve">6114-1-520                                   </v>
          </cell>
          <cell r="C3629">
            <v>0</v>
          </cell>
          <cell r="D3629">
            <v>0</v>
          </cell>
        </row>
        <row r="3630">
          <cell r="A3630" t="str">
            <v xml:space="preserve">6115-1                                       </v>
          </cell>
          <cell r="C3630">
            <v>0</v>
          </cell>
          <cell r="D3630">
            <v>0</v>
          </cell>
        </row>
        <row r="3631">
          <cell r="A3631" t="str">
            <v xml:space="preserve">6115-1-500                                   </v>
          </cell>
          <cell r="C3631">
            <v>163151.28</v>
          </cell>
          <cell r="D3631">
            <v>56650.26999999999</v>
          </cell>
        </row>
        <row r="3632">
          <cell r="A3632" t="str">
            <v xml:space="preserve">6115-1-510                                   </v>
          </cell>
          <cell r="C3632">
            <v>0</v>
          </cell>
          <cell r="D3632">
            <v>0</v>
          </cell>
        </row>
        <row r="3633">
          <cell r="A3633" t="str">
            <v xml:space="preserve">6115-1-520                                   </v>
          </cell>
          <cell r="C3633">
            <v>0</v>
          </cell>
          <cell r="D3633">
            <v>0</v>
          </cell>
        </row>
        <row r="3634">
          <cell r="A3634" t="str">
            <v xml:space="preserve">6116-1                                       </v>
          </cell>
          <cell r="C3634">
            <v>0</v>
          </cell>
          <cell r="D3634">
            <v>0</v>
          </cell>
        </row>
        <row r="3635">
          <cell r="A3635" t="str">
            <v xml:space="preserve">6116-1-500                                   </v>
          </cell>
          <cell r="C3635">
            <v>39386.480000000003</v>
          </cell>
          <cell r="D3635">
            <v>6657</v>
          </cell>
        </row>
        <row r="3636">
          <cell r="A3636" t="str">
            <v xml:space="preserve">6116-1-510                                   </v>
          </cell>
          <cell r="C3636">
            <v>0</v>
          </cell>
          <cell r="D3636">
            <v>0</v>
          </cell>
        </row>
        <row r="3637">
          <cell r="A3637" t="str">
            <v xml:space="preserve">6116-1-520                                   </v>
          </cell>
          <cell r="C3637">
            <v>0</v>
          </cell>
          <cell r="D3637">
            <v>0</v>
          </cell>
        </row>
        <row r="3638">
          <cell r="A3638" t="str">
            <v xml:space="preserve">6117-1                                       </v>
          </cell>
          <cell r="C3638">
            <v>0</v>
          </cell>
          <cell r="D3638">
            <v>0</v>
          </cell>
        </row>
        <row r="3639">
          <cell r="A3639" t="str">
            <v xml:space="preserve">6117-1-500                                   </v>
          </cell>
          <cell r="C3639">
            <v>43402.92</v>
          </cell>
          <cell r="D3639">
            <v>9206.2900000000009</v>
          </cell>
        </row>
        <row r="3640">
          <cell r="A3640" t="str">
            <v xml:space="preserve">6117-1-510                                   </v>
          </cell>
          <cell r="C3640">
            <v>0</v>
          </cell>
          <cell r="D3640">
            <v>0</v>
          </cell>
        </row>
        <row r="3641">
          <cell r="A3641" t="str">
            <v xml:space="preserve">6117-1-520                                   </v>
          </cell>
          <cell r="C3641">
            <v>0</v>
          </cell>
          <cell r="D3641">
            <v>0</v>
          </cell>
        </row>
        <row r="3642">
          <cell r="A3642" t="str">
            <v xml:space="preserve">6118-1                                       </v>
          </cell>
          <cell r="C3642">
            <v>0</v>
          </cell>
          <cell r="D3642">
            <v>0</v>
          </cell>
        </row>
        <row r="3643">
          <cell r="A3643" t="str">
            <v xml:space="preserve">6118-1-500                                   </v>
          </cell>
          <cell r="C3643">
            <v>62566.68</v>
          </cell>
          <cell r="D3643">
            <v>15299.999999999993</v>
          </cell>
        </row>
        <row r="3644">
          <cell r="A3644" t="str">
            <v xml:space="preserve">6118-1-510                                   </v>
          </cell>
          <cell r="C3644">
            <v>0</v>
          </cell>
          <cell r="D3644">
            <v>0</v>
          </cell>
        </row>
        <row r="3645">
          <cell r="A3645" t="str">
            <v xml:space="preserve">6118-1-520                                   </v>
          </cell>
          <cell r="C3645">
            <v>0</v>
          </cell>
          <cell r="D3645">
            <v>0</v>
          </cell>
        </row>
        <row r="3646">
          <cell r="A3646" t="str">
            <v xml:space="preserve">6119-1                                       </v>
          </cell>
          <cell r="C3646">
            <v>0</v>
          </cell>
          <cell r="D3646">
            <v>0</v>
          </cell>
        </row>
        <row r="3647">
          <cell r="A3647" t="str">
            <v xml:space="preserve">6119-1-500                                   </v>
          </cell>
          <cell r="C3647">
            <v>28141.9</v>
          </cell>
          <cell r="D3647">
            <v>7600</v>
          </cell>
        </row>
        <row r="3648">
          <cell r="A3648" t="str">
            <v xml:space="preserve">6119-1-510                                   </v>
          </cell>
          <cell r="C3648">
            <v>0</v>
          </cell>
          <cell r="D3648">
            <v>0</v>
          </cell>
        </row>
        <row r="3649">
          <cell r="A3649" t="str">
            <v xml:space="preserve">6119-1-520                                   </v>
          </cell>
          <cell r="C3649">
            <v>0</v>
          </cell>
          <cell r="D3649">
            <v>0</v>
          </cell>
        </row>
        <row r="3650">
          <cell r="A3650" t="str">
            <v xml:space="preserve">6120-1                                       </v>
          </cell>
          <cell r="C3650">
            <v>0</v>
          </cell>
          <cell r="D3650">
            <v>0</v>
          </cell>
        </row>
        <row r="3651">
          <cell r="A3651" t="str">
            <v xml:space="preserve">6120-1-500                                   </v>
          </cell>
          <cell r="C3651">
            <v>2375</v>
          </cell>
          <cell r="D3651">
            <v>112</v>
          </cell>
        </row>
        <row r="3652">
          <cell r="A3652" t="str">
            <v xml:space="preserve">6120-1-510                                   </v>
          </cell>
          <cell r="C3652">
            <v>0</v>
          </cell>
          <cell r="D3652">
            <v>0</v>
          </cell>
        </row>
        <row r="3653">
          <cell r="A3653" t="str">
            <v xml:space="preserve">6120-1-520                                   </v>
          </cell>
          <cell r="C3653">
            <v>0</v>
          </cell>
          <cell r="D3653">
            <v>0</v>
          </cell>
        </row>
        <row r="3654">
          <cell r="A3654" t="str">
            <v xml:space="preserve">6121-1                                       </v>
          </cell>
          <cell r="C3654">
            <v>0</v>
          </cell>
          <cell r="D3654">
            <v>0</v>
          </cell>
        </row>
        <row r="3655">
          <cell r="A3655" t="str">
            <v xml:space="preserve">6121-1-500                                   </v>
          </cell>
          <cell r="C3655">
            <v>0</v>
          </cell>
          <cell r="D3655">
            <v>0</v>
          </cell>
        </row>
        <row r="3656">
          <cell r="A3656" t="str">
            <v xml:space="preserve">6121-1-510                                   </v>
          </cell>
          <cell r="C3656">
            <v>0</v>
          </cell>
          <cell r="D3656">
            <v>0</v>
          </cell>
        </row>
        <row r="3657">
          <cell r="A3657" t="str">
            <v xml:space="preserve">6121-1-520                                   </v>
          </cell>
          <cell r="C3657">
            <v>0</v>
          </cell>
          <cell r="D3657">
            <v>0</v>
          </cell>
        </row>
        <row r="3658">
          <cell r="A3658" t="str">
            <v xml:space="preserve">6122-1                                       </v>
          </cell>
          <cell r="C3658">
            <v>0</v>
          </cell>
          <cell r="D3658">
            <v>0</v>
          </cell>
        </row>
        <row r="3659">
          <cell r="A3659" t="str">
            <v xml:space="preserve">6122-1-500                                   </v>
          </cell>
          <cell r="C3659">
            <v>0</v>
          </cell>
          <cell r="D3659">
            <v>0</v>
          </cell>
        </row>
        <row r="3660">
          <cell r="A3660" t="str">
            <v xml:space="preserve">6122-1-510                                   </v>
          </cell>
          <cell r="C3660">
            <v>0</v>
          </cell>
          <cell r="D3660">
            <v>0</v>
          </cell>
        </row>
        <row r="3661">
          <cell r="A3661" t="str">
            <v xml:space="preserve">6122-1-520                                   </v>
          </cell>
          <cell r="C3661">
            <v>0</v>
          </cell>
          <cell r="D3661">
            <v>0</v>
          </cell>
        </row>
        <row r="3662">
          <cell r="A3662" t="str">
            <v xml:space="preserve">6123-1                                       </v>
          </cell>
          <cell r="C3662">
            <v>0</v>
          </cell>
          <cell r="D3662">
            <v>0</v>
          </cell>
        </row>
        <row r="3663">
          <cell r="A3663" t="str">
            <v xml:space="preserve">6123-1-500                                   </v>
          </cell>
          <cell r="C3663">
            <v>467546.69</v>
          </cell>
          <cell r="D3663">
            <v>105977.24000000005</v>
          </cell>
        </row>
        <row r="3664">
          <cell r="A3664" t="str">
            <v xml:space="preserve">6123-1-510                                   </v>
          </cell>
          <cell r="C3664">
            <v>0</v>
          </cell>
          <cell r="D3664">
            <v>0</v>
          </cell>
        </row>
        <row r="3665">
          <cell r="A3665" t="str">
            <v xml:space="preserve">6123-1-520                                   </v>
          </cell>
          <cell r="C3665">
            <v>0</v>
          </cell>
          <cell r="D3665">
            <v>0</v>
          </cell>
        </row>
        <row r="3666">
          <cell r="A3666" t="str">
            <v xml:space="preserve">6124-1                                       </v>
          </cell>
          <cell r="C3666">
            <v>0</v>
          </cell>
          <cell r="D3666">
            <v>0</v>
          </cell>
        </row>
        <row r="3667">
          <cell r="A3667" t="str">
            <v xml:space="preserve">6124-1-500                                   </v>
          </cell>
          <cell r="C3667">
            <v>54645.75</v>
          </cell>
          <cell r="D3667">
            <v>0</v>
          </cell>
        </row>
        <row r="3668">
          <cell r="A3668" t="str">
            <v xml:space="preserve">6124-1-510                                   </v>
          </cell>
          <cell r="C3668">
            <v>0</v>
          </cell>
          <cell r="D3668">
            <v>0</v>
          </cell>
        </row>
        <row r="3669">
          <cell r="A3669" t="str">
            <v xml:space="preserve">6124-1-520                                   </v>
          </cell>
          <cell r="C3669">
            <v>0</v>
          </cell>
          <cell r="D3669">
            <v>0</v>
          </cell>
        </row>
        <row r="3670">
          <cell r="A3670" t="str">
            <v xml:space="preserve">6125-1                                       </v>
          </cell>
          <cell r="C3670">
            <v>0</v>
          </cell>
          <cell r="D3670">
            <v>0</v>
          </cell>
        </row>
        <row r="3671">
          <cell r="A3671" t="str">
            <v xml:space="preserve">6125-1-500                                   </v>
          </cell>
          <cell r="C3671">
            <v>65679.06</v>
          </cell>
          <cell r="D3671">
            <v>22711.290000000008</v>
          </cell>
        </row>
        <row r="3672">
          <cell r="A3672" t="str">
            <v xml:space="preserve">6125-1-510                                   </v>
          </cell>
          <cell r="C3672">
            <v>0</v>
          </cell>
          <cell r="D3672">
            <v>0</v>
          </cell>
        </row>
        <row r="3673">
          <cell r="A3673" t="str">
            <v xml:space="preserve">6125-1-520                                   </v>
          </cell>
          <cell r="C3673">
            <v>0</v>
          </cell>
          <cell r="D3673">
            <v>0</v>
          </cell>
        </row>
        <row r="3674">
          <cell r="A3674" t="str">
            <v xml:space="preserve">6126-1                                       </v>
          </cell>
          <cell r="C3674">
            <v>0</v>
          </cell>
          <cell r="D3674">
            <v>0</v>
          </cell>
        </row>
        <row r="3675">
          <cell r="A3675" t="str">
            <v xml:space="preserve">6126-1-500                                   </v>
          </cell>
          <cell r="C3675">
            <v>7987984.0899999999</v>
          </cell>
          <cell r="D3675">
            <v>2302481.7599999998</v>
          </cell>
        </row>
        <row r="3676">
          <cell r="A3676" t="str">
            <v xml:space="preserve">6126-1-510                                   </v>
          </cell>
          <cell r="C3676">
            <v>0</v>
          </cell>
          <cell r="D3676">
            <v>0</v>
          </cell>
        </row>
        <row r="3677">
          <cell r="A3677" t="str">
            <v xml:space="preserve">6126-1-520                                   </v>
          </cell>
          <cell r="C3677">
            <v>0</v>
          </cell>
          <cell r="D3677">
            <v>0</v>
          </cell>
        </row>
        <row r="3678">
          <cell r="A3678" t="str">
            <v xml:space="preserve">6127-1                                       </v>
          </cell>
          <cell r="C3678">
            <v>0</v>
          </cell>
          <cell r="D3678">
            <v>0</v>
          </cell>
        </row>
        <row r="3679">
          <cell r="A3679" t="str">
            <v xml:space="preserve">6127-1-500                                   </v>
          </cell>
          <cell r="C3679">
            <v>0</v>
          </cell>
          <cell r="D3679">
            <v>0</v>
          </cell>
        </row>
        <row r="3680">
          <cell r="A3680" t="str">
            <v xml:space="preserve">6127-1-510                                   </v>
          </cell>
          <cell r="C3680">
            <v>0</v>
          </cell>
          <cell r="D3680">
            <v>0</v>
          </cell>
        </row>
        <row r="3681">
          <cell r="A3681" t="str">
            <v xml:space="preserve">6127-1-520                                   </v>
          </cell>
          <cell r="C3681">
            <v>0</v>
          </cell>
          <cell r="D3681">
            <v>0</v>
          </cell>
        </row>
        <row r="3682">
          <cell r="A3682" t="str">
            <v xml:space="preserve">6128-1                                       </v>
          </cell>
          <cell r="C3682">
            <v>0</v>
          </cell>
          <cell r="D3682">
            <v>0</v>
          </cell>
        </row>
        <row r="3683">
          <cell r="A3683" t="str">
            <v xml:space="preserve">6128-1-500                                   </v>
          </cell>
          <cell r="C3683">
            <v>0</v>
          </cell>
          <cell r="D3683">
            <v>0</v>
          </cell>
        </row>
        <row r="3684">
          <cell r="A3684" t="str">
            <v xml:space="preserve">6128-1-510                                   </v>
          </cell>
          <cell r="C3684">
            <v>0</v>
          </cell>
          <cell r="D3684">
            <v>0</v>
          </cell>
        </row>
        <row r="3685">
          <cell r="A3685" t="str">
            <v xml:space="preserve">6128-1-520                                   </v>
          </cell>
          <cell r="C3685">
            <v>0</v>
          </cell>
          <cell r="D3685">
            <v>0</v>
          </cell>
        </row>
        <row r="3686">
          <cell r="A3686" t="str">
            <v xml:space="preserve">6129-1                                       </v>
          </cell>
          <cell r="C3686">
            <v>0</v>
          </cell>
          <cell r="D3686">
            <v>0</v>
          </cell>
        </row>
        <row r="3687">
          <cell r="A3687" t="str">
            <v xml:space="preserve">6129-1-500                                   </v>
          </cell>
          <cell r="C3687">
            <v>2819.2</v>
          </cell>
          <cell r="D3687">
            <v>2470</v>
          </cell>
        </row>
        <row r="3688">
          <cell r="A3688" t="str">
            <v xml:space="preserve">6129-1-510                                   </v>
          </cell>
          <cell r="C3688">
            <v>0</v>
          </cell>
          <cell r="D3688">
            <v>0</v>
          </cell>
        </row>
        <row r="3689">
          <cell r="A3689" t="str">
            <v xml:space="preserve">6129-1-520                                   </v>
          </cell>
          <cell r="C3689">
            <v>0</v>
          </cell>
          <cell r="D3689">
            <v>0</v>
          </cell>
        </row>
        <row r="3690">
          <cell r="A3690" t="str">
            <v xml:space="preserve">6130-1-500                                   </v>
          </cell>
          <cell r="C3690">
            <v>0</v>
          </cell>
          <cell r="D3690">
            <v>0</v>
          </cell>
        </row>
        <row r="3691">
          <cell r="A3691" t="str">
            <v xml:space="preserve">6130-5-500                                   </v>
          </cell>
          <cell r="C3691">
            <v>0</v>
          </cell>
          <cell r="D3691">
            <v>0</v>
          </cell>
        </row>
        <row r="3692">
          <cell r="A3692" t="str">
            <v xml:space="preserve">6131-1                                       </v>
          </cell>
          <cell r="C3692">
            <v>0</v>
          </cell>
          <cell r="D3692">
            <v>0</v>
          </cell>
        </row>
        <row r="3693">
          <cell r="A3693" t="str">
            <v xml:space="preserve">6131-1-500                                   </v>
          </cell>
          <cell r="C3693">
            <v>0</v>
          </cell>
          <cell r="D3693">
            <v>0</v>
          </cell>
        </row>
        <row r="3694">
          <cell r="A3694" t="str">
            <v xml:space="preserve">6131-1-510                                   </v>
          </cell>
          <cell r="C3694">
            <v>0</v>
          </cell>
          <cell r="D3694">
            <v>0</v>
          </cell>
        </row>
        <row r="3695">
          <cell r="A3695" t="str">
            <v xml:space="preserve">6131-1-520                                   </v>
          </cell>
          <cell r="C3695">
            <v>0</v>
          </cell>
          <cell r="D3695">
            <v>0</v>
          </cell>
        </row>
        <row r="3696">
          <cell r="A3696" t="str">
            <v xml:space="preserve">6133-1-500                                   </v>
          </cell>
          <cell r="C3696">
            <v>0</v>
          </cell>
          <cell r="D3696">
            <v>0</v>
          </cell>
        </row>
        <row r="3697">
          <cell r="A3697" t="str">
            <v xml:space="preserve">6134-1                                       </v>
          </cell>
          <cell r="C3697">
            <v>0</v>
          </cell>
          <cell r="D3697">
            <v>0</v>
          </cell>
        </row>
        <row r="3698">
          <cell r="A3698" t="str">
            <v xml:space="preserve">6134-1-500                                   </v>
          </cell>
          <cell r="C3698">
            <v>0</v>
          </cell>
          <cell r="D3698">
            <v>0</v>
          </cell>
        </row>
        <row r="3699">
          <cell r="A3699" t="str">
            <v xml:space="preserve">6138-1                                       </v>
          </cell>
          <cell r="C3699">
            <v>0</v>
          </cell>
          <cell r="D3699">
            <v>0</v>
          </cell>
        </row>
        <row r="3700">
          <cell r="A3700" t="str">
            <v xml:space="preserve">6138-1-500                                   </v>
          </cell>
          <cell r="C3700">
            <v>7243.37</v>
          </cell>
          <cell r="D3700">
            <v>0</v>
          </cell>
        </row>
        <row r="3701">
          <cell r="A3701" t="str">
            <v xml:space="preserve">6138-1-510                                   </v>
          </cell>
          <cell r="C3701">
            <v>0</v>
          </cell>
          <cell r="D3701">
            <v>0</v>
          </cell>
        </row>
        <row r="3702">
          <cell r="A3702" t="str">
            <v xml:space="preserve">6138-1-520                                   </v>
          </cell>
          <cell r="C3702">
            <v>0</v>
          </cell>
          <cell r="D3702">
            <v>0</v>
          </cell>
        </row>
        <row r="3703">
          <cell r="A3703" t="str">
            <v xml:space="preserve">6139-1-500                                   </v>
          </cell>
          <cell r="C3703">
            <v>688768.51</v>
          </cell>
          <cell r="D3703">
            <v>125065.37</v>
          </cell>
        </row>
        <row r="3704">
          <cell r="A3704" t="str">
            <v xml:space="preserve">6143-1-500                                   </v>
          </cell>
          <cell r="C3704">
            <v>0</v>
          </cell>
          <cell r="D3704">
            <v>0</v>
          </cell>
        </row>
        <row r="3705">
          <cell r="A3705" t="str">
            <v xml:space="preserve">6210-1                                       </v>
          </cell>
          <cell r="C3705">
            <v>0</v>
          </cell>
          <cell r="D3705">
            <v>0</v>
          </cell>
        </row>
        <row r="3706">
          <cell r="A3706" t="str">
            <v xml:space="preserve">6210-1-500                                   </v>
          </cell>
          <cell r="C3706">
            <v>64500</v>
          </cell>
          <cell r="D3706">
            <v>0</v>
          </cell>
        </row>
        <row r="3707">
          <cell r="A3707" t="str">
            <v xml:space="preserve">6210-1-510                                   </v>
          </cell>
          <cell r="C3707">
            <v>0</v>
          </cell>
          <cell r="D3707">
            <v>0</v>
          </cell>
        </row>
        <row r="3708">
          <cell r="A3708" t="str">
            <v xml:space="preserve">6210-1-520                                   </v>
          </cell>
          <cell r="C3708">
            <v>0</v>
          </cell>
          <cell r="D3708">
            <v>0</v>
          </cell>
        </row>
        <row r="3709">
          <cell r="A3709" t="str">
            <v xml:space="preserve">6211-1                                       </v>
          </cell>
          <cell r="C3709">
            <v>0</v>
          </cell>
          <cell r="D3709">
            <v>0</v>
          </cell>
        </row>
        <row r="3710">
          <cell r="A3710" t="str">
            <v xml:space="preserve">6211-1-500                                   </v>
          </cell>
          <cell r="C3710">
            <v>0</v>
          </cell>
          <cell r="D3710">
            <v>0</v>
          </cell>
        </row>
        <row r="3711">
          <cell r="A3711" t="str">
            <v xml:space="preserve">6211-1-510                                   </v>
          </cell>
          <cell r="C3711">
            <v>0</v>
          </cell>
          <cell r="D3711">
            <v>0</v>
          </cell>
        </row>
        <row r="3712">
          <cell r="A3712" t="str">
            <v xml:space="preserve">6211-1-520                                   </v>
          </cell>
          <cell r="C3712">
            <v>0</v>
          </cell>
          <cell r="D3712">
            <v>0</v>
          </cell>
        </row>
        <row r="3713">
          <cell r="A3713" t="str">
            <v xml:space="preserve">6212-1                                       </v>
          </cell>
          <cell r="C3713">
            <v>0</v>
          </cell>
          <cell r="D3713">
            <v>0</v>
          </cell>
        </row>
        <row r="3714">
          <cell r="A3714" t="str">
            <v xml:space="preserve">6212-1-500                                   </v>
          </cell>
          <cell r="C3714">
            <v>0</v>
          </cell>
          <cell r="D3714">
            <v>0</v>
          </cell>
        </row>
        <row r="3715">
          <cell r="A3715" t="str">
            <v xml:space="preserve">6212-1-510                                   </v>
          </cell>
          <cell r="C3715">
            <v>0</v>
          </cell>
          <cell r="D3715">
            <v>0</v>
          </cell>
        </row>
        <row r="3716">
          <cell r="A3716" t="str">
            <v xml:space="preserve">6212-1-520                                   </v>
          </cell>
          <cell r="C3716">
            <v>0</v>
          </cell>
          <cell r="D3716">
            <v>0</v>
          </cell>
        </row>
        <row r="3717">
          <cell r="A3717" t="str">
            <v xml:space="preserve">6213-1                                       </v>
          </cell>
          <cell r="C3717">
            <v>0</v>
          </cell>
          <cell r="D3717">
            <v>0</v>
          </cell>
        </row>
        <row r="3718">
          <cell r="A3718" t="str">
            <v xml:space="preserve">6213-1-500                                   </v>
          </cell>
          <cell r="C3718">
            <v>0</v>
          </cell>
          <cell r="D3718">
            <v>0</v>
          </cell>
        </row>
        <row r="3719">
          <cell r="A3719" t="str">
            <v xml:space="preserve">6213-1-510                                   </v>
          </cell>
          <cell r="C3719">
            <v>0</v>
          </cell>
          <cell r="D3719">
            <v>0</v>
          </cell>
        </row>
        <row r="3720">
          <cell r="A3720" t="str">
            <v xml:space="preserve">6213-1-520                                   </v>
          </cell>
          <cell r="C3720">
            <v>0</v>
          </cell>
          <cell r="D3720">
            <v>0</v>
          </cell>
        </row>
        <row r="3721">
          <cell r="A3721" t="str">
            <v xml:space="preserve">6325-1                                       </v>
          </cell>
          <cell r="C3721">
            <v>0</v>
          </cell>
          <cell r="D3721">
            <v>0</v>
          </cell>
        </row>
        <row r="3722">
          <cell r="A3722" t="str">
            <v xml:space="preserve">6325-1-500                                   </v>
          </cell>
          <cell r="C3722">
            <v>0</v>
          </cell>
          <cell r="D3722">
            <v>0</v>
          </cell>
        </row>
        <row r="3723">
          <cell r="A3723" t="str">
            <v xml:space="preserve">6325-1-510                                   </v>
          </cell>
          <cell r="C3723">
            <v>0</v>
          </cell>
          <cell r="D3723">
            <v>0</v>
          </cell>
        </row>
        <row r="3724">
          <cell r="A3724" t="str">
            <v xml:space="preserve">6325-1-520                                   </v>
          </cell>
          <cell r="C3724">
            <v>0</v>
          </cell>
          <cell r="D3724">
            <v>0</v>
          </cell>
        </row>
        <row r="3725">
          <cell r="A3725" t="str">
            <v xml:space="preserve">6335-1                                       </v>
          </cell>
          <cell r="C3725">
            <v>0</v>
          </cell>
          <cell r="D3725">
            <v>0</v>
          </cell>
        </row>
        <row r="3726">
          <cell r="A3726" t="str">
            <v xml:space="preserve">6335-1-500                                   </v>
          </cell>
          <cell r="C3726">
            <v>7168.64</v>
          </cell>
          <cell r="D3726">
            <v>1424.2200000000003</v>
          </cell>
        </row>
        <row r="3727">
          <cell r="A3727" t="str">
            <v xml:space="preserve">6335-1-510                                   </v>
          </cell>
          <cell r="C3727">
            <v>0</v>
          </cell>
          <cell r="D3727">
            <v>0</v>
          </cell>
        </row>
        <row r="3728">
          <cell r="A3728" t="str">
            <v xml:space="preserve">6335-1-520                                   </v>
          </cell>
          <cell r="C3728">
            <v>0</v>
          </cell>
          <cell r="D3728">
            <v>0</v>
          </cell>
        </row>
        <row r="3729">
          <cell r="A3729" t="str">
            <v xml:space="preserve">6340-1                                       </v>
          </cell>
          <cell r="C3729">
            <v>0</v>
          </cell>
          <cell r="D3729">
            <v>0</v>
          </cell>
        </row>
        <row r="3730">
          <cell r="A3730" t="str">
            <v xml:space="preserve">6340-1-500                                   </v>
          </cell>
          <cell r="C3730">
            <v>64200.93</v>
          </cell>
          <cell r="D3730">
            <v>16598.090000000004</v>
          </cell>
        </row>
        <row r="3731">
          <cell r="A3731" t="str">
            <v xml:space="preserve">6340-1-510                                   </v>
          </cell>
          <cell r="C3731">
            <v>0</v>
          </cell>
          <cell r="D3731">
            <v>0</v>
          </cell>
        </row>
        <row r="3732">
          <cell r="A3732" t="str">
            <v xml:space="preserve">6340-1-520                                   </v>
          </cell>
          <cell r="C3732">
            <v>0</v>
          </cell>
          <cell r="D3732">
            <v>0</v>
          </cell>
        </row>
        <row r="3733">
          <cell r="A3733" t="str">
            <v xml:space="preserve">6345-1                                       </v>
          </cell>
          <cell r="C3733">
            <v>0</v>
          </cell>
          <cell r="D3733">
            <v>0</v>
          </cell>
        </row>
        <row r="3734">
          <cell r="A3734" t="str">
            <v xml:space="preserve">6345-1-500                                   </v>
          </cell>
          <cell r="C3734">
            <v>66538.149999999994</v>
          </cell>
          <cell r="D3734">
            <v>13219.5</v>
          </cell>
        </row>
        <row r="3735">
          <cell r="A3735" t="str">
            <v xml:space="preserve">6345-1-510                                   </v>
          </cell>
          <cell r="C3735">
            <v>0</v>
          </cell>
          <cell r="D3735">
            <v>0</v>
          </cell>
        </row>
        <row r="3736">
          <cell r="A3736" t="str">
            <v xml:space="preserve">6345-1-520                                   </v>
          </cell>
          <cell r="C3736">
            <v>0</v>
          </cell>
          <cell r="D3736">
            <v>0</v>
          </cell>
        </row>
        <row r="3737">
          <cell r="A3737" t="str">
            <v xml:space="preserve">6345-2                                       </v>
          </cell>
          <cell r="C3737">
            <v>0</v>
          </cell>
          <cell r="D3737">
            <v>0</v>
          </cell>
        </row>
        <row r="3738">
          <cell r="A3738" t="str">
            <v xml:space="preserve">6350-1                                       </v>
          </cell>
          <cell r="C3738">
            <v>0</v>
          </cell>
          <cell r="D3738">
            <v>0</v>
          </cell>
        </row>
        <row r="3739">
          <cell r="A3739" t="str">
            <v xml:space="preserve">6350-1-500                                   </v>
          </cell>
          <cell r="C3739">
            <v>969.63</v>
          </cell>
          <cell r="D3739">
            <v>192.64</v>
          </cell>
        </row>
        <row r="3740">
          <cell r="A3740" t="str">
            <v xml:space="preserve">6350-1-510                                   </v>
          </cell>
          <cell r="C3740">
            <v>0</v>
          </cell>
          <cell r="D3740">
            <v>0</v>
          </cell>
        </row>
        <row r="3741">
          <cell r="A3741" t="str">
            <v xml:space="preserve">6350-1-520                                   </v>
          </cell>
          <cell r="C3741">
            <v>0</v>
          </cell>
          <cell r="D3741">
            <v>0</v>
          </cell>
        </row>
        <row r="3742">
          <cell r="A3742" t="str">
            <v xml:space="preserve">7000-1-000                                   </v>
          </cell>
          <cell r="C3742">
            <v>0</v>
          </cell>
          <cell r="D3742">
            <v>0</v>
          </cell>
        </row>
        <row r="3743">
          <cell r="A3743" t="str">
            <v xml:space="preserve">7000-1-300                                   </v>
          </cell>
          <cell r="C3743">
            <v>0</v>
          </cell>
          <cell r="D3743">
            <v>0</v>
          </cell>
        </row>
        <row r="3744">
          <cell r="A3744" t="str">
            <v xml:space="preserve">7000-1-400                                   </v>
          </cell>
          <cell r="C3744">
            <v>0</v>
          </cell>
          <cell r="D3744">
            <v>0</v>
          </cell>
        </row>
        <row r="3745">
          <cell r="A3745" t="str">
            <v xml:space="preserve">7000-1-600                                   </v>
          </cell>
          <cell r="C3745">
            <v>0</v>
          </cell>
          <cell r="D3745">
            <v>0</v>
          </cell>
        </row>
        <row r="3746">
          <cell r="A3746" t="str">
            <v xml:space="preserve">7000-1-700                                   </v>
          </cell>
          <cell r="C3746">
            <v>0</v>
          </cell>
          <cell r="D3746">
            <v>0</v>
          </cell>
        </row>
        <row r="3747">
          <cell r="A3747" t="str">
            <v xml:space="preserve">7000-1-800                                   </v>
          </cell>
          <cell r="C3747">
            <v>0</v>
          </cell>
          <cell r="D3747">
            <v>0</v>
          </cell>
        </row>
        <row r="3748">
          <cell r="A3748" t="str">
            <v xml:space="preserve">7000-1-900                                   </v>
          </cell>
          <cell r="C3748">
            <v>0</v>
          </cell>
          <cell r="D3748">
            <v>0</v>
          </cell>
        </row>
        <row r="3749">
          <cell r="A3749" t="str">
            <v xml:space="preserve">7000-3-000                                   </v>
          </cell>
          <cell r="C3749">
            <v>0</v>
          </cell>
          <cell r="D3749">
            <v>0</v>
          </cell>
        </row>
        <row r="3750">
          <cell r="A3750" t="str">
            <v xml:space="preserve">7000-3-100                                   </v>
          </cell>
          <cell r="C3750">
            <v>0</v>
          </cell>
          <cell r="D3750">
            <v>0</v>
          </cell>
        </row>
        <row r="3751">
          <cell r="A3751" t="str">
            <v xml:space="preserve">7000-5-100                                   </v>
          </cell>
          <cell r="C3751">
            <v>0</v>
          </cell>
          <cell r="D3751">
            <v>0</v>
          </cell>
        </row>
        <row r="3752">
          <cell r="A3752" t="str">
            <v xml:space="preserve">7000-6-000                                   </v>
          </cell>
          <cell r="C3752">
            <v>0</v>
          </cell>
          <cell r="D3752">
            <v>0</v>
          </cell>
        </row>
        <row r="3753">
          <cell r="A3753" t="str">
            <v xml:space="preserve">7000-6-100                                   </v>
          </cell>
          <cell r="C3753">
            <v>0</v>
          </cell>
          <cell r="D3753">
            <v>0</v>
          </cell>
        </row>
        <row r="3754">
          <cell r="A3754" t="str">
            <v xml:space="preserve">7010-1                                       </v>
          </cell>
          <cell r="C3754">
            <v>0</v>
          </cell>
          <cell r="D3754">
            <v>0</v>
          </cell>
        </row>
        <row r="3755">
          <cell r="A3755" t="str">
            <v xml:space="preserve">7010-1-000                                   </v>
          </cell>
          <cell r="C3755">
            <v>4739741</v>
          </cell>
          <cell r="D3755">
            <v>871116</v>
          </cell>
        </row>
        <row r="3756">
          <cell r="A3756" t="str">
            <v xml:space="preserve">7010-1-300                                   </v>
          </cell>
          <cell r="C3756">
            <v>0</v>
          </cell>
          <cell r="D3756">
            <v>0</v>
          </cell>
        </row>
        <row r="3757">
          <cell r="A3757" t="str">
            <v xml:space="preserve">7010-1-400                                   </v>
          </cell>
          <cell r="C3757">
            <v>987483</v>
          </cell>
          <cell r="D3757">
            <v>233283.33000000007</v>
          </cell>
        </row>
        <row r="3758">
          <cell r="A3758" t="str">
            <v xml:space="preserve">7010-1-600                                   </v>
          </cell>
          <cell r="C3758">
            <v>2463443</v>
          </cell>
          <cell r="D3758">
            <v>469510</v>
          </cell>
        </row>
        <row r="3759">
          <cell r="A3759" t="str">
            <v xml:space="preserve">7010-1-700                                   </v>
          </cell>
          <cell r="C3759">
            <v>541200</v>
          </cell>
          <cell r="D3759">
            <v>111000</v>
          </cell>
        </row>
        <row r="3760">
          <cell r="A3760" t="str">
            <v xml:space="preserve">7010-1-800                                   </v>
          </cell>
          <cell r="C3760">
            <v>0</v>
          </cell>
          <cell r="D3760">
            <v>0</v>
          </cell>
        </row>
        <row r="3761">
          <cell r="A3761" t="str">
            <v xml:space="preserve">7010-1-900                                   </v>
          </cell>
          <cell r="C3761">
            <v>585320</v>
          </cell>
          <cell r="D3761">
            <v>120000</v>
          </cell>
        </row>
        <row r="3762">
          <cell r="A3762" t="str">
            <v xml:space="preserve">7011-1                                       </v>
          </cell>
          <cell r="C3762">
            <v>0</v>
          </cell>
          <cell r="D3762">
            <v>0</v>
          </cell>
        </row>
        <row r="3763">
          <cell r="A3763" t="str">
            <v xml:space="preserve">7011-1-000                                   </v>
          </cell>
          <cell r="C3763">
            <v>15400</v>
          </cell>
          <cell r="D3763">
            <v>3700</v>
          </cell>
        </row>
        <row r="3764">
          <cell r="A3764" t="str">
            <v xml:space="preserve">7011-1-300                                   </v>
          </cell>
          <cell r="C3764">
            <v>0</v>
          </cell>
          <cell r="D3764">
            <v>0</v>
          </cell>
        </row>
        <row r="3765">
          <cell r="A3765" t="str">
            <v xml:space="preserve">7011-1-400                                   </v>
          </cell>
          <cell r="C3765">
            <v>9600</v>
          </cell>
          <cell r="D3765">
            <v>2300</v>
          </cell>
        </row>
        <row r="3766">
          <cell r="A3766" t="str">
            <v xml:space="preserve">7011-1-600                                   </v>
          </cell>
          <cell r="C3766">
            <v>23000</v>
          </cell>
          <cell r="D3766">
            <v>3500</v>
          </cell>
        </row>
        <row r="3767">
          <cell r="A3767" t="str">
            <v xml:space="preserve">7011-1-700                                   </v>
          </cell>
          <cell r="C3767">
            <v>2500</v>
          </cell>
          <cell r="D3767">
            <v>0</v>
          </cell>
        </row>
        <row r="3768">
          <cell r="A3768" t="str">
            <v xml:space="preserve">7011-1-800                                   </v>
          </cell>
          <cell r="C3768">
            <v>0</v>
          </cell>
          <cell r="D3768">
            <v>0</v>
          </cell>
        </row>
        <row r="3769">
          <cell r="A3769" t="str">
            <v xml:space="preserve">7011-1-900                                   </v>
          </cell>
          <cell r="C3769">
            <v>10000</v>
          </cell>
          <cell r="D3769">
            <v>2000</v>
          </cell>
        </row>
        <row r="3770">
          <cell r="A3770" t="str">
            <v xml:space="preserve">7012-1                                       </v>
          </cell>
          <cell r="C3770">
            <v>0</v>
          </cell>
          <cell r="D3770">
            <v>0</v>
          </cell>
        </row>
        <row r="3771">
          <cell r="A3771" t="str">
            <v xml:space="preserve">7012-1-000                                   </v>
          </cell>
          <cell r="C3771">
            <v>40144.92</v>
          </cell>
          <cell r="D3771">
            <v>22855.010000000002</v>
          </cell>
        </row>
        <row r="3772">
          <cell r="A3772" t="str">
            <v xml:space="preserve">7012-1-300                                   </v>
          </cell>
          <cell r="C3772">
            <v>0</v>
          </cell>
          <cell r="D3772">
            <v>0</v>
          </cell>
        </row>
        <row r="3773">
          <cell r="A3773" t="str">
            <v xml:space="preserve">7012-1-400                                   </v>
          </cell>
          <cell r="C3773">
            <v>29817.22</v>
          </cell>
          <cell r="D3773">
            <v>12361.989999999998</v>
          </cell>
        </row>
        <row r="3774">
          <cell r="A3774" t="str">
            <v xml:space="preserve">7012-1-600                                   </v>
          </cell>
          <cell r="C3774">
            <v>109765.44</v>
          </cell>
          <cell r="D3774">
            <v>16269.599999999991</v>
          </cell>
        </row>
        <row r="3775">
          <cell r="A3775" t="str">
            <v xml:space="preserve">7012-1-700                                   </v>
          </cell>
          <cell r="C3775">
            <v>0</v>
          </cell>
          <cell r="D3775">
            <v>0</v>
          </cell>
        </row>
        <row r="3776">
          <cell r="A3776" t="str">
            <v xml:space="preserve">7012-1-800                                   </v>
          </cell>
          <cell r="C3776">
            <v>0</v>
          </cell>
          <cell r="D3776">
            <v>0</v>
          </cell>
        </row>
        <row r="3777">
          <cell r="A3777" t="str">
            <v xml:space="preserve">7012-1-900                                   </v>
          </cell>
          <cell r="C3777">
            <v>9145.58</v>
          </cell>
          <cell r="D3777">
            <v>1006.25</v>
          </cell>
        </row>
        <row r="3778">
          <cell r="A3778" t="str">
            <v xml:space="preserve">7013-1                                       </v>
          </cell>
          <cell r="C3778">
            <v>0</v>
          </cell>
          <cell r="D3778">
            <v>0</v>
          </cell>
        </row>
        <row r="3779">
          <cell r="A3779" t="str">
            <v xml:space="preserve">7013-1-000                                   </v>
          </cell>
          <cell r="C3779">
            <v>13695</v>
          </cell>
          <cell r="D3779">
            <v>3248</v>
          </cell>
        </row>
        <row r="3780">
          <cell r="A3780" t="str">
            <v xml:space="preserve">7013-1-300                                   </v>
          </cell>
          <cell r="C3780">
            <v>0</v>
          </cell>
          <cell r="D3780">
            <v>0</v>
          </cell>
        </row>
        <row r="3781">
          <cell r="A3781" t="str">
            <v xml:space="preserve">7013-1-400                                   </v>
          </cell>
          <cell r="C3781">
            <v>19129</v>
          </cell>
          <cell r="D3781">
            <v>4143</v>
          </cell>
        </row>
        <row r="3782">
          <cell r="A3782" t="str">
            <v xml:space="preserve">7013-1-600                                   </v>
          </cell>
          <cell r="C3782">
            <v>35942</v>
          </cell>
          <cell r="D3782">
            <v>6350</v>
          </cell>
        </row>
        <row r="3783">
          <cell r="A3783" t="str">
            <v xml:space="preserve">7013-1-700                                   </v>
          </cell>
          <cell r="C3783">
            <v>7500</v>
          </cell>
          <cell r="D3783">
            <v>1500</v>
          </cell>
        </row>
        <row r="3784">
          <cell r="A3784" t="str">
            <v xml:space="preserve">7013-1-800                                   </v>
          </cell>
          <cell r="C3784">
            <v>0</v>
          </cell>
          <cell r="D3784">
            <v>0</v>
          </cell>
        </row>
        <row r="3785">
          <cell r="A3785" t="str">
            <v xml:space="preserve">7013-1-900                                   </v>
          </cell>
          <cell r="C3785">
            <v>11250</v>
          </cell>
          <cell r="D3785">
            <v>2250</v>
          </cell>
        </row>
        <row r="3786">
          <cell r="A3786" t="str">
            <v xml:space="preserve">7014-1                                       </v>
          </cell>
          <cell r="C3786">
            <v>0</v>
          </cell>
          <cell r="D3786">
            <v>0</v>
          </cell>
        </row>
        <row r="3787">
          <cell r="A3787" t="str">
            <v xml:space="preserve">7014-1-000                                   </v>
          </cell>
          <cell r="C3787">
            <v>128525.85</v>
          </cell>
          <cell r="D3787">
            <v>25786.979999999981</v>
          </cell>
        </row>
        <row r="3788">
          <cell r="A3788" t="str">
            <v xml:space="preserve">7014-1-300                                   </v>
          </cell>
          <cell r="C3788">
            <v>0</v>
          </cell>
          <cell r="D3788">
            <v>0</v>
          </cell>
        </row>
        <row r="3789">
          <cell r="A3789" t="str">
            <v xml:space="preserve">7014-1-400                                   </v>
          </cell>
          <cell r="C3789">
            <v>24137.1</v>
          </cell>
          <cell r="D3789">
            <v>4285.5</v>
          </cell>
        </row>
        <row r="3790">
          <cell r="A3790" t="str">
            <v xml:space="preserve">7014-1-600                                   </v>
          </cell>
          <cell r="C3790">
            <v>67121.87</v>
          </cell>
          <cell r="D3790">
            <v>4028</v>
          </cell>
        </row>
        <row r="3791">
          <cell r="A3791" t="str">
            <v xml:space="preserve">7014-1-700                                   </v>
          </cell>
          <cell r="C3791">
            <v>10506</v>
          </cell>
          <cell r="D3791">
            <v>2040</v>
          </cell>
        </row>
        <row r="3792">
          <cell r="A3792" t="str">
            <v xml:space="preserve">7014-1-800                                   </v>
          </cell>
          <cell r="C3792">
            <v>0</v>
          </cell>
          <cell r="D3792">
            <v>0</v>
          </cell>
        </row>
        <row r="3793">
          <cell r="A3793" t="str">
            <v xml:space="preserve">7014-1-900                                   </v>
          </cell>
          <cell r="C3793">
            <v>16629.599999999999</v>
          </cell>
          <cell r="D3793">
            <v>3510</v>
          </cell>
        </row>
        <row r="3794">
          <cell r="A3794" t="str">
            <v xml:space="preserve">7015-1                                       </v>
          </cell>
          <cell r="C3794">
            <v>0</v>
          </cell>
          <cell r="D3794">
            <v>0</v>
          </cell>
        </row>
        <row r="3795">
          <cell r="A3795" t="str">
            <v xml:space="preserve">7015-1-000                                   </v>
          </cell>
          <cell r="C3795">
            <v>1770163.47</v>
          </cell>
          <cell r="D3795">
            <v>108684</v>
          </cell>
        </row>
        <row r="3796">
          <cell r="A3796" t="str">
            <v xml:space="preserve">7015-1-300                                   </v>
          </cell>
          <cell r="C3796">
            <v>0</v>
          </cell>
          <cell r="D3796">
            <v>0</v>
          </cell>
        </row>
        <row r="3797">
          <cell r="A3797" t="str">
            <v xml:space="preserve">7015-1-400                                   </v>
          </cell>
          <cell r="C3797">
            <v>86065</v>
          </cell>
          <cell r="D3797">
            <v>25606</v>
          </cell>
        </row>
        <row r="3798">
          <cell r="A3798" t="str">
            <v xml:space="preserve">7015-1-600                                   </v>
          </cell>
          <cell r="C3798">
            <v>121895</v>
          </cell>
          <cell r="D3798">
            <v>52888</v>
          </cell>
        </row>
        <row r="3799">
          <cell r="A3799" t="str">
            <v xml:space="preserve">7015-1-700                                   </v>
          </cell>
          <cell r="C3799">
            <v>-2312</v>
          </cell>
          <cell r="D3799">
            <v>13500</v>
          </cell>
        </row>
        <row r="3800">
          <cell r="A3800" t="str">
            <v xml:space="preserve">7015-1-800                                   </v>
          </cell>
          <cell r="C3800">
            <v>0</v>
          </cell>
          <cell r="D3800">
            <v>0</v>
          </cell>
        </row>
        <row r="3801">
          <cell r="A3801" t="str">
            <v xml:space="preserve">7015-1-900                                   </v>
          </cell>
          <cell r="C3801">
            <v>75269</v>
          </cell>
          <cell r="D3801">
            <v>14625</v>
          </cell>
        </row>
        <row r="3802">
          <cell r="A3802" t="str">
            <v xml:space="preserve">7016-1                                       </v>
          </cell>
          <cell r="C3802">
            <v>0</v>
          </cell>
          <cell r="D3802">
            <v>0</v>
          </cell>
        </row>
        <row r="3803">
          <cell r="A3803" t="str">
            <v xml:space="preserve">7016-1-000                                   </v>
          </cell>
          <cell r="C3803">
            <v>2915</v>
          </cell>
          <cell r="D3803">
            <v>12002.08</v>
          </cell>
        </row>
        <row r="3804">
          <cell r="A3804" t="str">
            <v xml:space="preserve">7016-1-300                                   </v>
          </cell>
          <cell r="C3804">
            <v>0</v>
          </cell>
          <cell r="D3804">
            <v>0</v>
          </cell>
        </row>
        <row r="3805">
          <cell r="A3805" t="str">
            <v xml:space="preserve">7016-1-400                                   </v>
          </cell>
          <cell r="C3805">
            <v>6800</v>
          </cell>
          <cell r="D3805">
            <v>1762.7900000000009</v>
          </cell>
        </row>
        <row r="3806">
          <cell r="A3806" t="str">
            <v xml:space="preserve">7016-1-600                                   </v>
          </cell>
          <cell r="C3806">
            <v>8450</v>
          </cell>
          <cell r="D3806">
            <v>9487.7799999999988</v>
          </cell>
        </row>
        <row r="3807">
          <cell r="A3807" t="str">
            <v xml:space="preserve">7016-1-700                                   </v>
          </cell>
          <cell r="C3807">
            <v>2915</v>
          </cell>
          <cell r="D3807">
            <v>2065.09</v>
          </cell>
        </row>
        <row r="3808">
          <cell r="A3808" t="str">
            <v xml:space="preserve">7016-1-800                                   </v>
          </cell>
          <cell r="C3808">
            <v>0</v>
          </cell>
          <cell r="D3808">
            <v>0</v>
          </cell>
        </row>
        <row r="3809">
          <cell r="A3809" t="str">
            <v xml:space="preserve">7016-1-900                                   </v>
          </cell>
          <cell r="C3809">
            <v>3885</v>
          </cell>
          <cell r="D3809">
            <v>1050.8800000000001</v>
          </cell>
        </row>
        <row r="3810">
          <cell r="A3810" t="str">
            <v xml:space="preserve">7017-1                                       </v>
          </cell>
          <cell r="C3810">
            <v>0</v>
          </cell>
          <cell r="D3810">
            <v>0</v>
          </cell>
        </row>
        <row r="3811">
          <cell r="A3811" t="str">
            <v xml:space="preserve">7017-1-000                                   </v>
          </cell>
          <cell r="C3811">
            <v>9953.2999999999993</v>
          </cell>
          <cell r="D3811">
            <v>26469.289999999997</v>
          </cell>
        </row>
        <row r="3812">
          <cell r="A3812" t="str">
            <v xml:space="preserve">7017-1-300                                   </v>
          </cell>
          <cell r="C3812">
            <v>0</v>
          </cell>
          <cell r="D3812">
            <v>0</v>
          </cell>
        </row>
        <row r="3813">
          <cell r="A3813" t="str">
            <v xml:space="preserve">7017-1-400                                   </v>
          </cell>
          <cell r="C3813">
            <v>12558</v>
          </cell>
          <cell r="D3813">
            <v>18056.900000000001</v>
          </cell>
        </row>
        <row r="3814">
          <cell r="A3814" t="str">
            <v xml:space="preserve">7017-1-600                                   </v>
          </cell>
          <cell r="C3814">
            <v>480</v>
          </cell>
          <cell r="D3814">
            <v>0</v>
          </cell>
        </row>
        <row r="3815">
          <cell r="A3815" t="str">
            <v xml:space="preserve">7017-1-700                                   </v>
          </cell>
          <cell r="C3815">
            <v>0</v>
          </cell>
          <cell r="D3815">
            <v>0</v>
          </cell>
        </row>
        <row r="3816">
          <cell r="A3816" t="str">
            <v xml:space="preserve">7017-1-800                                   </v>
          </cell>
          <cell r="C3816">
            <v>0</v>
          </cell>
          <cell r="D3816">
            <v>0</v>
          </cell>
        </row>
        <row r="3817">
          <cell r="A3817" t="str">
            <v xml:space="preserve">7017-1-900                                   </v>
          </cell>
          <cell r="C3817">
            <v>3172</v>
          </cell>
          <cell r="D3817">
            <v>1069.5</v>
          </cell>
        </row>
        <row r="3818">
          <cell r="A3818" t="str">
            <v xml:space="preserve">7018-1                                       </v>
          </cell>
          <cell r="C3818">
            <v>0</v>
          </cell>
          <cell r="D3818">
            <v>0</v>
          </cell>
        </row>
        <row r="3819">
          <cell r="A3819" t="str">
            <v xml:space="preserve">7018-1-000                                   </v>
          </cell>
          <cell r="C3819">
            <v>1530721.83</v>
          </cell>
          <cell r="D3819">
            <v>162569.90999999992</v>
          </cell>
        </row>
        <row r="3820">
          <cell r="A3820" t="str">
            <v xml:space="preserve">7018-1-300                                   </v>
          </cell>
          <cell r="C3820">
            <v>0</v>
          </cell>
          <cell r="D3820">
            <v>0</v>
          </cell>
        </row>
        <row r="3821">
          <cell r="A3821" t="str">
            <v xml:space="preserve">7018-1-400                                   </v>
          </cell>
          <cell r="C3821">
            <v>50496.56</v>
          </cell>
          <cell r="D3821">
            <v>3271.7000000000044</v>
          </cell>
        </row>
        <row r="3822">
          <cell r="A3822" t="str">
            <v xml:space="preserve">7018-1-600                                   </v>
          </cell>
          <cell r="C3822">
            <v>24696</v>
          </cell>
          <cell r="D3822">
            <v>3960.369999999999</v>
          </cell>
        </row>
        <row r="3823">
          <cell r="A3823" t="str">
            <v xml:space="preserve">7018-1-700                                   </v>
          </cell>
          <cell r="C3823">
            <v>11097</v>
          </cell>
          <cell r="D3823">
            <v>-1204.67</v>
          </cell>
        </row>
        <row r="3824">
          <cell r="A3824" t="str">
            <v xml:space="preserve">7018-1-800                                   </v>
          </cell>
          <cell r="C3824">
            <v>0</v>
          </cell>
          <cell r="D3824">
            <v>0</v>
          </cell>
        </row>
        <row r="3825">
          <cell r="A3825" t="str">
            <v xml:space="preserve">7018-1-900                                   </v>
          </cell>
          <cell r="C3825">
            <v>6520</v>
          </cell>
          <cell r="D3825">
            <v>1316.6000000000004</v>
          </cell>
        </row>
        <row r="3826">
          <cell r="A3826" t="str">
            <v xml:space="preserve">7019-1                                       </v>
          </cell>
          <cell r="C3826">
            <v>0</v>
          </cell>
          <cell r="D3826">
            <v>0</v>
          </cell>
        </row>
        <row r="3827">
          <cell r="A3827" t="str">
            <v xml:space="preserve">7019-1-000                                   </v>
          </cell>
          <cell r="C3827">
            <v>0</v>
          </cell>
          <cell r="D3827">
            <v>0</v>
          </cell>
        </row>
        <row r="3828">
          <cell r="A3828" t="str">
            <v xml:space="preserve">7019-1-300                                   </v>
          </cell>
          <cell r="C3828">
            <v>0</v>
          </cell>
          <cell r="D3828">
            <v>0</v>
          </cell>
        </row>
        <row r="3829">
          <cell r="A3829" t="str">
            <v xml:space="preserve">7019-1-400                                   </v>
          </cell>
          <cell r="C3829">
            <v>0</v>
          </cell>
          <cell r="D3829">
            <v>0</v>
          </cell>
        </row>
        <row r="3830">
          <cell r="A3830" t="str">
            <v xml:space="preserve">7019-1-600                                   </v>
          </cell>
          <cell r="C3830">
            <v>979200</v>
          </cell>
          <cell r="D3830">
            <v>0</v>
          </cell>
        </row>
        <row r="3831">
          <cell r="A3831" t="str">
            <v xml:space="preserve">7019-1-700                                   </v>
          </cell>
          <cell r="C3831">
            <v>0</v>
          </cell>
          <cell r="D3831">
            <v>0</v>
          </cell>
        </row>
        <row r="3832">
          <cell r="A3832" t="str">
            <v xml:space="preserve">7019-1-800                                   </v>
          </cell>
          <cell r="C3832">
            <v>0</v>
          </cell>
          <cell r="D3832">
            <v>0</v>
          </cell>
        </row>
        <row r="3833">
          <cell r="A3833" t="str">
            <v xml:space="preserve">7019-1-900                                   </v>
          </cell>
          <cell r="C3833">
            <v>0</v>
          </cell>
          <cell r="D3833">
            <v>0</v>
          </cell>
        </row>
        <row r="3834">
          <cell r="A3834" t="str">
            <v xml:space="preserve">7110-1                                       </v>
          </cell>
          <cell r="C3834">
            <v>0</v>
          </cell>
          <cell r="D3834">
            <v>0</v>
          </cell>
        </row>
        <row r="3835">
          <cell r="A3835" t="str">
            <v xml:space="preserve">7110-1-000                                   </v>
          </cell>
          <cell r="C3835">
            <v>0</v>
          </cell>
          <cell r="D3835">
            <v>0</v>
          </cell>
        </row>
        <row r="3836">
          <cell r="A3836" t="str">
            <v xml:space="preserve">7110-1-300                                   </v>
          </cell>
          <cell r="C3836">
            <v>0</v>
          </cell>
          <cell r="D3836">
            <v>0</v>
          </cell>
        </row>
        <row r="3837">
          <cell r="A3837" t="str">
            <v xml:space="preserve">7110-1-400                                   </v>
          </cell>
          <cell r="C3837">
            <v>0</v>
          </cell>
          <cell r="D3837">
            <v>0</v>
          </cell>
        </row>
        <row r="3838">
          <cell r="A3838" t="str">
            <v xml:space="preserve">7110-1-600                                   </v>
          </cell>
          <cell r="C3838">
            <v>326479.8</v>
          </cell>
          <cell r="D3838">
            <v>67348.600000000035</v>
          </cell>
        </row>
        <row r="3839">
          <cell r="A3839" t="str">
            <v xml:space="preserve">7110-1-700                                   </v>
          </cell>
          <cell r="C3839">
            <v>0</v>
          </cell>
          <cell r="D3839">
            <v>0</v>
          </cell>
        </row>
        <row r="3840">
          <cell r="A3840" t="str">
            <v xml:space="preserve">7110-1-800                                   </v>
          </cell>
          <cell r="C3840">
            <v>0</v>
          </cell>
          <cell r="D3840">
            <v>0</v>
          </cell>
        </row>
        <row r="3841">
          <cell r="A3841" t="str">
            <v xml:space="preserve">7110-1-900                                   </v>
          </cell>
          <cell r="C3841">
            <v>0</v>
          </cell>
          <cell r="D3841">
            <v>0</v>
          </cell>
        </row>
        <row r="3842">
          <cell r="A3842" t="str">
            <v xml:space="preserve">7111-1                                       </v>
          </cell>
          <cell r="C3842">
            <v>0</v>
          </cell>
          <cell r="D3842">
            <v>0</v>
          </cell>
        </row>
        <row r="3843">
          <cell r="A3843" t="str">
            <v xml:space="preserve">7111-1-000                                   </v>
          </cell>
          <cell r="C3843">
            <v>0</v>
          </cell>
          <cell r="D3843">
            <v>23260</v>
          </cell>
        </row>
        <row r="3844">
          <cell r="A3844" t="str">
            <v xml:space="preserve">7111-1-300                                   </v>
          </cell>
          <cell r="C3844">
            <v>0</v>
          </cell>
          <cell r="D3844">
            <v>0</v>
          </cell>
        </row>
        <row r="3845">
          <cell r="A3845" t="str">
            <v xml:space="preserve">7111-1-400                                   </v>
          </cell>
          <cell r="C3845">
            <v>124809</v>
          </cell>
          <cell r="D3845">
            <v>0</v>
          </cell>
        </row>
        <row r="3846">
          <cell r="A3846" t="str">
            <v xml:space="preserve">7111-1-600                                   </v>
          </cell>
          <cell r="C3846">
            <v>0</v>
          </cell>
          <cell r="D3846">
            <v>0</v>
          </cell>
        </row>
        <row r="3847">
          <cell r="A3847" t="str">
            <v xml:space="preserve">7111-1-700                                   </v>
          </cell>
          <cell r="C3847">
            <v>0</v>
          </cell>
          <cell r="D3847">
            <v>0</v>
          </cell>
        </row>
        <row r="3848">
          <cell r="A3848" t="str">
            <v xml:space="preserve">7111-1-800                                   </v>
          </cell>
          <cell r="C3848">
            <v>0</v>
          </cell>
          <cell r="D3848">
            <v>0</v>
          </cell>
        </row>
        <row r="3849">
          <cell r="A3849" t="str">
            <v xml:space="preserve">7111-1-900                                   </v>
          </cell>
          <cell r="C3849">
            <v>0</v>
          </cell>
          <cell r="D3849">
            <v>0</v>
          </cell>
        </row>
        <row r="3850">
          <cell r="A3850" t="str">
            <v xml:space="preserve">7112-1                                       </v>
          </cell>
          <cell r="C3850">
            <v>0</v>
          </cell>
          <cell r="D3850">
            <v>0</v>
          </cell>
        </row>
        <row r="3851">
          <cell r="A3851" t="str">
            <v xml:space="preserve">7112-1-000                                   </v>
          </cell>
          <cell r="C3851">
            <v>0</v>
          </cell>
          <cell r="D3851">
            <v>0</v>
          </cell>
        </row>
        <row r="3852">
          <cell r="A3852" t="str">
            <v xml:space="preserve">7112-1-300                                   </v>
          </cell>
          <cell r="C3852">
            <v>0</v>
          </cell>
          <cell r="D3852">
            <v>0</v>
          </cell>
        </row>
        <row r="3853">
          <cell r="A3853" t="str">
            <v xml:space="preserve">7112-1-400                                   </v>
          </cell>
          <cell r="C3853">
            <v>51000</v>
          </cell>
          <cell r="D3853">
            <v>0</v>
          </cell>
        </row>
        <row r="3854">
          <cell r="A3854" t="str">
            <v xml:space="preserve">7112-1-600                                   </v>
          </cell>
          <cell r="C3854">
            <v>0</v>
          </cell>
          <cell r="D3854">
            <v>0</v>
          </cell>
        </row>
        <row r="3855">
          <cell r="A3855" t="str">
            <v xml:space="preserve">7112-1-700                                   </v>
          </cell>
          <cell r="C3855">
            <v>0</v>
          </cell>
          <cell r="D3855">
            <v>0</v>
          </cell>
        </row>
        <row r="3856">
          <cell r="A3856" t="str">
            <v xml:space="preserve">7112-1-800                                   </v>
          </cell>
          <cell r="C3856">
            <v>0</v>
          </cell>
          <cell r="D3856">
            <v>0</v>
          </cell>
        </row>
        <row r="3857">
          <cell r="A3857" t="str">
            <v xml:space="preserve">7112-1-900                                   </v>
          </cell>
          <cell r="C3857">
            <v>0</v>
          </cell>
          <cell r="D3857">
            <v>0</v>
          </cell>
        </row>
        <row r="3858">
          <cell r="A3858" t="str">
            <v xml:space="preserve">7113-1                                       </v>
          </cell>
          <cell r="C3858">
            <v>0</v>
          </cell>
          <cell r="D3858">
            <v>0</v>
          </cell>
        </row>
        <row r="3859">
          <cell r="A3859" t="str">
            <v xml:space="preserve">7113-1-000                                   </v>
          </cell>
          <cell r="C3859">
            <v>19820.259999999998</v>
          </cell>
          <cell r="D3859">
            <v>0</v>
          </cell>
        </row>
        <row r="3860">
          <cell r="A3860" t="str">
            <v xml:space="preserve">7113-1-300                                   </v>
          </cell>
          <cell r="C3860">
            <v>0</v>
          </cell>
          <cell r="D3860">
            <v>0</v>
          </cell>
        </row>
        <row r="3861">
          <cell r="A3861" t="str">
            <v xml:space="preserve">7113-1-400                                   </v>
          </cell>
          <cell r="C3861">
            <v>0</v>
          </cell>
          <cell r="D3861">
            <v>0</v>
          </cell>
        </row>
        <row r="3862">
          <cell r="A3862" t="str">
            <v xml:space="preserve">7113-1-600                                   </v>
          </cell>
          <cell r="C3862">
            <v>1010047.21</v>
          </cell>
          <cell r="D3862">
            <v>328296.89000000013</v>
          </cell>
        </row>
        <row r="3863">
          <cell r="A3863" t="str">
            <v xml:space="preserve">7113-1-700                                   </v>
          </cell>
          <cell r="C3863">
            <v>15</v>
          </cell>
          <cell r="D3863">
            <v>0</v>
          </cell>
        </row>
        <row r="3864">
          <cell r="A3864" t="str">
            <v xml:space="preserve">7113-1-800                                   </v>
          </cell>
          <cell r="C3864">
            <v>0</v>
          </cell>
          <cell r="D3864">
            <v>0</v>
          </cell>
        </row>
        <row r="3865">
          <cell r="A3865" t="str">
            <v xml:space="preserve">7113-1-900                                   </v>
          </cell>
          <cell r="C3865">
            <v>0</v>
          </cell>
          <cell r="D3865">
            <v>0</v>
          </cell>
        </row>
        <row r="3866">
          <cell r="A3866" t="str">
            <v xml:space="preserve">7114-1                                       </v>
          </cell>
          <cell r="C3866">
            <v>0</v>
          </cell>
          <cell r="D3866">
            <v>0</v>
          </cell>
        </row>
        <row r="3867">
          <cell r="A3867" t="str">
            <v xml:space="preserve">7114-1-000                                   </v>
          </cell>
          <cell r="C3867">
            <v>3040.12</v>
          </cell>
          <cell r="D3867">
            <v>4148.33</v>
          </cell>
        </row>
        <row r="3868">
          <cell r="A3868" t="str">
            <v xml:space="preserve">7114-1-300                                   </v>
          </cell>
          <cell r="C3868">
            <v>0</v>
          </cell>
          <cell r="D3868">
            <v>0</v>
          </cell>
        </row>
        <row r="3869">
          <cell r="A3869" t="str">
            <v xml:space="preserve">7114-1-400                                   </v>
          </cell>
          <cell r="C3869">
            <v>-1886.6</v>
          </cell>
          <cell r="D3869">
            <v>-5806.66</v>
          </cell>
        </row>
        <row r="3870">
          <cell r="A3870" t="str">
            <v xml:space="preserve">7114-1-600                                   </v>
          </cell>
          <cell r="C3870">
            <v>8045.85</v>
          </cell>
          <cell r="D3870">
            <v>2928.33</v>
          </cell>
        </row>
        <row r="3871">
          <cell r="A3871" t="str">
            <v xml:space="preserve">7114-1-700                                   </v>
          </cell>
          <cell r="C3871">
            <v>6800</v>
          </cell>
          <cell r="D3871">
            <v>0</v>
          </cell>
        </row>
        <row r="3872">
          <cell r="A3872" t="str">
            <v xml:space="preserve">7114-1-800                                   </v>
          </cell>
          <cell r="C3872">
            <v>0</v>
          </cell>
          <cell r="D3872">
            <v>0</v>
          </cell>
        </row>
        <row r="3873">
          <cell r="A3873" t="str">
            <v xml:space="preserve">7114-1-900                                   </v>
          </cell>
          <cell r="C3873">
            <v>252962</v>
          </cell>
          <cell r="D3873">
            <v>52780</v>
          </cell>
        </row>
        <row r="3874">
          <cell r="A3874" t="str">
            <v xml:space="preserve">7115-1                                       </v>
          </cell>
          <cell r="C3874">
            <v>0</v>
          </cell>
          <cell r="D3874">
            <v>0</v>
          </cell>
        </row>
        <row r="3875">
          <cell r="A3875" t="str">
            <v xml:space="preserve">7115-1-000                                   </v>
          </cell>
          <cell r="C3875">
            <v>99736.42</v>
          </cell>
          <cell r="D3875">
            <v>29981.430000000008</v>
          </cell>
        </row>
        <row r="3876">
          <cell r="A3876" t="str">
            <v xml:space="preserve">7115-1-300                                   </v>
          </cell>
          <cell r="C3876">
            <v>0</v>
          </cell>
          <cell r="D3876">
            <v>0</v>
          </cell>
        </row>
        <row r="3877">
          <cell r="A3877" t="str">
            <v xml:space="preserve">7115-1-400                                   </v>
          </cell>
          <cell r="C3877">
            <v>22932.06</v>
          </cell>
          <cell r="D3877">
            <v>6172.0599999999977</v>
          </cell>
        </row>
        <row r="3878">
          <cell r="A3878" t="str">
            <v xml:space="preserve">7115-1-600                                   </v>
          </cell>
          <cell r="C3878">
            <v>41661.040000000001</v>
          </cell>
          <cell r="D3878">
            <v>7958.7099999999991</v>
          </cell>
        </row>
        <row r="3879">
          <cell r="A3879" t="str">
            <v xml:space="preserve">7115-1-700                                   </v>
          </cell>
          <cell r="C3879">
            <v>9163.9500000000007</v>
          </cell>
          <cell r="D3879">
            <v>1943.4399999999987</v>
          </cell>
        </row>
        <row r="3880">
          <cell r="A3880" t="str">
            <v xml:space="preserve">7115-1-800                                   </v>
          </cell>
          <cell r="C3880">
            <v>512.01</v>
          </cell>
          <cell r="D3880">
            <v>0</v>
          </cell>
        </row>
        <row r="3881">
          <cell r="A3881" t="str">
            <v xml:space="preserve">7115-1-900                                   </v>
          </cell>
          <cell r="C3881">
            <v>388399.58</v>
          </cell>
          <cell r="D3881">
            <v>78197.25</v>
          </cell>
        </row>
        <row r="3882">
          <cell r="A3882" t="str">
            <v xml:space="preserve">7116-1                                       </v>
          </cell>
          <cell r="C3882">
            <v>0</v>
          </cell>
          <cell r="D3882">
            <v>0</v>
          </cell>
        </row>
        <row r="3883">
          <cell r="A3883" t="str">
            <v xml:space="preserve">7116-1-000                                   </v>
          </cell>
          <cell r="C3883">
            <v>0</v>
          </cell>
          <cell r="D3883">
            <v>0</v>
          </cell>
        </row>
        <row r="3884">
          <cell r="A3884" t="str">
            <v xml:space="preserve">7116-1-300                                   </v>
          </cell>
          <cell r="C3884">
            <v>0</v>
          </cell>
          <cell r="D3884">
            <v>0</v>
          </cell>
        </row>
        <row r="3885">
          <cell r="A3885" t="str">
            <v xml:space="preserve">7116-1-400                                   </v>
          </cell>
          <cell r="C3885">
            <v>0</v>
          </cell>
          <cell r="D3885">
            <v>0</v>
          </cell>
        </row>
        <row r="3886">
          <cell r="A3886" t="str">
            <v xml:space="preserve">7116-1-600                                   </v>
          </cell>
          <cell r="C3886">
            <v>0</v>
          </cell>
          <cell r="D3886">
            <v>0</v>
          </cell>
        </row>
        <row r="3887">
          <cell r="A3887" t="str">
            <v xml:space="preserve">7116-1-700                                   </v>
          </cell>
          <cell r="C3887">
            <v>0</v>
          </cell>
          <cell r="D3887">
            <v>0</v>
          </cell>
        </row>
        <row r="3888">
          <cell r="A3888" t="str">
            <v xml:space="preserve">7116-1-800                                   </v>
          </cell>
          <cell r="C3888">
            <v>0</v>
          </cell>
          <cell r="D3888">
            <v>0</v>
          </cell>
        </row>
        <row r="3889">
          <cell r="A3889" t="str">
            <v xml:space="preserve">7116-1-900                                   </v>
          </cell>
          <cell r="C3889">
            <v>0</v>
          </cell>
          <cell r="D3889">
            <v>0</v>
          </cell>
        </row>
        <row r="3890">
          <cell r="A3890" t="str">
            <v xml:space="preserve">7118-1                                       </v>
          </cell>
          <cell r="C3890">
            <v>0</v>
          </cell>
          <cell r="D3890">
            <v>0</v>
          </cell>
        </row>
        <row r="3891">
          <cell r="A3891" t="str">
            <v xml:space="preserve">7118-1-000                                   </v>
          </cell>
          <cell r="C3891">
            <v>44708.18</v>
          </cell>
          <cell r="D3891">
            <v>14586.260000000002</v>
          </cell>
        </row>
        <row r="3892">
          <cell r="A3892" t="str">
            <v xml:space="preserve">7118-1-300                                   </v>
          </cell>
          <cell r="C3892">
            <v>0</v>
          </cell>
          <cell r="D3892">
            <v>0</v>
          </cell>
        </row>
        <row r="3893">
          <cell r="A3893" t="str">
            <v xml:space="preserve">7118-1-400                                   </v>
          </cell>
          <cell r="C3893">
            <v>7117.16</v>
          </cell>
          <cell r="D3893">
            <v>0</v>
          </cell>
        </row>
        <row r="3894">
          <cell r="A3894" t="str">
            <v xml:space="preserve">7118-1-600                                   </v>
          </cell>
          <cell r="C3894">
            <v>9633.26</v>
          </cell>
          <cell r="D3894">
            <v>3560</v>
          </cell>
        </row>
        <row r="3895">
          <cell r="A3895" t="str">
            <v xml:space="preserve">7118-1-700                                   </v>
          </cell>
          <cell r="C3895">
            <v>0</v>
          </cell>
          <cell r="D3895">
            <v>0</v>
          </cell>
        </row>
        <row r="3896">
          <cell r="A3896" t="str">
            <v xml:space="preserve">7118-1-800                                   </v>
          </cell>
          <cell r="C3896">
            <v>11533.4</v>
          </cell>
          <cell r="D3896">
            <v>13202.12</v>
          </cell>
        </row>
        <row r="3897">
          <cell r="A3897" t="str">
            <v xml:space="preserve">7118-1-900                                   </v>
          </cell>
          <cell r="C3897">
            <v>20940.66</v>
          </cell>
          <cell r="D3897">
            <v>887.84999999999854</v>
          </cell>
        </row>
        <row r="3898">
          <cell r="A3898" t="str">
            <v xml:space="preserve">7119-1                                       </v>
          </cell>
          <cell r="C3898">
            <v>0</v>
          </cell>
          <cell r="D3898">
            <v>0</v>
          </cell>
        </row>
        <row r="3899">
          <cell r="A3899" t="str">
            <v xml:space="preserve">7119-1-000                                   </v>
          </cell>
          <cell r="C3899">
            <v>5860.47</v>
          </cell>
          <cell r="D3899">
            <v>1292.92</v>
          </cell>
        </row>
        <row r="3900">
          <cell r="A3900" t="str">
            <v xml:space="preserve">7119-1-300                                   </v>
          </cell>
          <cell r="C3900">
            <v>0</v>
          </cell>
          <cell r="D3900">
            <v>0</v>
          </cell>
        </row>
        <row r="3901">
          <cell r="A3901" t="str">
            <v xml:space="preserve">7119-1-400                                   </v>
          </cell>
          <cell r="C3901">
            <v>7386.91</v>
          </cell>
          <cell r="D3901">
            <v>14790.61</v>
          </cell>
        </row>
        <row r="3902">
          <cell r="A3902" t="str">
            <v xml:space="preserve">7119-1-600                                   </v>
          </cell>
          <cell r="C3902">
            <v>19438.439999999999</v>
          </cell>
          <cell r="D3902">
            <v>13251.25</v>
          </cell>
        </row>
        <row r="3903">
          <cell r="A3903" t="str">
            <v xml:space="preserve">7119-1-700                                   </v>
          </cell>
          <cell r="C3903">
            <v>2346.04</v>
          </cell>
          <cell r="D3903">
            <v>355.86000000000013</v>
          </cell>
        </row>
        <row r="3904">
          <cell r="A3904" t="str">
            <v xml:space="preserve">7119-1-800                                   </v>
          </cell>
          <cell r="C3904">
            <v>1737.58</v>
          </cell>
          <cell r="D3904">
            <v>305.27999999999997</v>
          </cell>
        </row>
        <row r="3905">
          <cell r="A3905" t="str">
            <v xml:space="preserve">7119-1-900                                   </v>
          </cell>
          <cell r="C3905">
            <v>858.65</v>
          </cell>
          <cell r="D3905">
            <v>105.79000000000008</v>
          </cell>
        </row>
        <row r="3906">
          <cell r="A3906" t="str">
            <v xml:space="preserve">7120-1                                       </v>
          </cell>
          <cell r="C3906">
            <v>0</v>
          </cell>
          <cell r="D3906">
            <v>0</v>
          </cell>
        </row>
        <row r="3907">
          <cell r="A3907" t="str">
            <v xml:space="preserve">7120-1-000                                   </v>
          </cell>
          <cell r="C3907">
            <v>0</v>
          </cell>
          <cell r="D3907">
            <v>0</v>
          </cell>
        </row>
        <row r="3908">
          <cell r="A3908" t="str">
            <v xml:space="preserve">7120-1-300                                   </v>
          </cell>
          <cell r="C3908">
            <v>0</v>
          </cell>
          <cell r="D3908">
            <v>0</v>
          </cell>
        </row>
        <row r="3909">
          <cell r="A3909" t="str">
            <v xml:space="preserve">7120-1-400                                   </v>
          </cell>
          <cell r="C3909">
            <v>0</v>
          </cell>
          <cell r="D3909">
            <v>1701</v>
          </cell>
        </row>
        <row r="3910">
          <cell r="A3910" t="str">
            <v xml:space="preserve">7120-1-600                                   </v>
          </cell>
          <cell r="C3910">
            <v>0</v>
          </cell>
          <cell r="D3910">
            <v>0</v>
          </cell>
        </row>
        <row r="3911">
          <cell r="A3911" t="str">
            <v xml:space="preserve">7120-1-700                                   </v>
          </cell>
          <cell r="C3911">
            <v>3020</v>
          </cell>
          <cell r="D3911">
            <v>0</v>
          </cell>
        </row>
        <row r="3912">
          <cell r="A3912" t="str">
            <v xml:space="preserve">7120-1-800                                   </v>
          </cell>
          <cell r="C3912">
            <v>0</v>
          </cell>
          <cell r="D3912">
            <v>0</v>
          </cell>
        </row>
        <row r="3913">
          <cell r="A3913" t="str">
            <v xml:space="preserve">7120-1-900                                   </v>
          </cell>
          <cell r="C3913">
            <v>0</v>
          </cell>
          <cell r="D3913">
            <v>0</v>
          </cell>
        </row>
        <row r="3914">
          <cell r="A3914" t="str">
            <v xml:space="preserve">7121-1                                       </v>
          </cell>
          <cell r="C3914">
            <v>0</v>
          </cell>
          <cell r="D3914">
            <v>0</v>
          </cell>
        </row>
        <row r="3915">
          <cell r="A3915" t="str">
            <v xml:space="preserve">7121-1-000                                   </v>
          </cell>
          <cell r="C3915">
            <v>34495</v>
          </cell>
          <cell r="D3915">
            <v>75000</v>
          </cell>
        </row>
        <row r="3916">
          <cell r="A3916" t="str">
            <v xml:space="preserve">7121-1-300                                   </v>
          </cell>
          <cell r="C3916">
            <v>0</v>
          </cell>
          <cell r="D3916">
            <v>0</v>
          </cell>
        </row>
        <row r="3917">
          <cell r="A3917" t="str">
            <v xml:space="preserve">7121-1-400                                   </v>
          </cell>
          <cell r="C3917">
            <v>26800</v>
          </cell>
          <cell r="D3917">
            <v>0</v>
          </cell>
        </row>
        <row r="3918">
          <cell r="A3918" t="str">
            <v xml:space="preserve">7121-1-600                                   </v>
          </cell>
          <cell r="C3918">
            <v>0</v>
          </cell>
          <cell r="D3918">
            <v>0</v>
          </cell>
        </row>
        <row r="3919">
          <cell r="A3919" t="str">
            <v xml:space="preserve">7121-1-700                                   </v>
          </cell>
          <cell r="C3919">
            <v>0</v>
          </cell>
          <cell r="D3919">
            <v>0</v>
          </cell>
        </row>
        <row r="3920">
          <cell r="A3920" t="str">
            <v xml:space="preserve">7121-1-800                                   </v>
          </cell>
          <cell r="C3920">
            <v>0</v>
          </cell>
          <cell r="D3920">
            <v>0</v>
          </cell>
        </row>
        <row r="3921">
          <cell r="A3921" t="str">
            <v xml:space="preserve">7121-1-900                                   </v>
          </cell>
          <cell r="C3921">
            <v>0</v>
          </cell>
          <cell r="D3921">
            <v>0</v>
          </cell>
        </row>
        <row r="3922">
          <cell r="A3922" t="str">
            <v xml:space="preserve">7122-1                                       </v>
          </cell>
          <cell r="C3922">
            <v>0</v>
          </cell>
          <cell r="D3922">
            <v>0</v>
          </cell>
        </row>
        <row r="3923">
          <cell r="A3923" t="str">
            <v xml:space="preserve">7122-1-000                                   </v>
          </cell>
          <cell r="C3923">
            <v>10921.17</v>
          </cell>
          <cell r="D3923">
            <v>1827.4699999999993</v>
          </cell>
        </row>
        <row r="3924">
          <cell r="A3924" t="str">
            <v xml:space="preserve">7122-1-300                                   </v>
          </cell>
          <cell r="C3924">
            <v>0</v>
          </cell>
          <cell r="D3924">
            <v>0</v>
          </cell>
        </row>
        <row r="3925">
          <cell r="A3925" t="str">
            <v xml:space="preserve">7122-1-400                                   </v>
          </cell>
          <cell r="C3925">
            <v>2452.6</v>
          </cell>
          <cell r="D3925">
            <v>213</v>
          </cell>
        </row>
        <row r="3926">
          <cell r="A3926" t="str">
            <v xml:space="preserve">7122-1-600                                   </v>
          </cell>
          <cell r="C3926">
            <v>2506.9</v>
          </cell>
          <cell r="D3926">
            <v>777</v>
          </cell>
        </row>
        <row r="3927">
          <cell r="A3927" t="str">
            <v xml:space="preserve">7122-1-700                                   </v>
          </cell>
          <cell r="C3927">
            <v>0</v>
          </cell>
          <cell r="D3927">
            <v>0</v>
          </cell>
        </row>
        <row r="3928">
          <cell r="A3928" t="str">
            <v xml:space="preserve">7122-1-800                                   </v>
          </cell>
          <cell r="C3928">
            <v>47</v>
          </cell>
          <cell r="D3928">
            <v>0</v>
          </cell>
        </row>
        <row r="3929">
          <cell r="A3929" t="str">
            <v xml:space="preserve">7122-1-900                                   </v>
          </cell>
          <cell r="C3929">
            <v>0</v>
          </cell>
          <cell r="D3929">
            <v>0</v>
          </cell>
        </row>
        <row r="3930">
          <cell r="A3930" t="str">
            <v xml:space="preserve">7123-1                                       </v>
          </cell>
          <cell r="C3930">
            <v>0</v>
          </cell>
          <cell r="D3930">
            <v>0</v>
          </cell>
        </row>
        <row r="3931">
          <cell r="A3931" t="str">
            <v xml:space="preserve">7123-1-000                                   </v>
          </cell>
          <cell r="C3931">
            <v>41270.160000000003</v>
          </cell>
          <cell r="D3931">
            <v>0</v>
          </cell>
        </row>
        <row r="3932">
          <cell r="A3932" t="str">
            <v xml:space="preserve">7123-1-300                                   </v>
          </cell>
          <cell r="C3932">
            <v>0</v>
          </cell>
          <cell r="D3932">
            <v>0</v>
          </cell>
        </row>
        <row r="3933">
          <cell r="A3933" t="str">
            <v xml:space="preserve">7123-1-400                                   </v>
          </cell>
          <cell r="C3933">
            <v>3909.75</v>
          </cell>
          <cell r="D3933">
            <v>0</v>
          </cell>
        </row>
        <row r="3934">
          <cell r="A3934" t="str">
            <v xml:space="preserve">7123-1-600                                   </v>
          </cell>
          <cell r="C3934">
            <v>583.96</v>
          </cell>
          <cell r="D3934">
            <v>0</v>
          </cell>
        </row>
        <row r="3935">
          <cell r="A3935" t="str">
            <v xml:space="preserve">7123-1-700                                   </v>
          </cell>
          <cell r="C3935">
            <v>0</v>
          </cell>
          <cell r="D3935">
            <v>0</v>
          </cell>
        </row>
        <row r="3936">
          <cell r="A3936" t="str">
            <v xml:space="preserve">7123-1-800                                   </v>
          </cell>
          <cell r="C3936">
            <v>0</v>
          </cell>
          <cell r="D3936">
            <v>0</v>
          </cell>
        </row>
        <row r="3937">
          <cell r="A3937" t="str">
            <v xml:space="preserve">7123-1-900                                   </v>
          </cell>
          <cell r="C3937">
            <v>0</v>
          </cell>
          <cell r="D3937">
            <v>0</v>
          </cell>
        </row>
        <row r="3938">
          <cell r="A3938" t="str">
            <v xml:space="preserve">7124-1                                       </v>
          </cell>
          <cell r="C3938">
            <v>0</v>
          </cell>
          <cell r="D3938">
            <v>0</v>
          </cell>
        </row>
        <row r="3939">
          <cell r="A3939" t="str">
            <v xml:space="preserve">7124-1-000                                   </v>
          </cell>
          <cell r="C3939">
            <v>12922.3</v>
          </cell>
          <cell r="D3939">
            <v>2761.8900000000012</v>
          </cell>
        </row>
        <row r="3940">
          <cell r="A3940" t="str">
            <v xml:space="preserve">7124-1-300                                   </v>
          </cell>
          <cell r="C3940">
            <v>0</v>
          </cell>
          <cell r="D3940">
            <v>0</v>
          </cell>
        </row>
        <row r="3941">
          <cell r="A3941" t="str">
            <v xml:space="preserve">7124-1-400                                   </v>
          </cell>
          <cell r="C3941">
            <v>19178.849999999999</v>
          </cell>
          <cell r="D3941">
            <v>4296.2700000000004</v>
          </cell>
        </row>
        <row r="3942">
          <cell r="A3942" t="str">
            <v xml:space="preserve">7124-1-600                                   </v>
          </cell>
          <cell r="C3942">
            <v>45743.8</v>
          </cell>
          <cell r="D3942">
            <v>9820.0399999999936</v>
          </cell>
        </row>
        <row r="3943">
          <cell r="A3943" t="str">
            <v xml:space="preserve">7124-1-700                                   </v>
          </cell>
          <cell r="C3943">
            <v>5103.51</v>
          </cell>
          <cell r="D3943">
            <v>920.61999999999989</v>
          </cell>
        </row>
        <row r="3944">
          <cell r="A3944" t="str">
            <v xml:space="preserve">7124-1-800                                   </v>
          </cell>
          <cell r="C3944">
            <v>0</v>
          </cell>
          <cell r="D3944">
            <v>0</v>
          </cell>
        </row>
        <row r="3945">
          <cell r="A3945" t="str">
            <v xml:space="preserve">7124-1-900                                   </v>
          </cell>
          <cell r="C3945">
            <v>12922.32</v>
          </cell>
          <cell r="D3945">
            <v>2961.8899999999994</v>
          </cell>
        </row>
        <row r="3946">
          <cell r="A3946" t="str">
            <v xml:space="preserve">7125-1                                       </v>
          </cell>
          <cell r="C3946">
            <v>0</v>
          </cell>
          <cell r="D3946">
            <v>0</v>
          </cell>
        </row>
        <row r="3947">
          <cell r="A3947" t="str">
            <v xml:space="preserve">7125-1-000                                   </v>
          </cell>
          <cell r="C3947">
            <v>428714.94</v>
          </cell>
          <cell r="D3947">
            <v>43661.640000000014</v>
          </cell>
        </row>
        <row r="3948">
          <cell r="A3948" t="str">
            <v xml:space="preserve">7125-1-300                                   </v>
          </cell>
          <cell r="C3948">
            <v>0</v>
          </cell>
          <cell r="D3948">
            <v>0</v>
          </cell>
        </row>
        <row r="3949">
          <cell r="A3949" t="str">
            <v xml:space="preserve">7125-1-400                                   </v>
          </cell>
          <cell r="C3949">
            <v>167940.87</v>
          </cell>
          <cell r="D3949">
            <v>42095.869999999995</v>
          </cell>
        </row>
        <row r="3950">
          <cell r="A3950" t="str">
            <v xml:space="preserve">7125-1-600                                   </v>
          </cell>
          <cell r="C3950">
            <v>57755</v>
          </cell>
          <cell r="D3950">
            <v>5915</v>
          </cell>
        </row>
        <row r="3951">
          <cell r="A3951" t="str">
            <v xml:space="preserve">7125-1-700                                   </v>
          </cell>
          <cell r="C3951">
            <v>0</v>
          </cell>
          <cell r="D3951">
            <v>0</v>
          </cell>
        </row>
        <row r="3952">
          <cell r="A3952" t="str">
            <v xml:space="preserve">7125-1-800                                   </v>
          </cell>
          <cell r="C3952">
            <v>10951.1</v>
          </cell>
          <cell r="D3952">
            <v>0</v>
          </cell>
        </row>
        <row r="3953">
          <cell r="A3953" t="str">
            <v xml:space="preserve">7125-1-900                                   </v>
          </cell>
          <cell r="C3953">
            <v>1753</v>
          </cell>
          <cell r="D3953">
            <v>419</v>
          </cell>
        </row>
        <row r="3954">
          <cell r="A3954" t="str">
            <v xml:space="preserve">7126-1                                       </v>
          </cell>
          <cell r="C3954">
            <v>0</v>
          </cell>
          <cell r="D3954">
            <v>0</v>
          </cell>
        </row>
        <row r="3955">
          <cell r="A3955" t="str">
            <v xml:space="preserve">7126-1-000                                   </v>
          </cell>
          <cell r="C3955">
            <v>73519.240000000005</v>
          </cell>
          <cell r="D3955">
            <v>2600.9399999999878</v>
          </cell>
        </row>
        <row r="3956">
          <cell r="A3956" t="str">
            <v xml:space="preserve">7126-1-300                                   </v>
          </cell>
          <cell r="C3956">
            <v>0</v>
          </cell>
          <cell r="D3956">
            <v>0</v>
          </cell>
        </row>
        <row r="3957">
          <cell r="A3957" t="str">
            <v xml:space="preserve">7126-1-400                                   </v>
          </cell>
          <cell r="C3957">
            <v>15233.27</v>
          </cell>
          <cell r="D3957">
            <v>23300.929999999997</v>
          </cell>
        </row>
        <row r="3958">
          <cell r="A3958" t="str">
            <v xml:space="preserve">7126-1-600                                   </v>
          </cell>
          <cell r="C3958">
            <v>19000</v>
          </cell>
          <cell r="D3958">
            <v>21800</v>
          </cell>
        </row>
        <row r="3959">
          <cell r="A3959" t="str">
            <v xml:space="preserve">7126-1-700                                   </v>
          </cell>
          <cell r="C3959">
            <v>0</v>
          </cell>
          <cell r="D3959">
            <v>0</v>
          </cell>
        </row>
        <row r="3960">
          <cell r="A3960" t="str">
            <v xml:space="preserve">7126-1-800                                   </v>
          </cell>
          <cell r="C3960">
            <v>0</v>
          </cell>
          <cell r="D3960">
            <v>0</v>
          </cell>
        </row>
        <row r="3961">
          <cell r="A3961" t="str">
            <v xml:space="preserve">7126-1-900                                   </v>
          </cell>
          <cell r="C3961">
            <v>8200</v>
          </cell>
          <cell r="D3961">
            <v>5700</v>
          </cell>
        </row>
        <row r="3962">
          <cell r="A3962" t="str">
            <v xml:space="preserve">7127-1                                       </v>
          </cell>
          <cell r="C3962">
            <v>0</v>
          </cell>
          <cell r="D3962">
            <v>0</v>
          </cell>
        </row>
        <row r="3963">
          <cell r="A3963" t="str">
            <v xml:space="preserve">7127-1-000                                   </v>
          </cell>
          <cell r="C3963">
            <v>614</v>
          </cell>
          <cell r="D3963">
            <v>45</v>
          </cell>
        </row>
        <row r="3964">
          <cell r="A3964" t="str">
            <v xml:space="preserve">7127-1-300                                   </v>
          </cell>
          <cell r="C3964">
            <v>0</v>
          </cell>
          <cell r="D3964">
            <v>0</v>
          </cell>
        </row>
        <row r="3965">
          <cell r="A3965" t="str">
            <v xml:space="preserve">7127-1-400                                   </v>
          </cell>
          <cell r="C3965">
            <v>1113</v>
          </cell>
          <cell r="D3965">
            <v>67</v>
          </cell>
        </row>
        <row r="3966">
          <cell r="A3966" t="str">
            <v xml:space="preserve">7127-1-600                                   </v>
          </cell>
          <cell r="C3966">
            <v>1597</v>
          </cell>
          <cell r="D3966">
            <v>112</v>
          </cell>
        </row>
        <row r="3967">
          <cell r="A3967" t="str">
            <v xml:space="preserve">7127-1-700                                   </v>
          </cell>
          <cell r="C3967">
            <v>499</v>
          </cell>
          <cell r="D3967">
            <v>22</v>
          </cell>
        </row>
        <row r="3968">
          <cell r="A3968" t="str">
            <v xml:space="preserve">7127-1-800                                   </v>
          </cell>
          <cell r="C3968">
            <v>259</v>
          </cell>
          <cell r="D3968">
            <v>0</v>
          </cell>
        </row>
        <row r="3969">
          <cell r="A3969" t="str">
            <v xml:space="preserve">7127-1-900                                   </v>
          </cell>
          <cell r="C3969">
            <v>559</v>
          </cell>
          <cell r="D3969">
            <v>34</v>
          </cell>
        </row>
        <row r="3970">
          <cell r="A3970" t="str">
            <v xml:space="preserve">7128-1                                       </v>
          </cell>
          <cell r="C3970">
            <v>0</v>
          </cell>
          <cell r="D3970">
            <v>0</v>
          </cell>
        </row>
        <row r="3971">
          <cell r="A3971" t="str">
            <v xml:space="preserve">7128-1-000                                   </v>
          </cell>
          <cell r="C3971">
            <v>140264.01</v>
          </cell>
          <cell r="D3971">
            <v>28052.799999999988</v>
          </cell>
        </row>
        <row r="3972">
          <cell r="A3972" t="str">
            <v xml:space="preserve">7128-1-300                                   </v>
          </cell>
          <cell r="C3972">
            <v>0</v>
          </cell>
          <cell r="D3972">
            <v>0</v>
          </cell>
        </row>
        <row r="3973">
          <cell r="A3973" t="str">
            <v xml:space="preserve">7128-1-400                                   </v>
          </cell>
          <cell r="C3973">
            <v>215071.48</v>
          </cell>
          <cell r="D3973">
            <v>44528.25999999998</v>
          </cell>
        </row>
        <row r="3974">
          <cell r="A3974" t="str">
            <v xml:space="preserve">7128-1-600                                   </v>
          </cell>
          <cell r="C3974">
            <v>492482.51</v>
          </cell>
          <cell r="D3974">
            <v>77924.459999999963</v>
          </cell>
        </row>
        <row r="3975">
          <cell r="A3975" t="str">
            <v xml:space="preserve">7128-1-700                                   </v>
          </cell>
          <cell r="C3975">
            <v>56105.599999999999</v>
          </cell>
          <cell r="D3975">
            <v>17811.299999999996</v>
          </cell>
        </row>
        <row r="3976">
          <cell r="A3976" t="str">
            <v xml:space="preserve">7128-1-800                                   </v>
          </cell>
          <cell r="C3976">
            <v>0</v>
          </cell>
          <cell r="D3976">
            <v>0</v>
          </cell>
        </row>
        <row r="3977">
          <cell r="A3977" t="str">
            <v xml:space="preserve">7128-1-900                                   </v>
          </cell>
          <cell r="C3977">
            <v>140264</v>
          </cell>
          <cell r="D3977">
            <v>28052.799999999988</v>
          </cell>
        </row>
        <row r="3978">
          <cell r="A3978" t="str">
            <v xml:space="preserve">7129-1                                       </v>
          </cell>
          <cell r="C3978">
            <v>0</v>
          </cell>
          <cell r="D3978">
            <v>0</v>
          </cell>
        </row>
        <row r="3979">
          <cell r="A3979" t="str">
            <v xml:space="preserve">7129-1-000                                   </v>
          </cell>
          <cell r="C3979">
            <v>0</v>
          </cell>
          <cell r="D3979">
            <v>0</v>
          </cell>
        </row>
        <row r="3980">
          <cell r="A3980" t="str">
            <v xml:space="preserve">7129-1-300                                   </v>
          </cell>
          <cell r="C3980">
            <v>0</v>
          </cell>
          <cell r="D3980">
            <v>0</v>
          </cell>
        </row>
        <row r="3981">
          <cell r="A3981" t="str">
            <v xml:space="preserve">7129-1-400                                   </v>
          </cell>
          <cell r="C3981">
            <v>53093</v>
          </cell>
          <cell r="D3981">
            <v>13500</v>
          </cell>
        </row>
        <row r="3982">
          <cell r="A3982" t="str">
            <v xml:space="preserve">7129-1-600                                   </v>
          </cell>
          <cell r="C3982">
            <v>0</v>
          </cell>
          <cell r="D3982">
            <v>0</v>
          </cell>
        </row>
        <row r="3983">
          <cell r="A3983" t="str">
            <v xml:space="preserve">7129-1-700                                   </v>
          </cell>
          <cell r="C3983">
            <v>0</v>
          </cell>
          <cell r="D3983">
            <v>0</v>
          </cell>
        </row>
        <row r="3984">
          <cell r="A3984" t="str">
            <v xml:space="preserve">7129-1-800                                   </v>
          </cell>
          <cell r="C3984">
            <v>0</v>
          </cell>
          <cell r="D3984">
            <v>0</v>
          </cell>
        </row>
        <row r="3985">
          <cell r="A3985" t="str">
            <v xml:space="preserve">7129-1-900                                   </v>
          </cell>
          <cell r="C3985">
            <v>0</v>
          </cell>
          <cell r="D3985">
            <v>0</v>
          </cell>
        </row>
        <row r="3986">
          <cell r="A3986" t="str">
            <v xml:space="preserve">7130-1                                       </v>
          </cell>
          <cell r="C3986">
            <v>0</v>
          </cell>
          <cell r="D3986">
            <v>0</v>
          </cell>
        </row>
        <row r="3987">
          <cell r="A3987" t="str">
            <v xml:space="preserve">7130-1-000                                   </v>
          </cell>
          <cell r="C3987">
            <v>0</v>
          </cell>
          <cell r="D3987">
            <v>127500</v>
          </cell>
        </row>
        <row r="3988">
          <cell r="A3988" t="str">
            <v xml:space="preserve">7130-1-300                                   </v>
          </cell>
          <cell r="C3988">
            <v>0</v>
          </cell>
          <cell r="D3988">
            <v>0</v>
          </cell>
        </row>
        <row r="3989">
          <cell r="A3989" t="str">
            <v xml:space="preserve">7130-1-400                                   </v>
          </cell>
          <cell r="C3989">
            <v>15000</v>
          </cell>
          <cell r="D3989">
            <v>55000</v>
          </cell>
        </row>
        <row r="3990">
          <cell r="A3990" t="str">
            <v xml:space="preserve">7130-1-600                                   </v>
          </cell>
          <cell r="C3990">
            <v>804000</v>
          </cell>
          <cell r="D3990">
            <v>0</v>
          </cell>
        </row>
        <row r="3991">
          <cell r="A3991" t="str">
            <v xml:space="preserve">7130-1-700                                   </v>
          </cell>
          <cell r="C3991">
            <v>0</v>
          </cell>
          <cell r="D3991">
            <v>0</v>
          </cell>
        </row>
        <row r="3992">
          <cell r="A3992" t="str">
            <v xml:space="preserve">7130-1-800                                   </v>
          </cell>
          <cell r="C3992">
            <v>173330</v>
          </cell>
          <cell r="D3992">
            <v>66670</v>
          </cell>
        </row>
        <row r="3993">
          <cell r="A3993" t="str">
            <v xml:space="preserve">7130-1-900                                   </v>
          </cell>
          <cell r="C3993">
            <v>0</v>
          </cell>
          <cell r="D3993">
            <v>0</v>
          </cell>
        </row>
        <row r="3994">
          <cell r="A3994" t="str">
            <v xml:space="preserve">7131-1                                       </v>
          </cell>
          <cell r="C3994">
            <v>0</v>
          </cell>
          <cell r="D3994">
            <v>0</v>
          </cell>
        </row>
        <row r="3995">
          <cell r="A3995" t="str">
            <v xml:space="preserve">7131-1-000                                   </v>
          </cell>
          <cell r="C3995">
            <v>26256.5</v>
          </cell>
          <cell r="D3995">
            <v>4500</v>
          </cell>
        </row>
        <row r="3996">
          <cell r="A3996" t="str">
            <v xml:space="preserve">7131-1-300                                   </v>
          </cell>
          <cell r="C3996">
            <v>0</v>
          </cell>
          <cell r="D3996">
            <v>0</v>
          </cell>
        </row>
        <row r="3997">
          <cell r="A3997" t="str">
            <v xml:space="preserve">7131-1-400                                   </v>
          </cell>
          <cell r="C3997">
            <v>50059.63</v>
          </cell>
          <cell r="D3997">
            <v>667</v>
          </cell>
        </row>
        <row r="3998">
          <cell r="A3998" t="str">
            <v xml:space="preserve">7131-1-600                                   </v>
          </cell>
          <cell r="C3998">
            <v>0</v>
          </cell>
          <cell r="D3998">
            <v>0</v>
          </cell>
        </row>
        <row r="3999">
          <cell r="A3999" t="str">
            <v xml:space="preserve">7131-1-700                                   </v>
          </cell>
          <cell r="C3999">
            <v>0</v>
          </cell>
          <cell r="D3999">
            <v>0</v>
          </cell>
        </row>
        <row r="4000">
          <cell r="A4000" t="str">
            <v xml:space="preserve">7131-1-800                                   </v>
          </cell>
          <cell r="C4000">
            <v>800</v>
          </cell>
          <cell r="D4000">
            <v>0</v>
          </cell>
        </row>
        <row r="4001">
          <cell r="A4001" t="str">
            <v xml:space="preserve">7131-1-900                                   </v>
          </cell>
          <cell r="C4001">
            <v>64990</v>
          </cell>
          <cell r="D4001">
            <v>12998</v>
          </cell>
        </row>
        <row r="4002">
          <cell r="A4002" t="str">
            <v xml:space="preserve">7132-1                                       </v>
          </cell>
          <cell r="C4002">
            <v>0</v>
          </cell>
          <cell r="D4002">
            <v>0</v>
          </cell>
        </row>
        <row r="4003">
          <cell r="A4003" t="str">
            <v xml:space="preserve">7132-1-000                                   </v>
          </cell>
          <cell r="C4003">
            <v>0</v>
          </cell>
          <cell r="D4003">
            <v>0</v>
          </cell>
        </row>
        <row r="4004">
          <cell r="A4004" t="str">
            <v xml:space="preserve">7132-1-300                                   </v>
          </cell>
          <cell r="C4004">
            <v>0</v>
          </cell>
          <cell r="D4004">
            <v>0</v>
          </cell>
        </row>
        <row r="4005">
          <cell r="A4005" t="str">
            <v xml:space="preserve">7132-1-400                                   </v>
          </cell>
          <cell r="C4005">
            <v>0</v>
          </cell>
          <cell r="D4005">
            <v>0</v>
          </cell>
        </row>
        <row r="4006">
          <cell r="A4006" t="str">
            <v xml:space="preserve">7132-1-600                                   </v>
          </cell>
          <cell r="C4006">
            <v>0</v>
          </cell>
          <cell r="D4006">
            <v>0</v>
          </cell>
        </row>
        <row r="4007">
          <cell r="A4007" t="str">
            <v xml:space="preserve">7132-1-700                                   </v>
          </cell>
          <cell r="C4007">
            <v>0</v>
          </cell>
          <cell r="D4007">
            <v>0</v>
          </cell>
        </row>
        <row r="4008">
          <cell r="A4008" t="str">
            <v xml:space="preserve">7132-1-800                                   </v>
          </cell>
          <cell r="C4008">
            <v>0</v>
          </cell>
          <cell r="D4008">
            <v>0</v>
          </cell>
        </row>
        <row r="4009">
          <cell r="A4009" t="str">
            <v xml:space="preserve">7132-1-900                                   </v>
          </cell>
          <cell r="C4009">
            <v>0</v>
          </cell>
          <cell r="D4009">
            <v>0</v>
          </cell>
        </row>
        <row r="4010">
          <cell r="A4010" t="str">
            <v xml:space="preserve">7133-1                                       </v>
          </cell>
          <cell r="C4010">
            <v>0</v>
          </cell>
          <cell r="D4010">
            <v>0</v>
          </cell>
        </row>
        <row r="4011">
          <cell r="A4011" t="str">
            <v xml:space="preserve">7133-1-000                                   </v>
          </cell>
          <cell r="C4011">
            <v>31365.39</v>
          </cell>
          <cell r="D4011">
            <v>3749.5</v>
          </cell>
        </row>
        <row r="4012">
          <cell r="A4012" t="str">
            <v xml:space="preserve">7133-1-300                                   </v>
          </cell>
          <cell r="C4012">
            <v>0</v>
          </cell>
          <cell r="D4012">
            <v>0</v>
          </cell>
        </row>
        <row r="4013">
          <cell r="A4013" t="str">
            <v xml:space="preserve">7133-1-400                                   </v>
          </cell>
          <cell r="C4013">
            <v>14251</v>
          </cell>
          <cell r="D4013">
            <v>3495</v>
          </cell>
        </row>
        <row r="4014">
          <cell r="A4014" t="str">
            <v xml:space="preserve">7133-1-600                                   </v>
          </cell>
          <cell r="C4014">
            <v>0</v>
          </cell>
          <cell r="D4014">
            <v>0</v>
          </cell>
        </row>
        <row r="4015">
          <cell r="A4015" t="str">
            <v xml:space="preserve">7133-1-700                                   </v>
          </cell>
          <cell r="C4015">
            <v>0</v>
          </cell>
          <cell r="D4015">
            <v>0</v>
          </cell>
        </row>
        <row r="4016">
          <cell r="A4016" t="str">
            <v xml:space="preserve">7133-1-800                                   </v>
          </cell>
          <cell r="C4016">
            <v>0</v>
          </cell>
          <cell r="D4016">
            <v>0</v>
          </cell>
        </row>
        <row r="4017">
          <cell r="A4017" t="str">
            <v xml:space="preserve">7133-1-900                                   </v>
          </cell>
          <cell r="C4017">
            <v>0</v>
          </cell>
          <cell r="D4017">
            <v>0</v>
          </cell>
        </row>
        <row r="4018">
          <cell r="A4018" t="str">
            <v xml:space="preserve">7134-1                                       </v>
          </cell>
          <cell r="C4018">
            <v>0</v>
          </cell>
          <cell r="D4018">
            <v>0</v>
          </cell>
        </row>
        <row r="4019">
          <cell r="A4019" t="str">
            <v xml:space="preserve">7134-1-000                                   </v>
          </cell>
          <cell r="C4019">
            <v>0</v>
          </cell>
          <cell r="D4019">
            <v>0</v>
          </cell>
        </row>
        <row r="4020">
          <cell r="A4020" t="str">
            <v xml:space="preserve">7134-1-300                                   </v>
          </cell>
          <cell r="C4020">
            <v>0</v>
          </cell>
          <cell r="D4020">
            <v>0</v>
          </cell>
        </row>
        <row r="4021">
          <cell r="A4021" t="str">
            <v xml:space="preserve">7134-1-400                                   </v>
          </cell>
          <cell r="C4021">
            <v>1000</v>
          </cell>
          <cell r="D4021">
            <v>0</v>
          </cell>
        </row>
        <row r="4022">
          <cell r="A4022" t="str">
            <v xml:space="preserve">7134-1-600                                   </v>
          </cell>
          <cell r="C4022">
            <v>1000</v>
          </cell>
          <cell r="D4022">
            <v>0</v>
          </cell>
        </row>
        <row r="4023">
          <cell r="A4023" t="str">
            <v xml:space="preserve">7134-1-700                                   </v>
          </cell>
          <cell r="C4023">
            <v>0</v>
          </cell>
          <cell r="D4023">
            <v>0</v>
          </cell>
        </row>
        <row r="4024">
          <cell r="A4024" t="str">
            <v xml:space="preserve">7134-1-800                                   </v>
          </cell>
          <cell r="C4024">
            <v>0</v>
          </cell>
          <cell r="D4024">
            <v>0</v>
          </cell>
        </row>
        <row r="4025">
          <cell r="A4025" t="str">
            <v xml:space="preserve">7134-1-900                                   </v>
          </cell>
          <cell r="C4025">
            <v>0</v>
          </cell>
          <cell r="D4025">
            <v>0</v>
          </cell>
        </row>
        <row r="4026">
          <cell r="A4026" t="str">
            <v xml:space="preserve">7135-1                                       </v>
          </cell>
          <cell r="C4026">
            <v>0</v>
          </cell>
          <cell r="D4026">
            <v>0</v>
          </cell>
        </row>
        <row r="4027">
          <cell r="A4027" t="str">
            <v xml:space="preserve">7135-1-000                                   </v>
          </cell>
          <cell r="C4027">
            <v>0</v>
          </cell>
          <cell r="D4027">
            <v>0</v>
          </cell>
        </row>
        <row r="4028">
          <cell r="A4028" t="str">
            <v xml:space="preserve">7135-1-300                                   </v>
          </cell>
          <cell r="C4028">
            <v>0</v>
          </cell>
          <cell r="D4028">
            <v>0</v>
          </cell>
        </row>
        <row r="4029">
          <cell r="A4029" t="str">
            <v xml:space="preserve">7135-1-400                                   </v>
          </cell>
          <cell r="C4029">
            <v>0</v>
          </cell>
          <cell r="D4029">
            <v>0</v>
          </cell>
        </row>
        <row r="4030">
          <cell r="A4030" t="str">
            <v xml:space="preserve">7135-1-600                                   </v>
          </cell>
          <cell r="C4030">
            <v>108.22</v>
          </cell>
          <cell r="D4030">
            <v>0.46999999999999886</v>
          </cell>
        </row>
        <row r="4031">
          <cell r="A4031" t="str">
            <v xml:space="preserve">7135-1-700                                   </v>
          </cell>
          <cell r="C4031">
            <v>0</v>
          </cell>
          <cell r="D4031">
            <v>0</v>
          </cell>
        </row>
        <row r="4032">
          <cell r="A4032" t="str">
            <v xml:space="preserve">7135-1-800                                   </v>
          </cell>
          <cell r="C4032">
            <v>0</v>
          </cell>
          <cell r="D4032">
            <v>0</v>
          </cell>
        </row>
        <row r="4033">
          <cell r="A4033" t="str">
            <v xml:space="preserve">7135-1-900                                   </v>
          </cell>
          <cell r="C4033">
            <v>0</v>
          </cell>
          <cell r="D4033">
            <v>0</v>
          </cell>
        </row>
        <row r="4034">
          <cell r="A4034" t="str">
            <v xml:space="preserve">7136-1                                       </v>
          </cell>
          <cell r="C4034">
            <v>0</v>
          </cell>
          <cell r="D4034">
            <v>0</v>
          </cell>
        </row>
        <row r="4035">
          <cell r="A4035" t="str">
            <v xml:space="preserve">7136-1-000                                   </v>
          </cell>
          <cell r="C4035">
            <v>0</v>
          </cell>
          <cell r="D4035">
            <v>0</v>
          </cell>
        </row>
        <row r="4036">
          <cell r="A4036" t="str">
            <v xml:space="preserve">7136-1-300                                   </v>
          </cell>
          <cell r="C4036">
            <v>0</v>
          </cell>
          <cell r="D4036">
            <v>0</v>
          </cell>
        </row>
        <row r="4037">
          <cell r="A4037" t="str">
            <v xml:space="preserve">7136-1-400                                   </v>
          </cell>
          <cell r="C4037">
            <v>0</v>
          </cell>
          <cell r="D4037">
            <v>0</v>
          </cell>
        </row>
        <row r="4038">
          <cell r="A4038" t="str">
            <v xml:space="preserve">7136-1-600                                   </v>
          </cell>
          <cell r="C4038">
            <v>0</v>
          </cell>
          <cell r="D4038">
            <v>0</v>
          </cell>
        </row>
        <row r="4039">
          <cell r="A4039" t="str">
            <v xml:space="preserve">7136-1-700                                   </v>
          </cell>
          <cell r="C4039">
            <v>0</v>
          </cell>
          <cell r="D4039">
            <v>0</v>
          </cell>
        </row>
        <row r="4040">
          <cell r="A4040" t="str">
            <v xml:space="preserve">7136-1-800                                   </v>
          </cell>
          <cell r="C4040">
            <v>0</v>
          </cell>
          <cell r="D4040">
            <v>0</v>
          </cell>
        </row>
        <row r="4041">
          <cell r="A4041" t="str">
            <v xml:space="preserve">7136-1-900                                   </v>
          </cell>
          <cell r="C4041">
            <v>0</v>
          </cell>
          <cell r="D4041">
            <v>0</v>
          </cell>
        </row>
        <row r="4042">
          <cell r="A4042" t="str">
            <v xml:space="preserve">7137-1                                       </v>
          </cell>
          <cell r="C4042">
            <v>0</v>
          </cell>
          <cell r="D4042">
            <v>0</v>
          </cell>
        </row>
        <row r="4043">
          <cell r="A4043" t="str">
            <v xml:space="preserve">7137-1-000                                   </v>
          </cell>
          <cell r="C4043">
            <v>0</v>
          </cell>
          <cell r="D4043">
            <v>0</v>
          </cell>
        </row>
        <row r="4044">
          <cell r="A4044" t="str">
            <v xml:space="preserve">7137-1-300                                   </v>
          </cell>
          <cell r="C4044">
            <v>0</v>
          </cell>
          <cell r="D4044">
            <v>0</v>
          </cell>
        </row>
        <row r="4045">
          <cell r="A4045" t="str">
            <v xml:space="preserve">7137-1-400                                   </v>
          </cell>
          <cell r="C4045">
            <v>0</v>
          </cell>
          <cell r="D4045">
            <v>0</v>
          </cell>
        </row>
        <row r="4046">
          <cell r="A4046" t="str">
            <v xml:space="preserve">7137-1-600                                   </v>
          </cell>
          <cell r="C4046">
            <v>0</v>
          </cell>
          <cell r="D4046">
            <v>0</v>
          </cell>
        </row>
        <row r="4047">
          <cell r="A4047" t="str">
            <v xml:space="preserve">7137-1-700                                   </v>
          </cell>
          <cell r="C4047">
            <v>0</v>
          </cell>
          <cell r="D4047">
            <v>0</v>
          </cell>
        </row>
        <row r="4048">
          <cell r="A4048" t="str">
            <v xml:space="preserve">7137-1-800                                   </v>
          </cell>
          <cell r="C4048">
            <v>0</v>
          </cell>
          <cell r="D4048">
            <v>0</v>
          </cell>
        </row>
        <row r="4049">
          <cell r="A4049" t="str">
            <v xml:space="preserve">7137-1-900                                   </v>
          </cell>
          <cell r="C4049">
            <v>0</v>
          </cell>
          <cell r="D4049">
            <v>0</v>
          </cell>
        </row>
        <row r="4050">
          <cell r="A4050" t="str">
            <v xml:space="preserve">7138-1                                       </v>
          </cell>
          <cell r="C4050">
            <v>0</v>
          </cell>
          <cell r="D4050">
            <v>0</v>
          </cell>
        </row>
        <row r="4051">
          <cell r="A4051" t="str">
            <v xml:space="preserve">7138-1-000                                   </v>
          </cell>
          <cell r="C4051">
            <v>11272.75</v>
          </cell>
          <cell r="D4051">
            <v>0</v>
          </cell>
        </row>
        <row r="4052">
          <cell r="A4052" t="str">
            <v xml:space="preserve">7138-1-300                                   </v>
          </cell>
          <cell r="C4052">
            <v>0</v>
          </cell>
          <cell r="D4052">
            <v>0</v>
          </cell>
        </row>
        <row r="4053">
          <cell r="A4053" t="str">
            <v xml:space="preserve">7138-1-400                                   </v>
          </cell>
          <cell r="C4053">
            <v>64262.95</v>
          </cell>
          <cell r="D4053">
            <v>0</v>
          </cell>
        </row>
        <row r="4054">
          <cell r="A4054" t="str">
            <v xml:space="preserve">7138-1-600                                   </v>
          </cell>
          <cell r="C4054">
            <v>69325.72</v>
          </cell>
          <cell r="D4054">
            <v>0</v>
          </cell>
        </row>
        <row r="4055">
          <cell r="A4055" t="str">
            <v xml:space="preserve">7138-1-700                                   </v>
          </cell>
          <cell r="C4055">
            <v>0</v>
          </cell>
          <cell r="D4055">
            <v>0</v>
          </cell>
        </row>
        <row r="4056">
          <cell r="A4056" t="str">
            <v xml:space="preserve">7138-1-800                                   </v>
          </cell>
          <cell r="C4056">
            <v>1200</v>
          </cell>
          <cell r="D4056">
            <v>0</v>
          </cell>
        </row>
        <row r="4057">
          <cell r="A4057" t="str">
            <v xml:space="preserve">7138-1-900                                   </v>
          </cell>
          <cell r="C4057">
            <v>9795</v>
          </cell>
          <cell r="D4057">
            <v>0</v>
          </cell>
        </row>
        <row r="4058">
          <cell r="A4058" t="str">
            <v xml:space="preserve">7139-1                                       </v>
          </cell>
          <cell r="C4058">
            <v>415.32</v>
          </cell>
          <cell r="D4058">
            <v>249.2</v>
          </cell>
        </row>
        <row r="4059">
          <cell r="A4059" t="str">
            <v xml:space="preserve">7139-1-000                                   </v>
          </cell>
          <cell r="C4059">
            <v>0</v>
          </cell>
          <cell r="D4059">
            <v>0</v>
          </cell>
        </row>
        <row r="4060">
          <cell r="A4060" t="str">
            <v xml:space="preserve">7139-1-300                                   </v>
          </cell>
          <cell r="C4060">
            <v>0</v>
          </cell>
          <cell r="D4060">
            <v>0</v>
          </cell>
        </row>
        <row r="4061">
          <cell r="A4061" t="str">
            <v xml:space="preserve">7139-1-400                                   </v>
          </cell>
          <cell r="C4061">
            <v>0</v>
          </cell>
          <cell r="D4061">
            <v>0</v>
          </cell>
        </row>
        <row r="4062">
          <cell r="A4062" t="str">
            <v xml:space="preserve">7139-1-600                                   </v>
          </cell>
          <cell r="C4062">
            <v>-410.18</v>
          </cell>
          <cell r="D4062">
            <v>0</v>
          </cell>
        </row>
        <row r="4063">
          <cell r="A4063" t="str">
            <v xml:space="preserve">7139-1-700                                   </v>
          </cell>
          <cell r="C4063">
            <v>0</v>
          </cell>
          <cell r="D4063">
            <v>0</v>
          </cell>
        </row>
        <row r="4064">
          <cell r="A4064" t="str">
            <v xml:space="preserve">7139-1-800                                   </v>
          </cell>
          <cell r="C4064">
            <v>0</v>
          </cell>
          <cell r="D4064">
            <v>0</v>
          </cell>
        </row>
        <row r="4065">
          <cell r="A4065" t="str">
            <v xml:space="preserve">7139-1-900                                   </v>
          </cell>
          <cell r="C4065">
            <v>0</v>
          </cell>
          <cell r="D4065">
            <v>0</v>
          </cell>
        </row>
        <row r="4066">
          <cell r="A4066" t="str">
            <v xml:space="preserve">7140-1                                       </v>
          </cell>
          <cell r="C4066">
            <v>0</v>
          </cell>
          <cell r="D4066">
            <v>0</v>
          </cell>
        </row>
        <row r="4067">
          <cell r="A4067" t="str">
            <v xml:space="preserve">7140-1-000                                   </v>
          </cell>
          <cell r="C4067">
            <v>25480.37</v>
          </cell>
          <cell r="D4067">
            <v>258781.46000000002</v>
          </cell>
        </row>
        <row r="4068">
          <cell r="A4068" t="str">
            <v xml:space="preserve">7140-1-300                                   </v>
          </cell>
          <cell r="C4068">
            <v>0</v>
          </cell>
          <cell r="D4068">
            <v>0</v>
          </cell>
        </row>
        <row r="4069">
          <cell r="A4069" t="str">
            <v xml:space="preserve">7140-1-400                                   </v>
          </cell>
          <cell r="C4069">
            <v>113134.38</v>
          </cell>
          <cell r="D4069">
            <v>30152.549999999988</v>
          </cell>
        </row>
        <row r="4070">
          <cell r="A4070" t="str">
            <v xml:space="preserve">7140-1-600                                   </v>
          </cell>
          <cell r="C4070">
            <v>19190.080000000002</v>
          </cell>
          <cell r="D4070">
            <v>7621.8499999999985</v>
          </cell>
        </row>
        <row r="4071">
          <cell r="A4071" t="str">
            <v xml:space="preserve">7140-1-700                                   </v>
          </cell>
          <cell r="C4071">
            <v>525</v>
          </cell>
          <cell r="D4071">
            <v>105</v>
          </cell>
        </row>
        <row r="4072">
          <cell r="A4072" t="str">
            <v xml:space="preserve">7140-1-800                                   </v>
          </cell>
          <cell r="C4072">
            <v>15.11</v>
          </cell>
          <cell r="D4072">
            <v>5200</v>
          </cell>
        </row>
        <row r="4073">
          <cell r="A4073" t="str">
            <v xml:space="preserve">7140-1-900                                   </v>
          </cell>
          <cell r="C4073">
            <v>0</v>
          </cell>
          <cell r="D4073">
            <v>64.489999999999995</v>
          </cell>
        </row>
        <row r="4074">
          <cell r="A4074" t="str">
            <v xml:space="preserve">7141-1                                       </v>
          </cell>
          <cell r="C4074">
            <v>0</v>
          </cell>
          <cell r="D4074">
            <v>0</v>
          </cell>
        </row>
        <row r="4075">
          <cell r="A4075" t="str">
            <v xml:space="preserve">7141-1-000                                   </v>
          </cell>
          <cell r="C4075">
            <v>2000</v>
          </cell>
          <cell r="D4075">
            <v>0</v>
          </cell>
        </row>
        <row r="4076">
          <cell r="A4076" t="str">
            <v xml:space="preserve">7141-1-300                                   </v>
          </cell>
          <cell r="C4076">
            <v>0</v>
          </cell>
          <cell r="D4076">
            <v>0</v>
          </cell>
        </row>
        <row r="4077">
          <cell r="A4077" t="str">
            <v xml:space="preserve">7141-1-400                                   </v>
          </cell>
          <cell r="C4077">
            <v>0</v>
          </cell>
          <cell r="D4077">
            <v>0</v>
          </cell>
        </row>
        <row r="4078">
          <cell r="A4078" t="str">
            <v xml:space="preserve">7141-1-600                                   </v>
          </cell>
          <cell r="C4078">
            <v>0</v>
          </cell>
          <cell r="D4078">
            <v>0</v>
          </cell>
        </row>
        <row r="4079">
          <cell r="A4079" t="str">
            <v xml:space="preserve">7141-1-700                                   </v>
          </cell>
          <cell r="C4079">
            <v>0</v>
          </cell>
          <cell r="D4079">
            <v>0</v>
          </cell>
        </row>
        <row r="4080">
          <cell r="A4080" t="str">
            <v xml:space="preserve">7141-1-800                                   </v>
          </cell>
          <cell r="C4080">
            <v>0</v>
          </cell>
          <cell r="D4080">
            <v>0</v>
          </cell>
        </row>
        <row r="4081">
          <cell r="A4081" t="str">
            <v xml:space="preserve">7141-1-900                                   </v>
          </cell>
          <cell r="C4081">
            <v>0</v>
          </cell>
          <cell r="D4081">
            <v>0</v>
          </cell>
        </row>
        <row r="4082">
          <cell r="A4082" t="str">
            <v xml:space="preserve">7142-1                                       </v>
          </cell>
          <cell r="C4082">
            <v>0</v>
          </cell>
          <cell r="D4082">
            <v>0</v>
          </cell>
        </row>
        <row r="4083">
          <cell r="A4083" t="str">
            <v xml:space="preserve">7142-1-000                                   </v>
          </cell>
          <cell r="C4083">
            <v>0</v>
          </cell>
          <cell r="D4083">
            <v>0</v>
          </cell>
        </row>
        <row r="4084">
          <cell r="A4084" t="str">
            <v xml:space="preserve">7142-1-300                                   </v>
          </cell>
          <cell r="C4084">
            <v>0</v>
          </cell>
          <cell r="D4084">
            <v>0</v>
          </cell>
        </row>
        <row r="4085">
          <cell r="A4085" t="str">
            <v xml:space="preserve">7142-1-400                                   </v>
          </cell>
          <cell r="C4085">
            <v>832500</v>
          </cell>
          <cell r="D4085">
            <v>396000</v>
          </cell>
        </row>
        <row r="4086">
          <cell r="A4086" t="str">
            <v xml:space="preserve">7142-1-600                                   </v>
          </cell>
          <cell r="C4086">
            <v>0</v>
          </cell>
          <cell r="D4086">
            <v>0</v>
          </cell>
        </row>
        <row r="4087">
          <cell r="A4087" t="str">
            <v xml:space="preserve">7142-1-700                                   </v>
          </cell>
          <cell r="C4087">
            <v>0</v>
          </cell>
          <cell r="D4087">
            <v>0</v>
          </cell>
        </row>
        <row r="4088">
          <cell r="A4088" t="str">
            <v xml:space="preserve">7142-1-800                                   </v>
          </cell>
          <cell r="C4088">
            <v>0</v>
          </cell>
          <cell r="D4088">
            <v>0</v>
          </cell>
        </row>
        <row r="4089">
          <cell r="A4089" t="str">
            <v xml:space="preserve">7142-1-900                                   </v>
          </cell>
          <cell r="C4089">
            <v>0</v>
          </cell>
          <cell r="D4089">
            <v>0</v>
          </cell>
        </row>
        <row r="4090">
          <cell r="A4090" t="str">
            <v xml:space="preserve">7143-1-600                                   </v>
          </cell>
          <cell r="C4090">
            <v>0</v>
          </cell>
          <cell r="D4090">
            <v>0</v>
          </cell>
        </row>
        <row r="4091">
          <cell r="A4091" t="str">
            <v xml:space="preserve">7144-1                                       </v>
          </cell>
          <cell r="C4091">
            <v>0</v>
          </cell>
          <cell r="D4091">
            <v>0</v>
          </cell>
        </row>
        <row r="4092">
          <cell r="A4092" t="str">
            <v xml:space="preserve">7144-1-000                                   </v>
          </cell>
          <cell r="C4092">
            <v>897.2</v>
          </cell>
          <cell r="D4092">
            <v>9600</v>
          </cell>
        </row>
        <row r="4093">
          <cell r="A4093" t="str">
            <v xml:space="preserve">7144-1-300                                   </v>
          </cell>
          <cell r="C4093">
            <v>0</v>
          </cell>
          <cell r="D4093">
            <v>0</v>
          </cell>
        </row>
        <row r="4094">
          <cell r="A4094" t="str">
            <v xml:space="preserve">7144-1-400                                   </v>
          </cell>
          <cell r="C4094">
            <v>897.2</v>
          </cell>
          <cell r="D4094">
            <v>0</v>
          </cell>
        </row>
        <row r="4095">
          <cell r="A4095" t="str">
            <v xml:space="preserve">7144-1-600                                   </v>
          </cell>
          <cell r="C4095">
            <v>4677.1899999999996</v>
          </cell>
          <cell r="D4095">
            <v>4800.0000000000009</v>
          </cell>
        </row>
        <row r="4096">
          <cell r="A4096" t="str">
            <v xml:space="preserve">7144-1-700                                   </v>
          </cell>
          <cell r="C4096">
            <v>0</v>
          </cell>
          <cell r="D4096">
            <v>0</v>
          </cell>
        </row>
        <row r="4097">
          <cell r="A4097" t="str">
            <v xml:space="preserve">7144-1-800                                   </v>
          </cell>
          <cell r="C4097">
            <v>0</v>
          </cell>
          <cell r="D4097">
            <v>0</v>
          </cell>
        </row>
        <row r="4098">
          <cell r="A4098" t="str">
            <v xml:space="preserve">7144-1-900                                   </v>
          </cell>
          <cell r="C4098">
            <v>0</v>
          </cell>
          <cell r="D4098">
            <v>0</v>
          </cell>
        </row>
        <row r="4099">
          <cell r="A4099" t="str">
            <v xml:space="preserve">7145-1-400                                   </v>
          </cell>
          <cell r="C4099">
            <v>28500</v>
          </cell>
          <cell r="D4099">
            <v>5700</v>
          </cell>
        </row>
        <row r="4100">
          <cell r="A4100" t="str">
            <v xml:space="preserve">7146-1-400                                   </v>
          </cell>
          <cell r="C4100">
            <v>0</v>
          </cell>
          <cell r="D4100">
            <v>0</v>
          </cell>
        </row>
        <row r="4101">
          <cell r="A4101" t="str">
            <v xml:space="preserve">7147-1                                       </v>
          </cell>
          <cell r="C4101">
            <v>0</v>
          </cell>
          <cell r="D4101">
            <v>0</v>
          </cell>
        </row>
        <row r="4102">
          <cell r="A4102" t="str">
            <v xml:space="preserve">7320-1                                       </v>
          </cell>
          <cell r="C4102">
            <v>0</v>
          </cell>
          <cell r="D4102">
            <v>0</v>
          </cell>
        </row>
        <row r="4103">
          <cell r="A4103" t="str">
            <v xml:space="preserve">7320-1-000                                   </v>
          </cell>
          <cell r="C4103">
            <v>0</v>
          </cell>
          <cell r="D4103">
            <v>0</v>
          </cell>
        </row>
        <row r="4104">
          <cell r="A4104" t="str">
            <v xml:space="preserve">7320-1-300                                   </v>
          </cell>
          <cell r="C4104">
            <v>0</v>
          </cell>
          <cell r="D4104">
            <v>0</v>
          </cell>
        </row>
        <row r="4105">
          <cell r="A4105" t="str">
            <v xml:space="preserve">7320-1-400                                   </v>
          </cell>
          <cell r="C4105">
            <v>0</v>
          </cell>
          <cell r="D4105">
            <v>0</v>
          </cell>
        </row>
        <row r="4106">
          <cell r="A4106" t="str">
            <v xml:space="preserve">7320-1-600                                   </v>
          </cell>
          <cell r="C4106">
            <v>0</v>
          </cell>
          <cell r="D4106">
            <v>0</v>
          </cell>
        </row>
        <row r="4107">
          <cell r="A4107" t="str">
            <v xml:space="preserve">7320-1-700                                   </v>
          </cell>
          <cell r="C4107">
            <v>0</v>
          </cell>
          <cell r="D4107">
            <v>0</v>
          </cell>
        </row>
        <row r="4108">
          <cell r="A4108" t="str">
            <v xml:space="preserve">7320-1-800                                   </v>
          </cell>
          <cell r="C4108">
            <v>0</v>
          </cell>
          <cell r="D4108">
            <v>0</v>
          </cell>
        </row>
        <row r="4109">
          <cell r="A4109" t="str">
            <v xml:space="preserve">7320-1-900                                   </v>
          </cell>
          <cell r="C4109">
            <v>0</v>
          </cell>
          <cell r="D4109">
            <v>0</v>
          </cell>
        </row>
        <row r="4110">
          <cell r="A4110" t="str">
            <v xml:space="preserve">7325-1                                       </v>
          </cell>
          <cell r="C4110">
            <v>0</v>
          </cell>
          <cell r="D4110">
            <v>0</v>
          </cell>
        </row>
        <row r="4111">
          <cell r="A4111" t="str">
            <v xml:space="preserve">7325-1-000                                   </v>
          </cell>
          <cell r="C4111">
            <v>47325.279999999999</v>
          </cell>
          <cell r="D4111">
            <v>9402.3700000000026</v>
          </cell>
        </row>
        <row r="4112">
          <cell r="A4112" t="str">
            <v xml:space="preserve">7325-1-300                                   </v>
          </cell>
          <cell r="C4112">
            <v>0</v>
          </cell>
          <cell r="D4112">
            <v>0</v>
          </cell>
        </row>
        <row r="4113">
          <cell r="A4113" t="str">
            <v xml:space="preserve">7325-1-400                                   </v>
          </cell>
          <cell r="C4113">
            <v>0</v>
          </cell>
          <cell r="D4113">
            <v>0</v>
          </cell>
        </row>
        <row r="4114">
          <cell r="A4114" t="str">
            <v xml:space="preserve">7325-1-600                                   </v>
          </cell>
          <cell r="C4114">
            <v>0</v>
          </cell>
          <cell r="D4114">
            <v>0</v>
          </cell>
        </row>
        <row r="4115">
          <cell r="A4115" t="str">
            <v xml:space="preserve">7325-1-700                                   </v>
          </cell>
          <cell r="C4115">
            <v>0</v>
          </cell>
          <cell r="D4115">
            <v>0</v>
          </cell>
        </row>
        <row r="4116">
          <cell r="A4116" t="str">
            <v xml:space="preserve">7325-1-800                                   </v>
          </cell>
          <cell r="C4116">
            <v>0</v>
          </cell>
          <cell r="D4116">
            <v>0</v>
          </cell>
        </row>
        <row r="4117">
          <cell r="A4117" t="str">
            <v xml:space="preserve">7325-1-900                                   </v>
          </cell>
          <cell r="C4117">
            <v>0</v>
          </cell>
          <cell r="D4117">
            <v>0</v>
          </cell>
        </row>
        <row r="4118">
          <cell r="A4118" t="str">
            <v xml:space="preserve">7335-1                                       </v>
          </cell>
          <cell r="C4118">
            <v>0</v>
          </cell>
          <cell r="D4118">
            <v>0</v>
          </cell>
        </row>
        <row r="4119">
          <cell r="A4119" t="str">
            <v xml:space="preserve">7335-1-000                                   </v>
          </cell>
          <cell r="C4119">
            <v>369645.1</v>
          </cell>
          <cell r="D4119">
            <v>70986.300000000047</v>
          </cell>
        </row>
        <row r="4120">
          <cell r="A4120" t="str">
            <v xml:space="preserve">7335-1-300                                   </v>
          </cell>
          <cell r="C4120">
            <v>0</v>
          </cell>
          <cell r="D4120">
            <v>0</v>
          </cell>
        </row>
        <row r="4121">
          <cell r="A4121" t="str">
            <v xml:space="preserve">7335-1-400                                   </v>
          </cell>
          <cell r="C4121">
            <v>0</v>
          </cell>
          <cell r="D4121">
            <v>0</v>
          </cell>
        </row>
        <row r="4122">
          <cell r="A4122" t="str">
            <v xml:space="preserve">7335-1-600                                   </v>
          </cell>
          <cell r="C4122">
            <v>0</v>
          </cell>
          <cell r="D4122">
            <v>0</v>
          </cell>
        </row>
        <row r="4123">
          <cell r="A4123" t="str">
            <v xml:space="preserve">7335-1-700                                   </v>
          </cell>
          <cell r="C4123">
            <v>0</v>
          </cell>
          <cell r="D4123">
            <v>0</v>
          </cell>
        </row>
        <row r="4124">
          <cell r="A4124" t="str">
            <v xml:space="preserve">7335-1-800                                   </v>
          </cell>
          <cell r="C4124">
            <v>0</v>
          </cell>
          <cell r="D4124">
            <v>0</v>
          </cell>
        </row>
        <row r="4125">
          <cell r="A4125" t="str">
            <v xml:space="preserve">7335-1-900                                   </v>
          </cell>
          <cell r="C4125">
            <v>0</v>
          </cell>
          <cell r="D4125">
            <v>0</v>
          </cell>
        </row>
        <row r="4126">
          <cell r="A4126" t="str">
            <v xml:space="preserve">7340-1                                       </v>
          </cell>
          <cell r="C4126">
            <v>0</v>
          </cell>
          <cell r="D4126">
            <v>0</v>
          </cell>
        </row>
        <row r="4127">
          <cell r="A4127" t="str">
            <v xml:space="preserve">7340-1-000                                   </v>
          </cell>
          <cell r="C4127">
            <v>812268.59</v>
          </cell>
          <cell r="D4127">
            <v>158833.99</v>
          </cell>
        </row>
        <row r="4128">
          <cell r="A4128" t="str">
            <v xml:space="preserve">7340-1-300                                   </v>
          </cell>
          <cell r="C4128">
            <v>0</v>
          </cell>
          <cell r="D4128">
            <v>0</v>
          </cell>
        </row>
        <row r="4129">
          <cell r="A4129" t="str">
            <v xml:space="preserve">7340-1-400                                   </v>
          </cell>
          <cell r="C4129">
            <v>0</v>
          </cell>
          <cell r="D4129">
            <v>0</v>
          </cell>
        </row>
        <row r="4130">
          <cell r="A4130" t="str">
            <v xml:space="preserve">7340-1-600                                   </v>
          </cell>
          <cell r="C4130">
            <v>0</v>
          </cell>
          <cell r="D4130">
            <v>0</v>
          </cell>
        </row>
        <row r="4131">
          <cell r="A4131" t="str">
            <v xml:space="preserve">7340-1-700                                   </v>
          </cell>
          <cell r="C4131">
            <v>0</v>
          </cell>
          <cell r="D4131">
            <v>0</v>
          </cell>
        </row>
        <row r="4132">
          <cell r="A4132" t="str">
            <v xml:space="preserve">7340-1-800                                   </v>
          </cell>
          <cell r="C4132">
            <v>0</v>
          </cell>
          <cell r="D4132">
            <v>0</v>
          </cell>
        </row>
        <row r="4133">
          <cell r="A4133" t="str">
            <v xml:space="preserve">7340-1-900                                   </v>
          </cell>
          <cell r="C4133">
            <v>0</v>
          </cell>
          <cell r="D4133">
            <v>0</v>
          </cell>
        </row>
        <row r="4134">
          <cell r="A4134" t="str">
            <v xml:space="preserve">7345-1                                       </v>
          </cell>
          <cell r="C4134">
            <v>0</v>
          </cell>
          <cell r="D4134">
            <v>0</v>
          </cell>
        </row>
        <row r="4135">
          <cell r="A4135" t="str">
            <v xml:space="preserve">7345-1-000                                   </v>
          </cell>
          <cell r="C4135">
            <v>268158.99</v>
          </cell>
          <cell r="D4135">
            <v>53276.619999999995</v>
          </cell>
        </row>
        <row r="4136">
          <cell r="A4136" t="str">
            <v xml:space="preserve">7345-1-300                                   </v>
          </cell>
          <cell r="C4136">
            <v>0</v>
          </cell>
          <cell r="D4136">
            <v>0</v>
          </cell>
        </row>
        <row r="4137">
          <cell r="A4137" t="str">
            <v xml:space="preserve">7345-1-400                                   </v>
          </cell>
          <cell r="C4137">
            <v>0</v>
          </cell>
          <cell r="D4137">
            <v>0</v>
          </cell>
        </row>
        <row r="4138">
          <cell r="A4138" t="str">
            <v xml:space="preserve">7345-1-600                                   </v>
          </cell>
          <cell r="C4138">
            <v>0</v>
          </cell>
          <cell r="D4138">
            <v>0</v>
          </cell>
        </row>
        <row r="4139">
          <cell r="A4139" t="str">
            <v xml:space="preserve">7345-1-700                                   </v>
          </cell>
          <cell r="C4139">
            <v>0</v>
          </cell>
          <cell r="D4139">
            <v>0</v>
          </cell>
        </row>
        <row r="4140">
          <cell r="A4140" t="str">
            <v xml:space="preserve">7345-1-800                                   </v>
          </cell>
          <cell r="C4140">
            <v>0</v>
          </cell>
          <cell r="D4140">
            <v>0</v>
          </cell>
        </row>
        <row r="4141">
          <cell r="A4141" t="str">
            <v xml:space="preserve">7345-1-900                                   </v>
          </cell>
          <cell r="C4141">
            <v>0</v>
          </cell>
          <cell r="D4141">
            <v>0</v>
          </cell>
        </row>
        <row r="4142">
          <cell r="A4142" t="str">
            <v xml:space="preserve">7350-1                                       </v>
          </cell>
          <cell r="C4142">
            <v>0</v>
          </cell>
          <cell r="D4142">
            <v>0</v>
          </cell>
        </row>
        <row r="4143">
          <cell r="A4143" t="str">
            <v xml:space="preserve">7350-1-000                                   </v>
          </cell>
          <cell r="C4143">
            <v>9472.85</v>
          </cell>
          <cell r="D4143">
            <v>1748.3500000000004</v>
          </cell>
        </row>
        <row r="4144">
          <cell r="A4144" t="str">
            <v xml:space="preserve">7350-1-300                                   </v>
          </cell>
          <cell r="C4144">
            <v>0</v>
          </cell>
          <cell r="D4144">
            <v>0</v>
          </cell>
        </row>
        <row r="4145">
          <cell r="A4145" t="str">
            <v xml:space="preserve">7350-1-400                                   </v>
          </cell>
          <cell r="C4145">
            <v>0</v>
          </cell>
          <cell r="D4145">
            <v>0</v>
          </cell>
        </row>
        <row r="4146">
          <cell r="A4146" t="str">
            <v xml:space="preserve">7350-1-600                                   </v>
          </cell>
          <cell r="C4146">
            <v>0</v>
          </cell>
          <cell r="D4146">
            <v>0</v>
          </cell>
        </row>
        <row r="4147">
          <cell r="A4147" t="str">
            <v xml:space="preserve">7350-1-700                                   </v>
          </cell>
          <cell r="C4147">
            <v>0</v>
          </cell>
          <cell r="D4147">
            <v>0</v>
          </cell>
        </row>
        <row r="4148">
          <cell r="A4148" t="str">
            <v xml:space="preserve">7350-1-800                                   </v>
          </cell>
          <cell r="C4148">
            <v>0</v>
          </cell>
          <cell r="D4148">
            <v>0</v>
          </cell>
        </row>
        <row r="4149">
          <cell r="A4149" t="str">
            <v xml:space="preserve">7350-1-900                                   </v>
          </cell>
          <cell r="C4149">
            <v>0</v>
          </cell>
          <cell r="D4149">
            <v>0</v>
          </cell>
        </row>
        <row r="4150">
          <cell r="A4150" t="str">
            <v xml:space="preserve">7360-1                                       </v>
          </cell>
          <cell r="C4150">
            <v>0</v>
          </cell>
          <cell r="D4150">
            <v>0</v>
          </cell>
        </row>
        <row r="4151">
          <cell r="A4151" t="str">
            <v xml:space="preserve">7360-1-000                                   </v>
          </cell>
          <cell r="C4151">
            <v>8915980</v>
          </cell>
          <cell r="D4151">
            <v>1771387</v>
          </cell>
        </row>
        <row r="4152">
          <cell r="A4152" t="str">
            <v xml:space="preserve">7360-1-300                                   </v>
          </cell>
          <cell r="C4152">
            <v>0</v>
          </cell>
          <cell r="D4152">
            <v>0</v>
          </cell>
        </row>
        <row r="4153">
          <cell r="A4153" t="str">
            <v xml:space="preserve">7360-1-400                                   </v>
          </cell>
          <cell r="C4153">
            <v>0</v>
          </cell>
          <cell r="D4153">
            <v>0</v>
          </cell>
        </row>
        <row r="4154">
          <cell r="A4154" t="str">
            <v xml:space="preserve">7360-1-600                                   </v>
          </cell>
          <cell r="C4154">
            <v>0</v>
          </cell>
          <cell r="D4154">
            <v>0</v>
          </cell>
        </row>
        <row r="4155">
          <cell r="A4155" t="str">
            <v xml:space="preserve">7360-1-700                                   </v>
          </cell>
          <cell r="C4155">
            <v>0</v>
          </cell>
          <cell r="D4155">
            <v>0</v>
          </cell>
        </row>
        <row r="4156">
          <cell r="A4156" t="str">
            <v xml:space="preserve">7360-1-800                                   </v>
          </cell>
          <cell r="C4156">
            <v>0</v>
          </cell>
          <cell r="D4156">
            <v>0</v>
          </cell>
        </row>
        <row r="4157">
          <cell r="A4157" t="str">
            <v xml:space="preserve">7360-1-900                                   </v>
          </cell>
          <cell r="C4157">
            <v>0</v>
          </cell>
          <cell r="D4157">
            <v>0</v>
          </cell>
        </row>
        <row r="4158">
          <cell r="A4158" t="str">
            <v xml:space="preserve">8000-1-000                                   </v>
          </cell>
          <cell r="C4158">
            <v>0</v>
          </cell>
          <cell r="D4158">
            <v>0</v>
          </cell>
        </row>
        <row r="4159">
          <cell r="A4159" t="str">
            <v xml:space="preserve">8000-3-000                                   </v>
          </cell>
          <cell r="C4159">
            <v>0</v>
          </cell>
          <cell r="D4159">
            <v>0</v>
          </cell>
        </row>
        <row r="4160">
          <cell r="A4160" t="str">
            <v xml:space="preserve">8000-6-000                                   </v>
          </cell>
          <cell r="C4160">
            <v>0</v>
          </cell>
          <cell r="D4160">
            <v>0</v>
          </cell>
        </row>
        <row r="4161">
          <cell r="A4161" t="str">
            <v xml:space="preserve">8010                                         </v>
          </cell>
          <cell r="C4161">
            <v>0</v>
          </cell>
          <cell r="D4161">
            <v>0</v>
          </cell>
        </row>
        <row r="4162">
          <cell r="A4162" t="str">
            <v xml:space="preserve">8012                                         </v>
          </cell>
          <cell r="C4162">
            <v>-359010.14</v>
          </cell>
          <cell r="D4162">
            <v>-150352.34999999998</v>
          </cell>
        </row>
        <row r="4163">
          <cell r="A4163" t="str">
            <v xml:space="preserve">8013                                         </v>
          </cell>
          <cell r="C4163">
            <v>0</v>
          </cell>
          <cell r="D4163">
            <v>0</v>
          </cell>
        </row>
        <row r="4164">
          <cell r="A4164" t="str">
            <v xml:space="preserve">8014                                         </v>
          </cell>
          <cell r="C4164">
            <v>0</v>
          </cell>
          <cell r="D4164">
            <v>0</v>
          </cell>
        </row>
        <row r="4165">
          <cell r="A4165" t="str">
            <v xml:space="preserve">8020                                         </v>
          </cell>
          <cell r="C4165">
            <v>-2000713.38</v>
          </cell>
          <cell r="D4165">
            <v>-3487618.4400000004</v>
          </cell>
        </row>
        <row r="4166">
          <cell r="A4166" t="str">
            <v xml:space="preserve">8021                                         </v>
          </cell>
          <cell r="C4166">
            <v>1260213.6399999999</v>
          </cell>
          <cell r="D4166">
            <v>1834866.7100000002</v>
          </cell>
        </row>
        <row r="4167">
          <cell r="A4167" t="str">
            <v xml:space="preserve">8510                                         </v>
          </cell>
          <cell r="C4167">
            <v>-164598.28</v>
          </cell>
          <cell r="D4167">
            <v>288.39999999999418</v>
          </cell>
        </row>
        <row r="4168">
          <cell r="A4168" t="str">
            <v xml:space="preserve">8511                                         </v>
          </cell>
          <cell r="C4168">
            <v>0</v>
          </cell>
          <cell r="D4168">
            <v>0</v>
          </cell>
        </row>
        <row r="4169">
          <cell r="A4169" t="str">
            <v xml:space="preserve">8512                                         </v>
          </cell>
          <cell r="C4169">
            <v>0</v>
          </cell>
          <cell r="D4169">
            <v>0</v>
          </cell>
        </row>
        <row r="4170">
          <cell r="A4170" t="str">
            <v xml:space="preserve">8513                                         </v>
          </cell>
          <cell r="C4170">
            <v>0</v>
          </cell>
          <cell r="D4170">
            <v>0</v>
          </cell>
        </row>
        <row r="4171">
          <cell r="A4171" t="str">
            <v xml:space="preserve">8520                                         </v>
          </cell>
          <cell r="C4171">
            <v>690838.9</v>
          </cell>
          <cell r="D4171">
            <v>1382777.4</v>
          </cell>
        </row>
        <row r="4172">
          <cell r="A4172" t="str">
            <v xml:space="preserve">8521                                         </v>
          </cell>
          <cell r="C4172">
            <v>27742.99</v>
          </cell>
          <cell r="D4172">
            <v>-374097.6</v>
          </cell>
        </row>
        <row r="4173">
          <cell r="A4173" t="str">
            <v xml:space="preserve">8530                                         </v>
          </cell>
          <cell r="C4173">
            <v>13645252.949999999</v>
          </cell>
          <cell r="D4173">
            <v>3013217.2600000016</v>
          </cell>
        </row>
        <row r="4174">
          <cell r="A4174" t="str">
            <v xml:space="preserve">8577                                         </v>
          </cell>
          <cell r="C4174">
            <v>201478</v>
          </cell>
          <cell r="D4174">
            <v>85688</v>
          </cell>
        </row>
        <row r="4175">
          <cell r="A4175" t="str">
            <v xml:space="preserve">8578                                         </v>
          </cell>
          <cell r="C4175">
            <v>35554.94</v>
          </cell>
          <cell r="D4175">
            <v>15121.409999999996</v>
          </cell>
        </row>
        <row r="4176">
          <cell r="A4176" t="str">
            <v xml:space="preserve">8910                                         </v>
          </cell>
          <cell r="C4176">
            <v>10623928.9</v>
          </cell>
          <cell r="D4176">
            <v>0</v>
          </cell>
        </row>
        <row r="4177">
          <cell r="A4177" t="str">
            <v xml:space="preserve">9000                                         </v>
          </cell>
          <cell r="C4177">
            <v>0</v>
          </cell>
          <cell r="D4177">
            <v>0</v>
          </cell>
        </row>
        <row r="4178">
          <cell r="A4178" t="str">
            <v xml:space="preserve">9001                                         </v>
          </cell>
          <cell r="C4178">
            <v>0</v>
          </cell>
          <cell r="D4178">
            <v>0</v>
          </cell>
        </row>
        <row r="4179">
          <cell r="A4179" t="str">
            <v xml:space="preserve">9002                                         </v>
          </cell>
          <cell r="C4179">
            <v>0</v>
          </cell>
          <cell r="D4179">
            <v>0</v>
          </cell>
        </row>
        <row r="4180">
          <cell r="A4180" t="str">
            <v xml:space="preserve">9003                                         </v>
          </cell>
          <cell r="C4180">
            <v>0</v>
          </cell>
          <cell r="D4180">
            <v>0</v>
          </cell>
        </row>
        <row r="4181">
          <cell r="A4181" t="str">
            <v xml:space="preserve">9004                                         </v>
          </cell>
          <cell r="C4181">
            <v>0</v>
          </cell>
          <cell r="D4181">
            <v>0</v>
          </cell>
        </row>
        <row r="4182">
          <cell r="A4182" t="str">
            <v xml:space="preserve">9005                                         </v>
          </cell>
          <cell r="C4182">
            <v>0</v>
          </cell>
          <cell r="D4182">
            <v>0</v>
          </cell>
        </row>
        <row r="4183">
          <cell r="A4183" t="str">
            <v xml:space="preserve">9006                                         </v>
          </cell>
          <cell r="C4183">
            <v>0</v>
          </cell>
          <cell r="D4183">
            <v>0</v>
          </cell>
        </row>
        <row r="4184">
          <cell r="A4184" t="str">
            <v xml:space="preserve">9007                                         </v>
          </cell>
          <cell r="C4184">
            <v>0</v>
          </cell>
          <cell r="D4184">
            <v>0</v>
          </cell>
        </row>
        <row r="4185">
          <cell r="A4185" t="str">
            <v xml:space="preserve">9999                                         </v>
          </cell>
          <cell r="C4185">
            <v>0</v>
          </cell>
          <cell r="D4185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>
        <row r="1">
          <cell r="A1" t="str">
            <v>AD20</v>
          </cell>
          <cell r="B1" t="str">
            <v>PPEAccumDepre.Land Improvements</v>
          </cell>
        </row>
        <row r="2">
          <cell r="A2" t="str">
            <v>AD30</v>
          </cell>
          <cell r="B2" t="str">
            <v>PPEAccumDepre.Building</v>
          </cell>
        </row>
        <row r="3">
          <cell r="A3" t="str">
            <v>AD40</v>
          </cell>
          <cell r="B3" t="str">
            <v>PPEAccumDepre.Leasehold Improvements</v>
          </cell>
        </row>
        <row r="4">
          <cell r="A4" t="str">
            <v>AD50</v>
          </cell>
          <cell r="B4" t="str">
            <v>PPEAccumDepre.MachEquip</v>
          </cell>
        </row>
        <row r="5">
          <cell r="A5" t="str">
            <v>AD60</v>
          </cell>
          <cell r="B5" t="str">
            <v>PPEAccumDepre.FurnFix</v>
          </cell>
        </row>
        <row r="6">
          <cell r="A6" t="str">
            <v>AD70</v>
          </cell>
          <cell r="B6" t="str">
            <v>PPEAccumDepre.MIS</v>
          </cell>
        </row>
        <row r="7">
          <cell r="A7" t="str">
            <v>AD80</v>
          </cell>
          <cell r="B7" t="str">
            <v>PPEAccumDepre.Vehicle</v>
          </cell>
        </row>
        <row r="8">
          <cell r="A8" t="str">
            <v>ADA0</v>
          </cell>
          <cell r="B8" t="str">
            <v>PPEAccumDepre.Mechanical Stores</v>
          </cell>
        </row>
        <row r="9">
          <cell r="A9" t="str">
            <v>ADB0</v>
          </cell>
          <cell r="B9" t="str">
            <v>PPEAccumDepre.Other</v>
          </cell>
        </row>
        <row r="10">
          <cell r="A10" t="str">
            <v>AE10</v>
          </cell>
          <cell r="B10" t="str">
            <v>Accrued Expenses-Other</v>
          </cell>
        </row>
        <row r="11">
          <cell r="A11" t="str">
            <v>AE20</v>
          </cell>
          <cell r="B11" t="str">
            <v xml:space="preserve">Accrued Expenses - Taxes Payable Other than Income </v>
          </cell>
        </row>
        <row r="12">
          <cell r="A12" t="str">
            <v>AF03</v>
          </cell>
          <cell r="B12" t="str">
            <v>Due From Affiliate - Agentina</v>
          </cell>
        </row>
        <row r="13">
          <cell r="A13" t="str">
            <v>AF05</v>
          </cell>
          <cell r="B13" t="str">
            <v>Due From Affiliate - Brasil</v>
          </cell>
        </row>
        <row r="14">
          <cell r="A14" t="str">
            <v>AF10</v>
          </cell>
          <cell r="B14" t="str">
            <v>Due From Affiliate - Columbia</v>
          </cell>
        </row>
        <row r="15">
          <cell r="A15" t="str">
            <v>AF20</v>
          </cell>
          <cell r="B15" t="str">
            <v>Due From Affiliate - Corporate</v>
          </cell>
        </row>
        <row r="16">
          <cell r="A16" t="str">
            <v>AF30</v>
          </cell>
          <cell r="B16" t="str">
            <v>Due From Affiliate - Kenya</v>
          </cell>
        </row>
        <row r="17">
          <cell r="A17" t="str">
            <v>AF40</v>
          </cell>
          <cell r="B17" t="str">
            <v>Due From Affiliate - Malaysia</v>
          </cell>
        </row>
        <row r="18">
          <cell r="A18" t="str">
            <v>AF50</v>
          </cell>
          <cell r="B18" t="str">
            <v>Due From Affiliate - US Financial</v>
          </cell>
        </row>
        <row r="19">
          <cell r="A19" t="str">
            <v>AF60</v>
          </cell>
          <cell r="B19" t="str">
            <v>Due From Affiliate - Korea</v>
          </cell>
        </row>
        <row r="20">
          <cell r="A20" t="str">
            <v>AF70</v>
          </cell>
          <cell r="B20" t="str">
            <v>Due From Affiliate - Pakistan</v>
          </cell>
        </row>
        <row r="21">
          <cell r="A21" t="str">
            <v>AF80</v>
          </cell>
          <cell r="B21" t="str">
            <v>Due From Affiliate - Venezuela</v>
          </cell>
        </row>
        <row r="22">
          <cell r="A22" t="str">
            <v>AF85</v>
          </cell>
          <cell r="B22" t="str">
            <v>Due From Affiliate - Ecuador</v>
          </cell>
        </row>
        <row r="23">
          <cell r="A23" t="str">
            <v>AN10</v>
          </cell>
          <cell r="B23" t="str">
            <v>AR NonTrade-Advances to Suppliers</v>
          </cell>
        </row>
        <row r="24">
          <cell r="A24" t="str">
            <v>AN20</v>
          </cell>
          <cell r="B24" t="str">
            <v>AR NonTrade-Due from Employee</v>
          </cell>
        </row>
        <row r="25">
          <cell r="A25" t="str">
            <v>AN30</v>
          </cell>
          <cell r="B25" t="str">
            <v>AR NonTrade-Claim Receivable</v>
          </cell>
        </row>
        <row r="26">
          <cell r="A26" t="str">
            <v>AN40</v>
          </cell>
          <cell r="B26" t="str">
            <v>AR NonTrade-Interest Receivable</v>
          </cell>
        </row>
        <row r="27">
          <cell r="A27" t="str">
            <v>AN70</v>
          </cell>
          <cell r="B27" t="str">
            <v>AR NonTrade-Freight Claims</v>
          </cell>
        </row>
        <row r="28">
          <cell r="A28" t="str">
            <v>AN90</v>
          </cell>
          <cell r="B28" t="str">
            <v>AR NonTrade-Other</v>
          </cell>
        </row>
        <row r="29">
          <cell r="A29" t="str">
            <v>AN95</v>
          </cell>
          <cell r="B29" t="str">
            <v>AR NonTrade-Allow for Doubtful Accts</v>
          </cell>
        </row>
        <row r="30">
          <cell r="A30" t="str">
            <v>AN99</v>
          </cell>
          <cell r="B30" t="str">
            <v>AR NonTrade-Value Added Tax Refundable</v>
          </cell>
        </row>
        <row r="31">
          <cell r="A31" t="str">
            <v>AO10</v>
          </cell>
          <cell r="B31" t="str">
            <v>OtherAssets-Deposit</v>
          </cell>
        </row>
        <row r="32">
          <cell r="A32" t="str">
            <v>AO20</v>
          </cell>
          <cell r="B32" t="str">
            <v>OtherAssets-Deferred Charge</v>
          </cell>
        </row>
        <row r="33">
          <cell r="A33" t="str">
            <v>AO30</v>
          </cell>
          <cell r="B33" t="str">
            <v>OtherAssets-Other</v>
          </cell>
        </row>
        <row r="34">
          <cell r="A34" t="str">
            <v>AO99</v>
          </cell>
          <cell r="B34" t="str">
            <v>Pre-Production</v>
          </cell>
        </row>
        <row r="35">
          <cell r="A35" t="str">
            <v>AP10</v>
          </cell>
          <cell r="B35" t="str">
            <v>AP.Trade-Trade</v>
          </cell>
        </row>
        <row r="36">
          <cell r="A36" t="str">
            <v>AP40</v>
          </cell>
          <cell r="B36" t="str">
            <v>AP.NonTrade-NonTrade</v>
          </cell>
        </row>
        <row r="37">
          <cell r="A37" t="str">
            <v>AT10</v>
          </cell>
          <cell r="B37" t="str">
            <v>AR Trade - Age</v>
          </cell>
        </row>
        <row r="38">
          <cell r="A38" t="str">
            <v>AT20</v>
          </cell>
          <cell r="B38" t="str">
            <v>AR Trade - Allow for Doubtful Accts</v>
          </cell>
        </row>
        <row r="39">
          <cell r="A39" t="str">
            <v>AT30</v>
          </cell>
          <cell r="B39" t="str">
            <v>AR Trade - Other</v>
          </cell>
        </row>
        <row r="40">
          <cell r="A40" t="str">
            <v>CA10</v>
          </cell>
          <cell r="B40" t="str">
            <v xml:space="preserve">CashEquiv - On Hand &amp; Unrestricted Fund </v>
          </cell>
        </row>
        <row r="41">
          <cell r="A41" t="str">
            <v>CA20</v>
          </cell>
          <cell r="B41" t="str">
            <v>CashEquiv - Temporary Investments</v>
          </cell>
        </row>
        <row r="42">
          <cell r="A42" t="str">
            <v>DB10</v>
          </cell>
          <cell r="B42" t="str">
            <v>ShortTermDebt-Banks</v>
          </cell>
        </row>
        <row r="43">
          <cell r="A43" t="str">
            <v>DTA1</v>
          </cell>
          <cell r="B43" t="str">
            <v>Deferred Taxes - Non-Current</v>
          </cell>
        </row>
        <row r="44">
          <cell r="A44" t="str">
            <v>DTL1</v>
          </cell>
          <cell r="B44" t="str">
            <v>Deferred Taxes Liabilities - Non-Current</v>
          </cell>
        </row>
        <row r="45">
          <cell r="A45" t="str">
            <v>EQ10</v>
          </cell>
          <cell r="B45" t="str">
            <v>Common Stock Issued</v>
          </cell>
        </row>
        <row r="46">
          <cell r="A46" t="str">
            <v>EQ20</v>
          </cell>
          <cell r="B46" t="str">
            <v>Premium on Common Stock</v>
          </cell>
        </row>
        <row r="47">
          <cell r="A47" t="str">
            <v>GW10</v>
          </cell>
          <cell r="B47" t="str">
            <v>IntangAssetCost.Goodwill</v>
          </cell>
        </row>
        <row r="48">
          <cell r="A48" t="str">
            <v>GW20</v>
          </cell>
          <cell r="B48" t="str">
            <v>IntangAssetAmort.Goodwill</v>
          </cell>
        </row>
        <row r="49">
          <cell r="A49" t="str">
            <v>IV10</v>
          </cell>
          <cell r="B49" t="str">
            <v>Inventory - Finished Goods</v>
          </cell>
        </row>
        <row r="50">
          <cell r="A50" t="str">
            <v>IV20</v>
          </cell>
          <cell r="B50" t="str">
            <v>Inventory - Work in Process</v>
          </cell>
        </row>
        <row r="51">
          <cell r="A51" t="str">
            <v>IV30</v>
          </cell>
          <cell r="B51" t="str">
            <v>Inventory.RawMaterial-Other</v>
          </cell>
        </row>
        <row r="52">
          <cell r="A52" t="str">
            <v>IV40</v>
          </cell>
          <cell r="B52" t="str">
            <v>Inventory-Machanical Stores</v>
          </cell>
        </row>
        <row r="53">
          <cell r="A53" t="str">
            <v>IV50</v>
          </cell>
          <cell r="B53" t="str">
            <v>Inventory-Supplies</v>
          </cell>
        </row>
        <row r="54">
          <cell r="A54" t="str">
            <v>IV60</v>
          </cell>
          <cell r="B54" t="str">
            <v>Inventory-Packing Material</v>
          </cell>
        </row>
        <row r="55">
          <cell r="A55" t="str">
            <v>IV70</v>
          </cell>
          <cell r="B55" t="str">
            <v>Inventory-Energy</v>
          </cell>
        </row>
        <row r="56">
          <cell r="A56" t="str">
            <v>LF03</v>
          </cell>
          <cell r="B56" t="str">
            <v>Due to Short Term Affiliates-Agentina</v>
          </cell>
        </row>
        <row r="57">
          <cell r="A57" t="str">
            <v>LF05</v>
          </cell>
          <cell r="B57" t="str">
            <v>Due to Short Term Affiliates-Brazil</v>
          </cell>
        </row>
        <row r="58">
          <cell r="A58" t="str">
            <v>LF10</v>
          </cell>
          <cell r="B58" t="str">
            <v>Due to Short Term Affiliates-Columbia</v>
          </cell>
        </row>
        <row r="59">
          <cell r="A59" t="str">
            <v>LF20</v>
          </cell>
          <cell r="B59" t="str">
            <v>Due to Short Term Affiliates-Corporate</v>
          </cell>
        </row>
        <row r="60">
          <cell r="A60" t="str">
            <v>LF25</v>
          </cell>
          <cell r="B60" t="str">
            <v>Due to Short Term Affiliates-CP Development</v>
          </cell>
        </row>
        <row r="61">
          <cell r="A61" t="str">
            <v>LF30</v>
          </cell>
          <cell r="B61" t="str">
            <v>Due to Short Term Affiliates-USA</v>
          </cell>
        </row>
        <row r="62">
          <cell r="A62" t="str">
            <v>LF35</v>
          </cell>
          <cell r="B62" t="str">
            <v>Due to Short Term Affiliates-Korea</v>
          </cell>
        </row>
        <row r="63">
          <cell r="A63" t="str">
            <v>LF40</v>
          </cell>
          <cell r="B63" t="str">
            <v>Due to Short Term Affiliates-Malaysia</v>
          </cell>
        </row>
        <row r="64">
          <cell r="A64" t="str">
            <v>LF47</v>
          </cell>
          <cell r="B64" t="str">
            <v>Due to Short Term Affiliates-Pakistan</v>
          </cell>
        </row>
        <row r="65">
          <cell r="A65" t="str">
            <v>LF45</v>
          </cell>
          <cell r="B65" t="str">
            <v>Due to Short Term Affiliates-Kenya</v>
          </cell>
        </row>
        <row r="66">
          <cell r="A66" t="str">
            <v>LF50</v>
          </cell>
          <cell r="B66" t="str">
            <v>Due to Long Term  Affiliates-Corporate</v>
          </cell>
        </row>
        <row r="67">
          <cell r="A67" t="str">
            <v>LF80</v>
          </cell>
          <cell r="B67" t="str">
            <v xml:space="preserve">Due to Long Term  Affiliates-Venezuela </v>
          </cell>
        </row>
        <row r="68">
          <cell r="A68" t="str">
            <v>NT10</v>
          </cell>
          <cell r="B68" t="str">
            <v>Notes Receivable Trade</v>
          </cell>
        </row>
        <row r="69">
          <cell r="A69" t="str">
            <v>NT20</v>
          </cell>
          <cell r="B69" t="str">
            <v>Notes Receivable Other</v>
          </cell>
        </row>
        <row r="70">
          <cell r="A70" t="str">
            <v>PE10</v>
          </cell>
          <cell r="B70" t="str">
            <v>Prepaid Expenses</v>
          </cell>
        </row>
        <row r="71">
          <cell r="A71" t="str">
            <v>PP10</v>
          </cell>
          <cell r="B71" t="str">
            <v>PPECost.Land</v>
          </cell>
        </row>
        <row r="72">
          <cell r="A72" t="str">
            <v>PP15</v>
          </cell>
          <cell r="B72" t="str">
            <v>PPECost.Land Right</v>
          </cell>
        </row>
        <row r="73">
          <cell r="A73" t="str">
            <v>PP20</v>
          </cell>
          <cell r="B73" t="str">
            <v>PPECost.Land Improvements</v>
          </cell>
        </row>
        <row r="74">
          <cell r="A74" t="str">
            <v>PP30</v>
          </cell>
          <cell r="B74" t="str">
            <v>PPECost.Buildings</v>
          </cell>
        </row>
        <row r="75">
          <cell r="A75" t="str">
            <v>PP40</v>
          </cell>
          <cell r="B75" t="str">
            <v>PPECost.Leasehold Improvements</v>
          </cell>
        </row>
        <row r="76">
          <cell r="A76" t="str">
            <v>PP50</v>
          </cell>
          <cell r="B76" t="str">
            <v>PPECost.MachEquip</v>
          </cell>
        </row>
        <row r="77">
          <cell r="A77" t="str">
            <v>PP60</v>
          </cell>
          <cell r="B77" t="str">
            <v>PPECost.FurnFix</v>
          </cell>
        </row>
        <row r="78">
          <cell r="A78" t="str">
            <v>PP70</v>
          </cell>
          <cell r="B78" t="str">
            <v>PPECost.MIS</v>
          </cell>
        </row>
        <row r="79">
          <cell r="A79" t="str">
            <v>PP80</v>
          </cell>
          <cell r="B79" t="str">
            <v>PPECost.Vehicle</v>
          </cell>
        </row>
        <row r="80">
          <cell r="A80" t="str">
            <v>PP90</v>
          </cell>
          <cell r="B80" t="str">
            <v>PPECost.CWIP</v>
          </cell>
        </row>
        <row r="81">
          <cell r="A81" t="str">
            <v>PPA0</v>
          </cell>
          <cell r="B81" t="str">
            <v>PPECost.Mechanical Stores</v>
          </cell>
        </row>
        <row r="82">
          <cell r="A82" t="str">
            <v>PPB0</v>
          </cell>
          <cell r="B82" t="str">
            <v>PPECost.Other</v>
          </cell>
        </row>
        <row r="83">
          <cell r="A83" t="str">
            <v>RE10</v>
          </cell>
          <cell r="B83" t="str">
            <v>ShareHolderEquity.RetainEarning-Beginning Balance</v>
          </cell>
        </row>
        <row r="84">
          <cell r="A84" t="str">
            <v>RE20</v>
          </cell>
          <cell r="B84" t="str">
            <v>ShareHolderEquity.RetainEarning-Net Income</v>
          </cell>
        </row>
        <row r="85">
          <cell r="A85" t="str">
            <v>SL10</v>
          </cell>
          <cell r="B85" t="str">
            <v>Short Term Loan - Corporate</v>
          </cell>
        </row>
      </sheetData>
      <sheetData sheetId="45" refreshError="1">
        <row r="1">
          <cell r="A1" t="str">
            <v>CB10</v>
          </cell>
          <cell r="B1" t="str">
            <v>Charge Back Offset Dr - Malaysia Financial</v>
          </cell>
        </row>
        <row r="2">
          <cell r="A2" t="str">
            <v>CB20</v>
          </cell>
          <cell r="B2" t="str">
            <v>Charge Back Offset Cr - Malaysia Financial</v>
          </cell>
        </row>
        <row r="3">
          <cell r="A3" t="str">
            <v>D999</v>
          </cell>
          <cell r="B3" t="str">
            <v>Other Sales Deductions</v>
          </cell>
        </row>
        <row r="4">
          <cell r="A4" t="str">
            <v>DD10</v>
          </cell>
          <cell r="B4" t="str">
            <v>Discounts.Domestic-Glucose</v>
          </cell>
        </row>
        <row r="5">
          <cell r="A5" t="str">
            <v>DD20</v>
          </cell>
          <cell r="B5" t="str">
            <v>Discounts.Domestic-High Maltose</v>
          </cell>
        </row>
        <row r="6">
          <cell r="A6" t="str">
            <v>DD30</v>
          </cell>
          <cell r="B6" t="str">
            <v>Discounts.Domestic-Maltodextrin</v>
          </cell>
        </row>
        <row r="7">
          <cell r="A7" t="str">
            <v>DD40</v>
          </cell>
          <cell r="B7" t="str">
            <v>Discounts.Domestic-Dry Dextrose</v>
          </cell>
        </row>
        <row r="8">
          <cell r="A8" t="str">
            <v>DD50</v>
          </cell>
          <cell r="B8" t="str">
            <v>Discounts.Domestic-Regular Starch</v>
          </cell>
        </row>
        <row r="9">
          <cell r="A9" t="str">
            <v>DD60</v>
          </cell>
          <cell r="B9" t="str">
            <v>Discounts.Domestic-Modified Starch</v>
          </cell>
        </row>
        <row r="10">
          <cell r="A10" t="str">
            <v>DD70</v>
          </cell>
          <cell r="B10" t="str">
            <v>Discounts.Domestic-Co-Products</v>
          </cell>
        </row>
        <row r="11">
          <cell r="A11" t="str">
            <v>DD80</v>
          </cell>
          <cell r="B11" t="str">
            <v>Discounts.Domestic-Other</v>
          </cell>
        </row>
        <row r="12">
          <cell r="A12" t="str">
            <v>DE10</v>
          </cell>
          <cell r="B12" t="str">
            <v>Discounts.Export-Glucose</v>
          </cell>
        </row>
        <row r="13">
          <cell r="A13" t="str">
            <v>DE20</v>
          </cell>
          <cell r="B13" t="str">
            <v>Discounts.Export-High Maltose</v>
          </cell>
        </row>
        <row r="14">
          <cell r="A14" t="str">
            <v>DE30</v>
          </cell>
          <cell r="B14" t="str">
            <v>Discounts.Export-Maltodextrin</v>
          </cell>
        </row>
        <row r="15">
          <cell r="A15" t="str">
            <v>DE40</v>
          </cell>
          <cell r="B15" t="str">
            <v>Discounts.Export-Dry Dextrose</v>
          </cell>
        </row>
        <row r="16">
          <cell r="A16" t="str">
            <v>DE50</v>
          </cell>
          <cell r="B16" t="str">
            <v>Discounts.Export-Regular Starch</v>
          </cell>
        </row>
        <row r="17">
          <cell r="A17" t="str">
            <v>DE60</v>
          </cell>
          <cell r="B17" t="str">
            <v>Discounts.Export-Modified Starch</v>
          </cell>
        </row>
        <row r="18">
          <cell r="A18" t="str">
            <v>DE80</v>
          </cell>
          <cell r="B18" t="str">
            <v>Discounts.Export-Other</v>
          </cell>
        </row>
        <row r="19">
          <cell r="A19" t="str">
            <v>DI10</v>
          </cell>
          <cell r="B19" t="str">
            <v>Discounts.Interco-Glucose</v>
          </cell>
        </row>
        <row r="20">
          <cell r="A20" t="str">
            <v>DI20</v>
          </cell>
          <cell r="B20" t="str">
            <v>Discounts.Interco-High Maltose</v>
          </cell>
        </row>
        <row r="21">
          <cell r="A21" t="str">
            <v>DI30</v>
          </cell>
          <cell r="B21" t="str">
            <v>Discounts.Interco-Maltodextrin</v>
          </cell>
        </row>
        <row r="22">
          <cell r="A22" t="str">
            <v>DI40</v>
          </cell>
          <cell r="B22" t="str">
            <v>Discounts.Interco-Dry Dextrose</v>
          </cell>
        </row>
        <row r="23">
          <cell r="A23" t="str">
            <v>DI50</v>
          </cell>
          <cell r="B23" t="str">
            <v>Discounts.Interco-Regular Starch</v>
          </cell>
        </row>
        <row r="24">
          <cell r="A24" t="str">
            <v>DI60</v>
          </cell>
          <cell r="B24" t="str">
            <v>Discounts.Interco-Modified Starch</v>
          </cell>
        </row>
        <row r="25">
          <cell r="A25" t="str">
            <v>DI80</v>
          </cell>
          <cell r="B25" t="str">
            <v>Discounts.Interco-Other</v>
          </cell>
        </row>
        <row r="26">
          <cell r="A26" t="str">
            <v>EG10</v>
          </cell>
          <cell r="B26" t="str">
            <v>General &amp; Admin-Salaries &amp; Benefit</v>
          </cell>
        </row>
        <row r="27">
          <cell r="A27" t="str">
            <v>EG20</v>
          </cell>
          <cell r="B27" t="str">
            <v>General &amp; Admin-Audit Fee</v>
          </cell>
        </row>
        <row r="28">
          <cell r="A28" t="str">
            <v>EG30</v>
          </cell>
          <cell r="B28" t="str">
            <v>General &amp; Admin-Legal Fees &amp; Expenses</v>
          </cell>
        </row>
        <row r="29">
          <cell r="A29" t="str">
            <v>EG40</v>
          </cell>
          <cell r="B29" t="str">
            <v>General &amp; Admin-Bad Debt Expenses</v>
          </cell>
        </row>
        <row r="30">
          <cell r="A30" t="str">
            <v>EG50</v>
          </cell>
          <cell r="B30" t="str">
            <v>General &amp; Admin-Bank Fee &amp; Charges</v>
          </cell>
        </row>
        <row r="31">
          <cell r="A31" t="str">
            <v>EG60</v>
          </cell>
          <cell r="B31" t="str">
            <v>General &amp; Admin-MIS</v>
          </cell>
        </row>
        <row r="32">
          <cell r="A32" t="str">
            <v>EG70</v>
          </cell>
          <cell r="B32" t="str">
            <v>General &amp; Admin-Telecom</v>
          </cell>
        </row>
        <row r="33">
          <cell r="A33" t="str">
            <v>EG80</v>
          </cell>
          <cell r="B33" t="str">
            <v>General &amp; Admin-Depreciation</v>
          </cell>
        </row>
        <row r="34">
          <cell r="A34" t="str">
            <v>EG90</v>
          </cell>
          <cell r="B34" t="str">
            <v>General &amp; Admin-Amortization</v>
          </cell>
        </row>
        <row r="35">
          <cell r="A35" t="str">
            <v>EG92</v>
          </cell>
          <cell r="B35" t="str">
            <v>General &amp; Admin-Rent</v>
          </cell>
        </row>
        <row r="36">
          <cell r="A36" t="str">
            <v>EG94</v>
          </cell>
          <cell r="B36" t="str">
            <v>General &amp; Admin-Bonus Expenses</v>
          </cell>
        </row>
        <row r="37">
          <cell r="A37" t="str">
            <v>EGA0</v>
          </cell>
          <cell r="B37" t="str">
            <v>General &amp; Admin-Other</v>
          </cell>
        </row>
        <row r="38">
          <cell r="A38" t="str">
            <v>EO10</v>
          </cell>
          <cell r="B38" t="str">
            <v>Other Income/Expenses-(Gain)/Loss on Disposal</v>
          </cell>
        </row>
        <row r="39">
          <cell r="A39" t="str">
            <v>EO20</v>
          </cell>
          <cell r="B39" t="str">
            <v>Other Income/Expenses-Other(Income)Expenses</v>
          </cell>
        </row>
        <row r="40">
          <cell r="A40" t="str">
            <v>ES10</v>
          </cell>
          <cell r="B40" t="str">
            <v>Selling-Salaries&amp;Benefit</v>
          </cell>
        </row>
        <row r="41">
          <cell r="A41" t="str">
            <v>ES20</v>
          </cell>
          <cell r="B41" t="str">
            <v>Selling-Other</v>
          </cell>
        </row>
        <row r="42">
          <cell r="A42" t="str">
            <v>ES30</v>
          </cell>
          <cell r="B42" t="str">
            <v>Selling-Other -Commission</v>
          </cell>
        </row>
        <row r="43">
          <cell r="A43" t="str">
            <v>F999</v>
          </cell>
          <cell r="B43" t="str">
            <v>Freight - Depreciation</v>
          </cell>
        </row>
        <row r="44">
          <cell r="A44" t="str">
            <v>FC10</v>
          </cell>
          <cell r="B44" t="str">
            <v>Exchange (Gain)Loss</v>
          </cell>
        </row>
        <row r="45">
          <cell r="A45" t="str">
            <v>FC12</v>
          </cell>
          <cell r="B45" t="str">
            <v>ExchGL - Realized</v>
          </cell>
        </row>
        <row r="46">
          <cell r="A46" t="str">
            <v>FC14</v>
          </cell>
          <cell r="B46" t="str">
            <v>ExchGL - Unrealized</v>
          </cell>
        </row>
        <row r="47">
          <cell r="A47" t="str">
            <v>FC20</v>
          </cell>
          <cell r="B47" t="str">
            <v>FinCostslc-Corporate Financial</v>
          </cell>
        </row>
        <row r="48">
          <cell r="A48" t="str">
            <v>FC30</v>
          </cell>
          <cell r="B48" t="str">
            <v>FinCost3rdParty.Int-Interest Expenses-On Short Term Debt</v>
          </cell>
        </row>
        <row r="49">
          <cell r="A49" t="str">
            <v>FC40</v>
          </cell>
          <cell r="B49" t="str">
            <v>FinCost3rdParty.Int-Interest Expenses-Transferred to Fixed Assets</v>
          </cell>
        </row>
        <row r="50">
          <cell r="A50" t="str">
            <v>FD10</v>
          </cell>
          <cell r="B50" t="str">
            <v>Freight.Domestic-Glucose</v>
          </cell>
        </row>
        <row r="51">
          <cell r="A51" t="str">
            <v>FD20</v>
          </cell>
          <cell r="B51" t="str">
            <v>Freight.Domestic-High Maltose</v>
          </cell>
        </row>
        <row r="52">
          <cell r="A52" t="str">
            <v>FD30</v>
          </cell>
          <cell r="B52" t="str">
            <v>Freight.Domestic-Maltodextrin</v>
          </cell>
        </row>
        <row r="53">
          <cell r="A53" t="str">
            <v>FD40</v>
          </cell>
          <cell r="B53" t="str">
            <v>Freight.Domestic-Dry Dextrose</v>
          </cell>
        </row>
        <row r="54">
          <cell r="A54" t="str">
            <v>FD50</v>
          </cell>
          <cell r="B54" t="str">
            <v>Freight.Domestic-Regular Starch</v>
          </cell>
        </row>
        <row r="55">
          <cell r="A55" t="str">
            <v>FD60</v>
          </cell>
          <cell r="B55" t="str">
            <v>Freight.Domestic-Modified Starch</v>
          </cell>
        </row>
        <row r="56">
          <cell r="A56" t="str">
            <v>FD70</v>
          </cell>
          <cell r="B56" t="str">
            <v>Freight.Domestic-Co-Products</v>
          </cell>
        </row>
        <row r="57">
          <cell r="A57" t="str">
            <v>FD80</v>
          </cell>
          <cell r="B57" t="str">
            <v>Freight.Domestic-Other</v>
          </cell>
        </row>
        <row r="58">
          <cell r="A58" t="str">
            <v>FE10</v>
          </cell>
          <cell r="B58" t="str">
            <v>Freight.Export-Glucose</v>
          </cell>
        </row>
        <row r="59">
          <cell r="A59" t="str">
            <v>FE20</v>
          </cell>
          <cell r="B59" t="str">
            <v>Freight.Export-High Maltose</v>
          </cell>
        </row>
        <row r="60">
          <cell r="A60" t="str">
            <v>FE30</v>
          </cell>
          <cell r="B60" t="str">
            <v>Freight.Export-Maltodextrin</v>
          </cell>
        </row>
        <row r="61">
          <cell r="A61" t="str">
            <v>FE40</v>
          </cell>
          <cell r="B61" t="str">
            <v>Freight.Export-Dry Dextrose</v>
          </cell>
        </row>
        <row r="62">
          <cell r="A62" t="str">
            <v>FE50</v>
          </cell>
          <cell r="B62" t="str">
            <v>Freight.Export-Regular Starch</v>
          </cell>
        </row>
        <row r="63">
          <cell r="A63" t="str">
            <v>FE60</v>
          </cell>
          <cell r="B63" t="str">
            <v>Freight.Export-Modified Starch</v>
          </cell>
        </row>
        <row r="64">
          <cell r="A64" t="str">
            <v>FE80</v>
          </cell>
          <cell r="B64" t="str">
            <v>Freight.Export-Other</v>
          </cell>
        </row>
        <row r="65">
          <cell r="A65" t="str">
            <v>FI10</v>
          </cell>
          <cell r="B65" t="str">
            <v>Freight.Interco-Glucose</v>
          </cell>
        </row>
        <row r="66">
          <cell r="A66" t="str">
            <v>FI20</v>
          </cell>
          <cell r="B66" t="str">
            <v>Freight.Interco-High Maltose</v>
          </cell>
        </row>
        <row r="67">
          <cell r="A67" t="str">
            <v>FI30</v>
          </cell>
          <cell r="B67" t="str">
            <v>Freight.Interco-Maltodextrin</v>
          </cell>
        </row>
        <row r="68">
          <cell r="A68" t="str">
            <v>FI40</v>
          </cell>
          <cell r="B68" t="str">
            <v>Freight.Interco-Dry Dextrose</v>
          </cell>
        </row>
        <row r="69">
          <cell r="A69" t="str">
            <v>FI50</v>
          </cell>
          <cell r="B69" t="str">
            <v>Freight.Interco-Regular Starch</v>
          </cell>
        </row>
        <row r="70">
          <cell r="A70" t="str">
            <v>FI60</v>
          </cell>
          <cell r="B70" t="str">
            <v>Freight.Interco-Modified Starch</v>
          </cell>
        </row>
        <row r="71">
          <cell r="A71" t="str">
            <v>FI80</v>
          </cell>
          <cell r="B71" t="str">
            <v>Freight.Interco-Other</v>
          </cell>
        </row>
        <row r="72">
          <cell r="A72" t="str">
            <v>FR10</v>
          </cell>
          <cell r="B72" t="str">
            <v>Interco Fee&amp;Royalty - Corporate</v>
          </cell>
        </row>
        <row r="73">
          <cell r="A73" t="str">
            <v>IV99</v>
          </cell>
          <cell r="B73" t="str">
            <v>FG/WIP Inventories Change</v>
          </cell>
        </row>
        <row r="74">
          <cell r="A74" t="str">
            <v>ME10</v>
          </cell>
          <cell r="B74" t="str">
            <v>Manufacturing Expenses.Cost-Labour</v>
          </cell>
        </row>
        <row r="75">
          <cell r="A75" t="str">
            <v>ME20</v>
          </cell>
          <cell r="B75" t="str">
            <v>Manufacturing Expenses.Cost-Repair&amp;Maintenance</v>
          </cell>
        </row>
        <row r="76">
          <cell r="A76" t="str">
            <v>ME30</v>
          </cell>
          <cell r="B76" t="str">
            <v>Manufacturing Expenses.Cost-Overhead</v>
          </cell>
        </row>
        <row r="77">
          <cell r="A77" t="str">
            <v>ME40</v>
          </cell>
          <cell r="B77" t="str">
            <v>Manufacturing Expenses.Cost-Supplies&amp;Packaging</v>
          </cell>
        </row>
        <row r="78">
          <cell r="A78" t="str">
            <v>ME50</v>
          </cell>
          <cell r="B78" t="str">
            <v>Manufacturing Expenses.Cost-Utilities</v>
          </cell>
        </row>
        <row r="79">
          <cell r="A79" t="str">
            <v>ME55</v>
          </cell>
          <cell r="B79" t="str">
            <v>Manufacturing Expenses.Cost-Logistics</v>
          </cell>
        </row>
        <row r="80">
          <cell r="A80" t="str">
            <v>ME60</v>
          </cell>
          <cell r="B80" t="str">
            <v>Manufacturing Expenses.Cost-Other</v>
          </cell>
        </row>
        <row r="81">
          <cell r="A81" t="str">
            <v>ME70</v>
          </cell>
          <cell r="B81" t="str">
            <v>Manufacturing Expenses-Depreciation Expenses</v>
          </cell>
        </row>
        <row r="82">
          <cell r="A82" t="str">
            <v>ME80</v>
          </cell>
          <cell r="B82" t="str">
            <v>Manufacturing Expenses-Manufacturing Variance to Std.</v>
          </cell>
        </row>
        <row r="83">
          <cell r="A83" t="str">
            <v>PF10</v>
          </cell>
          <cell r="B83" t="str">
            <v>Purchase Products-Glucose</v>
          </cell>
        </row>
        <row r="84">
          <cell r="A84" t="str">
            <v>PF20</v>
          </cell>
          <cell r="B84" t="str">
            <v>Purchase Products-High Maltose</v>
          </cell>
        </row>
        <row r="85">
          <cell r="A85" t="str">
            <v>PF30</v>
          </cell>
          <cell r="B85" t="str">
            <v>Purchase Products-Maltodextrin</v>
          </cell>
        </row>
        <row r="86">
          <cell r="A86" t="str">
            <v>PF40</v>
          </cell>
          <cell r="B86" t="str">
            <v>Purchase Products-Dry Dextrose</v>
          </cell>
        </row>
        <row r="87">
          <cell r="A87" t="str">
            <v>PF50</v>
          </cell>
          <cell r="B87" t="str">
            <v>Purchase Products-Regular Starch</v>
          </cell>
        </row>
        <row r="88">
          <cell r="A88" t="str">
            <v>PF60</v>
          </cell>
          <cell r="B88" t="str">
            <v>Purchase Products-Modified Starch</v>
          </cell>
        </row>
        <row r="89">
          <cell r="A89" t="str">
            <v>PF70</v>
          </cell>
          <cell r="B89" t="str">
            <v>Purchase Products-Co-Products</v>
          </cell>
        </row>
        <row r="90">
          <cell r="A90" t="str">
            <v>PF80</v>
          </cell>
          <cell r="B90" t="str">
            <v>Purchase Products-Other</v>
          </cell>
        </row>
        <row r="91">
          <cell r="A91" t="str">
            <v>RM10</v>
          </cell>
          <cell r="B91" t="str">
            <v>Raw Materials-Other</v>
          </cell>
        </row>
        <row r="92">
          <cell r="A92" t="str">
            <v>SD10</v>
          </cell>
          <cell r="B92" t="str">
            <v>Customer Sales.Domestic-Glucose</v>
          </cell>
        </row>
        <row r="93">
          <cell r="A93" t="str">
            <v>SD20</v>
          </cell>
          <cell r="B93" t="str">
            <v>Customer Sales.Domestic-High Maltose</v>
          </cell>
        </row>
        <row r="94">
          <cell r="A94" t="str">
            <v>SD30</v>
          </cell>
          <cell r="B94" t="str">
            <v>Customer Sales.Domestic-Maltodextrin</v>
          </cell>
        </row>
        <row r="95">
          <cell r="A95" t="str">
            <v>SD40</v>
          </cell>
          <cell r="B95" t="str">
            <v>Customer Sales.Domestic-Dry Dextrose</v>
          </cell>
        </row>
        <row r="96">
          <cell r="A96" t="str">
            <v>SD50</v>
          </cell>
          <cell r="B96" t="str">
            <v>Customer Sales.Domestic-Regular Starch</v>
          </cell>
        </row>
        <row r="97">
          <cell r="A97" t="str">
            <v>SD60</v>
          </cell>
          <cell r="B97" t="str">
            <v>Customer Sales.Domestic-Modified Starch</v>
          </cell>
        </row>
        <row r="98">
          <cell r="A98" t="str">
            <v>SD70</v>
          </cell>
          <cell r="B98" t="str">
            <v>Customer Sales.Domestic-Co-Products</v>
          </cell>
        </row>
        <row r="99">
          <cell r="A99" t="str">
            <v>SD80</v>
          </cell>
          <cell r="B99" t="str">
            <v>Customer Sales.Domestic-Other</v>
          </cell>
        </row>
        <row r="100">
          <cell r="A100" t="str">
            <v>SE10</v>
          </cell>
          <cell r="B100" t="str">
            <v>Customer Sales.Export-Glucose</v>
          </cell>
        </row>
        <row r="101">
          <cell r="A101" t="str">
            <v>SE20</v>
          </cell>
          <cell r="B101" t="str">
            <v>Customer Sales.Export-High Maltose</v>
          </cell>
        </row>
        <row r="102">
          <cell r="A102" t="str">
            <v>SE30</v>
          </cell>
          <cell r="B102" t="str">
            <v>Customer Sales.Export-Maltodextrin</v>
          </cell>
        </row>
        <row r="103">
          <cell r="A103" t="str">
            <v>SE40</v>
          </cell>
          <cell r="B103" t="str">
            <v>Customer Sales.Export-Dry Dextrose</v>
          </cell>
        </row>
        <row r="104">
          <cell r="A104" t="str">
            <v>SE50</v>
          </cell>
          <cell r="B104" t="str">
            <v>Customer Sales.Export-Regular Starch</v>
          </cell>
        </row>
        <row r="105">
          <cell r="A105" t="str">
            <v>SE60</v>
          </cell>
          <cell r="B105" t="str">
            <v>Customer Sales.Export-Modified Starch</v>
          </cell>
        </row>
        <row r="106">
          <cell r="A106" t="str">
            <v>SE80</v>
          </cell>
          <cell r="B106" t="str">
            <v>Customer Sales.Export-Other</v>
          </cell>
        </row>
        <row r="107">
          <cell r="A107" t="str">
            <v>SI03</v>
          </cell>
          <cell r="B107" t="str">
            <v>Interco Sales-Agentina Financials</v>
          </cell>
        </row>
        <row r="108">
          <cell r="A108" t="str">
            <v>SI05</v>
          </cell>
          <cell r="B108" t="str">
            <v>Interco Sales-Brazil Financials</v>
          </cell>
        </row>
        <row r="109">
          <cell r="A109" t="str">
            <v>SI07</v>
          </cell>
          <cell r="B109" t="str">
            <v>Interco Sales-Columbia Financials</v>
          </cell>
        </row>
        <row r="110">
          <cell r="A110" t="str">
            <v>SI10</v>
          </cell>
          <cell r="B110" t="str">
            <v>Interco Sales-Kenya Financials</v>
          </cell>
        </row>
        <row r="111">
          <cell r="A111" t="str">
            <v>SI40</v>
          </cell>
          <cell r="B111" t="str">
            <v>Interco Sales-Malaysia Financials</v>
          </cell>
        </row>
        <row r="112">
          <cell r="A112" t="str">
            <v>SI60</v>
          </cell>
          <cell r="B112" t="str">
            <v>Interco Sales-Pakistan Financials</v>
          </cell>
        </row>
        <row r="113">
          <cell r="A113" t="str">
            <v>SI70</v>
          </cell>
          <cell r="B113" t="str">
            <v>Interco Sales-US Financials</v>
          </cell>
        </row>
        <row r="114">
          <cell r="A114" t="str">
            <v>SI80</v>
          </cell>
          <cell r="B114" t="str">
            <v>Interco Sales-Venezuela Caracus Financials</v>
          </cell>
        </row>
        <row r="115">
          <cell r="A115" t="str">
            <v>SI85</v>
          </cell>
          <cell r="B115" t="str">
            <v>Interco Sales-Ecuador Financials</v>
          </cell>
        </row>
        <row r="116">
          <cell r="A116" t="str">
            <v>SP10</v>
          </cell>
          <cell r="B116" t="str">
            <v>Special Items - Spin-Off Expenses</v>
          </cell>
        </row>
        <row r="117">
          <cell r="A117" t="str">
            <v>SP20</v>
          </cell>
          <cell r="B117" t="str">
            <v>Special Items - Restructuring Expenses</v>
          </cell>
        </row>
        <row r="118">
          <cell r="A118" t="str">
            <v>SP30</v>
          </cell>
          <cell r="B118" t="str">
            <v>Special Items - Other</v>
          </cell>
        </row>
        <row r="119">
          <cell r="A119" t="str">
            <v>TX10</v>
          </cell>
          <cell r="B119" t="str">
            <v>Income Tax Expenses-Current Non US</v>
          </cell>
        </row>
        <row r="120">
          <cell r="A120" t="str">
            <v>TX20</v>
          </cell>
          <cell r="B120" t="str">
            <v>Income Tax Expenses-Deferred Non US</v>
          </cell>
        </row>
        <row r="121">
          <cell r="A121" t="str">
            <v>TX30</v>
          </cell>
          <cell r="B121" t="str">
            <v>Income Tax Expenses-Prior Period Adjustment</v>
          </cell>
        </row>
        <row r="122">
          <cell r="A122" t="str">
            <v>TX40</v>
          </cell>
          <cell r="B122" t="str">
            <v>Income Tax Expenses-Other</v>
          </cell>
        </row>
        <row r="123">
          <cell r="A123" t="str">
            <v>WD10</v>
          </cell>
          <cell r="B123" t="str">
            <v>SalesWhse.Domestic-Glucose</v>
          </cell>
        </row>
        <row r="124">
          <cell r="A124" t="str">
            <v>WD20</v>
          </cell>
          <cell r="B124" t="str">
            <v>SalesWhse.Domestic-High Maltose</v>
          </cell>
        </row>
        <row r="125">
          <cell r="A125" t="str">
            <v>WD30</v>
          </cell>
          <cell r="B125" t="str">
            <v>SalesWhse.Domestic-Maltodextrin</v>
          </cell>
        </row>
        <row r="126">
          <cell r="A126" t="str">
            <v>WD40</v>
          </cell>
          <cell r="B126" t="str">
            <v>SalesWhse.Domestic-Dry Dextrose</v>
          </cell>
        </row>
        <row r="127">
          <cell r="A127" t="str">
            <v>WD50</v>
          </cell>
          <cell r="B127" t="str">
            <v>SalesWhse.Domestic-Regular Starch</v>
          </cell>
        </row>
        <row r="128">
          <cell r="A128" t="str">
            <v>WD60</v>
          </cell>
          <cell r="B128" t="str">
            <v>SalesWhse.Domestic-Modified Starch</v>
          </cell>
        </row>
        <row r="129">
          <cell r="A129" t="str">
            <v>WD70</v>
          </cell>
          <cell r="B129" t="str">
            <v>SalesWhse.Domestic-Co-Products</v>
          </cell>
        </row>
        <row r="130">
          <cell r="A130" t="str">
            <v>WD80</v>
          </cell>
          <cell r="B130" t="str">
            <v>SalesWhse.Domestic-Other</v>
          </cell>
        </row>
        <row r="131">
          <cell r="A131" t="str">
            <v>WE10</v>
          </cell>
          <cell r="B131" t="str">
            <v>SalesWhse.Export-Glucose</v>
          </cell>
        </row>
        <row r="132">
          <cell r="A132" t="str">
            <v>WE20</v>
          </cell>
          <cell r="B132" t="str">
            <v>SalesWhse.Export-High Maltose</v>
          </cell>
        </row>
        <row r="133">
          <cell r="A133" t="str">
            <v>WE30</v>
          </cell>
          <cell r="B133" t="str">
            <v>SalesWhse.Export-Maltodextrin</v>
          </cell>
        </row>
        <row r="134">
          <cell r="A134" t="str">
            <v>WE40</v>
          </cell>
          <cell r="B134" t="str">
            <v>SalesWhse.Export-Dry Dextrose</v>
          </cell>
        </row>
        <row r="135">
          <cell r="A135" t="str">
            <v>WE50</v>
          </cell>
          <cell r="B135" t="str">
            <v>SalesWhse.Export-Regular Starch</v>
          </cell>
        </row>
        <row r="136">
          <cell r="A136" t="str">
            <v>WE60</v>
          </cell>
          <cell r="B136" t="str">
            <v>SalesWhse.Export-Modified Starch</v>
          </cell>
        </row>
        <row r="137">
          <cell r="A137" t="str">
            <v>WE80</v>
          </cell>
          <cell r="B137" t="str">
            <v>SalesWhse.Export-Other</v>
          </cell>
        </row>
        <row r="138">
          <cell r="A138" t="str">
            <v>WI10</v>
          </cell>
          <cell r="B138" t="str">
            <v>SalesWhse.Interco-Glucose</v>
          </cell>
        </row>
        <row r="139">
          <cell r="A139" t="str">
            <v>WI20</v>
          </cell>
          <cell r="B139" t="str">
            <v>SalesWhse.Interco-High Maltose</v>
          </cell>
        </row>
        <row r="140">
          <cell r="A140" t="str">
            <v>WI30</v>
          </cell>
          <cell r="B140" t="str">
            <v>SalesWhse.Interco-Maltodextrin</v>
          </cell>
        </row>
        <row r="141">
          <cell r="A141" t="str">
            <v>WI40</v>
          </cell>
          <cell r="B141" t="str">
            <v>SalesWhse.Interco-Dry Dextrose</v>
          </cell>
        </row>
        <row r="142">
          <cell r="A142" t="str">
            <v>WI50</v>
          </cell>
          <cell r="B142" t="str">
            <v>SalesWhse.Interco-Regular Starch</v>
          </cell>
        </row>
        <row r="143">
          <cell r="A143" t="str">
            <v>WI60</v>
          </cell>
          <cell r="B143" t="str">
            <v>SalesWhse.Interco-Modified Starch</v>
          </cell>
        </row>
        <row r="144">
          <cell r="A144" t="str">
            <v>WI80</v>
          </cell>
          <cell r="B144" t="str">
            <v>SalesWhse.Interco-Other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Fx Rate"/>
      <sheetName val="BoiP0506"/>
      <sheetName val="NonBoiP0506"/>
      <sheetName val="BoiP0606"/>
      <sheetName val="NonBoiP0606"/>
      <sheetName val="Boi"/>
      <sheetName val="NonBoi"/>
      <sheetName val="TB"/>
      <sheetName val="FGChg"/>
      <sheetName val="Assets Cost"/>
      <sheetName val="FxUnrealize"/>
      <sheetName val="CPI-Interest"/>
      <sheetName val="ArTrade"/>
      <sheetName val="BS"/>
      <sheetName val="Interest"/>
      <sheetName val="Sales"/>
      <sheetName val="Sales-USD"/>
      <sheetName val="IS-Thai"/>
      <sheetName val="Hyp-AddlData"/>
      <sheetName val="SV"/>
      <sheetName val="Boi&amp;NonBoi"/>
      <sheetName val="IS-USA"/>
      <sheetName val="DSO"/>
      <sheetName val="Asset Control"/>
      <sheetName val="AccDepre"/>
      <sheetName val="Trans.Adj"/>
      <sheetName val="Hyp-Bs"/>
      <sheetName val="H-DpInp"/>
      <sheetName val="H-ISInp"/>
      <sheetName val="H-BSinp"/>
      <sheetName val="H-Adinp"/>
      <sheetName val="H-SdInp"/>
      <sheetName val="H-SdQ"/>
      <sheetName val="H-TxQ"/>
      <sheetName val="Industrial"/>
      <sheetName val="Financial Cost"/>
      <sheetName val="FinCost-Compare"/>
      <sheetName val="งบกำไรขาดทุน"/>
      <sheetName val="IS-Thai VS US"/>
      <sheetName val="Recon-ISThai&amp;US"/>
      <sheetName val="Tax"/>
      <sheetName val="SupplData"/>
      <sheetName val="HC"/>
      <sheetName val="Tab-Bs"/>
      <sheetName val="Tab-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A8" t="str">
            <v xml:space="preserve">1013-5                                       </v>
          </cell>
          <cell r="C8">
            <v>5000</v>
          </cell>
          <cell r="D8">
            <v>0</v>
          </cell>
        </row>
        <row r="9">
          <cell r="A9" t="str">
            <v xml:space="preserve">1015-5                                       </v>
          </cell>
          <cell r="C9">
            <v>0</v>
          </cell>
          <cell r="D9">
            <v>0</v>
          </cell>
        </row>
        <row r="10">
          <cell r="A10" t="str">
            <v xml:space="preserve">1017-5                                       </v>
          </cell>
          <cell r="C10">
            <v>0</v>
          </cell>
          <cell r="D10">
            <v>0</v>
          </cell>
        </row>
        <row r="11">
          <cell r="A11" t="str">
            <v xml:space="preserve">1021-5                                       </v>
          </cell>
          <cell r="C11">
            <v>0</v>
          </cell>
          <cell r="D11">
            <v>0</v>
          </cell>
        </row>
        <row r="12">
          <cell r="A12" t="str">
            <v xml:space="preserve">1022-5                                       </v>
          </cell>
          <cell r="C12">
            <v>222.17</v>
          </cell>
          <cell r="D12">
            <v>238.42</v>
          </cell>
        </row>
        <row r="13">
          <cell r="A13" t="str">
            <v xml:space="preserve">1023-5                                       </v>
          </cell>
          <cell r="C13">
            <v>0</v>
          </cell>
          <cell r="D13">
            <v>0</v>
          </cell>
        </row>
        <row r="14">
          <cell r="A14" t="str">
            <v xml:space="preserve">1025-5                                       </v>
          </cell>
          <cell r="C14">
            <v>0</v>
          </cell>
          <cell r="D14">
            <v>0</v>
          </cell>
        </row>
        <row r="15">
          <cell r="A15" t="str">
            <v xml:space="preserve">1051-5                                       </v>
          </cell>
          <cell r="C15">
            <v>0</v>
          </cell>
          <cell r="D15">
            <v>0</v>
          </cell>
        </row>
        <row r="16">
          <cell r="A16" t="str">
            <v xml:space="preserve">1052-5                                       </v>
          </cell>
          <cell r="C16">
            <v>0</v>
          </cell>
          <cell r="D16">
            <v>0</v>
          </cell>
        </row>
        <row r="17">
          <cell r="A17" t="str">
            <v xml:space="preserve">1061-5                                       </v>
          </cell>
          <cell r="C17">
            <v>3493</v>
          </cell>
          <cell r="D17">
            <v>-2379.5</v>
          </cell>
        </row>
        <row r="18">
          <cell r="A18" t="str">
            <v xml:space="preserve">1071-5                                       </v>
          </cell>
          <cell r="C18">
            <v>0</v>
          </cell>
          <cell r="D18">
            <v>0</v>
          </cell>
        </row>
        <row r="19">
          <cell r="A19" t="str">
            <v xml:space="preserve">1110-5                                       </v>
          </cell>
          <cell r="C19">
            <v>0</v>
          </cell>
          <cell r="D19">
            <v>0</v>
          </cell>
        </row>
        <row r="20">
          <cell r="A20" t="str">
            <v xml:space="preserve">1111-5                                       </v>
          </cell>
          <cell r="C20">
            <v>88161745.140000001</v>
          </cell>
          <cell r="D20">
            <v>6302479.799999997</v>
          </cell>
        </row>
        <row r="21">
          <cell r="A21" t="str">
            <v xml:space="preserve">1112-5                                       </v>
          </cell>
          <cell r="C21">
            <v>11242202.949999999</v>
          </cell>
          <cell r="D21">
            <v>-770618.75999999978</v>
          </cell>
        </row>
        <row r="22">
          <cell r="A22" t="str">
            <v xml:space="preserve">1113-5                                       </v>
          </cell>
          <cell r="C22">
            <v>0</v>
          </cell>
          <cell r="D22">
            <v>0</v>
          </cell>
        </row>
        <row r="23">
          <cell r="A23" t="str">
            <v xml:space="preserve">1114-5                                       </v>
          </cell>
          <cell r="C23">
            <v>20536.43</v>
          </cell>
          <cell r="D23">
            <v>-20536.43</v>
          </cell>
        </row>
        <row r="24">
          <cell r="A24" t="str">
            <v xml:space="preserve">1120-5                                       </v>
          </cell>
          <cell r="C24">
            <v>0</v>
          </cell>
          <cell r="D24">
            <v>0</v>
          </cell>
        </row>
        <row r="25">
          <cell r="A25" t="str">
            <v xml:space="preserve">1130-5                                       </v>
          </cell>
          <cell r="C25">
            <v>0</v>
          </cell>
          <cell r="D25">
            <v>0</v>
          </cell>
        </row>
        <row r="26">
          <cell r="A26" t="str">
            <v xml:space="preserve">1181-5                                       </v>
          </cell>
          <cell r="C26">
            <v>2164369.09</v>
          </cell>
          <cell r="D26">
            <v>-1355881.2399999998</v>
          </cell>
        </row>
        <row r="27">
          <cell r="A27" t="str">
            <v xml:space="preserve">1182-5                                       </v>
          </cell>
          <cell r="C27">
            <v>0</v>
          </cell>
          <cell r="D27">
            <v>0</v>
          </cell>
        </row>
        <row r="28">
          <cell r="A28" t="str">
            <v xml:space="preserve">1183-5                                       </v>
          </cell>
          <cell r="C28">
            <v>1226395.77</v>
          </cell>
          <cell r="D28">
            <v>49983.919999999925</v>
          </cell>
        </row>
        <row r="29">
          <cell r="A29" t="str">
            <v xml:space="preserve">1210-5                                       </v>
          </cell>
          <cell r="C29">
            <v>0</v>
          </cell>
          <cell r="D29">
            <v>0</v>
          </cell>
        </row>
        <row r="30">
          <cell r="A30" t="str">
            <v xml:space="preserve">1211-5                                       </v>
          </cell>
          <cell r="C30">
            <v>0</v>
          </cell>
          <cell r="D30">
            <v>0</v>
          </cell>
        </row>
        <row r="31">
          <cell r="A31" t="str">
            <v xml:space="preserve">1212-5                                       </v>
          </cell>
          <cell r="C31">
            <v>0</v>
          </cell>
          <cell r="D31">
            <v>0</v>
          </cell>
        </row>
        <row r="32">
          <cell r="A32" t="str">
            <v xml:space="preserve">1213-5                                       </v>
          </cell>
          <cell r="C32">
            <v>0</v>
          </cell>
          <cell r="D32">
            <v>0</v>
          </cell>
        </row>
        <row r="33">
          <cell r="A33" t="str">
            <v xml:space="preserve">1214-5                                       </v>
          </cell>
          <cell r="C33">
            <v>0</v>
          </cell>
          <cell r="D33">
            <v>0</v>
          </cell>
        </row>
        <row r="34">
          <cell r="A34" t="str">
            <v xml:space="preserve">1215-5                                       </v>
          </cell>
          <cell r="C34">
            <v>0</v>
          </cell>
          <cell r="D34">
            <v>0</v>
          </cell>
        </row>
        <row r="35">
          <cell r="A35" t="str">
            <v xml:space="preserve">1216-5                                       </v>
          </cell>
          <cell r="C35">
            <v>-61769129.090000004</v>
          </cell>
          <cell r="D35">
            <v>0</v>
          </cell>
        </row>
        <row r="36">
          <cell r="A36" t="str">
            <v xml:space="preserve">1217-5                                       </v>
          </cell>
          <cell r="C36">
            <v>0</v>
          </cell>
          <cell r="D36">
            <v>755312.49</v>
          </cell>
        </row>
        <row r="37">
          <cell r="A37" t="str">
            <v xml:space="preserve">1218-5                                       </v>
          </cell>
          <cell r="C37">
            <v>178098.55</v>
          </cell>
          <cell r="D37">
            <v>-42394.109999999986</v>
          </cell>
        </row>
        <row r="38">
          <cell r="A38" t="str">
            <v xml:space="preserve">1219-5                                       </v>
          </cell>
          <cell r="C38">
            <v>0</v>
          </cell>
          <cell r="D38">
            <v>0</v>
          </cell>
        </row>
        <row r="39">
          <cell r="A39" t="str">
            <v xml:space="preserve">1220-5                                       </v>
          </cell>
          <cell r="C39">
            <v>0</v>
          </cell>
          <cell r="D39">
            <v>0</v>
          </cell>
        </row>
        <row r="40">
          <cell r="A40" t="str">
            <v xml:space="preserve">1221-5                                       </v>
          </cell>
          <cell r="C40">
            <v>0</v>
          </cell>
          <cell r="D40">
            <v>0</v>
          </cell>
        </row>
        <row r="41">
          <cell r="A41" t="str">
            <v xml:space="preserve">1222-5                                       </v>
          </cell>
          <cell r="C41">
            <v>0</v>
          </cell>
          <cell r="D41">
            <v>0</v>
          </cell>
        </row>
        <row r="42">
          <cell r="A42" t="str">
            <v xml:space="preserve">1223-5                                       </v>
          </cell>
          <cell r="C42">
            <v>0</v>
          </cell>
          <cell r="D42">
            <v>0</v>
          </cell>
        </row>
        <row r="43">
          <cell r="A43" t="str">
            <v xml:space="preserve">1231-5                                       </v>
          </cell>
          <cell r="C43">
            <v>807328058.23000002</v>
          </cell>
          <cell r="D43">
            <v>53408306.24000001</v>
          </cell>
        </row>
        <row r="44">
          <cell r="A44" t="str">
            <v xml:space="preserve">1231-6                                       </v>
          </cell>
          <cell r="C44">
            <v>23866.959999999999</v>
          </cell>
          <cell r="D44">
            <v>0</v>
          </cell>
        </row>
        <row r="45">
          <cell r="A45" t="str">
            <v xml:space="preserve">1240-5                                       </v>
          </cell>
          <cell r="C45">
            <v>0</v>
          </cell>
          <cell r="D45">
            <v>0</v>
          </cell>
        </row>
        <row r="46">
          <cell r="A46" t="str">
            <v xml:space="preserve">1276-5                                       </v>
          </cell>
          <cell r="C46">
            <v>0</v>
          </cell>
          <cell r="D46">
            <v>0</v>
          </cell>
        </row>
        <row r="47">
          <cell r="A47" t="str">
            <v xml:space="preserve">1277-5                                       </v>
          </cell>
          <cell r="C47">
            <v>0</v>
          </cell>
          <cell r="D47">
            <v>0</v>
          </cell>
        </row>
        <row r="48">
          <cell r="A48" t="str">
            <v xml:space="preserve">1283-5                                       </v>
          </cell>
          <cell r="C48">
            <v>0</v>
          </cell>
          <cell r="D48">
            <v>0</v>
          </cell>
        </row>
        <row r="49">
          <cell r="A49" t="str">
            <v xml:space="preserve">1284-5                                       </v>
          </cell>
          <cell r="C49">
            <v>0</v>
          </cell>
          <cell r="D49">
            <v>0</v>
          </cell>
        </row>
        <row r="50">
          <cell r="A50" t="str">
            <v xml:space="preserve">1291-5                                       </v>
          </cell>
          <cell r="C50">
            <v>0</v>
          </cell>
          <cell r="D50">
            <v>0</v>
          </cell>
        </row>
        <row r="51">
          <cell r="A51" t="str">
            <v xml:space="preserve">1314-5                                       </v>
          </cell>
          <cell r="C51">
            <v>496792.91</v>
          </cell>
          <cell r="D51">
            <v>-204526.22999999998</v>
          </cell>
        </row>
        <row r="52">
          <cell r="A52" t="str">
            <v xml:space="preserve">1314-6                                       </v>
          </cell>
          <cell r="C52">
            <v>64279.85</v>
          </cell>
          <cell r="D52">
            <v>46496.250000000007</v>
          </cell>
        </row>
        <row r="53">
          <cell r="A53" t="str">
            <v xml:space="preserve">1314-7                                       </v>
          </cell>
          <cell r="C53">
            <v>128420</v>
          </cell>
          <cell r="D53">
            <v>-12780</v>
          </cell>
        </row>
        <row r="54">
          <cell r="A54" t="str">
            <v xml:space="preserve">1315-5                                       </v>
          </cell>
          <cell r="C54">
            <v>-180320</v>
          </cell>
          <cell r="D54">
            <v>0</v>
          </cell>
        </row>
        <row r="55">
          <cell r="A55" t="str">
            <v xml:space="preserve">1316-5                                       </v>
          </cell>
          <cell r="C55">
            <v>886341.48</v>
          </cell>
          <cell r="D55">
            <v>491021.13000000012</v>
          </cell>
        </row>
        <row r="56">
          <cell r="A56" t="str">
            <v xml:space="preserve">1316-6                                       </v>
          </cell>
          <cell r="C56">
            <v>49180.5</v>
          </cell>
          <cell r="D56">
            <v>-37678.5</v>
          </cell>
        </row>
        <row r="57">
          <cell r="A57" t="str">
            <v xml:space="preserve">1316-7                                       </v>
          </cell>
          <cell r="C57">
            <v>51360</v>
          </cell>
          <cell r="D57">
            <v>861419.11</v>
          </cell>
        </row>
        <row r="58">
          <cell r="A58" t="str">
            <v xml:space="preserve">1317-5                                       </v>
          </cell>
          <cell r="C58">
            <v>-13200</v>
          </cell>
          <cell r="D58">
            <v>0</v>
          </cell>
        </row>
        <row r="59">
          <cell r="A59" t="str">
            <v xml:space="preserve">1318-5                                       </v>
          </cell>
          <cell r="C59">
            <v>0</v>
          </cell>
          <cell r="D59">
            <v>0</v>
          </cell>
        </row>
        <row r="60">
          <cell r="A60" t="str">
            <v xml:space="preserve">1320-5                                       </v>
          </cell>
          <cell r="C60">
            <v>4028086.41</v>
          </cell>
          <cell r="D60">
            <v>-130060.43999999994</v>
          </cell>
        </row>
        <row r="61">
          <cell r="A61" t="str">
            <v xml:space="preserve">1320-6                                       </v>
          </cell>
          <cell r="C61">
            <v>9200</v>
          </cell>
          <cell r="D61">
            <v>0</v>
          </cell>
        </row>
        <row r="62">
          <cell r="A62" t="str">
            <v xml:space="preserve">1320-7                                       </v>
          </cell>
          <cell r="C62">
            <v>1825391.4</v>
          </cell>
          <cell r="D62">
            <v>-22567</v>
          </cell>
        </row>
        <row r="63">
          <cell r="A63" t="str">
            <v xml:space="preserve">1323-5                                       </v>
          </cell>
          <cell r="C63">
            <v>0</v>
          </cell>
          <cell r="D63">
            <v>0</v>
          </cell>
        </row>
        <row r="64">
          <cell r="A64" t="str">
            <v xml:space="preserve">1331-5                                       </v>
          </cell>
          <cell r="C64">
            <v>2170386.81</v>
          </cell>
          <cell r="D64">
            <v>0</v>
          </cell>
        </row>
        <row r="65">
          <cell r="A65" t="str">
            <v xml:space="preserve">1331-6                                       </v>
          </cell>
          <cell r="C65">
            <v>480837.68</v>
          </cell>
          <cell r="D65">
            <v>0</v>
          </cell>
        </row>
        <row r="66">
          <cell r="A66" t="str">
            <v xml:space="preserve">1331-7                                       </v>
          </cell>
          <cell r="C66">
            <v>1952392.21</v>
          </cell>
          <cell r="D66">
            <v>0</v>
          </cell>
        </row>
        <row r="67">
          <cell r="A67" t="str">
            <v xml:space="preserve">1341-2-83                                    </v>
          </cell>
          <cell r="C67">
            <v>832216.88</v>
          </cell>
          <cell r="D67">
            <v>-7879655.9699999997</v>
          </cell>
        </row>
        <row r="68">
          <cell r="A68" t="str">
            <v xml:space="preserve">1341-2-87                                    </v>
          </cell>
          <cell r="C68">
            <v>3506863.5</v>
          </cell>
          <cell r="D68">
            <v>0</v>
          </cell>
        </row>
        <row r="69">
          <cell r="A69" t="str">
            <v xml:space="preserve">1341-5-81                                    </v>
          </cell>
          <cell r="C69">
            <v>2227196.88</v>
          </cell>
          <cell r="D69">
            <v>0</v>
          </cell>
        </row>
        <row r="70">
          <cell r="A70" t="str">
            <v xml:space="preserve">1341-5-82                                    </v>
          </cell>
          <cell r="C70">
            <v>372350.28</v>
          </cell>
          <cell r="D70">
            <v>-487036.80000000005</v>
          </cell>
        </row>
        <row r="71">
          <cell r="A71" t="str">
            <v xml:space="preserve">1361-5                                       </v>
          </cell>
          <cell r="C71">
            <v>1414364.19</v>
          </cell>
          <cell r="D71">
            <v>0</v>
          </cell>
        </row>
        <row r="72">
          <cell r="A72" t="str">
            <v xml:space="preserve">1362-5                                       </v>
          </cell>
          <cell r="C72">
            <v>901022.15</v>
          </cell>
          <cell r="D72">
            <v>-901022.15</v>
          </cell>
        </row>
        <row r="73">
          <cell r="A73" t="str">
            <v xml:space="preserve">1440-5                                       </v>
          </cell>
          <cell r="C73">
            <v>4851</v>
          </cell>
          <cell r="D73">
            <v>-693</v>
          </cell>
        </row>
        <row r="74">
          <cell r="A74" t="str">
            <v xml:space="preserve">1440-7                                       </v>
          </cell>
          <cell r="C74">
            <v>0</v>
          </cell>
          <cell r="D74">
            <v>0</v>
          </cell>
        </row>
        <row r="75">
          <cell r="A75" t="str">
            <v xml:space="preserve">1450-5                                       </v>
          </cell>
          <cell r="C75">
            <v>0</v>
          </cell>
          <cell r="D75">
            <v>12548.24</v>
          </cell>
        </row>
        <row r="76">
          <cell r="A76" t="str">
            <v xml:space="preserve">1451-5                                       </v>
          </cell>
          <cell r="C76">
            <v>0</v>
          </cell>
          <cell r="D76">
            <v>0</v>
          </cell>
        </row>
        <row r="77">
          <cell r="A77" t="str">
            <v xml:space="preserve">1465-5                                       </v>
          </cell>
          <cell r="C77">
            <v>0</v>
          </cell>
          <cell r="D77">
            <v>0</v>
          </cell>
        </row>
        <row r="78">
          <cell r="A78" t="str">
            <v xml:space="preserve">1466-5                                       </v>
          </cell>
          <cell r="C78">
            <v>0</v>
          </cell>
          <cell r="D78">
            <v>0</v>
          </cell>
        </row>
        <row r="79">
          <cell r="A79" t="str">
            <v xml:space="preserve">1467-5                                       </v>
          </cell>
          <cell r="C79">
            <v>0</v>
          </cell>
          <cell r="D79">
            <v>0</v>
          </cell>
        </row>
        <row r="80">
          <cell r="A80" t="str">
            <v xml:space="preserve">1468-5                                       </v>
          </cell>
          <cell r="C80">
            <v>0</v>
          </cell>
          <cell r="D80">
            <v>0</v>
          </cell>
        </row>
        <row r="81">
          <cell r="A81" t="str">
            <v xml:space="preserve">1490-5                                       </v>
          </cell>
          <cell r="C81">
            <v>0</v>
          </cell>
          <cell r="D81">
            <v>0</v>
          </cell>
        </row>
        <row r="82">
          <cell r="A82" t="str">
            <v xml:space="preserve">1510-5                                       </v>
          </cell>
          <cell r="C82">
            <v>0</v>
          </cell>
          <cell r="D82">
            <v>0</v>
          </cell>
        </row>
        <row r="83">
          <cell r="A83" t="str">
            <v xml:space="preserve">1515-5                                       </v>
          </cell>
          <cell r="C83">
            <v>0</v>
          </cell>
          <cell r="D83">
            <v>0</v>
          </cell>
        </row>
        <row r="84">
          <cell r="A84" t="str">
            <v xml:space="preserve">1516-5                                       </v>
          </cell>
          <cell r="C84">
            <v>0</v>
          </cell>
          <cell r="D84">
            <v>0</v>
          </cell>
        </row>
        <row r="85">
          <cell r="A85" t="str">
            <v xml:space="preserve">1520-5                                       </v>
          </cell>
          <cell r="C85">
            <v>27409571.48</v>
          </cell>
          <cell r="D85">
            <v>0</v>
          </cell>
        </row>
        <row r="86">
          <cell r="A86" t="str">
            <v xml:space="preserve">1520-7                                       </v>
          </cell>
          <cell r="C86">
            <v>19591503.699999999</v>
          </cell>
          <cell r="D86">
            <v>0</v>
          </cell>
        </row>
        <row r="87">
          <cell r="A87" t="str">
            <v xml:space="preserve">1521-5                                       </v>
          </cell>
          <cell r="C87">
            <v>0</v>
          </cell>
          <cell r="D87">
            <v>0</v>
          </cell>
        </row>
        <row r="88">
          <cell r="A88" t="str">
            <v xml:space="preserve">1521-6                                       </v>
          </cell>
          <cell r="C88">
            <v>0</v>
          </cell>
          <cell r="D88">
            <v>0</v>
          </cell>
        </row>
        <row r="89">
          <cell r="A89" t="str">
            <v xml:space="preserve">1521-7                                       </v>
          </cell>
          <cell r="C89">
            <v>149810</v>
          </cell>
          <cell r="D89">
            <v>0</v>
          </cell>
        </row>
        <row r="90">
          <cell r="A90" t="str">
            <v xml:space="preserve">1525-5                                       </v>
          </cell>
          <cell r="C90">
            <v>0</v>
          </cell>
          <cell r="D90">
            <v>0</v>
          </cell>
        </row>
        <row r="91">
          <cell r="A91" t="str">
            <v xml:space="preserve">1530-5                                       </v>
          </cell>
          <cell r="C91">
            <v>213133440.44999999</v>
          </cell>
          <cell r="D91">
            <v>0</v>
          </cell>
        </row>
        <row r="92">
          <cell r="A92" t="str">
            <v xml:space="preserve">1530-6                                       </v>
          </cell>
          <cell r="C92">
            <v>30850794.949999999</v>
          </cell>
          <cell r="D92">
            <v>0</v>
          </cell>
        </row>
        <row r="93">
          <cell r="A93" t="str">
            <v xml:space="preserve">1530-7                                       </v>
          </cell>
          <cell r="C93">
            <v>61980009.579999998</v>
          </cell>
          <cell r="D93">
            <v>0</v>
          </cell>
        </row>
        <row r="94">
          <cell r="A94" t="str">
            <v xml:space="preserve">1531-5                                       </v>
          </cell>
          <cell r="C94">
            <v>0</v>
          </cell>
          <cell r="D94">
            <v>0</v>
          </cell>
        </row>
        <row r="95">
          <cell r="A95" t="str">
            <v xml:space="preserve">1532-5                                       </v>
          </cell>
          <cell r="C95">
            <v>60806</v>
          </cell>
          <cell r="D95">
            <v>0</v>
          </cell>
        </row>
        <row r="96">
          <cell r="A96" t="str">
            <v xml:space="preserve">1532-6                                       </v>
          </cell>
          <cell r="C96">
            <v>0</v>
          </cell>
          <cell r="D96">
            <v>0</v>
          </cell>
        </row>
        <row r="97">
          <cell r="A97" t="str">
            <v xml:space="preserve">1532-7                                       </v>
          </cell>
          <cell r="C97">
            <v>0</v>
          </cell>
          <cell r="D97">
            <v>0</v>
          </cell>
        </row>
        <row r="98">
          <cell r="A98" t="str">
            <v xml:space="preserve">1535-5                                       </v>
          </cell>
          <cell r="C98">
            <v>355826.64</v>
          </cell>
          <cell r="D98">
            <v>0</v>
          </cell>
        </row>
        <row r="99">
          <cell r="A99" t="str">
            <v xml:space="preserve">1535-7                                       </v>
          </cell>
          <cell r="C99">
            <v>42373.08</v>
          </cell>
          <cell r="D99">
            <v>0</v>
          </cell>
        </row>
        <row r="100">
          <cell r="A100" t="str">
            <v xml:space="preserve">1540-5                                       </v>
          </cell>
          <cell r="C100">
            <v>277081.24</v>
          </cell>
          <cell r="D100">
            <v>0</v>
          </cell>
        </row>
        <row r="101">
          <cell r="A101" t="str">
            <v xml:space="preserve">1542-5                                       </v>
          </cell>
          <cell r="C101">
            <v>-21688.44</v>
          </cell>
          <cell r="D101">
            <v>0</v>
          </cell>
        </row>
        <row r="102">
          <cell r="A102" t="str">
            <v xml:space="preserve">1545-5                                       </v>
          </cell>
          <cell r="C102">
            <v>0</v>
          </cell>
          <cell r="D102">
            <v>0</v>
          </cell>
        </row>
        <row r="103">
          <cell r="A103" t="str">
            <v xml:space="preserve">1550-5                                       </v>
          </cell>
          <cell r="C103">
            <v>4142626.81</v>
          </cell>
          <cell r="D103">
            <v>0</v>
          </cell>
        </row>
        <row r="104">
          <cell r="A104" t="str">
            <v xml:space="preserve">1550-6                                       </v>
          </cell>
          <cell r="C104">
            <v>215335.8</v>
          </cell>
          <cell r="D104">
            <v>0</v>
          </cell>
        </row>
        <row r="105">
          <cell r="A105" t="str">
            <v xml:space="preserve">1550-7                                       </v>
          </cell>
          <cell r="C105">
            <v>687295</v>
          </cell>
          <cell r="D105">
            <v>0</v>
          </cell>
        </row>
        <row r="106">
          <cell r="A106" t="str">
            <v xml:space="preserve">1552-5                                       </v>
          </cell>
          <cell r="C106">
            <v>-656.36</v>
          </cell>
          <cell r="D106">
            <v>0</v>
          </cell>
        </row>
        <row r="107">
          <cell r="A107" t="str">
            <v xml:space="preserve">1555-5                                       </v>
          </cell>
          <cell r="C107">
            <v>0</v>
          </cell>
          <cell r="D107">
            <v>0</v>
          </cell>
        </row>
        <row r="108">
          <cell r="A108" t="str">
            <v xml:space="preserve">1615-5                                       </v>
          </cell>
          <cell r="C108">
            <v>0</v>
          </cell>
          <cell r="D108">
            <v>0</v>
          </cell>
        </row>
        <row r="109">
          <cell r="A109" t="str">
            <v xml:space="preserve">1620-5                                       </v>
          </cell>
          <cell r="C109">
            <v>-2772719.33</v>
          </cell>
          <cell r="D109">
            <v>-90113.64000000013</v>
          </cell>
        </row>
        <row r="110">
          <cell r="A110" t="str">
            <v xml:space="preserve">1620-7                                       </v>
          </cell>
          <cell r="C110">
            <v>-1757698.51</v>
          </cell>
          <cell r="D110">
            <v>-64410.419999999925</v>
          </cell>
        </row>
        <row r="111">
          <cell r="A111" t="str">
            <v xml:space="preserve">1621-5                                       </v>
          </cell>
          <cell r="C111">
            <v>0</v>
          </cell>
          <cell r="D111">
            <v>0</v>
          </cell>
        </row>
        <row r="112">
          <cell r="A112" t="str">
            <v xml:space="preserve">1621-6                                       </v>
          </cell>
          <cell r="C112">
            <v>0</v>
          </cell>
          <cell r="D112">
            <v>0</v>
          </cell>
        </row>
        <row r="113">
          <cell r="A113" t="str">
            <v xml:space="preserve">1621-7                                       </v>
          </cell>
          <cell r="C113">
            <v>-6470.42</v>
          </cell>
          <cell r="D113">
            <v>-615.64999999999964</v>
          </cell>
        </row>
        <row r="114">
          <cell r="A114" t="str">
            <v xml:space="preserve">1625-5                                       </v>
          </cell>
          <cell r="C114">
            <v>0</v>
          </cell>
          <cell r="D114">
            <v>0</v>
          </cell>
        </row>
        <row r="115">
          <cell r="A115" t="str">
            <v xml:space="preserve">1630-5                                       </v>
          </cell>
          <cell r="C115">
            <v>-28009433.850000001</v>
          </cell>
          <cell r="D115">
            <v>-883665.91999999806</v>
          </cell>
        </row>
        <row r="116">
          <cell r="A116" t="str">
            <v xml:space="preserve">1630-6                                       </v>
          </cell>
          <cell r="C116">
            <v>-3428692.46</v>
          </cell>
          <cell r="D116">
            <v>-126783.91999999993</v>
          </cell>
        </row>
        <row r="117">
          <cell r="A117" t="str">
            <v xml:space="preserve">1630-7                                       </v>
          </cell>
          <cell r="C117">
            <v>-7172873.8899999997</v>
          </cell>
          <cell r="D117">
            <v>-261123.85000000056</v>
          </cell>
        </row>
        <row r="118">
          <cell r="A118" t="str">
            <v xml:space="preserve">1631-5                                       </v>
          </cell>
          <cell r="C118">
            <v>0</v>
          </cell>
          <cell r="D118">
            <v>0</v>
          </cell>
        </row>
        <row r="119">
          <cell r="A119" t="str">
            <v xml:space="preserve">1632-5                                       </v>
          </cell>
          <cell r="C119">
            <v>-3389.3</v>
          </cell>
          <cell r="D119">
            <v>-49.9399999999996</v>
          </cell>
        </row>
        <row r="120">
          <cell r="A120" t="str">
            <v xml:space="preserve">1635-5                                       </v>
          </cell>
          <cell r="C120">
            <v>-249714.64</v>
          </cell>
          <cell r="D120">
            <v>-6463.3099999999977</v>
          </cell>
        </row>
        <row r="121">
          <cell r="A121" t="str">
            <v xml:space="preserve">1635-7                                       </v>
          </cell>
          <cell r="C121">
            <v>-25697.63</v>
          </cell>
          <cell r="D121">
            <v>-613.27000000000044</v>
          </cell>
        </row>
        <row r="122">
          <cell r="A122" t="str">
            <v xml:space="preserve">1640-5                                       </v>
          </cell>
          <cell r="C122">
            <v>-470128.18</v>
          </cell>
          <cell r="D122">
            <v>-10778.989999999991</v>
          </cell>
        </row>
        <row r="123">
          <cell r="A123" t="str">
            <v xml:space="preserve">1645-5                                       </v>
          </cell>
          <cell r="C123">
            <v>0</v>
          </cell>
          <cell r="D123">
            <v>0</v>
          </cell>
        </row>
        <row r="124">
          <cell r="A124" t="str">
            <v xml:space="preserve">1650-5                                       </v>
          </cell>
          <cell r="C124">
            <v>-1561974.89</v>
          </cell>
          <cell r="D124">
            <v>-68073.620000000112</v>
          </cell>
        </row>
        <row r="125">
          <cell r="A125" t="str">
            <v xml:space="preserve">1650-6                                       </v>
          </cell>
          <cell r="C125">
            <v>-40188.410000000003</v>
          </cell>
          <cell r="D125">
            <v>-2968.4799999999959</v>
          </cell>
        </row>
        <row r="126">
          <cell r="A126" t="str">
            <v xml:space="preserve">1650-7                                       </v>
          </cell>
          <cell r="C126">
            <v>-166980.38</v>
          </cell>
          <cell r="D126">
            <v>-11296.190000000002</v>
          </cell>
        </row>
        <row r="127">
          <cell r="A127" t="str">
            <v xml:space="preserve">1655-5                                       </v>
          </cell>
          <cell r="C127">
            <v>0</v>
          </cell>
          <cell r="D127">
            <v>0</v>
          </cell>
        </row>
        <row r="128">
          <cell r="A128" t="str">
            <v xml:space="preserve">1790-4-046                                   </v>
          </cell>
          <cell r="C128">
            <v>0</v>
          </cell>
          <cell r="D128">
            <v>0</v>
          </cell>
        </row>
        <row r="129">
          <cell r="A129" t="str">
            <v xml:space="preserve">1790-4-056                                   </v>
          </cell>
          <cell r="C129">
            <v>0</v>
          </cell>
          <cell r="D129">
            <v>0</v>
          </cell>
        </row>
        <row r="130">
          <cell r="A130" t="str">
            <v xml:space="preserve">1790-4-063                                   </v>
          </cell>
          <cell r="C130">
            <v>0</v>
          </cell>
          <cell r="D130">
            <v>0</v>
          </cell>
        </row>
        <row r="131">
          <cell r="A131" t="str">
            <v xml:space="preserve">1790-4-064                                   </v>
          </cell>
          <cell r="C131">
            <v>0</v>
          </cell>
          <cell r="D131">
            <v>0</v>
          </cell>
        </row>
        <row r="132">
          <cell r="A132" t="str">
            <v xml:space="preserve">1790-4-065                                   </v>
          </cell>
          <cell r="C132">
            <v>0</v>
          </cell>
          <cell r="D132">
            <v>0</v>
          </cell>
        </row>
        <row r="133">
          <cell r="A133" t="str">
            <v xml:space="preserve">1790-4-079                                   </v>
          </cell>
          <cell r="C133">
            <v>0</v>
          </cell>
          <cell r="D133">
            <v>0</v>
          </cell>
        </row>
        <row r="134">
          <cell r="A134" t="str">
            <v xml:space="preserve">1790-4-081                                   </v>
          </cell>
          <cell r="C134">
            <v>0</v>
          </cell>
          <cell r="D134">
            <v>0</v>
          </cell>
        </row>
        <row r="135">
          <cell r="A135" t="str">
            <v xml:space="preserve">1790-4-087                                   </v>
          </cell>
          <cell r="C135">
            <v>0</v>
          </cell>
          <cell r="D135">
            <v>0</v>
          </cell>
        </row>
        <row r="136">
          <cell r="A136" t="str">
            <v xml:space="preserve">1790-4-089                                   </v>
          </cell>
          <cell r="C136">
            <v>0</v>
          </cell>
          <cell r="D136">
            <v>0</v>
          </cell>
        </row>
        <row r="137">
          <cell r="A137" t="str">
            <v xml:space="preserve">1790-4-095                                   </v>
          </cell>
          <cell r="C137">
            <v>0</v>
          </cell>
          <cell r="D137">
            <v>0</v>
          </cell>
        </row>
        <row r="138">
          <cell r="A138" t="str">
            <v xml:space="preserve">1790-4-099                                   </v>
          </cell>
          <cell r="C138">
            <v>0</v>
          </cell>
          <cell r="D138">
            <v>0</v>
          </cell>
        </row>
        <row r="139">
          <cell r="A139" t="str">
            <v xml:space="preserve">1790-4-106                                   </v>
          </cell>
          <cell r="C139">
            <v>0</v>
          </cell>
          <cell r="D139">
            <v>0</v>
          </cell>
        </row>
        <row r="140">
          <cell r="A140" t="str">
            <v xml:space="preserve">1790-4-112                                   </v>
          </cell>
          <cell r="C140">
            <v>0</v>
          </cell>
          <cell r="D140">
            <v>783045</v>
          </cell>
        </row>
        <row r="141">
          <cell r="A141" t="str">
            <v xml:space="preserve">1790-4-113                                   </v>
          </cell>
          <cell r="C141">
            <v>0</v>
          </cell>
          <cell r="D141">
            <v>15513031.199999999</v>
          </cell>
        </row>
        <row r="142">
          <cell r="A142" t="str">
            <v xml:space="preserve">1790-4-134                                   </v>
          </cell>
          <cell r="C142">
            <v>0</v>
          </cell>
          <cell r="D142">
            <v>0</v>
          </cell>
        </row>
        <row r="143">
          <cell r="A143" t="str">
            <v xml:space="preserve">1790-4-137                                   </v>
          </cell>
          <cell r="C143">
            <v>1325818.8</v>
          </cell>
          <cell r="D143">
            <v>300823.76</v>
          </cell>
        </row>
        <row r="144">
          <cell r="A144" t="str">
            <v xml:space="preserve">1790-4-139                                   </v>
          </cell>
          <cell r="C144">
            <v>1632008</v>
          </cell>
          <cell r="D144">
            <v>0</v>
          </cell>
        </row>
        <row r="145">
          <cell r="A145" t="str">
            <v xml:space="preserve">1790-4-140                                   </v>
          </cell>
          <cell r="C145">
            <v>0</v>
          </cell>
          <cell r="D145">
            <v>0</v>
          </cell>
        </row>
        <row r="146">
          <cell r="A146" t="str">
            <v xml:space="preserve">1790-4-141                                   </v>
          </cell>
          <cell r="C146">
            <v>0</v>
          </cell>
          <cell r="D146">
            <v>0</v>
          </cell>
        </row>
        <row r="147">
          <cell r="A147" t="str">
            <v xml:space="preserve">1810-5                                       </v>
          </cell>
          <cell r="C147">
            <v>0</v>
          </cell>
          <cell r="D147">
            <v>177570</v>
          </cell>
        </row>
        <row r="148">
          <cell r="A148" t="str">
            <v xml:space="preserve">1815-5                                       </v>
          </cell>
          <cell r="C148">
            <v>39.44</v>
          </cell>
          <cell r="D148">
            <v>0.90000000000000568</v>
          </cell>
        </row>
        <row r="149">
          <cell r="A149" t="str">
            <v xml:space="preserve">1820-5                                       </v>
          </cell>
          <cell r="C149">
            <v>4426974.62</v>
          </cell>
          <cell r="D149">
            <v>-237214.39000000013</v>
          </cell>
        </row>
        <row r="150">
          <cell r="A150" t="str">
            <v xml:space="preserve">1830-5                                       </v>
          </cell>
          <cell r="C150">
            <v>0</v>
          </cell>
          <cell r="D150">
            <v>0</v>
          </cell>
        </row>
        <row r="151">
          <cell r="A151" t="str">
            <v xml:space="preserve">1835-5                                       </v>
          </cell>
          <cell r="C151">
            <v>0</v>
          </cell>
          <cell r="D151">
            <v>0</v>
          </cell>
        </row>
        <row r="152">
          <cell r="A152" t="str">
            <v xml:space="preserve">1840-5                                       </v>
          </cell>
          <cell r="C152">
            <v>0</v>
          </cell>
          <cell r="D152">
            <v>0</v>
          </cell>
        </row>
        <row r="153">
          <cell r="A153" t="str">
            <v xml:space="preserve">2010-5                                       </v>
          </cell>
          <cell r="C153">
            <v>0</v>
          </cell>
          <cell r="D153">
            <v>0</v>
          </cell>
        </row>
        <row r="154">
          <cell r="A154" t="str">
            <v xml:space="preserve">2015-5                                       </v>
          </cell>
          <cell r="C154">
            <v>0</v>
          </cell>
          <cell r="D154">
            <v>0</v>
          </cell>
        </row>
        <row r="155">
          <cell r="A155" t="str">
            <v xml:space="preserve">2020-5                                       </v>
          </cell>
          <cell r="C155">
            <v>0</v>
          </cell>
          <cell r="D155">
            <v>0</v>
          </cell>
        </row>
        <row r="156">
          <cell r="A156" t="str">
            <v xml:space="preserve">2025-5                                       </v>
          </cell>
          <cell r="C156">
            <v>0</v>
          </cell>
          <cell r="D156">
            <v>0</v>
          </cell>
        </row>
        <row r="157">
          <cell r="A157" t="str">
            <v xml:space="preserve">2110-5                                       </v>
          </cell>
          <cell r="C157">
            <v>0</v>
          </cell>
          <cell r="D157">
            <v>0</v>
          </cell>
        </row>
        <row r="158">
          <cell r="A158" t="str">
            <v xml:space="preserve">2111-4                                       </v>
          </cell>
          <cell r="C158">
            <v>0</v>
          </cell>
          <cell r="D158">
            <v>0</v>
          </cell>
        </row>
        <row r="159">
          <cell r="A159" t="str">
            <v xml:space="preserve">2111-5                                       </v>
          </cell>
          <cell r="C159">
            <v>0</v>
          </cell>
          <cell r="D159">
            <v>0</v>
          </cell>
        </row>
        <row r="160">
          <cell r="A160" t="str">
            <v xml:space="preserve">2112-5                                       </v>
          </cell>
          <cell r="C160">
            <v>-24483087.109999999</v>
          </cell>
          <cell r="D160">
            <v>-1711994.5800000019</v>
          </cell>
        </row>
        <row r="161">
          <cell r="A161" t="str">
            <v xml:space="preserve">2113-5                                       </v>
          </cell>
          <cell r="C161">
            <v>0</v>
          </cell>
          <cell r="D161">
            <v>0</v>
          </cell>
        </row>
        <row r="162">
          <cell r="A162" t="str">
            <v xml:space="preserve">2114-5                                       </v>
          </cell>
          <cell r="C162">
            <v>0</v>
          </cell>
          <cell r="D162">
            <v>0</v>
          </cell>
        </row>
        <row r="163">
          <cell r="A163" t="str">
            <v xml:space="preserve">2120-5                                       </v>
          </cell>
          <cell r="C163">
            <v>-103607.47</v>
          </cell>
          <cell r="D163">
            <v>103607.47</v>
          </cell>
        </row>
        <row r="164">
          <cell r="A164" t="str">
            <v xml:space="preserve">2173-5                                       </v>
          </cell>
          <cell r="C164">
            <v>0</v>
          </cell>
          <cell r="D164">
            <v>0</v>
          </cell>
        </row>
        <row r="165">
          <cell r="A165" t="str">
            <v xml:space="preserve">2176-5                                       </v>
          </cell>
          <cell r="C165">
            <v>0</v>
          </cell>
          <cell r="D165">
            <v>0</v>
          </cell>
        </row>
        <row r="166">
          <cell r="A166" t="str">
            <v xml:space="preserve">2177-5                                       </v>
          </cell>
          <cell r="C166">
            <v>0</v>
          </cell>
          <cell r="D166">
            <v>0</v>
          </cell>
        </row>
        <row r="167">
          <cell r="A167" t="str">
            <v xml:space="preserve">2182-5                                       </v>
          </cell>
          <cell r="C167">
            <v>0</v>
          </cell>
          <cell r="D167">
            <v>0</v>
          </cell>
        </row>
        <row r="168">
          <cell r="A168" t="str">
            <v xml:space="preserve">2183-5                                       </v>
          </cell>
          <cell r="C168">
            <v>0</v>
          </cell>
          <cell r="D168">
            <v>0</v>
          </cell>
        </row>
        <row r="169">
          <cell r="A169" t="str">
            <v xml:space="preserve">2221-5                                       </v>
          </cell>
          <cell r="C169">
            <v>-167410672.21000001</v>
          </cell>
          <cell r="D169">
            <v>-36057895.199999988</v>
          </cell>
        </row>
        <row r="170">
          <cell r="A170" t="str">
            <v xml:space="preserve">2221-6                                       </v>
          </cell>
          <cell r="C170">
            <v>-38289687.530000001</v>
          </cell>
          <cell r="D170">
            <v>-1569548.2699999958</v>
          </cell>
        </row>
        <row r="171">
          <cell r="A171" t="str">
            <v xml:space="preserve">2221-7                                       </v>
          </cell>
          <cell r="C171">
            <v>-122621373.61</v>
          </cell>
          <cell r="D171">
            <v>-2895687.9300000072</v>
          </cell>
        </row>
        <row r="172">
          <cell r="A172" t="str">
            <v xml:space="preserve">2231-5                                       </v>
          </cell>
          <cell r="C172">
            <v>0</v>
          </cell>
          <cell r="D172">
            <v>0</v>
          </cell>
        </row>
        <row r="173">
          <cell r="A173" t="str">
            <v xml:space="preserve">2232-5                                       </v>
          </cell>
          <cell r="C173">
            <v>0</v>
          </cell>
          <cell r="D173">
            <v>0</v>
          </cell>
        </row>
        <row r="174">
          <cell r="A174" t="str">
            <v xml:space="preserve">2233-5                                       </v>
          </cell>
          <cell r="C174">
            <v>0</v>
          </cell>
          <cell r="D174">
            <v>0</v>
          </cell>
        </row>
        <row r="175">
          <cell r="A175" t="str">
            <v xml:space="preserve">2234-5                                       </v>
          </cell>
          <cell r="C175">
            <v>-93440</v>
          </cell>
          <cell r="D175">
            <v>-20093</v>
          </cell>
        </row>
        <row r="176">
          <cell r="A176" t="str">
            <v xml:space="preserve">2235-5                                       </v>
          </cell>
          <cell r="C176">
            <v>-2766796.29</v>
          </cell>
          <cell r="D176">
            <v>623592.56999999983</v>
          </cell>
        </row>
        <row r="177">
          <cell r="A177" t="str">
            <v xml:space="preserve">2236-5                                       </v>
          </cell>
          <cell r="C177">
            <v>0</v>
          </cell>
          <cell r="D177">
            <v>0</v>
          </cell>
        </row>
        <row r="178">
          <cell r="A178" t="str">
            <v xml:space="preserve">2237-5                                       </v>
          </cell>
          <cell r="C178">
            <v>0</v>
          </cell>
          <cell r="D178">
            <v>0</v>
          </cell>
        </row>
        <row r="179">
          <cell r="A179" t="str">
            <v xml:space="preserve">2273-5                                       </v>
          </cell>
          <cell r="C179">
            <v>0</v>
          </cell>
          <cell r="D179">
            <v>0</v>
          </cell>
        </row>
        <row r="180">
          <cell r="A180" t="str">
            <v xml:space="preserve">2276-5                                       </v>
          </cell>
          <cell r="C180">
            <v>0</v>
          </cell>
          <cell r="D180">
            <v>0</v>
          </cell>
        </row>
        <row r="181">
          <cell r="A181" t="str">
            <v xml:space="preserve">2277-5                                       </v>
          </cell>
          <cell r="C181">
            <v>0</v>
          </cell>
          <cell r="D181">
            <v>0</v>
          </cell>
        </row>
        <row r="182">
          <cell r="A182" t="str">
            <v xml:space="preserve">2281-5                                       </v>
          </cell>
          <cell r="C182">
            <v>-218479.98</v>
          </cell>
          <cell r="D182">
            <v>183999.36000000002</v>
          </cell>
        </row>
        <row r="183">
          <cell r="A183" t="str">
            <v xml:space="preserve">2283-5                                       </v>
          </cell>
          <cell r="C183">
            <v>-669550.43000000005</v>
          </cell>
          <cell r="D183">
            <v>216517.47000000003</v>
          </cell>
        </row>
        <row r="184">
          <cell r="A184" t="str">
            <v xml:space="preserve">2310-5                                       </v>
          </cell>
          <cell r="C184">
            <v>0</v>
          </cell>
          <cell r="D184">
            <v>0</v>
          </cell>
        </row>
        <row r="185">
          <cell r="A185" t="str">
            <v xml:space="preserve">2320-5                                       </v>
          </cell>
          <cell r="C185">
            <v>0</v>
          </cell>
          <cell r="D185">
            <v>0</v>
          </cell>
        </row>
        <row r="186">
          <cell r="A186" t="str">
            <v xml:space="preserve">2321-5                                       </v>
          </cell>
          <cell r="C186">
            <v>0</v>
          </cell>
          <cell r="D186">
            <v>0</v>
          </cell>
        </row>
        <row r="187">
          <cell r="A187" t="str">
            <v xml:space="preserve">2330-5                                       </v>
          </cell>
          <cell r="C187">
            <v>-4475369.84</v>
          </cell>
          <cell r="D187">
            <v>1043786.0899999999</v>
          </cell>
        </row>
        <row r="188">
          <cell r="A188" t="str">
            <v xml:space="preserve">2331-5                                       </v>
          </cell>
          <cell r="C188">
            <v>0</v>
          </cell>
          <cell r="D188">
            <v>0</v>
          </cell>
        </row>
        <row r="189">
          <cell r="A189" t="str">
            <v xml:space="preserve">2332-5                                       </v>
          </cell>
          <cell r="C189">
            <v>-231670</v>
          </cell>
          <cell r="D189">
            <v>-80763.31</v>
          </cell>
        </row>
        <row r="190">
          <cell r="A190" t="str">
            <v xml:space="preserve">2341-5                                       </v>
          </cell>
          <cell r="C190">
            <v>0</v>
          </cell>
          <cell r="D190">
            <v>0</v>
          </cell>
        </row>
        <row r="191">
          <cell r="A191" t="str">
            <v xml:space="preserve">2342-5                                       </v>
          </cell>
          <cell r="C191">
            <v>0</v>
          </cell>
          <cell r="D191">
            <v>0</v>
          </cell>
        </row>
        <row r="192">
          <cell r="A192" t="str">
            <v xml:space="preserve">2343-5                                       </v>
          </cell>
          <cell r="C192">
            <v>0</v>
          </cell>
          <cell r="D192">
            <v>0</v>
          </cell>
        </row>
        <row r="193">
          <cell r="A193" t="str">
            <v xml:space="preserve">2344-5                                       </v>
          </cell>
          <cell r="C193">
            <v>0</v>
          </cell>
          <cell r="D193">
            <v>0</v>
          </cell>
        </row>
        <row r="194">
          <cell r="A194" t="str">
            <v xml:space="preserve">2345-5                                       </v>
          </cell>
          <cell r="C194">
            <v>-76000</v>
          </cell>
          <cell r="D194">
            <v>-10000</v>
          </cell>
        </row>
        <row r="195">
          <cell r="A195" t="str">
            <v xml:space="preserve">2411-5                                       </v>
          </cell>
          <cell r="C195">
            <v>0</v>
          </cell>
          <cell r="D195">
            <v>0</v>
          </cell>
        </row>
        <row r="196">
          <cell r="A196" t="str">
            <v xml:space="preserve">2412-5                                       </v>
          </cell>
          <cell r="C196">
            <v>-3171.71</v>
          </cell>
          <cell r="D196">
            <v>2286.21</v>
          </cell>
        </row>
        <row r="197">
          <cell r="A197" t="str">
            <v xml:space="preserve">2413-5                                       </v>
          </cell>
          <cell r="C197">
            <v>-38577.69</v>
          </cell>
          <cell r="D197">
            <v>-4658.8799999999974</v>
          </cell>
        </row>
        <row r="198">
          <cell r="A198" t="str">
            <v xml:space="preserve">2414-5                                       </v>
          </cell>
          <cell r="C198">
            <v>0</v>
          </cell>
          <cell r="D198">
            <v>0</v>
          </cell>
        </row>
        <row r="199">
          <cell r="A199" t="str">
            <v xml:space="preserve">2415-5                                       </v>
          </cell>
          <cell r="C199">
            <v>0</v>
          </cell>
          <cell r="D199">
            <v>0</v>
          </cell>
        </row>
        <row r="200">
          <cell r="A200" t="str">
            <v xml:space="preserve">2417-5                                       </v>
          </cell>
          <cell r="C200">
            <v>0</v>
          </cell>
          <cell r="D200">
            <v>-3059210.13</v>
          </cell>
        </row>
        <row r="201">
          <cell r="A201" t="str">
            <v xml:space="preserve">2420-5                                       </v>
          </cell>
          <cell r="C201">
            <v>0</v>
          </cell>
          <cell r="D201">
            <v>0</v>
          </cell>
        </row>
        <row r="202">
          <cell r="A202" t="str">
            <v xml:space="preserve">2422-5                                       </v>
          </cell>
          <cell r="C202">
            <v>0</v>
          </cell>
          <cell r="D202">
            <v>0</v>
          </cell>
        </row>
        <row r="203">
          <cell r="A203" t="str">
            <v xml:space="preserve">2424-5                                       </v>
          </cell>
          <cell r="C203">
            <v>0</v>
          </cell>
          <cell r="D203">
            <v>0</v>
          </cell>
        </row>
        <row r="204">
          <cell r="A204" t="str">
            <v xml:space="preserve">2426-5                                       </v>
          </cell>
          <cell r="C204">
            <v>0</v>
          </cell>
          <cell r="D204">
            <v>0</v>
          </cell>
        </row>
        <row r="205">
          <cell r="A205" t="str">
            <v xml:space="preserve">2810-5                                       </v>
          </cell>
          <cell r="C205">
            <v>0</v>
          </cell>
          <cell r="D205">
            <v>0</v>
          </cell>
        </row>
        <row r="206">
          <cell r="A206" t="str">
            <v xml:space="preserve">2815-5                                       </v>
          </cell>
          <cell r="C206">
            <v>0</v>
          </cell>
          <cell r="D206">
            <v>0</v>
          </cell>
        </row>
        <row r="207">
          <cell r="A207" t="str">
            <v xml:space="preserve">2820-5                                       </v>
          </cell>
          <cell r="C207">
            <v>0</v>
          </cell>
          <cell r="D207">
            <v>0</v>
          </cell>
        </row>
        <row r="208">
          <cell r="A208" t="str">
            <v xml:space="preserve">2977-5                                       </v>
          </cell>
          <cell r="C208">
            <v>-2747616.75</v>
          </cell>
          <cell r="D208">
            <v>0</v>
          </cell>
        </row>
        <row r="209">
          <cell r="A209" t="str">
            <v xml:space="preserve">3112-5                                       </v>
          </cell>
          <cell r="C209">
            <v>0</v>
          </cell>
          <cell r="D209">
            <v>0</v>
          </cell>
        </row>
        <row r="210">
          <cell r="A210" t="str">
            <v xml:space="preserve">3114-5                                       </v>
          </cell>
          <cell r="C210">
            <v>0</v>
          </cell>
          <cell r="D210">
            <v>0</v>
          </cell>
        </row>
        <row r="211">
          <cell r="A211" t="str">
            <v xml:space="preserve">3116-5                                       </v>
          </cell>
          <cell r="C211">
            <v>-686271181.46000004</v>
          </cell>
          <cell r="D211">
            <v>0</v>
          </cell>
        </row>
        <row r="212">
          <cell r="A212" t="str">
            <v xml:space="preserve">4010-5-81                                    </v>
          </cell>
          <cell r="C212">
            <v>-176140740.94999999</v>
          </cell>
          <cell r="D212">
            <v>-41613606.25</v>
          </cell>
        </row>
        <row r="213">
          <cell r="A213" t="str">
            <v xml:space="preserve">4011-5-82                                    </v>
          </cell>
          <cell r="C213">
            <v>-15779900</v>
          </cell>
          <cell r="D213">
            <v>-751200</v>
          </cell>
        </row>
        <row r="214">
          <cell r="A214" t="str">
            <v xml:space="preserve">4012-5-83                                    </v>
          </cell>
          <cell r="C214">
            <v>-2034525</v>
          </cell>
          <cell r="D214">
            <v>-1281500</v>
          </cell>
        </row>
        <row r="215">
          <cell r="A215" t="str">
            <v xml:space="preserve">4015-5-87                                    </v>
          </cell>
          <cell r="C215">
            <v>-391000</v>
          </cell>
          <cell r="D215">
            <v>-46000</v>
          </cell>
        </row>
        <row r="216">
          <cell r="A216" t="str">
            <v xml:space="preserve">4110-5-81                                    </v>
          </cell>
          <cell r="C216">
            <v>-1667365.72</v>
          </cell>
          <cell r="D216">
            <v>0</v>
          </cell>
        </row>
        <row r="217">
          <cell r="A217" t="str">
            <v xml:space="preserve">4111-5-82                                    </v>
          </cell>
          <cell r="C217">
            <v>0</v>
          </cell>
          <cell r="D217">
            <v>0</v>
          </cell>
        </row>
        <row r="218">
          <cell r="A218" t="str">
            <v xml:space="preserve">4112-5-83                                    </v>
          </cell>
          <cell r="C218">
            <v>-26736162.77</v>
          </cell>
          <cell r="D218">
            <v>-4001286.6400000006</v>
          </cell>
        </row>
        <row r="219">
          <cell r="A219" t="str">
            <v xml:space="preserve">4115-5-87                                    </v>
          </cell>
          <cell r="C219">
            <v>-9973414.0399999991</v>
          </cell>
          <cell r="D219">
            <v>-2777234.3000000007</v>
          </cell>
        </row>
        <row r="220">
          <cell r="A220" t="str">
            <v xml:space="preserve">4181-5-81                                    </v>
          </cell>
          <cell r="C220">
            <v>-13522525.58</v>
          </cell>
          <cell r="D220">
            <v>0</v>
          </cell>
        </row>
        <row r="221">
          <cell r="A221" t="str">
            <v xml:space="preserve">4181-5-87                                    </v>
          </cell>
          <cell r="C221">
            <v>0</v>
          </cell>
          <cell r="D221">
            <v>0</v>
          </cell>
        </row>
        <row r="222">
          <cell r="A222" t="str">
            <v xml:space="preserve">4182-5-81                                    </v>
          </cell>
          <cell r="C222">
            <v>0</v>
          </cell>
          <cell r="D222">
            <v>0</v>
          </cell>
        </row>
        <row r="223">
          <cell r="A223" t="str">
            <v xml:space="preserve">4183-5-81                                    </v>
          </cell>
          <cell r="C223">
            <v>-766164.35</v>
          </cell>
          <cell r="D223">
            <v>-230746.40000000002</v>
          </cell>
        </row>
        <row r="224">
          <cell r="A224" t="str">
            <v xml:space="preserve">4183-5-82                                    </v>
          </cell>
          <cell r="C224">
            <v>-685447.31</v>
          </cell>
          <cell r="D224">
            <v>-239625.44999999995</v>
          </cell>
        </row>
        <row r="225">
          <cell r="A225" t="str">
            <v xml:space="preserve">4183-5-83                                    </v>
          </cell>
          <cell r="C225">
            <v>-1658120.98</v>
          </cell>
          <cell r="D225">
            <v>-292913.54000000004</v>
          </cell>
        </row>
        <row r="226">
          <cell r="A226" t="str">
            <v xml:space="preserve">4183-5-87                                    </v>
          </cell>
          <cell r="C226">
            <v>-4306845.29</v>
          </cell>
          <cell r="D226">
            <v>0</v>
          </cell>
        </row>
        <row r="227">
          <cell r="A227" t="str">
            <v xml:space="preserve">4210-5-81                                    </v>
          </cell>
          <cell r="C227">
            <v>0</v>
          </cell>
          <cell r="D227">
            <v>0</v>
          </cell>
        </row>
        <row r="228">
          <cell r="A228" t="str">
            <v xml:space="preserve">4211-5-82                                    </v>
          </cell>
          <cell r="C228">
            <v>0</v>
          </cell>
          <cell r="D228">
            <v>0</v>
          </cell>
        </row>
        <row r="229">
          <cell r="A229" t="str">
            <v xml:space="preserve">4212-5-83                                    </v>
          </cell>
          <cell r="C229">
            <v>0</v>
          </cell>
          <cell r="D229">
            <v>0</v>
          </cell>
        </row>
        <row r="230">
          <cell r="A230" t="str">
            <v xml:space="preserve">4215-5-87                                    </v>
          </cell>
          <cell r="C230">
            <v>0</v>
          </cell>
          <cell r="D230">
            <v>0</v>
          </cell>
        </row>
        <row r="231">
          <cell r="A231" t="str">
            <v xml:space="preserve">4310-5-81                                    </v>
          </cell>
          <cell r="C231">
            <v>0</v>
          </cell>
          <cell r="D231">
            <v>0</v>
          </cell>
        </row>
        <row r="232">
          <cell r="A232" t="str">
            <v xml:space="preserve">4311-5-82                                    </v>
          </cell>
          <cell r="C232">
            <v>0</v>
          </cell>
          <cell r="D232">
            <v>0</v>
          </cell>
        </row>
        <row r="233">
          <cell r="A233" t="str">
            <v xml:space="preserve">4312-5-83                                    </v>
          </cell>
          <cell r="C233">
            <v>0</v>
          </cell>
          <cell r="D233">
            <v>0</v>
          </cell>
        </row>
        <row r="234">
          <cell r="A234" t="str">
            <v xml:space="preserve">4315-5-87                                    </v>
          </cell>
          <cell r="C234">
            <v>0</v>
          </cell>
          <cell r="D234">
            <v>0</v>
          </cell>
        </row>
        <row r="235">
          <cell r="A235" t="str">
            <v xml:space="preserve">4381-5-81                                    </v>
          </cell>
          <cell r="C235">
            <v>0</v>
          </cell>
          <cell r="D235">
            <v>0</v>
          </cell>
        </row>
        <row r="236">
          <cell r="A236" t="str">
            <v xml:space="preserve">4381-5-87                                    </v>
          </cell>
          <cell r="C236">
            <v>0</v>
          </cell>
          <cell r="D236">
            <v>0</v>
          </cell>
        </row>
        <row r="237">
          <cell r="A237" t="str">
            <v xml:space="preserve">4383-5-81                                    </v>
          </cell>
          <cell r="C237">
            <v>0</v>
          </cell>
          <cell r="D237">
            <v>0</v>
          </cell>
        </row>
        <row r="238">
          <cell r="A238" t="str">
            <v xml:space="preserve">4383-5-82                                    </v>
          </cell>
          <cell r="C238">
            <v>0</v>
          </cell>
          <cell r="D238">
            <v>0</v>
          </cell>
        </row>
        <row r="239">
          <cell r="A239" t="str">
            <v xml:space="preserve">4383-5-83                                    </v>
          </cell>
          <cell r="C239">
            <v>0</v>
          </cell>
          <cell r="D239">
            <v>0</v>
          </cell>
        </row>
        <row r="240">
          <cell r="A240" t="str">
            <v xml:space="preserve">4383-5-87                                    </v>
          </cell>
          <cell r="C240">
            <v>0</v>
          </cell>
          <cell r="D240">
            <v>0</v>
          </cell>
        </row>
        <row r="241">
          <cell r="A241" t="str">
            <v xml:space="preserve">4410-5-81                                    </v>
          </cell>
          <cell r="C241">
            <v>8083527.9500000002</v>
          </cell>
          <cell r="D241">
            <v>1981762.8500000006</v>
          </cell>
        </row>
        <row r="242">
          <cell r="A242" t="str">
            <v xml:space="preserve">4411-5-82                                    </v>
          </cell>
          <cell r="C242">
            <v>660421.09</v>
          </cell>
          <cell r="D242">
            <v>31837.390000000014</v>
          </cell>
        </row>
        <row r="243">
          <cell r="A243" t="str">
            <v xml:space="preserve">4412-5-83                                    </v>
          </cell>
          <cell r="C243">
            <v>155908.24</v>
          </cell>
          <cell r="D243">
            <v>-5032</v>
          </cell>
        </row>
        <row r="244">
          <cell r="A244" t="str">
            <v xml:space="preserve">4415-5-87                                    </v>
          </cell>
          <cell r="C244">
            <v>61940</v>
          </cell>
          <cell r="D244">
            <v>3180</v>
          </cell>
        </row>
        <row r="245">
          <cell r="A245" t="str">
            <v xml:space="preserve">4510-5-81                                    </v>
          </cell>
          <cell r="C245">
            <v>121091.84</v>
          </cell>
          <cell r="D245">
            <v>-497.19000000000233</v>
          </cell>
        </row>
        <row r="246">
          <cell r="A246" t="str">
            <v xml:space="preserve">4511-5-82                                    </v>
          </cell>
          <cell r="C246">
            <v>0</v>
          </cell>
          <cell r="D246">
            <v>0</v>
          </cell>
        </row>
        <row r="247">
          <cell r="A247" t="str">
            <v xml:space="preserve">4512-5-83                                    </v>
          </cell>
          <cell r="C247">
            <v>3631753.47</v>
          </cell>
          <cell r="D247">
            <v>517854.07999999961</v>
          </cell>
        </row>
        <row r="248">
          <cell r="A248" t="str">
            <v xml:space="preserve">4515-5-87                                    </v>
          </cell>
          <cell r="C248">
            <v>789810.4</v>
          </cell>
          <cell r="D248">
            <v>206369.09999999998</v>
          </cell>
        </row>
        <row r="249">
          <cell r="A249" t="str">
            <v xml:space="preserve">4581-5-81                                    </v>
          </cell>
          <cell r="C249">
            <v>2482992.48</v>
          </cell>
          <cell r="D249">
            <v>-1935.910000000149</v>
          </cell>
        </row>
        <row r="250">
          <cell r="A250" t="str">
            <v xml:space="preserve">4581-5-87                                    </v>
          </cell>
          <cell r="C250">
            <v>-10090.65</v>
          </cell>
          <cell r="D250">
            <v>0</v>
          </cell>
        </row>
        <row r="251">
          <cell r="A251" t="str">
            <v xml:space="preserve">4582-5-81                                    </v>
          </cell>
          <cell r="C251">
            <v>0</v>
          </cell>
          <cell r="D251">
            <v>0</v>
          </cell>
        </row>
        <row r="252">
          <cell r="A252" t="str">
            <v xml:space="preserve">4583-5-81                                    </v>
          </cell>
          <cell r="C252">
            <v>78013.460000000006</v>
          </cell>
          <cell r="D252">
            <v>27786.709999999992</v>
          </cell>
        </row>
        <row r="253">
          <cell r="A253" t="str">
            <v xml:space="preserve">4583-5-82                                    </v>
          </cell>
          <cell r="C253">
            <v>86217.69</v>
          </cell>
          <cell r="D253">
            <v>27689.509999999995</v>
          </cell>
        </row>
        <row r="254">
          <cell r="A254" t="str">
            <v xml:space="preserve">4583-5-83                                    </v>
          </cell>
          <cell r="C254">
            <v>170180.24</v>
          </cell>
          <cell r="D254">
            <v>31298.75</v>
          </cell>
        </row>
        <row r="255">
          <cell r="A255" t="str">
            <v xml:space="preserve">4583-5-87                                    </v>
          </cell>
          <cell r="C255">
            <v>595920.86</v>
          </cell>
          <cell r="D255">
            <v>0</v>
          </cell>
        </row>
        <row r="256">
          <cell r="A256" t="str">
            <v xml:space="preserve">4610-5-81                                    </v>
          </cell>
          <cell r="C256">
            <v>0</v>
          </cell>
          <cell r="D256">
            <v>0</v>
          </cell>
        </row>
        <row r="257">
          <cell r="A257" t="str">
            <v xml:space="preserve">4611-5-82                                    </v>
          </cell>
          <cell r="C257">
            <v>0</v>
          </cell>
          <cell r="D257">
            <v>0</v>
          </cell>
        </row>
        <row r="258">
          <cell r="A258" t="str">
            <v xml:space="preserve">4612-5-83                                    </v>
          </cell>
          <cell r="C258">
            <v>0</v>
          </cell>
          <cell r="D258">
            <v>0</v>
          </cell>
        </row>
        <row r="259">
          <cell r="A259" t="str">
            <v xml:space="preserve">4615-5-87                                    </v>
          </cell>
          <cell r="C259">
            <v>0</v>
          </cell>
          <cell r="D259">
            <v>0</v>
          </cell>
        </row>
        <row r="260">
          <cell r="A260" t="str">
            <v xml:space="preserve">4710-5-81                                    </v>
          </cell>
          <cell r="C260">
            <v>0</v>
          </cell>
          <cell r="D260">
            <v>0</v>
          </cell>
        </row>
        <row r="261">
          <cell r="A261" t="str">
            <v xml:space="preserve">4711-5-82                                    </v>
          </cell>
          <cell r="C261">
            <v>0</v>
          </cell>
          <cell r="D261">
            <v>0</v>
          </cell>
        </row>
        <row r="262">
          <cell r="A262" t="str">
            <v xml:space="preserve">4712-5-83                                    </v>
          </cell>
          <cell r="C262">
            <v>0</v>
          </cell>
          <cell r="D262">
            <v>0</v>
          </cell>
        </row>
        <row r="263">
          <cell r="A263" t="str">
            <v xml:space="preserve">4715-5-87                                    </v>
          </cell>
          <cell r="C263">
            <v>0</v>
          </cell>
          <cell r="D263">
            <v>0</v>
          </cell>
        </row>
        <row r="264">
          <cell r="A264" t="str">
            <v xml:space="preserve">4781-5-81                                    </v>
          </cell>
          <cell r="C264">
            <v>0</v>
          </cell>
          <cell r="D264">
            <v>0</v>
          </cell>
        </row>
        <row r="265">
          <cell r="A265" t="str">
            <v xml:space="preserve">4782-5-81                                    </v>
          </cell>
          <cell r="C265">
            <v>0</v>
          </cell>
          <cell r="D265">
            <v>0</v>
          </cell>
        </row>
        <row r="266">
          <cell r="A266" t="str">
            <v xml:space="preserve">4783-5-81                                    </v>
          </cell>
          <cell r="C266">
            <v>0</v>
          </cell>
          <cell r="D266">
            <v>0</v>
          </cell>
        </row>
        <row r="267">
          <cell r="A267" t="str">
            <v xml:space="preserve">4783-5-82                                    </v>
          </cell>
          <cell r="C267">
            <v>0</v>
          </cell>
          <cell r="D267">
            <v>0</v>
          </cell>
        </row>
        <row r="268">
          <cell r="A268" t="str">
            <v xml:space="preserve">4783-5-83                                    </v>
          </cell>
          <cell r="C268">
            <v>0</v>
          </cell>
          <cell r="D268">
            <v>0</v>
          </cell>
        </row>
        <row r="269">
          <cell r="A269" t="str">
            <v xml:space="preserve">4783-5-87                                    </v>
          </cell>
          <cell r="C269">
            <v>0</v>
          </cell>
          <cell r="D269">
            <v>0</v>
          </cell>
        </row>
        <row r="270">
          <cell r="A270" t="str">
            <v xml:space="preserve">5000-5-100                                   </v>
          </cell>
          <cell r="C270">
            <v>0</v>
          </cell>
          <cell r="D270">
            <v>0</v>
          </cell>
        </row>
        <row r="271">
          <cell r="A271" t="str">
            <v xml:space="preserve">5000-6-170                                   </v>
          </cell>
          <cell r="C271">
            <v>0</v>
          </cell>
          <cell r="D271">
            <v>0</v>
          </cell>
        </row>
        <row r="272">
          <cell r="A272" t="str">
            <v xml:space="preserve">5000-6-270                                   </v>
          </cell>
          <cell r="C272">
            <v>0</v>
          </cell>
          <cell r="D272">
            <v>0</v>
          </cell>
        </row>
        <row r="273">
          <cell r="A273" t="str">
            <v xml:space="preserve">5000-7-100                                   </v>
          </cell>
          <cell r="C273">
            <v>0</v>
          </cell>
          <cell r="D273">
            <v>0</v>
          </cell>
        </row>
        <row r="274">
          <cell r="A274" t="str">
            <v xml:space="preserve">5000-7-200                                   </v>
          </cell>
          <cell r="C274">
            <v>0</v>
          </cell>
          <cell r="D274">
            <v>0</v>
          </cell>
        </row>
        <row r="275">
          <cell r="A275" t="str">
            <v xml:space="preserve">5010-5-100                                   </v>
          </cell>
          <cell r="C275">
            <v>0</v>
          </cell>
          <cell r="D275">
            <v>0</v>
          </cell>
        </row>
        <row r="276">
          <cell r="A276" t="str">
            <v xml:space="preserve">5010-5-200                                   </v>
          </cell>
          <cell r="C276">
            <v>0</v>
          </cell>
          <cell r="D276">
            <v>0</v>
          </cell>
        </row>
        <row r="277">
          <cell r="A277" t="str">
            <v xml:space="preserve">5010-6-170                                   </v>
          </cell>
          <cell r="C277">
            <v>0</v>
          </cell>
          <cell r="D277">
            <v>0</v>
          </cell>
        </row>
        <row r="278">
          <cell r="A278" t="str">
            <v xml:space="preserve">5010-6-270                                   </v>
          </cell>
          <cell r="C278">
            <v>0</v>
          </cell>
          <cell r="D278">
            <v>0</v>
          </cell>
        </row>
        <row r="279">
          <cell r="A279" t="str">
            <v xml:space="preserve">5010-7-100                                   </v>
          </cell>
          <cell r="C279">
            <v>0</v>
          </cell>
          <cell r="D279">
            <v>0</v>
          </cell>
        </row>
        <row r="280">
          <cell r="A280" t="str">
            <v xml:space="preserve">5010-7-200                                   </v>
          </cell>
          <cell r="C280">
            <v>0</v>
          </cell>
          <cell r="D280">
            <v>0</v>
          </cell>
        </row>
        <row r="281">
          <cell r="A281" t="str">
            <v xml:space="preserve">5012-5-100                                   </v>
          </cell>
          <cell r="C281">
            <v>5431117.5300000003</v>
          </cell>
          <cell r="D281">
            <v>0</v>
          </cell>
        </row>
        <row r="282">
          <cell r="A282" t="str">
            <v xml:space="preserve">5012-6-170                                   </v>
          </cell>
          <cell r="C282">
            <v>603126.46</v>
          </cell>
          <cell r="D282">
            <v>0</v>
          </cell>
        </row>
        <row r="283">
          <cell r="A283" t="str">
            <v xml:space="preserve">5012-7-100                                   </v>
          </cell>
          <cell r="C283">
            <v>770016.44</v>
          </cell>
          <cell r="D283">
            <v>0</v>
          </cell>
        </row>
        <row r="284">
          <cell r="A284" t="str">
            <v xml:space="preserve">5115-5-100                                   </v>
          </cell>
          <cell r="C284">
            <v>2002444.48</v>
          </cell>
          <cell r="D284">
            <v>190803.35000000009</v>
          </cell>
        </row>
        <row r="285">
          <cell r="A285" t="str">
            <v xml:space="preserve">5115-5-200                                   </v>
          </cell>
          <cell r="C285">
            <v>0</v>
          </cell>
          <cell r="D285">
            <v>0</v>
          </cell>
        </row>
        <row r="286">
          <cell r="A286" t="str">
            <v xml:space="preserve">5115-6-170                                   </v>
          </cell>
          <cell r="C286">
            <v>688637.14</v>
          </cell>
          <cell r="D286">
            <v>529023.74999999988</v>
          </cell>
        </row>
        <row r="287">
          <cell r="A287" t="str">
            <v xml:space="preserve">5115-6-270                                   </v>
          </cell>
          <cell r="C287">
            <v>0</v>
          </cell>
          <cell r="D287">
            <v>0</v>
          </cell>
        </row>
        <row r="288">
          <cell r="A288" t="str">
            <v xml:space="preserve">5115-7-100                                   </v>
          </cell>
          <cell r="C288">
            <v>922053.85</v>
          </cell>
          <cell r="D288">
            <v>209383.59999999998</v>
          </cell>
        </row>
        <row r="289">
          <cell r="A289" t="str">
            <v xml:space="preserve">5115-7-200                                   </v>
          </cell>
          <cell r="C289">
            <v>0</v>
          </cell>
          <cell r="D289">
            <v>0</v>
          </cell>
        </row>
        <row r="290">
          <cell r="A290" t="str">
            <v xml:space="preserve">5116-5-100                                   </v>
          </cell>
          <cell r="C290">
            <v>12787540.49</v>
          </cell>
          <cell r="D290">
            <v>2547026.4499999993</v>
          </cell>
        </row>
        <row r="291">
          <cell r="A291" t="str">
            <v xml:space="preserve">5116-5-200                                   </v>
          </cell>
          <cell r="C291">
            <v>0</v>
          </cell>
          <cell r="D291">
            <v>0</v>
          </cell>
        </row>
        <row r="292">
          <cell r="A292" t="str">
            <v xml:space="preserve">5116-6-170                                   </v>
          </cell>
          <cell r="C292">
            <v>1793984.59</v>
          </cell>
          <cell r="D292">
            <v>1526463.3299999998</v>
          </cell>
        </row>
        <row r="293">
          <cell r="A293" t="str">
            <v xml:space="preserve">5116-6-270                                   </v>
          </cell>
          <cell r="C293">
            <v>0</v>
          </cell>
          <cell r="D293">
            <v>0</v>
          </cell>
        </row>
        <row r="294">
          <cell r="A294" t="str">
            <v xml:space="preserve">5116-7-100                                   </v>
          </cell>
          <cell r="C294">
            <v>2103083.62</v>
          </cell>
          <cell r="D294">
            <v>374335</v>
          </cell>
        </row>
        <row r="295">
          <cell r="A295" t="str">
            <v xml:space="preserve">5116-7-200                                   </v>
          </cell>
          <cell r="C295">
            <v>0</v>
          </cell>
          <cell r="D295">
            <v>0</v>
          </cell>
        </row>
        <row r="296">
          <cell r="A296" t="str">
            <v xml:space="preserve">5117-5-100                                   </v>
          </cell>
          <cell r="C296">
            <v>25139391.420000002</v>
          </cell>
          <cell r="D296">
            <v>5073264.8499999978</v>
          </cell>
        </row>
        <row r="297">
          <cell r="A297" t="str">
            <v xml:space="preserve">5117-5-200                                   </v>
          </cell>
          <cell r="C297">
            <v>0</v>
          </cell>
          <cell r="D297">
            <v>0</v>
          </cell>
        </row>
        <row r="298">
          <cell r="A298" t="str">
            <v xml:space="preserve">5117-6-170                                   </v>
          </cell>
          <cell r="C298">
            <v>1187947.01</v>
          </cell>
          <cell r="D298">
            <v>1072800.3499999999</v>
          </cell>
        </row>
        <row r="299">
          <cell r="A299" t="str">
            <v xml:space="preserve">5117-6-270                                   </v>
          </cell>
          <cell r="C299">
            <v>0</v>
          </cell>
          <cell r="D299">
            <v>0</v>
          </cell>
        </row>
        <row r="300">
          <cell r="A300" t="str">
            <v xml:space="preserve">5117-7-100                                   </v>
          </cell>
          <cell r="C300">
            <v>7307261.6900000004</v>
          </cell>
          <cell r="D300">
            <v>1162979.7999999998</v>
          </cell>
        </row>
        <row r="301">
          <cell r="A301" t="str">
            <v xml:space="preserve">5117-7-200                                   </v>
          </cell>
          <cell r="C301">
            <v>0</v>
          </cell>
          <cell r="D301">
            <v>0</v>
          </cell>
        </row>
        <row r="302">
          <cell r="A302" t="str">
            <v xml:space="preserve">5118-5-100                                   </v>
          </cell>
          <cell r="C302">
            <v>2787479.33</v>
          </cell>
          <cell r="D302">
            <v>629638.06000000006</v>
          </cell>
        </row>
        <row r="303">
          <cell r="A303" t="str">
            <v xml:space="preserve">5118-5-200                                   </v>
          </cell>
          <cell r="C303">
            <v>0</v>
          </cell>
          <cell r="D303">
            <v>0</v>
          </cell>
        </row>
        <row r="304">
          <cell r="A304" t="str">
            <v xml:space="preserve">5118-6-170                                   </v>
          </cell>
          <cell r="C304">
            <v>0</v>
          </cell>
          <cell r="D304">
            <v>0</v>
          </cell>
        </row>
        <row r="305">
          <cell r="A305" t="str">
            <v xml:space="preserve">5118-6-270                                   </v>
          </cell>
          <cell r="C305">
            <v>0</v>
          </cell>
          <cell r="D305">
            <v>0</v>
          </cell>
        </row>
        <row r="306">
          <cell r="A306" t="str">
            <v xml:space="preserve">5118-7-100                                   </v>
          </cell>
          <cell r="C306">
            <v>1897098.38</v>
          </cell>
          <cell r="D306">
            <v>381592.2200000002</v>
          </cell>
        </row>
        <row r="307">
          <cell r="A307" t="str">
            <v xml:space="preserve">5118-7-200                                   </v>
          </cell>
          <cell r="C307">
            <v>0</v>
          </cell>
          <cell r="D307">
            <v>0</v>
          </cell>
        </row>
        <row r="308">
          <cell r="A308" t="str">
            <v xml:space="preserve">5119-5-100                                   </v>
          </cell>
          <cell r="C308">
            <v>0</v>
          </cell>
          <cell r="D308">
            <v>0</v>
          </cell>
        </row>
        <row r="309">
          <cell r="A309" t="str">
            <v xml:space="preserve">5119-5-200                                   </v>
          </cell>
          <cell r="C309">
            <v>0</v>
          </cell>
          <cell r="D309">
            <v>0</v>
          </cell>
        </row>
        <row r="310">
          <cell r="A310" t="str">
            <v xml:space="preserve">5119-6-170                                   </v>
          </cell>
          <cell r="C310">
            <v>0</v>
          </cell>
          <cell r="D310">
            <v>0</v>
          </cell>
        </row>
        <row r="311">
          <cell r="A311" t="str">
            <v xml:space="preserve">5119-6-270                                   </v>
          </cell>
          <cell r="C311">
            <v>0</v>
          </cell>
          <cell r="D311">
            <v>0</v>
          </cell>
        </row>
        <row r="312">
          <cell r="A312" t="str">
            <v xml:space="preserve">5119-7-100                                   </v>
          </cell>
          <cell r="C312">
            <v>0</v>
          </cell>
          <cell r="D312">
            <v>0</v>
          </cell>
        </row>
        <row r="313">
          <cell r="A313" t="str">
            <v xml:space="preserve">5119-7-200                                   </v>
          </cell>
          <cell r="C313">
            <v>0</v>
          </cell>
          <cell r="D313">
            <v>0</v>
          </cell>
        </row>
        <row r="314">
          <cell r="A314" t="str">
            <v xml:space="preserve">5120-5-100                                   </v>
          </cell>
          <cell r="C314">
            <v>0</v>
          </cell>
          <cell r="D314">
            <v>0</v>
          </cell>
        </row>
        <row r="315">
          <cell r="A315" t="str">
            <v xml:space="preserve">5120-5-200                                   </v>
          </cell>
          <cell r="C315">
            <v>0</v>
          </cell>
          <cell r="D315">
            <v>0</v>
          </cell>
        </row>
        <row r="316">
          <cell r="A316" t="str">
            <v xml:space="preserve">5120-6-170                                   </v>
          </cell>
          <cell r="C316">
            <v>0</v>
          </cell>
          <cell r="D316">
            <v>0</v>
          </cell>
        </row>
        <row r="317">
          <cell r="A317" t="str">
            <v xml:space="preserve">5120-6-270                                   </v>
          </cell>
          <cell r="C317">
            <v>0</v>
          </cell>
          <cell r="D317">
            <v>0</v>
          </cell>
        </row>
        <row r="318">
          <cell r="A318" t="str">
            <v xml:space="preserve">5120-7-100                                   </v>
          </cell>
          <cell r="C318">
            <v>0</v>
          </cell>
          <cell r="D318">
            <v>0</v>
          </cell>
        </row>
        <row r="319">
          <cell r="A319" t="str">
            <v xml:space="preserve">5120-7-200                                   </v>
          </cell>
          <cell r="C319">
            <v>0</v>
          </cell>
          <cell r="D319">
            <v>0</v>
          </cell>
        </row>
        <row r="320">
          <cell r="A320" t="str">
            <v xml:space="preserve">5121-5-100                                   </v>
          </cell>
          <cell r="C320">
            <v>0</v>
          </cell>
          <cell r="D320">
            <v>0</v>
          </cell>
        </row>
        <row r="321">
          <cell r="A321" t="str">
            <v xml:space="preserve">5121-5-200                                   </v>
          </cell>
          <cell r="C321">
            <v>0</v>
          </cell>
          <cell r="D321">
            <v>0</v>
          </cell>
        </row>
        <row r="322">
          <cell r="A322" t="str">
            <v xml:space="preserve">5121-6-170                                   </v>
          </cell>
          <cell r="C322">
            <v>92835</v>
          </cell>
          <cell r="D322">
            <v>53120</v>
          </cell>
        </row>
        <row r="323">
          <cell r="A323" t="str">
            <v xml:space="preserve">5121-6-270                                   </v>
          </cell>
          <cell r="C323">
            <v>0</v>
          </cell>
          <cell r="D323">
            <v>0</v>
          </cell>
        </row>
        <row r="324">
          <cell r="A324" t="str">
            <v xml:space="preserve">5121-7-100                                   </v>
          </cell>
          <cell r="C324">
            <v>97099.5</v>
          </cell>
          <cell r="D324">
            <v>14500</v>
          </cell>
        </row>
        <row r="325">
          <cell r="A325" t="str">
            <v xml:space="preserve">5121-7-200                                   </v>
          </cell>
          <cell r="C325">
            <v>0</v>
          </cell>
          <cell r="D325">
            <v>0</v>
          </cell>
        </row>
        <row r="326">
          <cell r="A326" t="str">
            <v xml:space="preserve">5122-5-100                                   </v>
          </cell>
          <cell r="C326">
            <v>0</v>
          </cell>
          <cell r="D326">
            <v>0</v>
          </cell>
        </row>
        <row r="327">
          <cell r="A327" t="str">
            <v xml:space="preserve">5122-5-200                                   </v>
          </cell>
          <cell r="C327">
            <v>0</v>
          </cell>
          <cell r="D327">
            <v>0</v>
          </cell>
        </row>
        <row r="328">
          <cell r="A328" t="str">
            <v xml:space="preserve">5122-6-170                                   </v>
          </cell>
          <cell r="C328">
            <v>0</v>
          </cell>
          <cell r="D328">
            <v>0</v>
          </cell>
        </row>
        <row r="329">
          <cell r="A329" t="str">
            <v xml:space="preserve">5122-6-270                                   </v>
          </cell>
          <cell r="C329">
            <v>0</v>
          </cell>
          <cell r="D329">
            <v>0</v>
          </cell>
        </row>
        <row r="330">
          <cell r="A330" t="str">
            <v xml:space="preserve">5122-7-100                                   </v>
          </cell>
          <cell r="C330">
            <v>1596</v>
          </cell>
          <cell r="D330">
            <v>0</v>
          </cell>
        </row>
        <row r="331">
          <cell r="A331" t="str">
            <v xml:space="preserve">5122-7-200                                   </v>
          </cell>
          <cell r="C331">
            <v>0</v>
          </cell>
          <cell r="D331">
            <v>0</v>
          </cell>
        </row>
        <row r="332">
          <cell r="A332" t="str">
            <v xml:space="preserve">5123-5-100                                   </v>
          </cell>
          <cell r="C332">
            <v>75961.2</v>
          </cell>
          <cell r="D332">
            <v>9248.6200000000099</v>
          </cell>
        </row>
        <row r="333">
          <cell r="A333" t="str">
            <v xml:space="preserve">5123-5-200                                   </v>
          </cell>
          <cell r="C333">
            <v>0</v>
          </cell>
          <cell r="D333">
            <v>0</v>
          </cell>
        </row>
        <row r="334">
          <cell r="A334" t="str">
            <v xml:space="preserve">5123-6-170                                   </v>
          </cell>
          <cell r="C334">
            <v>0</v>
          </cell>
          <cell r="D334">
            <v>0</v>
          </cell>
        </row>
        <row r="335">
          <cell r="A335" t="str">
            <v xml:space="preserve">5123-6-270                                   </v>
          </cell>
          <cell r="C335">
            <v>0</v>
          </cell>
          <cell r="D335">
            <v>0</v>
          </cell>
        </row>
        <row r="336">
          <cell r="A336" t="str">
            <v xml:space="preserve">5123-7-100                                   </v>
          </cell>
          <cell r="C336">
            <v>0</v>
          </cell>
          <cell r="D336">
            <v>0</v>
          </cell>
        </row>
        <row r="337">
          <cell r="A337" t="str">
            <v xml:space="preserve">5123-7-200                                   </v>
          </cell>
          <cell r="C337">
            <v>0</v>
          </cell>
          <cell r="D337">
            <v>0</v>
          </cell>
        </row>
        <row r="338">
          <cell r="A338" t="str">
            <v xml:space="preserve">5125-5-100                                   </v>
          </cell>
          <cell r="C338">
            <v>0</v>
          </cell>
          <cell r="D338">
            <v>0</v>
          </cell>
        </row>
        <row r="339">
          <cell r="A339" t="str">
            <v xml:space="preserve">5125-6-170                                   </v>
          </cell>
          <cell r="C339">
            <v>3040</v>
          </cell>
          <cell r="D339">
            <v>0</v>
          </cell>
        </row>
        <row r="340">
          <cell r="A340" t="str">
            <v xml:space="preserve">5125-7-100                                   </v>
          </cell>
          <cell r="C340">
            <v>500</v>
          </cell>
          <cell r="D340">
            <v>0</v>
          </cell>
        </row>
        <row r="341">
          <cell r="A341" t="str">
            <v xml:space="preserve">5126-5-100                                   </v>
          </cell>
          <cell r="C341">
            <v>0</v>
          </cell>
          <cell r="D341">
            <v>0</v>
          </cell>
        </row>
        <row r="342">
          <cell r="A342" t="str">
            <v xml:space="preserve">5126-6-170                                   </v>
          </cell>
          <cell r="C342">
            <v>3500</v>
          </cell>
          <cell r="D342">
            <v>0</v>
          </cell>
        </row>
        <row r="343">
          <cell r="A343" t="str">
            <v xml:space="preserve">5126-7-100                                   </v>
          </cell>
          <cell r="C343">
            <v>500</v>
          </cell>
          <cell r="D343">
            <v>0</v>
          </cell>
        </row>
        <row r="344">
          <cell r="A344" t="str">
            <v xml:space="preserve">5210-5-100                                   </v>
          </cell>
          <cell r="C344">
            <v>279536</v>
          </cell>
          <cell r="D344">
            <v>67919</v>
          </cell>
        </row>
        <row r="345">
          <cell r="A345" t="str">
            <v xml:space="preserve">5210-5-200                                   </v>
          </cell>
          <cell r="C345">
            <v>0</v>
          </cell>
          <cell r="D345">
            <v>0</v>
          </cell>
        </row>
        <row r="346">
          <cell r="A346" t="str">
            <v xml:space="preserve">5210-6-170                                   </v>
          </cell>
          <cell r="C346">
            <v>0</v>
          </cell>
          <cell r="D346">
            <v>0</v>
          </cell>
        </row>
        <row r="347">
          <cell r="A347" t="str">
            <v xml:space="preserve">5210-6-270                                   </v>
          </cell>
          <cell r="C347">
            <v>0</v>
          </cell>
          <cell r="D347">
            <v>0</v>
          </cell>
        </row>
        <row r="348">
          <cell r="A348" t="str">
            <v xml:space="preserve">5210-7-100                                   </v>
          </cell>
          <cell r="C348">
            <v>148507</v>
          </cell>
          <cell r="D348">
            <v>34643</v>
          </cell>
        </row>
        <row r="349">
          <cell r="A349" t="str">
            <v xml:space="preserve">5210-7-200                                   </v>
          </cell>
          <cell r="C349">
            <v>0</v>
          </cell>
          <cell r="D349">
            <v>0</v>
          </cell>
        </row>
        <row r="350">
          <cell r="A350" t="str">
            <v xml:space="preserve">5211-5-100                                   </v>
          </cell>
          <cell r="C350">
            <v>0</v>
          </cell>
          <cell r="D350">
            <v>0</v>
          </cell>
        </row>
        <row r="351">
          <cell r="A351" t="str">
            <v xml:space="preserve">5211-5-200                                   </v>
          </cell>
          <cell r="C351">
            <v>0</v>
          </cell>
          <cell r="D351">
            <v>0</v>
          </cell>
        </row>
        <row r="352">
          <cell r="A352" t="str">
            <v xml:space="preserve">5211-6-170                                   </v>
          </cell>
          <cell r="C352">
            <v>0</v>
          </cell>
          <cell r="D352">
            <v>0</v>
          </cell>
        </row>
        <row r="353">
          <cell r="A353" t="str">
            <v xml:space="preserve">5211-6-270                                   </v>
          </cell>
          <cell r="C353">
            <v>0</v>
          </cell>
          <cell r="D353">
            <v>0</v>
          </cell>
        </row>
        <row r="354">
          <cell r="A354" t="str">
            <v xml:space="preserve">5211-7-100                                   </v>
          </cell>
          <cell r="C354">
            <v>0</v>
          </cell>
          <cell r="D354">
            <v>0</v>
          </cell>
        </row>
        <row r="355">
          <cell r="A355" t="str">
            <v xml:space="preserve">5211-7-200                                   </v>
          </cell>
          <cell r="C355">
            <v>0</v>
          </cell>
          <cell r="D355">
            <v>0</v>
          </cell>
        </row>
        <row r="356">
          <cell r="A356" t="str">
            <v xml:space="preserve">5212-5-100                                   </v>
          </cell>
          <cell r="C356">
            <v>165033.12</v>
          </cell>
          <cell r="D356">
            <v>7980.8699999999953</v>
          </cell>
        </row>
        <row r="357">
          <cell r="A357" t="str">
            <v xml:space="preserve">5212-5-200                                   </v>
          </cell>
          <cell r="C357">
            <v>0</v>
          </cell>
          <cell r="D357">
            <v>0</v>
          </cell>
        </row>
        <row r="358">
          <cell r="A358" t="str">
            <v xml:space="preserve">5212-6-170                                   </v>
          </cell>
          <cell r="C358">
            <v>0</v>
          </cell>
          <cell r="D358">
            <v>0</v>
          </cell>
        </row>
        <row r="359">
          <cell r="A359" t="str">
            <v xml:space="preserve">5212-6-270                                   </v>
          </cell>
          <cell r="C359">
            <v>0</v>
          </cell>
          <cell r="D359">
            <v>0</v>
          </cell>
        </row>
        <row r="360">
          <cell r="A360" t="str">
            <v xml:space="preserve">5212-7-100                                   </v>
          </cell>
          <cell r="C360">
            <v>62492.959999999999</v>
          </cell>
          <cell r="D360">
            <v>4347.1700000000055</v>
          </cell>
        </row>
        <row r="361">
          <cell r="A361" t="str">
            <v xml:space="preserve">5212-7-200                                   </v>
          </cell>
          <cell r="C361">
            <v>0</v>
          </cell>
          <cell r="D361">
            <v>0</v>
          </cell>
        </row>
        <row r="362">
          <cell r="A362" t="str">
            <v xml:space="preserve">5213-5-100                                   </v>
          </cell>
          <cell r="C362">
            <v>13874</v>
          </cell>
          <cell r="D362">
            <v>3350</v>
          </cell>
        </row>
        <row r="363">
          <cell r="A363" t="str">
            <v xml:space="preserve">5213-5-200                                   </v>
          </cell>
          <cell r="C363">
            <v>0</v>
          </cell>
          <cell r="D363">
            <v>0</v>
          </cell>
        </row>
        <row r="364">
          <cell r="A364" t="str">
            <v xml:space="preserve">5213-6-170                                   </v>
          </cell>
          <cell r="C364">
            <v>0</v>
          </cell>
          <cell r="D364">
            <v>0</v>
          </cell>
        </row>
        <row r="365">
          <cell r="A365" t="str">
            <v xml:space="preserve">5213-6-270                                   </v>
          </cell>
          <cell r="C365">
            <v>0</v>
          </cell>
          <cell r="D365">
            <v>0</v>
          </cell>
        </row>
        <row r="366">
          <cell r="A366" t="str">
            <v xml:space="preserve">5213-7-100                                   </v>
          </cell>
          <cell r="C366">
            <v>7321</v>
          </cell>
          <cell r="D366">
            <v>1712</v>
          </cell>
        </row>
        <row r="367">
          <cell r="A367" t="str">
            <v xml:space="preserve">5213-7-200                                   </v>
          </cell>
          <cell r="C367">
            <v>0</v>
          </cell>
          <cell r="D367">
            <v>0</v>
          </cell>
        </row>
        <row r="368">
          <cell r="A368" t="str">
            <v xml:space="preserve">5214-5-100                                   </v>
          </cell>
          <cell r="C368">
            <v>0</v>
          </cell>
          <cell r="D368">
            <v>0</v>
          </cell>
        </row>
        <row r="369">
          <cell r="A369" t="str">
            <v xml:space="preserve">5214-5-200                                   </v>
          </cell>
          <cell r="C369">
            <v>0</v>
          </cell>
          <cell r="D369">
            <v>0</v>
          </cell>
        </row>
        <row r="370">
          <cell r="A370" t="str">
            <v xml:space="preserve">5214-6-170                                   </v>
          </cell>
          <cell r="C370">
            <v>0</v>
          </cell>
          <cell r="D370">
            <v>0</v>
          </cell>
        </row>
        <row r="371">
          <cell r="A371" t="str">
            <v xml:space="preserve">5214-6-270                                   </v>
          </cell>
          <cell r="C371">
            <v>0</v>
          </cell>
          <cell r="D371">
            <v>0</v>
          </cell>
        </row>
        <row r="372">
          <cell r="A372" t="str">
            <v xml:space="preserve">5214-7-100                                   </v>
          </cell>
          <cell r="C372">
            <v>0</v>
          </cell>
          <cell r="D372">
            <v>0</v>
          </cell>
        </row>
        <row r="373">
          <cell r="A373" t="str">
            <v xml:space="preserve">5214-7-200                                   </v>
          </cell>
          <cell r="C373">
            <v>0</v>
          </cell>
          <cell r="D373">
            <v>0</v>
          </cell>
        </row>
        <row r="374">
          <cell r="A374" t="str">
            <v xml:space="preserve">5215-5-100                                   </v>
          </cell>
          <cell r="C374">
            <v>0</v>
          </cell>
          <cell r="D374">
            <v>21122.59</v>
          </cell>
        </row>
        <row r="375">
          <cell r="A375" t="str">
            <v xml:space="preserve">5215-5-200                                   </v>
          </cell>
          <cell r="C375">
            <v>0</v>
          </cell>
          <cell r="D375">
            <v>0</v>
          </cell>
        </row>
        <row r="376">
          <cell r="A376" t="str">
            <v xml:space="preserve">5215-6-170                                   </v>
          </cell>
          <cell r="C376">
            <v>0</v>
          </cell>
          <cell r="D376">
            <v>0</v>
          </cell>
        </row>
        <row r="377">
          <cell r="A377" t="str">
            <v xml:space="preserve">5215-6-270                                   </v>
          </cell>
          <cell r="C377">
            <v>0</v>
          </cell>
          <cell r="D377">
            <v>0</v>
          </cell>
        </row>
        <row r="378">
          <cell r="A378" t="str">
            <v xml:space="preserve">5215-7-100                                   </v>
          </cell>
          <cell r="C378">
            <v>0</v>
          </cell>
          <cell r="D378">
            <v>13306.72</v>
          </cell>
        </row>
        <row r="379">
          <cell r="A379" t="str">
            <v xml:space="preserve">5215-7-200                                   </v>
          </cell>
          <cell r="C379">
            <v>0</v>
          </cell>
          <cell r="D379">
            <v>0</v>
          </cell>
        </row>
        <row r="380">
          <cell r="A380" t="str">
            <v xml:space="preserve">5216-5-100                                   </v>
          </cell>
          <cell r="C380">
            <v>0</v>
          </cell>
          <cell r="D380">
            <v>0</v>
          </cell>
        </row>
        <row r="381">
          <cell r="A381" t="str">
            <v xml:space="preserve">5216-5-200                                   </v>
          </cell>
          <cell r="C381">
            <v>0</v>
          </cell>
          <cell r="D381">
            <v>0</v>
          </cell>
        </row>
        <row r="382">
          <cell r="A382" t="str">
            <v xml:space="preserve">5216-6-170                                   </v>
          </cell>
          <cell r="C382">
            <v>0</v>
          </cell>
          <cell r="D382">
            <v>0</v>
          </cell>
        </row>
        <row r="383">
          <cell r="A383" t="str">
            <v xml:space="preserve">5216-6-270                                   </v>
          </cell>
          <cell r="C383">
            <v>0</v>
          </cell>
          <cell r="D383">
            <v>0</v>
          </cell>
        </row>
        <row r="384">
          <cell r="A384" t="str">
            <v xml:space="preserve">5216-7-100                                   </v>
          </cell>
          <cell r="C384">
            <v>0</v>
          </cell>
          <cell r="D384">
            <v>0</v>
          </cell>
        </row>
        <row r="385">
          <cell r="A385" t="str">
            <v xml:space="preserve">5216-7-200                                   </v>
          </cell>
          <cell r="C385">
            <v>0</v>
          </cell>
          <cell r="D385">
            <v>0</v>
          </cell>
        </row>
        <row r="386">
          <cell r="A386" t="str">
            <v xml:space="preserve">5217-5-100                                   </v>
          </cell>
          <cell r="C386">
            <v>0</v>
          </cell>
          <cell r="D386">
            <v>0</v>
          </cell>
        </row>
        <row r="387">
          <cell r="A387" t="str">
            <v xml:space="preserve">5217-5-200                                   </v>
          </cell>
          <cell r="C387">
            <v>0</v>
          </cell>
          <cell r="D387">
            <v>0</v>
          </cell>
        </row>
        <row r="388">
          <cell r="A388" t="str">
            <v xml:space="preserve">5217-6-170                                   </v>
          </cell>
          <cell r="C388">
            <v>0</v>
          </cell>
          <cell r="D388">
            <v>0</v>
          </cell>
        </row>
        <row r="389">
          <cell r="A389" t="str">
            <v xml:space="preserve">5217-6-270                                   </v>
          </cell>
          <cell r="C389">
            <v>0</v>
          </cell>
          <cell r="D389">
            <v>0</v>
          </cell>
        </row>
        <row r="390">
          <cell r="A390" t="str">
            <v xml:space="preserve">5217-7-100                                   </v>
          </cell>
          <cell r="C390">
            <v>0</v>
          </cell>
          <cell r="D390">
            <v>0</v>
          </cell>
        </row>
        <row r="391">
          <cell r="A391" t="str">
            <v xml:space="preserve">5217-7-200                                   </v>
          </cell>
          <cell r="C391">
            <v>0</v>
          </cell>
          <cell r="D391">
            <v>0</v>
          </cell>
        </row>
        <row r="392">
          <cell r="A392" t="str">
            <v xml:space="preserve">5218-5-100                                   </v>
          </cell>
          <cell r="C392">
            <v>3153</v>
          </cell>
          <cell r="D392">
            <v>-578</v>
          </cell>
        </row>
        <row r="393">
          <cell r="A393" t="str">
            <v xml:space="preserve">5218-5-200                                   </v>
          </cell>
          <cell r="C393">
            <v>0</v>
          </cell>
          <cell r="D393">
            <v>0</v>
          </cell>
        </row>
        <row r="394">
          <cell r="A394" t="str">
            <v xml:space="preserve">5218-6-170                                   </v>
          </cell>
          <cell r="C394">
            <v>0</v>
          </cell>
          <cell r="D394">
            <v>0</v>
          </cell>
        </row>
        <row r="395">
          <cell r="A395" t="str">
            <v xml:space="preserve">5218-6-270                                   </v>
          </cell>
          <cell r="C395">
            <v>0</v>
          </cell>
          <cell r="D395">
            <v>0</v>
          </cell>
        </row>
        <row r="396">
          <cell r="A396" t="str">
            <v xml:space="preserve">5218-7-100                                   </v>
          </cell>
          <cell r="C396">
            <v>1762</v>
          </cell>
          <cell r="D396">
            <v>-327</v>
          </cell>
        </row>
        <row r="397">
          <cell r="A397" t="str">
            <v xml:space="preserve">5218-7-200                                   </v>
          </cell>
          <cell r="C397">
            <v>0</v>
          </cell>
          <cell r="D397">
            <v>0</v>
          </cell>
        </row>
        <row r="398">
          <cell r="A398" t="str">
            <v xml:space="preserve">5219-5-100                                   </v>
          </cell>
          <cell r="C398">
            <v>0</v>
          </cell>
          <cell r="D398">
            <v>0</v>
          </cell>
        </row>
        <row r="399">
          <cell r="A399" t="str">
            <v xml:space="preserve">5219-5-200                                   </v>
          </cell>
          <cell r="C399">
            <v>0</v>
          </cell>
          <cell r="D399">
            <v>0</v>
          </cell>
        </row>
        <row r="400">
          <cell r="A400" t="str">
            <v xml:space="preserve">5219-6-170                                   </v>
          </cell>
          <cell r="C400">
            <v>0</v>
          </cell>
          <cell r="D400">
            <v>0</v>
          </cell>
        </row>
        <row r="401">
          <cell r="A401" t="str">
            <v xml:space="preserve">5219-6-270                                   </v>
          </cell>
          <cell r="C401">
            <v>0</v>
          </cell>
          <cell r="D401">
            <v>0</v>
          </cell>
        </row>
        <row r="402">
          <cell r="A402" t="str">
            <v xml:space="preserve">5219-7-100                                   </v>
          </cell>
          <cell r="C402">
            <v>0</v>
          </cell>
          <cell r="D402">
            <v>0</v>
          </cell>
        </row>
        <row r="403">
          <cell r="A403" t="str">
            <v xml:space="preserve">5219-7-200                                   </v>
          </cell>
          <cell r="C403">
            <v>0</v>
          </cell>
          <cell r="D403">
            <v>0</v>
          </cell>
        </row>
        <row r="404">
          <cell r="A404" t="str">
            <v xml:space="preserve">5230-5-100                                   </v>
          </cell>
          <cell r="C404">
            <v>1131279.3</v>
          </cell>
          <cell r="D404">
            <v>220925.07000000007</v>
          </cell>
        </row>
        <row r="405">
          <cell r="A405" t="str">
            <v xml:space="preserve">5230-5-200                                   </v>
          </cell>
          <cell r="C405">
            <v>535884</v>
          </cell>
          <cell r="D405">
            <v>120575</v>
          </cell>
        </row>
        <row r="406">
          <cell r="A406" t="str">
            <v xml:space="preserve">5230-6-170                                   </v>
          </cell>
          <cell r="C406">
            <v>0</v>
          </cell>
          <cell r="D406">
            <v>0</v>
          </cell>
        </row>
        <row r="407">
          <cell r="A407" t="str">
            <v xml:space="preserve">5230-6-270                                   </v>
          </cell>
          <cell r="C407">
            <v>0</v>
          </cell>
          <cell r="D407">
            <v>0</v>
          </cell>
        </row>
        <row r="408">
          <cell r="A408" t="str">
            <v xml:space="preserve">5230-7-100                                   </v>
          </cell>
          <cell r="C408">
            <v>528889.68999999994</v>
          </cell>
          <cell r="D408">
            <v>100069</v>
          </cell>
        </row>
        <row r="409">
          <cell r="A409" t="str">
            <v xml:space="preserve">5230-7-200                                   </v>
          </cell>
          <cell r="C409">
            <v>0</v>
          </cell>
          <cell r="D409">
            <v>0</v>
          </cell>
        </row>
        <row r="410">
          <cell r="A410" t="str">
            <v xml:space="preserve">5231-5-100                                   </v>
          </cell>
          <cell r="C410">
            <v>40126.03</v>
          </cell>
          <cell r="D410">
            <v>5578.1500000000015</v>
          </cell>
        </row>
        <row r="411">
          <cell r="A411" t="str">
            <v xml:space="preserve">5231-5-200                                   </v>
          </cell>
          <cell r="C411">
            <v>5000</v>
          </cell>
          <cell r="D411">
            <v>1000</v>
          </cell>
        </row>
        <row r="412">
          <cell r="A412" t="str">
            <v xml:space="preserve">5231-6-170                                   </v>
          </cell>
          <cell r="C412">
            <v>0</v>
          </cell>
          <cell r="D412">
            <v>0</v>
          </cell>
        </row>
        <row r="413">
          <cell r="A413" t="str">
            <v xml:space="preserve">5231-6-270                                   </v>
          </cell>
          <cell r="C413">
            <v>0</v>
          </cell>
          <cell r="D413">
            <v>0</v>
          </cell>
        </row>
        <row r="414">
          <cell r="A414" t="str">
            <v xml:space="preserve">5231-7-100                                   </v>
          </cell>
          <cell r="C414">
            <v>441.95</v>
          </cell>
          <cell r="D414">
            <v>75.260000000000048</v>
          </cell>
        </row>
        <row r="415">
          <cell r="A415" t="str">
            <v xml:space="preserve">5231-7-200                                   </v>
          </cell>
          <cell r="C415">
            <v>0</v>
          </cell>
          <cell r="D415">
            <v>0</v>
          </cell>
        </row>
        <row r="416">
          <cell r="A416" t="str">
            <v xml:space="preserve">5232-5-100                                   </v>
          </cell>
          <cell r="C416">
            <v>222660.29</v>
          </cell>
          <cell r="D416">
            <v>39212.5</v>
          </cell>
        </row>
        <row r="417">
          <cell r="A417" t="str">
            <v xml:space="preserve">5232-5-200                                   </v>
          </cell>
          <cell r="C417">
            <v>142904.54</v>
          </cell>
          <cell r="D417">
            <v>28956.78</v>
          </cell>
        </row>
        <row r="418">
          <cell r="A418" t="str">
            <v xml:space="preserve">5232-6-170                                   </v>
          </cell>
          <cell r="C418">
            <v>0</v>
          </cell>
          <cell r="D418">
            <v>0</v>
          </cell>
        </row>
        <row r="419">
          <cell r="A419" t="str">
            <v xml:space="preserve">5232-6-270                                   </v>
          </cell>
          <cell r="C419">
            <v>0</v>
          </cell>
          <cell r="D419">
            <v>0</v>
          </cell>
        </row>
        <row r="420">
          <cell r="A420" t="str">
            <v xml:space="preserve">5232-7-100                                   </v>
          </cell>
          <cell r="C420">
            <v>197833.28</v>
          </cell>
          <cell r="D420">
            <v>35641.51999999999</v>
          </cell>
        </row>
        <row r="421">
          <cell r="A421" t="str">
            <v xml:space="preserve">5232-7-200                                   </v>
          </cell>
          <cell r="C421">
            <v>0</v>
          </cell>
          <cell r="D421">
            <v>0</v>
          </cell>
        </row>
        <row r="422">
          <cell r="A422" t="str">
            <v xml:space="preserve">5233-5-100                                   </v>
          </cell>
          <cell r="C422">
            <v>43023.99</v>
          </cell>
          <cell r="D422">
            <v>8513.57</v>
          </cell>
        </row>
        <row r="423">
          <cell r="A423" t="str">
            <v xml:space="preserve">5233-5-200                                   </v>
          </cell>
          <cell r="C423">
            <v>18888</v>
          </cell>
          <cell r="D423">
            <v>4481</v>
          </cell>
        </row>
        <row r="424">
          <cell r="A424" t="str">
            <v xml:space="preserve">5233-6-170                                   </v>
          </cell>
          <cell r="C424">
            <v>0</v>
          </cell>
          <cell r="D424">
            <v>0</v>
          </cell>
        </row>
        <row r="425">
          <cell r="A425" t="str">
            <v xml:space="preserve">5233-6-270                                   </v>
          </cell>
          <cell r="C425">
            <v>0</v>
          </cell>
          <cell r="D425">
            <v>0</v>
          </cell>
        </row>
        <row r="426">
          <cell r="A426" t="str">
            <v xml:space="preserve">5233-7-100                                   </v>
          </cell>
          <cell r="C426">
            <v>24872.43</v>
          </cell>
          <cell r="D426">
            <v>4803.6500000000015</v>
          </cell>
        </row>
        <row r="427">
          <cell r="A427" t="str">
            <v xml:space="preserve">5233-7-200                                   </v>
          </cell>
          <cell r="C427">
            <v>0</v>
          </cell>
          <cell r="D427">
            <v>0</v>
          </cell>
        </row>
        <row r="428">
          <cell r="A428" t="str">
            <v xml:space="preserve">5234-5-100                                   </v>
          </cell>
          <cell r="C428">
            <v>29686.18</v>
          </cell>
          <cell r="D428">
            <v>5805.0299999999988</v>
          </cell>
        </row>
        <row r="429">
          <cell r="A429" t="str">
            <v xml:space="preserve">5234-5-200                                   </v>
          </cell>
          <cell r="C429">
            <v>780</v>
          </cell>
          <cell r="D429">
            <v>0</v>
          </cell>
        </row>
        <row r="430">
          <cell r="A430" t="str">
            <v xml:space="preserve">5234-6-170                                   </v>
          </cell>
          <cell r="C430">
            <v>0</v>
          </cell>
          <cell r="D430">
            <v>0</v>
          </cell>
        </row>
        <row r="431">
          <cell r="A431" t="str">
            <v xml:space="preserve">5234-6-270                                   </v>
          </cell>
          <cell r="C431">
            <v>0</v>
          </cell>
          <cell r="D431">
            <v>0</v>
          </cell>
        </row>
        <row r="432">
          <cell r="A432" t="str">
            <v xml:space="preserve">5234-7-100                                   </v>
          </cell>
          <cell r="C432">
            <v>5232.03</v>
          </cell>
          <cell r="D432">
            <v>1335.8900000000003</v>
          </cell>
        </row>
        <row r="433">
          <cell r="A433" t="str">
            <v xml:space="preserve">5234-7-200                                   </v>
          </cell>
          <cell r="C433">
            <v>0</v>
          </cell>
          <cell r="D433">
            <v>0</v>
          </cell>
        </row>
        <row r="434">
          <cell r="A434" t="str">
            <v xml:space="preserve">5235-5-100                                   </v>
          </cell>
          <cell r="C434">
            <v>129205.81</v>
          </cell>
          <cell r="D434">
            <v>27339.140000000014</v>
          </cell>
        </row>
        <row r="435">
          <cell r="A435" t="str">
            <v xml:space="preserve">5235-5-200                                   </v>
          </cell>
          <cell r="C435">
            <v>56581</v>
          </cell>
          <cell r="D435">
            <v>12814</v>
          </cell>
        </row>
        <row r="436">
          <cell r="A436" t="str">
            <v xml:space="preserve">5235-6-170                                   </v>
          </cell>
          <cell r="C436">
            <v>0</v>
          </cell>
          <cell r="D436">
            <v>0</v>
          </cell>
        </row>
        <row r="437">
          <cell r="A437" t="str">
            <v xml:space="preserve">5235-6-270                                   </v>
          </cell>
          <cell r="C437">
            <v>0</v>
          </cell>
          <cell r="D437">
            <v>0</v>
          </cell>
        </row>
        <row r="438">
          <cell r="A438" t="str">
            <v xml:space="preserve">5235-7-100                                   </v>
          </cell>
          <cell r="C438">
            <v>63800.79</v>
          </cell>
          <cell r="D438">
            <v>13192.57</v>
          </cell>
        </row>
        <row r="439">
          <cell r="A439" t="str">
            <v xml:space="preserve">5235-7-200                                   </v>
          </cell>
          <cell r="C439">
            <v>0</v>
          </cell>
          <cell r="D439">
            <v>0</v>
          </cell>
        </row>
        <row r="440">
          <cell r="A440" t="str">
            <v xml:space="preserve">5236-5-100                                   </v>
          </cell>
          <cell r="C440">
            <v>17534.77</v>
          </cell>
          <cell r="D440">
            <v>1958.369999999999</v>
          </cell>
        </row>
        <row r="441">
          <cell r="A441" t="str">
            <v xml:space="preserve">5236-5-200                                   </v>
          </cell>
          <cell r="C441">
            <v>11300</v>
          </cell>
          <cell r="D441">
            <v>-777.47999999999956</v>
          </cell>
        </row>
        <row r="442">
          <cell r="A442" t="str">
            <v xml:space="preserve">5236-6-170                                   </v>
          </cell>
          <cell r="C442">
            <v>0</v>
          </cell>
          <cell r="D442">
            <v>0</v>
          </cell>
        </row>
        <row r="443">
          <cell r="A443" t="str">
            <v xml:space="preserve">5236-6-270                                   </v>
          </cell>
          <cell r="C443">
            <v>0</v>
          </cell>
          <cell r="D443">
            <v>0</v>
          </cell>
        </row>
        <row r="444">
          <cell r="A444" t="str">
            <v xml:space="preserve">5236-7-100                                   </v>
          </cell>
          <cell r="C444">
            <v>13435.73</v>
          </cell>
          <cell r="D444">
            <v>-139.07999999999993</v>
          </cell>
        </row>
        <row r="445">
          <cell r="A445" t="str">
            <v xml:space="preserve">5236-7-200                                   </v>
          </cell>
          <cell r="C445">
            <v>0</v>
          </cell>
          <cell r="D445">
            <v>0</v>
          </cell>
        </row>
        <row r="446">
          <cell r="A446" t="str">
            <v xml:space="preserve">5237-5-100                                   </v>
          </cell>
          <cell r="C446">
            <v>0</v>
          </cell>
          <cell r="D446">
            <v>179.23</v>
          </cell>
        </row>
        <row r="447">
          <cell r="A447" t="str">
            <v xml:space="preserve">5237-5-200                                   </v>
          </cell>
          <cell r="C447">
            <v>0</v>
          </cell>
          <cell r="D447">
            <v>0</v>
          </cell>
        </row>
        <row r="448">
          <cell r="A448" t="str">
            <v xml:space="preserve">5237-6-170                                   </v>
          </cell>
          <cell r="C448">
            <v>0</v>
          </cell>
          <cell r="D448">
            <v>0</v>
          </cell>
        </row>
        <row r="449">
          <cell r="A449" t="str">
            <v xml:space="preserve">5237-6-270                                   </v>
          </cell>
          <cell r="C449">
            <v>0</v>
          </cell>
          <cell r="D449">
            <v>0</v>
          </cell>
        </row>
        <row r="450">
          <cell r="A450" t="str">
            <v xml:space="preserve">5237-7-100                                   </v>
          </cell>
          <cell r="C450">
            <v>0</v>
          </cell>
          <cell r="D450">
            <v>23.33</v>
          </cell>
        </row>
        <row r="451">
          <cell r="A451" t="str">
            <v xml:space="preserve">5237-7-200                                   </v>
          </cell>
          <cell r="C451">
            <v>0</v>
          </cell>
          <cell r="D451">
            <v>0</v>
          </cell>
        </row>
        <row r="452">
          <cell r="A452" t="str">
            <v xml:space="preserve">5238-5-100                                   </v>
          </cell>
          <cell r="C452">
            <v>6805.18</v>
          </cell>
          <cell r="D452">
            <v>6014.119999999999</v>
          </cell>
        </row>
        <row r="453">
          <cell r="A453" t="str">
            <v xml:space="preserve">5238-5-200                                   </v>
          </cell>
          <cell r="C453">
            <v>3850</v>
          </cell>
          <cell r="D453">
            <v>4055.0699999999997</v>
          </cell>
        </row>
        <row r="454">
          <cell r="A454" t="str">
            <v xml:space="preserve">5238-6-170                                   </v>
          </cell>
          <cell r="C454">
            <v>0</v>
          </cell>
          <cell r="D454">
            <v>0</v>
          </cell>
        </row>
        <row r="455">
          <cell r="A455" t="str">
            <v xml:space="preserve">5238-6-270                                   </v>
          </cell>
          <cell r="C455">
            <v>0</v>
          </cell>
          <cell r="D455">
            <v>0</v>
          </cell>
        </row>
        <row r="456">
          <cell r="A456" t="str">
            <v xml:space="preserve">5238-7-100                                   </v>
          </cell>
          <cell r="C456">
            <v>3700.62</v>
          </cell>
          <cell r="D456">
            <v>4357.6099999999997</v>
          </cell>
        </row>
        <row r="457">
          <cell r="A457" t="str">
            <v xml:space="preserve">5238-7-200                                   </v>
          </cell>
          <cell r="C457">
            <v>0</v>
          </cell>
          <cell r="D457">
            <v>0</v>
          </cell>
        </row>
        <row r="458">
          <cell r="A458" t="str">
            <v xml:space="preserve">5239-5-100                                   </v>
          </cell>
          <cell r="C458">
            <v>0</v>
          </cell>
          <cell r="D458">
            <v>0</v>
          </cell>
        </row>
        <row r="459">
          <cell r="A459" t="str">
            <v xml:space="preserve">5239-5-200                                   </v>
          </cell>
          <cell r="C459">
            <v>0</v>
          </cell>
          <cell r="D459">
            <v>0</v>
          </cell>
        </row>
        <row r="460">
          <cell r="A460" t="str">
            <v xml:space="preserve">5239-6-170                                   </v>
          </cell>
          <cell r="C460">
            <v>0</v>
          </cell>
          <cell r="D460">
            <v>0</v>
          </cell>
        </row>
        <row r="461">
          <cell r="A461" t="str">
            <v xml:space="preserve">5239-6-270                                   </v>
          </cell>
          <cell r="C461">
            <v>0</v>
          </cell>
          <cell r="D461">
            <v>0</v>
          </cell>
        </row>
        <row r="462">
          <cell r="A462" t="str">
            <v xml:space="preserve">5239-7-100                                   </v>
          </cell>
          <cell r="C462">
            <v>0</v>
          </cell>
          <cell r="D462">
            <v>0</v>
          </cell>
        </row>
        <row r="463">
          <cell r="A463" t="str">
            <v xml:space="preserve">5239-7-200                                   </v>
          </cell>
          <cell r="C463">
            <v>0</v>
          </cell>
          <cell r="D463">
            <v>0</v>
          </cell>
        </row>
        <row r="464">
          <cell r="A464" t="str">
            <v xml:space="preserve">5310-5-100                                   </v>
          </cell>
          <cell r="C464">
            <v>3451992.79</v>
          </cell>
          <cell r="D464">
            <v>458564.41000000015</v>
          </cell>
        </row>
        <row r="465">
          <cell r="A465" t="str">
            <v xml:space="preserve">5310-5-200                                   </v>
          </cell>
          <cell r="C465">
            <v>39050</v>
          </cell>
          <cell r="D465">
            <v>12150</v>
          </cell>
        </row>
        <row r="466">
          <cell r="A466" t="str">
            <v xml:space="preserve">5310-6-170                                   </v>
          </cell>
          <cell r="C466">
            <v>288760.55</v>
          </cell>
          <cell r="D466">
            <v>217.4199999999837</v>
          </cell>
        </row>
        <row r="467">
          <cell r="A467" t="str">
            <v xml:space="preserve">5310-6-270                                   </v>
          </cell>
          <cell r="C467">
            <v>5885</v>
          </cell>
          <cell r="D467">
            <v>0</v>
          </cell>
        </row>
        <row r="468">
          <cell r="A468" t="str">
            <v xml:space="preserve">5310-7-100                                   </v>
          </cell>
          <cell r="C468">
            <v>1848512.49</v>
          </cell>
          <cell r="D468">
            <v>203100.60000000009</v>
          </cell>
        </row>
        <row r="469">
          <cell r="A469" t="str">
            <v xml:space="preserve">5310-7-200                                   </v>
          </cell>
          <cell r="C469">
            <v>3150</v>
          </cell>
          <cell r="D469">
            <v>0</v>
          </cell>
        </row>
        <row r="470">
          <cell r="A470" t="str">
            <v xml:space="preserve">5311-5-100                                   </v>
          </cell>
          <cell r="C470">
            <v>560</v>
          </cell>
          <cell r="D470">
            <v>0</v>
          </cell>
        </row>
        <row r="471">
          <cell r="A471" t="str">
            <v xml:space="preserve">5311-5-200                                   </v>
          </cell>
          <cell r="C471">
            <v>40650</v>
          </cell>
          <cell r="D471">
            <v>1680</v>
          </cell>
        </row>
        <row r="472">
          <cell r="A472" t="str">
            <v xml:space="preserve">5311-6-170                                   </v>
          </cell>
          <cell r="C472">
            <v>0</v>
          </cell>
          <cell r="D472">
            <v>0</v>
          </cell>
        </row>
        <row r="473">
          <cell r="A473" t="str">
            <v xml:space="preserve">5311-6-270                                   </v>
          </cell>
          <cell r="C473">
            <v>5266</v>
          </cell>
          <cell r="D473">
            <v>3300</v>
          </cell>
        </row>
        <row r="474">
          <cell r="A474" t="str">
            <v xml:space="preserve">5311-7-100                                   </v>
          </cell>
          <cell r="C474">
            <v>0</v>
          </cell>
          <cell r="D474">
            <v>0</v>
          </cell>
        </row>
        <row r="475">
          <cell r="A475" t="str">
            <v xml:space="preserve">5311-7-200                                   </v>
          </cell>
          <cell r="C475">
            <v>28752</v>
          </cell>
          <cell r="D475">
            <v>24720</v>
          </cell>
        </row>
        <row r="476">
          <cell r="A476" t="str">
            <v xml:space="preserve">5312-5-100                                   </v>
          </cell>
          <cell r="C476">
            <v>324755</v>
          </cell>
          <cell r="D476">
            <v>64951</v>
          </cell>
        </row>
        <row r="477">
          <cell r="A477" t="str">
            <v xml:space="preserve">5312-5-200                                   </v>
          </cell>
          <cell r="C477">
            <v>0</v>
          </cell>
          <cell r="D477">
            <v>0</v>
          </cell>
        </row>
        <row r="478">
          <cell r="A478" t="str">
            <v xml:space="preserve">5312-6-170                                   </v>
          </cell>
          <cell r="C478">
            <v>42690</v>
          </cell>
          <cell r="D478">
            <v>8538</v>
          </cell>
        </row>
        <row r="479">
          <cell r="A479" t="str">
            <v xml:space="preserve">5312-6-270                                   </v>
          </cell>
          <cell r="C479">
            <v>0</v>
          </cell>
          <cell r="D479">
            <v>0</v>
          </cell>
        </row>
        <row r="480">
          <cell r="A480" t="str">
            <v xml:space="preserve">5312-7-100                                   </v>
          </cell>
          <cell r="C480">
            <v>93600</v>
          </cell>
          <cell r="D480">
            <v>18720</v>
          </cell>
        </row>
        <row r="481">
          <cell r="A481" t="str">
            <v xml:space="preserve">5312-7-200                                   </v>
          </cell>
          <cell r="C481">
            <v>0</v>
          </cell>
          <cell r="D481">
            <v>0</v>
          </cell>
        </row>
        <row r="482">
          <cell r="A482" t="str">
            <v xml:space="preserve">5313-5-100                                   </v>
          </cell>
          <cell r="C482">
            <v>0</v>
          </cell>
          <cell r="D482">
            <v>0</v>
          </cell>
        </row>
        <row r="483">
          <cell r="A483" t="str">
            <v xml:space="preserve">5313-5-200                                   </v>
          </cell>
          <cell r="C483">
            <v>0</v>
          </cell>
          <cell r="D483">
            <v>0</v>
          </cell>
        </row>
        <row r="484">
          <cell r="A484" t="str">
            <v xml:space="preserve">5313-6-170                                   </v>
          </cell>
          <cell r="C484">
            <v>0</v>
          </cell>
          <cell r="D484">
            <v>0</v>
          </cell>
        </row>
        <row r="485">
          <cell r="A485" t="str">
            <v xml:space="preserve">5313-6-270                                   </v>
          </cell>
          <cell r="C485">
            <v>0</v>
          </cell>
          <cell r="D485">
            <v>0</v>
          </cell>
        </row>
        <row r="486">
          <cell r="A486" t="str">
            <v xml:space="preserve">5313-7-100                                   </v>
          </cell>
          <cell r="C486">
            <v>0</v>
          </cell>
          <cell r="D486">
            <v>0</v>
          </cell>
        </row>
        <row r="487">
          <cell r="A487" t="str">
            <v xml:space="preserve">5313-7-200                                   </v>
          </cell>
          <cell r="C487">
            <v>0</v>
          </cell>
          <cell r="D487">
            <v>0</v>
          </cell>
        </row>
        <row r="488">
          <cell r="A488" t="str">
            <v xml:space="preserve">5314-5-100                                   </v>
          </cell>
          <cell r="C488">
            <v>0</v>
          </cell>
          <cell r="D488">
            <v>0</v>
          </cell>
        </row>
        <row r="489">
          <cell r="A489" t="str">
            <v xml:space="preserve">5314-5-200                                   </v>
          </cell>
          <cell r="C489">
            <v>0</v>
          </cell>
          <cell r="D489">
            <v>0</v>
          </cell>
        </row>
        <row r="490">
          <cell r="A490" t="str">
            <v xml:space="preserve">5314-6-170                                   </v>
          </cell>
          <cell r="C490">
            <v>0</v>
          </cell>
          <cell r="D490">
            <v>0</v>
          </cell>
        </row>
        <row r="491">
          <cell r="A491" t="str">
            <v xml:space="preserve">5314-6-270                                   </v>
          </cell>
          <cell r="C491">
            <v>0</v>
          </cell>
          <cell r="D491">
            <v>0</v>
          </cell>
        </row>
        <row r="492">
          <cell r="A492" t="str">
            <v xml:space="preserve">5314-7-100                                   </v>
          </cell>
          <cell r="C492">
            <v>0</v>
          </cell>
          <cell r="D492">
            <v>0</v>
          </cell>
        </row>
        <row r="493">
          <cell r="A493" t="str">
            <v xml:space="preserve">5314-7-200                                   </v>
          </cell>
          <cell r="C493">
            <v>0</v>
          </cell>
          <cell r="D493">
            <v>0</v>
          </cell>
        </row>
        <row r="494">
          <cell r="A494" t="str">
            <v xml:space="preserve">5315-5-100                                   </v>
          </cell>
          <cell r="C494">
            <v>35000</v>
          </cell>
          <cell r="D494">
            <v>0</v>
          </cell>
        </row>
        <row r="495">
          <cell r="A495" t="str">
            <v xml:space="preserve">5315-5-200                                   </v>
          </cell>
          <cell r="C495">
            <v>0</v>
          </cell>
          <cell r="D495">
            <v>0</v>
          </cell>
        </row>
        <row r="496">
          <cell r="A496" t="str">
            <v xml:space="preserve">5315-6-170                                   </v>
          </cell>
          <cell r="C496">
            <v>0</v>
          </cell>
          <cell r="D496">
            <v>0</v>
          </cell>
        </row>
        <row r="497">
          <cell r="A497" t="str">
            <v xml:space="preserve">5315-6-270                                   </v>
          </cell>
          <cell r="C497">
            <v>0</v>
          </cell>
          <cell r="D497">
            <v>0</v>
          </cell>
        </row>
        <row r="498">
          <cell r="A498" t="str">
            <v xml:space="preserve">5315-7-100                                   </v>
          </cell>
          <cell r="C498">
            <v>0</v>
          </cell>
          <cell r="D498">
            <v>0</v>
          </cell>
        </row>
        <row r="499">
          <cell r="A499" t="str">
            <v xml:space="preserve">5315-7-200                                   </v>
          </cell>
          <cell r="C499">
            <v>0</v>
          </cell>
          <cell r="D499">
            <v>0</v>
          </cell>
        </row>
        <row r="500">
          <cell r="A500" t="str">
            <v xml:space="preserve">5317-5-100                                   </v>
          </cell>
          <cell r="C500">
            <v>1622051.88</v>
          </cell>
          <cell r="D500">
            <v>363776.95000000019</v>
          </cell>
        </row>
        <row r="501">
          <cell r="A501" t="str">
            <v xml:space="preserve">5317-5-200                                   </v>
          </cell>
          <cell r="C501">
            <v>115987.17</v>
          </cell>
          <cell r="D501">
            <v>10813.900000000009</v>
          </cell>
        </row>
        <row r="502">
          <cell r="A502" t="str">
            <v xml:space="preserve">5317-6-170                                   </v>
          </cell>
          <cell r="C502">
            <v>296</v>
          </cell>
          <cell r="D502">
            <v>1210.5</v>
          </cell>
        </row>
        <row r="503">
          <cell r="A503" t="str">
            <v xml:space="preserve">5317-6-270                                   </v>
          </cell>
          <cell r="C503">
            <v>5804</v>
          </cell>
          <cell r="D503">
            <v>0</v>
          </cell>
        </row>
        <row r="504">
          <cell r="A504" t="str">
            <v xml:space="preserve">5317-7-100                                   </v>
          </cell>
          <cell r="C504">
            <v>243272.48</v>
          </cell>
          <cell r="D504">
            <v>62294.399999999994</v>
          </cell>
        </row>
        <row r="505">
          <cell r="A505" t="str">
            <v xml:space="preserve">5317-7-200                                   </v>
          </cell>
          <cell r="C505">
            <v>0</v>
          </cell>
          <cell r="D505">
            <v>0</v>
          </cell>
        </row>
        <row r="506">
          <cell r="A506" t="str">
            <v xml:space="preserve">5319-5-100                                   </v>
          </cell>
          <cell r="C506">
            <v>0</v>
          </cell>
          <cell r="D506">
            <v>0</v>
          </cell>
        </row>
        <row r="507">
          <cell r="A507" t="str">
            <v xml:space="preserve">5319-5-200                                   </v>
          </cell>
          <cell r="C507">
            <v>0</v>
          </cell>
          <cell r="D507">
            <v>0</v>
          </cell>
        </row>
        <row r="508">
          <cell r="A508" t="str">
            <v xml:space="preserve">5320-5-100                                   </v>
          </cell>
          <cell r="C508">
            <v>453572.09</v>
          </cell>
          <cell r="D508">
            <v>90113.639999999956</v>
          </cell>
        </row>
        <row r="509">
          <cell r="A509" t="str">
            <v xml:space="preserve">5320-5-200                                   </v>
          </cell>
          <cell r="C509">
            <v>0</v>
          </cell>
          <cell r="D509">
            <v>0</v>
          </cell>
        </row>
        <row r="510">
          <cell r="A510" t="str">
            <v xml:space="preserve">5320-6-170                                   </v>
          </cell>
          <cell r="C510">
            <v>0</v>
          </cell>
          <cell r="D510">
            <v>0</v>
          </cell>
        </row>
        <row r="511">
          <cell r="A511" t="str">
            <v xml:space="preserve">5320-6-270                                   </v>
          </cell>
          <cell r="C511">
            <v>0</v>
          </cell>
          <cell r="D511">
            <v>0</v>
          </cell>
        </row>
        <row r="512">
          <cell r="A512" t="str">
            <v xml:space="preserve">5320-7-100                                   </v>
          </cell>
          <cell r="C512">
            <v>324199.13</v>
          </cell>
          <cell r="D512">
            <v>64410.419999999984</v>
          </cell>
        </row>
        <row r="513">
          <cell r="A513" t="str">
            <v xml:space="preserve">5320-7-200                                   </v>
          </cell>
          <cell r="C513">
            <v>0</v>
          </cell>
          <cell r="D513">
            <v>0</v>
          </cell>
        </row>
        <row r="514">
          <cell r="A514" t="str">
            <v xml:space="preserve">5321-5-100                                   </v>
          </cell>
          <cell r="C514">
            <v>0</v>
          </cell>
          <cell r="D514">
            <v>0</v>
          </cell>
        </row>
        <row r="515">
          <cell r="A515" t="str">
            <v xml:space="preserve">5321-5-200                                   </v>
          </cell>
          <cell r="C515">
            <v>0</v>
          </cell>
          <cell r="D515">
            <v>0</v>
          </cell>
        </row>
        <row r="516">
          <cell r="A516" t="str">
            <v xml:space="preserve">5321-6-170                                   </v>
          </cell>
          <cell r="C516">
            <v>0</v>
          </cell>
          <cell r="D516">
            <v>0</v>
          </cell>
        </row>
        <row r="517">
          <cell r="A517" t="str">
            <v xml:space="preserve">5321-6-270                                   </v>
          </cell>
          <cell r="C517">
            <v>0</v>
          </cell>
          <cell r="D517">
            <v>0</v>
          </cell>
        </row>
        <row r="518">
          <cell r="A518" t="str">
            <v xml:space="preserve">5321-7-100                                   </v>
          </cell>
          <cell r="C518">
            <v>3098.77</v>
          </cell>
          <cell r="D518">
            <v>615.65000000000009</v>
          </cell>
        </row>
        <row r="519">
          <cell r="A519" t="str">
            <v xml:space="preserve">5321-7-200                                   </v>
          </cell>
          <cell r="C519">
            <v>0</v>
          </cell>
          <cell r="D519">
            <v>0</v>
          </cell>
        </row>
        <row r="520">
          <cell r="A520" t="str">
            <v xml:space="preserve">5325-5-100                                   </v>
          </cell>
          <cell r="C520">
            <v>0</v>
          </cell>
          <cell r="D520">
            <v>0</v>
          </cell>
        </row>
        <row r="521">
          <cell r="A521" t="str">
            <v xml:space="preserve">5325-5-200                                   </v>
          </cell>
          <cell r="C521">
            <v>0</v>
          </cell>
          <cell r="D521">
            <v>0</v>
          </cell>
        </row>
        <row r="522">
          <cell r="A522" t="str">
            <v xml:space="preserve">5325-6-170                                   </v>
          </cell>
          <cell r="C522">
            <v>0</v>
          </cell>
          <cell r="D522">
            <v>0</v>
          </cell>
        </row>
        <row r="523">
          <cell r="A523" t="str">
            <v xml:space="preserve">5325-6-270                                   </v>
          </cell>
          <cell r="C523">
            <v>0</v>
          </cell>
          <cell r="D523">
            <v>0</v>
          </cell>
        </row>
        <row r="524">
          <cell r="A524" t="str">
            <v xml:space="preserve">5325-7-100                                   </v>
          </cell>
          <cell r="C524">
            <v>0</v>
          </cell>
          <cell r="D524">
            <v>0</v>
          </cell>
        </row>
        <row r="525">
          <cell r="A525" t="str">
            <v xml:space="preserve">5325-7-200                                   </v>
          </cell>
          <cell r="C525">
            <v>0</v>
          </cell>
          <cell r="D525">
            <v>0</v>
          </cell>
        </row>
        <row r="526">
          <cell r="A526" t="str">
            <v xml:space="preserve">5330-5-100                                   </v>
          </cell>
          <cell r="C526">
            <v>4447522.0599999996</v>
          </cell>
          <cell r="D526">
            <v>883665.92000000086</v>
          </cell>
        </row>
        <row r="527">
          <cell r="A527" t="str">
            <v xml:space="preserve">5330-5-200                                   </v>
          </cell>
          <cell r="C527">
            <v>0</v>
          </cell>
          <cell r="D527">
            <v>0</v>
          </cell>
        </row>
        <row r="528">
          <cell r="A528" t="str">
            <v xml:space="preserve">5330-6-170                                   </v>
          </cell>
          <cell r="C528">
            <v>636182.68000000005</v>
          </cell>
          <cell r="D528">
            <v>126783.91999999993</v>
          </cell>
        </row>
        <row r="529">
          <cell r="A529" t="str">
            <v xml:space="preserve">5330-6-270                                   </v>
          </cell>
          <cell r="C529">
            <v>0</v>
          </cell>
          <cell r="D529">
            <v>0</v>
          </cell>
        </row>
        <row r="530">
          <cell r="A530" t="str">
            <v xml:space="preserve">5330-7-100                                   </v>
          </cell>
          <cell r="C530">
            <v>1314328.24</v>
          </cell>
          <cell r="D530">
            <v>260054.6399999999</v>
          </cell>
        </row>
        <row r="531">
          <cell r="A531" t="str">
            <v xml:space="preserve">5330-7-200                                   </v>
          </cell>
          <cell r="C531">
            <v>0</v>
          </cell>
          <cell r="D531">
            <v>1069.21</v>
          </cell>
        </row>
        <row r="532">
          <cell r="A532" t="str">
            <v xml:space="preserve">5331-5-100                                   </v>
          </cell>
          <cell r="C532">
            <v>0</v>
          </cell>
          <cell r="D532">
            <v>0</v>
          </cell>
        </row>
        <row r="533">
          <cell r="A533" t="str">
            <v xml:space="preserve">5331-5-200                                   </v>
          </cell>
          <cell r="C533">
            <v>0</v>
          </cell>
          <cell r="D533">
            <v>0</v>
          </cell>
        </row>
        <row r="534">
          <cell r="A534" t="str">
            <v xml:space="preserve">5331-6-170                                   </v>
          </cell>
          <cell r="C534">
            <v>0</v>
          </cell>
          <cell r="D534">
            <v>0</v>
          </cell>
        </row>
        <row r="535">
          <cell r="A535" t="str">
            <v xml:space="preserve">5331-6-270                                   </v>
          </cell>
          <cell r="C535">
            <v>0</v>
          </cell>
          <cell r="D535">
            <v>0</v>
          </cell>
        </row>
        <row r="536">
          <cell r="A536" t="str">
            <v xml:space="preserve">5331-7-100                                   </v>
          </cell>
          <cell r="C536">
            <v>0</v>
          </cell>
          <cell r="D536">
            <v>0</v>
          </cell>
        </row>
        <row r="537">
          <cell r="A537" t="str">
            <v xml:space="preserve">5331-7-200                                   </v>
          </cell>
          <cell r="C537">
            <v>0</v>
          </cell>
          <cell r="D537">
            <v>0</v>
          </cell>
        </row>
        <row r="538">
          <cell r="A538" t="str">
            <v xml:space="preserve">5332-5-100                                   </v>
          </cell>
          <cell r="C538">
            <v>1257.46</v>
          </cell>
          <cell r="D538">
            <v>49.940000000000055</v>
          </cell>
        </row>
        <row r="539">
          <cell r="A539" t="str">
            <v xml:space="preserve">5335-5-100                                   </v>
          </cell>
          <cell r="C539">
            <v>32444.41</v>
          </cell>
          <cell r="D539">
            <v>6463.3100000000013</v>
          </cell>
        </row>
        <row r="540">
          <cell r="A540" t="str">
            <v xml:space="preserve">5335-5-200                                   </v>
          </cell>
          <cell r="C540">
            <v>0</v>
          </cell>
          <cell r="D540">
            <v>0</v>
          </cell>
        </row>
        <row r="541">
          <cell r="A541" t="str">
            <v xml:space="preserve">5335-6-170                                   </v>
          </cell>
          <cell r="C541">
            <v>0</v>
          </cell>
          <cell r="D541">
            <v>0</v>
          </cell>
        </row>
        <row r="542">
          <cell r="A542" t="str">
            <v xml:space="preserve">5335-6-270                                   </v>
          </cell>
          <cell r="C542">
            <v>0</v>
          </cell>
          <cell r="D542">
            <v>0</v>
          </cell>
        </row>
        <row r="543">
          <cell r="A543" t="str">
            <v xml:space="preserve">5335-7-100                                   </v>
          </cell>
          <cell r="C543">
            <v>3160.85</v>
          </cell>
          <cell r="D543">
            <v>613.27</v>
          </cell>
        </row>
        <row r="544">
          <cell r="A544" t="str">
            <v xml:space="preserve">5335-7-200                                   </v>
          </cell>
          <cell r="C544">
            <v>0</v>
          </cell>
          <cell r="D544">
            <v>0</v>
          </cell>
        </row>
        <row r="545">
          <cell r="A545" t="str">
            <v xml:space="preserve">5340-5-100                                   </v>
          </cell>
          <cell r="C545">
            <v>53267.18</v>
          </cell>
          <cell r="D545">
            <v>10778.989999999998</v>
          </cell>
        </row>
        <row r="546">
          <cell r="A546" t="str">
            <v xml:space="preserve">5340-5-200                                   </v>
          </cell>
          <cell r="C546">
            <v>0</v>
          </cell>
          <cell r="D546">
            <v>0</v>
          </cell>
        </row>
        <row r="547">
          <cell r="A547" t="str">
            <v xml:space="preserve">5340-6-170                                   </v>
          </cell>
          <cell r="C547">
            <v>0</v>
          </cell>
          <cell r="D547">
            <v>0</v>
          </cell>
        </row>
        <row r="548">
          <cell r="A548" t="str">
            <v xml:space="preserve">5340-6-270                                   </v>
          </cell>
          <cell r="C548">
            <v>0</v>
          </cell>
          <cell r="D548">
            <v>0</v>
          </cell>
        </row>
        <row r="549">
          <cell r="A549" t="str">
            <v xml:space="preserve">5340-7-100                                   </v>
          </cell>
          <cell r="C549">
            <v>0</v>
          </cell>
          <cell r="D549">
            <v>0</v>
          </cell>
        </row>
        <row r="550">
          <cell r="A550" t="str">
            <v xml:space="preserve">5340-7-200                                   </v>
          </cell>
          <cell r="C550">
            <v>0</v>
          </cell>
          <cell r="D550">
            <v>0</v>
          </cell>
        </row>
        <row r="551">
          <cell r="A551" t="str">
            <v xml:space="preserve">5345-5-100                                   </v>
          </cell>
          <cell r="C551">
            <v>0</v>
          </cell>
          <cell r="D551">
            <v>0</v>
          </cell>
        </row>
        <row r="552">
          <cell r="A552" t="str">
            <v xml:space="preserve">5345-5-200                                   </v>
          </cell>
          <cell r="C552">
            <v>0</v>
          </cell>
          <cell r="D552">
            <v>0</v>
          </cell>
        </row>
        <row r="553">
          <cell r="A553" t="str">
            <v xml:space="preserve">5345-6-170                                   </v>
          </cell>
          <cell r="C553">
            <v>0</v>
          </cell>
          <cell r="D553">
            <v>0</v>
          </cell>
        </row>
        <row r="554">
          <cell r="A554" t="str">
            <v xml:space="preserve">5345-6-270                                   </v>
          </cell>
          <cell r="C554">
            <v>0</v>
          </cell>
          <cell r="D554">
            <v>0</v>
          </cell>
        </row>
        <row r="555">
          <cell r="A555" t="str">
            <v xml:space="preserve">5345-7-100                                   </v>
          </cell>
          <cell r="C555">
            <v>0</v>
          </cell>
          <cell r="D555">
            <v>0</v>
          </cell>
        </row>
        <row r="556">
          <cell r="A556" t="str">
            <v xml:space="preserve">5345-7-200                                   </v>
          </cell>
          <cell r="C556">
            <v>0</v>
          </cell>
          <cell r="D556">
            <v>0</v>
          </cell>
        </row>
        <row r="557">
          <cell r="A557" t="str">
            <v xml:space="preserve">5346-5-100                                   </v>
          </cell>
          <cell r="C557">
            <v>406564.81</v>
          </cell>
          <cell r="D557">
            <v>67295.409999999974</v>
          </cell>
        </row>
        <row r="558">
          <cell r="A558" t="str">
            <v xml:space="preserve">5350-5-100                                   </v>
          </cell>
          <cell r="C558">
            <v>342684.9</v>
          </cell>
          <cell r="D558">
            <v>68073.62</v>
          </cell>
        </row>
        <row r="559">
          <cell r="A559" t="str">
            <v xml:space="preserve">5350-5-200                                   </v>
          </cell>
          <cell r="C559">
            <v>0</v>
          </cell>
          <cell r="D559">
            <v>0</v>
          </cell>
        </row>
        <row r="560">
          <cell r="A560" t="str">
            <v xml:space="preserve">5350-6-170                                   </v>
          </cell>
          <cell r="C560">
            <v>6933.65</v>
          </cell>
          <cell r="D560">
            <v>1928.5699999999997</v>
          </cell>
        </row>
        <row r="561">
          <cell r="A561" t="str">
            <v xml:space="preserve">5350-6-270                                   </v>
          </cell>
          <cell r="C561">
            <v>5425.9</v>
          </cell>
          <cell r="D561">
            <v>1039.9100000000008</v>
          </cell>
        </row>
        <row r="562">
          <cell r="A562" t="str">
            <v xml:space="preserve">5350-7-100                                   </v>
          </cell>
          <cell r="C562">
            <v>56857.64</v>
          </cell>
          <cell r="D562">
            <v>11296.190000000002</v>
          </cell>
        </row>
        <row r="563">
          <cell r="A563" t="str">
            <v xml:space="preserve">5350-7-200                                   </v>
          </cell>
          <cell r="C563">
            <v>0</v>
          </cell>
          <cell r="D563">
            <v>0</v>
          </cell>
        </row>
        <row r="564">
          <cell r="A564" t="str">
            <v xml:space="preserve">5410-5-100                                   </v>
          </cell>
          <cell r="C564">
            <v>1716.18</v>
          </cell>
          <cell r="D564">
            <v>702.43000000000006</v>
          </cell>
        </row>
        <row r="565">
          <cell r="A565" t="str">
            <v xml:space="preserve">5410-5-200                                   </v>
          </cell>
          <cell r="C565">
            <v>0</v>
          </cell>
          <cell r="D565">
            <v>0</v>
          </cell>
        </row>
        <row r="566">
          <cell r="A566" t="str">
            <v xml:space="preserve">5410-6-170                                   </v>
          </cell>
          <cell r="C566">
            <v>0</v>
          </cell>
          <cell r="D566">
            <v>0</v>
          </cell>
        </row>
        <row r="567">
          <cell r="A567" t="str">
            <v xml:space="preserve">5410-6-270                                   </v>
          </cell>
          <cell r="C567">
            <v>0</v>
          </cell>
          <cell r="D567">
            <v>0</v>
          </cell>
        </row>
        <row r="568">
          <cell r="A568" t="str">
            <v xml:space="preserve">5410-7-100                                   </v>
          </cell>
          <cell r="C568">
            <v>249.71</v>
          </cell>
          <cell r="D568">
            <v>91.429999999999978</v>
          </cell>
        </row>
        <row r="569">
          <cell r="A569" t="str">
            <v xml:space="preserve">5410-7-200                                   </v>
          </cell>
          <cell r="C569">
            <v>0</v>
          </cell>
          <cell r="D569">
            <v>0</v>
          </cell>
        </row>
        <row r="570">
          <cell r="A570" t="str">
            <v xml:space="preserve">5411-5-100                                   </v>
          </cell>
          <cell r="C570">
            <v>0</v>
          </cell>
          <cell r="D570">
            <v>0</v>
          </cell>
        </row>
        <row r="571">
          <cell r="A571" t="str">
            <v xml:space="preserve">5411-5-200                                   </v>
          </cell>
          <cell r="C571">
            <v>0</v>
          </cell>
          <cell r="D571">
            <v>0</v>
          </cell>
        </row>
        <row r="572">
          <cell r="A572" t="str">
            <v xml:space="preserve">5411-6-170                                   </v>
          </cell>
          <cell r="C572">
            <v>0</v>
          </cell>
          <cell r="D572">
            <v>0</v>
          </cell>
        </row>
        <row r="573">
          <cell r="A573" t="str">
            <v xml:space="preserve">5411-6-270                                   </v>
          </cell>
          <cell r="C573">
            <v>0</v>
          </cell>
          <cell r="D573">
            <v>0</v>
          </cell>
        </row>
        <row r="574">
          <cell r="A574" t="str">
            <v xml:space="preserve">5411-7-100                                   </v>
          </cell>
          <cell r="C574">
            <v>0</v>
          </cell>
          <cell r="D574">
            <v>0</v>
          </cell>
        </row>
        <row r="575">
          <cell r="A575" t="str">
            <v xml:space="preserve">5411-7-200                                   </v>
          </cell>
          <cell r="C575">
            <v>0</v>
          </cell>
          <cell r="D575">
            <v>0</v>
          </cell>
        </row>
        <row r="576">
          <cell r="A576" t="str">
            <v xml:space="preserve">5412-5-100                                   </v>
          </cell>
          <cell r="C576">
            <v>0</v>
          </cell>
          <cell r="D576">
            <v>0</v>
          </cell>
        </row>
        <row r="577">
          <cell r="A577" t="str">
            <v xml:space="preserve">5412-5-200                                   </v>
          </cell>
          <cell r="C577">
            <v>0</v>
          </cell>
          <cell r="D577">
            <v>0</v>
          </cell>
        </row>
        <row r="578">
          <cell r="A578" t="str">
            <v xml:space="preserve">5412-6-170                                   </v>
          </cell>
          <cell r="C578">
            <v>0</v>
          </cell>
          <cell r="D578">
            <v>0</v>
          </cell>
        </row>
        <row r="579">
          <cell r="A579" t="str">
            <v xml:space="preserve">5412-6-270                                   </v>
          </cell>
          <cell r="C579">
            <v>0</v>
          </cell>
          <cell r="D579">
            <v>0</v>
          </cell>
        </row>
        <row r="580">
          <cell r="A580" t="str">
            <v xml:space="preserve">5412-7-100                                   </v>
          </cell>
          <cell r="C580">
            <v>0</v>
          </cell>
          <cell r="D580">
            <v>0</v>
          </cell>
        </row>
        <row r="581">
          <cell r="A581" t="str">
            <v xml:space="preserve">5412-7-200                                   </v>
          </cell>
          <cell r="C581">
            <v>0</v>
          </cell>
          <cell r="D581">
            <v>0</v>
          </cell>
        </row>
        <row r="582">
          <cell r="A582" t="str">
            <v xml:space="preserve">5413-5-100                                   </v>
          </cell>
          <cell r="C582">
            <v>12319.91</v>
          </cell>
          <cell r="D582">
            <v>2019.08</v>
          </cell>
        </row>
        <row r="583">
          <cell r="A583" t="str">
            <v xml:space="preserve">5413-5-200                                   </v>
          </cell>
          <cell r="C583">
            <v>4944.46</v>
          </cell>
          <cell r="D583">
            <v>1197.7699999999995</v>
          </cell>
        </row>
        <row r="584">
          <cell r="A584" t="str">
            <v xml:space="preserve">5413-6-170                                   </v>
          </cell>
          <cell r="C584">
            <v>0</v>
          </cell>
          <cell r="D584">
            <v>0</v>
          </cell>
        </row>
        <row r="585">
          <cell r="A585" t="str">
            <v xml:space="preserve">5413-6-270                                   </v>
          </cell>
          <cell r="C585">
            <v>0</v>
          </cell>
          <cell r="D585">
            <v>0</v>
          </cell>
        </row>
        <row r="586">
          <cell r="A586" t="str">
            <v xml:space="preserve">5413-7-100                                   </v>
          </cell>
          <cell r="C586">
            <v>1793.79</v>
          </cell>
          <cell r="D586">
            <v>262.82000000000016</v>
          </cell>
        </row>
        <row r="587">
          <cell r="A587" t="str">
            <v xml:space="preserve">5413-7-200                                   </v>
          </cell>
          <cell r="C587">
            <v>0</v>
          </cell>
          <cell r="D587">
            <v>0</v>
          </cell>
        </row>
        <row r="588">
          <cell r="A588" t="str">
            <v xml:space="preserve">5414-5-100                                   </v>
          </cell>
          <cell r="C588">
            <v>75.069999999999993</v>
          </cell>
          <cell r="D588">
            <v>0</v>
          </cell>
        </row>
        <row r="589">
          <cell r="A589" t="str">
            <v xml:space="preserve">5414-5-200                                   </v>
          </cell>
          <cell r="C589">
            <v>0</v>
          </cell>
          <cell r="D589">
            <v>0</v>
          </cell>
        </row>
        <row r="590">
          <cell r="A590" t="str">
            <v xml:space="preserve">5414-6-170                                   </v>
          </cell>
          <cell r="C590">
            <v>0</v>
          </cell>
          <cell r="D590">
            <v>0</v>
          </cell>
        </row>
        <row r="591">
          <cell r="A591" t="str">
            <v xml:space="preserve">5414-6-270                                   </v>
          </cell>
          <cell r="C591">
            <v>0</v>
          </cell>
          <cell r="D591">
            <v>0</v>
          </cell>
        </row>
        <row r="592">
          <cell r="A592" t="str">
            <v xml:space="preserve">5414-7-100                                   </v>
          </cell>
          <cell r="C592">
            <v>10.99</v>
          </cell>
          <cell r="D592">
            <v>0</v>
          </cell>
        </row>
        <row r="593">
          <cell r="A593" t="str">
            <v xml:space="preserve">5414-7-200                                   </v>
          </cell>
          <cell r="C593">
            <v>0</v>
          </cell>
          <cell r="D593">
            <v>0</v>
          </cell>
        </row>
        <row r="594">
          <cell r="A594" t="str">
            <v xml:space="preserve">5415-5-100                                   </v>
          </cell>
          <cell r="C594">
            <v>12769.21</v>
          </cell>
          <cell r="D594">
            <v>2628.01</v>
          </cell>
        </row>
        <row r="595">
          <cell r="A595" t="str">
            <v xml:space="preserve">5415-5-200                                   </v>
          </cell>
          <cell r="C595">
            <v>6847</v>
          </cell>
          <cell r="D595">
            <v>488.84000000000015</v>
          </cell>
        </row>
        <row r="596">
          <cell r="A596" t="str">
            <v xml:space="preserve">5415-6-170                                   </v>
          </cell>
          <cell r="C596">
            <v>0</v>
          </cell>
          <cell r="D596">
            <v>0</v>
          </cell>
        </row>
        <row r="597">
          <cell r="A597" t="str">
            <v xml:space="preserve">5415-6-270                                   </v>
          </cell>
          <cell r="C597">
            <v>0</v>
          </cell>
          <cell r="D597">
            <v>0</v>
          </cell>
        </row>
        <row r="598">
          <cell r="A598" t="str">
            <v xml:space="preserve">5415-7-100                                   </v>
          </cell>
          <cell r="C598">
            <v>2323.46</v>
          </cell>
          <cell r="D598">
            <v>467</v>
          </cell>
        </row>
        <row r="599">
          <cell r="A599" t="str">
            <v xml:space="preserve">5415-7-200                                   </v>
          </cell>
          <cell r="C599">
            <v>2832.89</v>
          </cell>
          <cell r="D599">
            <v>0</v>
          </cell>
        </row>
        <row r="600">
          <cell r="A600" t="str">
            <v xml:space="preserve">5416-5-100                                   </v>
          </cell>
          <cell r="C600">
            <v>4815</v>
          </cell>
          <cell r="D600">
            <v>900</v>
          </cell>
        </row>
        <row r="601">
          <cell r="A601" t="str">
            <v xml:space="preserve">5416-5-200                                   </v>
          </cell>
          <cell r="C601">
            <v>637.5</v>
          </cell>
          <cell r="D601">
            <v>0</v>
          </cell>
        </row>
        <row r="602">
          <cell r="A602" t="str">
            <v xml:space="preserve">5416-6-170                                   </v>
          </cell>
          <cell r="C602">
            <v>0</v>
          </cell>
          <cell r="D602">
            <v>0</v>
          </cell>
        </row>
        <row r="603">
          <cell r="A603" t="str">
            <v xml:space="preserve">5416-6-270                                   </v>
          </cell>
          <cell r="C603">
            <v>0</v>
          </cell>
          <cell r="D603">
            <v>0</v>
          </cell>
        </row>
        <row r="604">
          <cell r="A604" t="str">
            <v xml:space="preserve">5416-7-100                                   </v>
          </cell>
          <cell r="C604">
            <v>918</v>
          </cell>
          <cell r="D604">
            <v>0</v>
          </cell>
        </row>
        <row r="605">
          <cell r="A605" t="str">
            <v xml:space="preserve">5416-7-200                                   </v>
          </cell>
          <cell r="C605">
            <v>1650</v>
          </cell>
          <cell r="D605">
            <v>0</v>
          </cell>
        </row>
        <row r="606">
          <cell r="A606" t="str">
            <v xml:space="preserve">5417-5-100                                   </v>
          </cell>
          <cell r="C606">
            <v>29983.9</v>
          </cell>
          <cell r="D606">
            <v>5960</v>
          </cell>
        </row>
        <row r="607">
          <cell r="A607" t="str">
            <v xml:space="preserve">5417-5-200                                   </v>
          </cell>
          <cell r="C607">
            <v>0</v>
          </cell>
          <cell r="D607">
            <v>0</v>
          </cell>
        </row>
        <row r="608">
          <cell r="A608" t="str">
            <v xml:space="preserve">5417-6-170                                   </v>
          </cell>
          <cell r="C608">
            <v>0</v>
          </cell>
          <cell r="D608">
            <v>0</v>
          </cell>
        </row>
        <row r="609">
          <cell r="A609" t="str">
            <v xml:space="preserve">5417-6-270                                   </v>
          </cell>
          <cell r="C609">
            <v>0</v>
          </cell>
          <cell r="D609">
            <v>0</v>
          </cell>
        </row>
        <row r="610">
          <cell r="A610" t="str">
            <v xml:space="preserve">5417-7-100                                   </v>
          </cell>
          <cell r="C610">
            <v>29913.9</v>
          </cell>
          <cell r="D610">
            <v>5960</v>
          </cell>
        </row>
        <row r="611">
          <cell r="A611" t="str">
            <v xml:space="preserve">5417-7-200                                   </v>
          </cell>
          <cell r="C611">
            <v>0</v>
          </cell>
          <cell r="D611">
            <v>0</v>
          </cell>
        </row>
        <row r="612">
          <cell r="A612" t="str">
            <v xml:space="preserve">5418-5-100                                   </v>
          </cell>
          <cell r="C612">
            <v>0</v>
          </cell>
          <cell r="D612">
            <v>0</v>
          </cell>
        </row>
        <row r="613">
          <cell r="A613" t="str">
            <v xml:space="preserve">5418-5-200                                   </v>
          </cell>
          <cell r="C613">
            <v>0</v>
          </cell>
          <cell r="D613">
            <v>0</v>
          </cell>
        </row>
        <row r="614">
          <cell r="A614" t="str">
            <v xml:space="preserve">5418-6-170                                   </v>
          </cell>
          <cell r="C614">
            <v>0</v>
          </cell>
          <cell r="D614">
            <v>0</v>
          </cell>
        </row>
        <row r="615">
          <cell r="A615" t="str">
            <v xml:space="preserve">5418-6-270                                   </v>
          </cell>
          <cell r="C615">
            <v>0</v>
          </cell>
          <cell r="D615">
            <v>0</v>
          </cell>
        </row>
        <row r="616">
          <cell r="A616" t="str">
            <v xml:space="preserve">5418-7-100                                   </v>
          </cell>
          <cell r="C616">
            <v>0</v>
          </cell>
          <cell r="D616">
            <v>0</v>
          </cell>
        </row>
        <row r="617">
          <cell r="A617" t="str">
            <v xml:space="preserve">5418-7-200                                   </v>
          </cell>
          <cell r="C617">
            <v>0</v>
          </cell>
          <cell r="D617">
            <v>0</v>
          </cell>
        </row>
        <row r="618">
          <cell r="A618" t="str">
            <v xml:space="preserve">5419-5-100                                   </v>
          </cell>
          <cell r="C618">
            <v>533633.77</v>
          </cell>
          <cell r="D618">
            <v>124557</v>
          </cell>
        </row>
        <row r="619">
          <cell r="A619" t="str">
            <v xml:space="preserve">5419-5-200                                   </v>
          </cell>
          <cell r="C619">
            <v>4840</v>
          </cell>
          <cell r="D619">
            <v>620</v>
          </cell>
        </row>
        <row r="620">
          <cell r="A620" t="str">
            <v xml:space="preserve">5419-6-170                                   </v>
          </cell>
          <cell r="C620">
            <v>2570</v>
          </cell>
          <cell r="D620">
            <v>0</v>
          </cell>
        </row>
        <row r="621">
          <cell r="A621" t="str">
            <v xml:space="preserve">5419-6-270                                   </v>
          </cell>
          <cell r="C621">
            <v>0</v>
          </cell>
          <cell r="D621">
            <v>0</v>
          </cell>
        </row>
        <row r="622">
          <cell r="A622" t="str">
            <v xml:space="preserve">5419-7-100                                   </v>
          </cell>
          <cell r="C622">
            <v>1875</v>
          </cell>
          <cell r="D622">
            <v>0</v>
          </cell>
        </row>
        <row r="623">
          <cell r="A623" t="str">
            <v xml:space="preserve">5419-7-200                                   </v>
          </cell>
          <cell r="C623">
            <v>0</v>
          </cell>
          <cell r="D623">
            <v>0</v>
          </cell>
        </row>
        <row r="624">
          <cell r="A624" t="str">
            <v xml:space="preserve">5420-5-100                                   </v>
          </cell>
          <cell r="C624">
            <v>0</v>
          </cell>
          <cell r="D624">
            <v>0</v>
          </cell>
        </row>
        <row r="625">
          <cell r="A625" t="str">
            <v xml:space="preserve">5420-5-200                                   </v>
          </cell>
          <cell r="C625">
            <v>0</v>
          </cell>
          <cell r="D625">
            <v>0</v>
          </cell>
        </row>
        <row r="626">
          <cell r="A626" t="str">
            <v xml:space="preserve">5420-6-170                                   </v>
          </cell>
          <cell r="C626">
            <v>27700</v>
          </cell>
          <cell r="D626">
            <v>0</v>
          </cell>
        </row>
        <row r="627">
          <cell r="A627" t="str">
            <v xml:space="preserve">5420-6-270                                   </v>
          </cell>
          <cell r="C627">
            <v>0</v>
          </cell>
          <cell r="D627">
            <v>0</v>
          </cell>
        </row>
        <row r="628">
          <cell r="A628" t="str">
            <v xml:space="preserve">5420-7-100                                   </v>
          </cell>
          <cell r="C628">
            <v>0</v>
          </cell>
          <cell r="D628">
            <v>0</v>
          </cell>
        </row>
        <row r="629">
          <cell r="A629" t="str">
            <v xml:space="preserve">5420-7-200                                   </v>
          </cell>
          <cell r="C629">
            <v>0</v>
          </cell>
          <cell r="D629">
            <v>0</v>
          </cell>
        </row>
        <row r="630">
          <cell r="A630" t="str">
            <v xml:space="preserve">5421-5-100                                   </v>
          </cell>
          <cell r="C630">
            <v>5595.54</v>
          </cell>
          <cell r="D630">
            <v>332.65999999999985</v>
          </cell>
        </row>
        <row r="631">
          <cell r="A631" t="str">
            <v xml:space="preserve">5421-5-200                                   </v>
          </cell>
          <cell r="C631">
            <v>2041</v>
          </cell>
          <cell r="D631">
            <v>123</v>
          </cell>
        </row>
        <row r="632">
          <cell r="A632" t="str">
            <v xml:space="preserve">5421-6-170                                   </v>
          </cell>
          <cell r="C632">
            <v>0</v>
          </cell>
          <cell r="D632">
            <v>0</v>
          </cell>
        </row>
        <row r="633">
          <cell r="A633" t="str">
            <v xml:space="preserve">5421-6-270                                   </v>
          </cell>
          <cell r="C633">
            <v>0</v>
          </cell>
          <cell r="D633">
            <v>0</v>
          </cell>
        </row>
        <row r="634">
          <cell r="A634" t="str">
            <v xml:space="preserve">5421-7-100                                   </v>
          </cell>
          <cell r="C634">
            <v>4430.4799999999996</v>
          </cell>
          <cell r="D634">
            <v>259.5600000000004</v>
          </cell>
        </row>
        <row r="635">
          <cell r="A635" t="str">
            <v xml:space="preserve">5421-7-200                                   </v>
          </cell>
          <cell r="C635">
            <v>0</v>
          </cell>
          <cell r="D635">
            <v>0</v>
          </cell>
        </row>
        <row r="636">
          <cell r="A636" t="str">
            <v xml:space="preserve">5422-5-100                                   </v>
          </cell>
          <cell r="C636">
            <v>0</v>
          </cell>
          <cell r="D636">
            <v>0</v>
          </cell>
        </row>
        <row r="637">
          <cell r="A637" t="str">
            <v xml:space="preserve">5422-5-200                                   </v>
          </cell>
          <cell r="C637">
            <v>0</v>
          </cell>
          <cell r="D637">
            <v>0</v>
          </cell>
        </row>
        <row r="638">
          <cell r="A638" t="str">
            <v xml:space="preserve">5422-6-170                                   </v>
          </cell>
          <cell r="C638">
            <v>0</v>
          </cell>
          <cell r="D638">
            <v>0</v>
          </cell>
        </row>
        <row r="639">
          <cell r="A639" t="str">
            <v xml:space="preserve">5422-6-270                                   </v>
          </cell>
          <cell r="C639">
            <v>0</v>
          </cell>
          <cell r="D639">
            <v>0</v>
          </cell>
        </row>
        <row r="640">
          <cell r="A640" t="str">
            <v xml:space="preserve">5422-7-100                                   </v>
          </cell>
          <cell r="C640">
            <v>0</v>
          </cell>
          <cell r="D640">
            <v>0</v>
          </cell>
        </row>
        <row r="641">
          <cell r="A641" t="str">
            <v xml:space="preserve">5422-7-200                                   </v>
          </cell>
          <cell r="C641">
            <v>0</v>
          </cell>
          <cell r="D641">
            <v>0</v>
          </cell>
        </row>
        <row r="642">
          <cell r="A642" t="str">
            <v xml:space="preserve">5423-5-100                                   </v>
          </cell>
          <cell r="C642">
            <v>0</v>
          </cell>
          <cell r="D642">
            <v>0</v>
          </cell>
        </row>
        <row r="643">
          <cell r="A643" t="str">
            <v xml:space="preserve">5423-5-200                                   </v>
          </cell>
          <cell r="C643">
            <v>0</v>
          </cell>
          <cell r="D643">
            <v>0</v>
          </cell>
        </row>
        <row r="644">
          <cell r="A644" t="str">
            <v xml:space="preserve">5423-6-170                                   </v>
          </cell>
          <cell r="C644">
            <v>0</v>
          </cell>
          <cell r="D644">
            <v>0</v>
          </cell>
        </row>
        <row r="645">
          <cell r="A645" t="str">
            <v xml:space="preserve">5423-6-270                                   </v>
          </cell>
          <cell r="C645">
            <v>0</v>
          </cell>
          <cell r="D645">
            <v>0</v>
          </cell>
        </row>
        <row r="646">
          <cell r="A646" t="str">
            <v xml:space="preserve">5423-7-100                                   </v>
          </cell>
          <cell r="C646">
            <v>0</v>
          </cell>
          <cell r="D646">
            <v>0</v>
          </cell>
        </row>
        <row r="647">
          <cell r="A647" t="str">
            <v xml:space="preserve">5423-7-200                                   </v>
          </cell>
          <cell r="C647">
            <v>0</v>
          </cell>
          <cell r="D647">
            <v>0</v>
          </cell>
        </row>
        <row r="648">
          <cell r="A648" t="str">
            <v xml:space="preserve">5424-5-100                                   </v>
          </cell>
          <cell r="C648">
            <v>34700.269999999997</v>
          </cell>
          <cell r="D648">
            <v>868.75</v>
          </cell>
        </row>
        <row r="649">
          <cell r="A649" t="str">
            <v xml:space="preserve">5424-5-200                                   </v>
          </cell>
          <cell r="C649">
            <v>12240</v>
          </cell>
          <cell r="D649">
            <v>0</v>
          </cell>
        </row>
        <row r="650">
          <cell r="A650" t="str">
            <v xml:space="preserve">5424-6-170                                   </v>
          </cell>
          <cell r="C650">
            <v>610</v>
          </cell>
          <cell r="D650">
            <v>0</v>
          </cell>
        </row>
        <row r="651">
          <cell r="A651" t="str">
            <v xml:space="preserve">5424-6-270                                   </v>
          </cell>
          <cell r="C651">
            <v>0</v>
          </cell>
          <cell r="D651">
            <v>0</v>
          </cell>
        </row>
        <row r="652">
          <cell r="A652" t="str">
            <v xml:space="preserve">5424-7-100                                   </v>
          </cell>
          <cell r="C652">
            <v>27813.96</v>
          </cell>
          <cell r="D652">
            <v>610</v>
          </cell>
        </row>
        <row r="653">
          <cell r="A653" t="str">
            <v xml:space="preserve">5424-7-200                                   </v>
          </cell>
          <cell r="C653">
            <v>450</v>
          </cell>
          <cell r="D653">
            <v>0</v>
          </cell>
        </row>
        <row r="654">
          <cell r="A654" t="str">
            <v xml:space="preserve">5425-5-100                                   </v>
          </cell>
          <cell r="C654">
            <v>840</v>
          </cell>
          <cell r="D654">
            <v>1600</v>
          </cell>
        </row>
        <row r="655">
          <cell r="A655" t="str">
            <v xml:space="preserve">5425-5-200                                   </v>
          </cell>
          <cell r="C655">
            <v>0</v>
          </cell>
          <cell r="D655">
            <v>0</v>
          </cell>
        </row>
        <row r="656">
          <cell r="A656" t="str">
            <v xml:space="preserve">5425-6-170                                   </v>
          </cell>
          <cell r="C656">
            <v>0</v>
          </cell>
          <cell r="D656">
            <v>0</v>
          </cell>
        </row>
        <row r="657">
          <cell r="A657" t="str">
            <v xml:space="preserve">5425-6-270                                   </v>
          </cell>
          <cell r="C657">
            <v>0</v>
          </cell>
          <cell r="D657">
            <v>0</v>
          </cell>
        </row>
        <row r="658">
          <cell r="A658" t="str">
            <v xml:space="preserve">5425-7-100                                   </v>
          </cell>
          <cell r="C658">
            <v>0</v>
          </cell>
          <cell r="D658">
            <v>0</v>
          </cell>
        </row>
        <row r="659">
          <cell r="A659" t="str">
            <v xml:space="preserve">5425-7-200                                   </v>
          </cell>
          <cell r="C659">
            <v>0</v>
          </cell>
          <cell r="D659">
            <v>0</v>
          </cell>
        </row>
        <row r="660">
          <cell r="A660" t="str">
            <v xml:space="preserve">5426-5-100                                   </v>
          </cell>
          <cell r="C660">
            <v>4075.27</v>
          </cell>
          <cell r="D660">
            <v>0</v>
          </cell>
        </row>
        <row r="661">
          <cell r="A661" t="str">
            <v xml:space="preserve">5426-5-200                                   </v>
          </cell>
          <cell r="C661">
            <v>1575.96</v>
          </cell>
          <cell r="D661">
            <v>0</v>
          </cell>
        </row>
        <row r="662">
          <cell r="A662" t="str">
            <v xml:space="preserve">5426-6-170                                   </v>
          </cell>
          <cell r="C662">
            <v>0</v>
          </cell>
          <cell r="D662">
            <v>0</v>
          </cell>
        </row>
        <row r="663">
          <cell r="A663" t="str">
            <v xml:space="preserve">5426-6-270                                   </v>
          </cell>
          <cell r="C663">
            <v>0</v>
          </cell>
          <cell r="D663">
            <v>0</v>
          </cell>
        </row>
        <row r="664">
          <cell r="A664" t="str">
            <v xml:space="preserve">5426-7-100                                   </v>
          </cell>
          <cell r="C664">
            <v>523.79999999999995</v>
          </cell>
          <cell r="D664">
            <v>0</v>
          </cell>
        </row>
        <row r="665">
          <cell r="A665" t="str">
            <v xml:space="preserve">5426-7-200                                   </v>
          </cell>
          <cell r="C665">
            <v>0</v>
          </cell>
          <cell r="D665">
            <v>0</v>
          </cell>
        </row>
        <row r="666">
          <cell r="A666" t="str">
            <v xml:space="preserve">5427-5-100                                   </v>
          </cell>
          <cell r="C666">
            <v>0</v>
          </cell>
          <cell r="D666">
            <v>0</v>
          </cell>
        </row>
        <row r="667">
          <cell r="A667" t="str">
            <v xml:space="preserve">5427-5-200                                   </v>
          </cell>
          <cell r="C667">
            <v>0</v>
          </cell>
          <cell r="D667">
            <v>0</v>
          </cell>
        </row>
        <row r="668">
          <cell r="A668" t="str">
            <v xml:space="preserve">5427-6-170                                   </v>
          </cell>
          <cell r="C668">
            <v>0</v>
          </cell>
          <cell r="D668">
            <v>0</v>
          </cell>
        </row>
        <row r="669">
          <cell r="A669" t="str">
            <v xml:space="preserve">5427-6-270                                   </v>
          </cell>
          <cell r="C669">
            <v>0</v>
          </cell>
          <cell r="D669">
            <v>0</v>
          </cell>
        </row>
        <row r="670">
          <cell r="A670" t="str">
            <v xml:space="preserve">5427-7-100                                   </v>
          </cell>
          <cell r="C670">
            <v>0</v>
          </cell>
          <cell r="D670">
            <v>0</v>
          </cell>
        </row>
        <row r="671">
          <cell r="A671" t="str">
            <v xml:space="preserve">5427-7-200                                   </v>
          </cell>
          <cell r="C671">
            <v>0</v>
          </cell>
          <cell r="D671">
            <v>0</v>
          </cell>
        </row>
        <row r="672">
          <cell r="A672" t="str">
            <v xml:space="preserve">5428-5-100                                   </v>
          </cell>
          <cell r="C672">
            <v>13274.9</v>
          </cell>
          <cell r="D672">
            <v>2090.8999999999996</v>
          </cell>
        </row>
        <row r="673">
          <cell r="A673" t="str">
            <v xml:space="preserve">5428-5-200                                   </v>
          </cell>
          <cell r="C673">
            <v>19609.669999999998</v>
          </cell>
          <cell r="D673">
            <v>4457.3300000000017</v>
          </cell>
        </row>
        <row r="674">
          <cell r="A674" t="str">
            <v xml:space="preserve">5428-6-170                                   </v>
          </cell>
          <cell r="C674">
            <v>0</v>
          </cell>
          <cell r="D674">
            <v>0</v>
          </cell>
        </row>
        <row r="675">
          <cell r="A675" t="str">
            <v xml:space="preserve">5428-6-270                                   </v>
          </cell>
          <cell r="C675">
            <v>0</v>
          </cell>
          <cell r="D675">
            <v>0</v>
          </cell>
        </row>
        <row r="676">
          <cell r="A676" t="str">
            <v xml:space="preserve">5428-7-100                                   </v>
          </cell>
          <cell r="C676">
            <v>140.66999999999999</v>
          </cell>
          <cell r="D676">
            <v>180.6</v>
          </cell>
        </row>
        <row r="677">
          <cell r="A677" t="str">
            <v xml:space="preserve">5428-7-200                                   </v>
          </cell>
          <cell r="C677">
            <v>0</v>
          </cell>
          <cell r="D677">
            <v>0</v>
          </cell>
        </row>
        <row r="678">
          <cell r="A678" t="str">
            <v xml:space="preserve">5429-5-100                                   </v>
          </cell>
          <cell r="C678">
            <v>0</v>
          </cell>
          <cell r="D678">
            <v>0</v>
          </cell>
        </row>
        <row r="679">
          <cell r="A679" t="str">
            <v xml:space="preserve">5429-5-200                                   </v>
          </cell>
          <cell r="C679">
            <v>0</v>
          </cell>
          <cell r="D679">
            <v>0</v>
          </cell>
        </row>
        <row r="680">
          <cell r="A680" t="str">
            <v xml:space="preserve">5429-6-170                                   </v>
          </cell>
          <cell r="C680">
            <v>0</v>
          </cell>
          <cell r="D680">
            <v>0</v>
          </cell>
        </row>
        <row r="681">
          <cell r="A681" t="str">
            <v xml:space="preserve">5429-6-270                                   </v>
          </cell>
          <cell r="C681">
            <v>0</v>
          </cell>
          <cell r="D681">
            <v>0</v>
          </cell>
        </row>
        <row r="682">
          <cell r="A682" t="str">
            <v xml:space="preserve">5429-7-100                                   </v>
          </cell>
          <cell r="C682">
            <v>0</v>
          </cell>
          <cell r="D682">
            <v>0</v>
          </cell>
        </row>
        <row r="683">
          <cell r="A683" t="str">
            <v xml:space="preserve">5429-7-200                                   </v>
          </cell>
          <cell r="C683">
            <v>0</v>
          </cell>
          <cell r="D683">
            <v>0</v>
          </cell>
        </row>
        <row r="684">
          <cell r="A684" t="str">
            <v xml:space="preserve">5430-5-100                                   </v>
          </cell>
          <cell r="C684">
            <v>0</v>
          </cell>
          <cell r="D684">
            <v>0</v>
          </cell>
        </row>
        <row r="685">
          <cell r="A685" t="str">
            <v xml:space="preserve">5430-5-200                                   </v>
          </cell>
          <cell r="C685">
            <v>0</v>
          </cell>
          <cell r="D685">
            <v>0</v>
          </cell>
        </row>
        <row r="686">
          <cell r="A686" t="str">
            <v xml:space="preserve">5430-6-170                                   </v>
          </cell>
          <cell r="C686">
            <v>0</v>
          </cell>
          <cell r="D686">
            <v>0</v>
          </cell>
        </row>
        <row r="687">
          <cell r="A687" t="str">
            <v xml:space="preserve">5430-6-270                                   </v>
          </cell>
          <cell r="C687">
            <v>0</v>
          </cell>
          <cell r="D687">
            <v>0</v>
          </cell>
        </row>
        <row r="688">
          <cell r="A688" t="str">
            <v xml:space="preserve">5430-7-100                                   </v>
          </cell>
          <cell r="C688">
            <v>0</v>
          </cell>
          <cell r="D688">
            <v>0</v>
          </cell>
        </row>
        <row r="689">
          <cell r="A689" t="str">
            <v xml:space="preserve">5430-7-200                                   </v>
          </cell>
          <cell r="C689">
            <v>0</v>
          </cell>
          <cell r="D689">
            <v>0</v>
          </cell>
        </row>
        <row r="690">
          <cell r="A690" t="str">
            <v xml:space="preserve">5432-5-100                                   </v>
          </cell>
          <cell r="C690">
            <v>44663.23</v>
          </cell>
          <cell r="D690">
            <v>20800</v>
          </cell>
        </row>
        <row r="691">
          <cell r="A691" t="str">
            <v xml:space="preserve">5432-5-200                                   </v>
          </cell>
          <cell r="C691">
            <v>0</v>
          </cell>
          <cell r="D691">
            <v>4215.22</v>
          </cell>
        </row>
        <row r="692">
          <cell r="A692" t="str">
            <v xml:space="preserve">5432-6-170                                   </v>
          </cell>
          <cell r="C692">
            <v>2450</v>
          </cell>
          <cell r="D692">
            <v>0</v>
          </cell>
        </row>
        <row r="693">
          <cell r="A693" t="str">
            <v xml:space="preserve">5432-7-100                                   </v>
          </cell>
          <cell r="C693">
            <v>5400</v>
          </cell>
          <cell r="D693">
            <v>0</v>
          </cell>
        </row>
        <row r="694">
          <cell r="A694" t="str">
            <v xml:space="preserve">5432-7-200                                   </v>
          </cell>
          <cell r="C694">
            <v>1400</v>
          </cell>
          <cell r="D694">
            <v>0</v>
          </cell>
        </row>
        <row r="695">
          <cell r="A695" t="str">
            <v xml:space="preserve">5434-5-100                                   </v>
          </cell>
          <cell r="C695">
            <v>0</v>
          </cell>
          <cell r="D695">
            <v>0</v>
          </cell>
        </row>
        <row r="696">
          <cell r="A696" t="str">
            <v xml:space="preserve">5434-5-200                                   </v>
          </cell>
          <cell r="C696">
            <v>0</v>
          </cell>
          <cell r="D696">
            <v>0</v>
          </cell>
        </row>
        <row r="697">
          <cell r="A697" t="str">
            <v xml:space="preserve">5434-6-170                                   </v>
          </cell>
          <cell r="C697">
            <v>0</v>
          </cell>
          <cell r="D697">
            <v>0</v>
          </cell>
        </row>
        <row r="698">
          <cell r="A698" t="str">
            <v xml:space="preserve">5434-6-270                                   </v>
          </cell>
          <cell r="C698">
            <v>0</v>
          </cell>
          <cell r="D698">
            <v>0</v>
          </cell>
        </row>
        <row r="699">
          <cell r="A699" t="str">
            <v xml:space="preserve">5434-7-100                                   </v>
          </cell>
          <cell r="C699">
            <v>0</v>
          </cell>
          <cell r="D699">
            <v>0</v>
          </cell>
        </row>
        <row r="700">
          <cell r="A700" t="str">
            <v xml:space="preserve">5434-7-200                                   </v>
          </cell>
          <cell r="C700">
            <v>0</v>
          </cell>
          <cell r="D700">
            <v>0</v>
          </cell>
        </row>
        <row r="701">
          <cell r="A701" t="str">
            <v xml:space="preserve">5435-5-100                                   </v>
          </cell>
          <cell r="C701">
            <v>0</v>
          </cell>
          <cell r="D701">
            <v>0</v>
          </cell>
        </row>
        <row r="702">
          <cell r="A702" t="str">
            <v xml:space="preserve">5435-5-200                                   </v>
          </cell>
          <cell r="C702">
            <v>0</v>
          </cell>
          <cell r="D702">
            <v>0</v>
          </cell>
        </row>
        <row r="703">
          <cell r="A703" t="str">
            <v xml:space="preserve">5435-6-170                                   </v>
          </cell>
          <cell r="C703">
            <v>0</v>
          </cell>
          <cell r="D703">
            <v>0</v>
          </cell>
        </row>
        <row r="704">
          <cell r="A704" t="str">
            <v xml:space="preserve">5435-6-270                                   </v>
          </cell>
          <cell r="C704">
            <v>0</v>
          </cell>
          <cell r="D704">
            <v>0</v>
          </cell>
        </row>
        <row r="705">
          <cell r="A705" t="str">
            <v xml:space="preserve">5435-7-100                                   </v>
          </cell>
          <cell r="C705">
            <v>0</v>
          </cell>
          <cell r="D705">
            <v>0</v>
          </cell>
        </row>
        <row r="706">
          <cell r="A706" t="str">
            <v xml:space="preserve">5435-7-200                                   </v>
          </cell>
          <cell r="C706">
            <v>0</v>
          </cell>
          <cell r="D706">
            <v>0</v>
          </cell>
        </row>
        <row r="707">
          <cell r="A707" t="str">
            <v xml:space="preserve">5438-5-100                                   </v>
          </cell>
          <cell r="C707">
            <v>3442.1</v>
          </cell>
          <cell r="D707">
            <v>0</v>
          </cell>
        </row>
        <row r="708">
          <cell r="A708" t="str">
            <v xml:space="preserve">5438-5-200                                   </v>
          </cell>
          <cell r="C708">
            <v>491</v>
          </cell>
          <cell r="D708">
            <v>0</v>
          </cell>
        </row>
        <row r="709">
          <cell r="A709" t="str">
            <v xml:space="preserve">5438-6-170                                   </v>
          </cell>
          <cell r="C709">
            <v>0</v>
          </cell>
          <cell r="D709">
            <v>0</v>
          </cell>
        </row>
        <row r="710">
          <cell r="A710" t="str">
            <v xml:space="preserve">5438-6-270                                   </v>
          </cell>
          <cell r="C710">
            <v>0</v>
          </cell>
          <cell r="D710">
            <v>0</v>
          </cell>
        </row>
        <row r="711">
          <cell r="A711" t="str">
            <v xml:space="preserve">5438-7-100                                   </v>
          </cell>
          <cell r="C711">
            <v>0</v>
          </cell>
          <cell r="D711">
            <v>0</v>
          </cell>
        </row>
        <row r="712">
          <cell r="A712" t="str">
            <v xml:space="preserve">5438-7-200                                   </v>
          </cell>
          <cell r="C712">
            <v>0</v>
          </cell>
          <cell r="D712">
            <v>0</v>
          </cell>
        </row>
        <row r="713">
          <cell r="A713" t="str">
            <v xml:space="preserve">5440-5-100                                   </v>
          </cell>
          <cell r="C713">
            <v>3090009.89</v>
          </cell>
          <cell r="D713">
            <v>0</v>
          </cell>
        </row>
        <row r="714">
          <cell r="A714" t="str">
            <v xml:space="preserve">5440-6-170                                   </v>
          </cell>
          <cell r="C714">
            <v>1796892.3</v>
          </cell>
          <cell r="D714">
            <v>0</v>
          </cell>
        </row>
        <row r="715">
          <cell r="A715" t="str">
            <v xml:space="preserve">5440-7-100                                   </v>
          </cell>
          <cell r="C715">
            <v>0</v>
          </cell>
          <cell r="D715">
            <v>0</v>
          </cell>
        </row>
        <row r="716">
          <cell r="A716" t="str">
            <v xml:space="preserve">5510                                         </v>
          </cell>
          <cell r="C716">
            <v>-7892356.4400000004</v>
          </cell>
          <cell r="D716">
            <v>8366692.7700000005</v>
          </cell>
        </row>
        <row r="717">
          <cell r="A717" t="str">
            <v xml:space="preserve">5511                                         </v>
          </cell>
          <cell r="C717">
            <v>2592725.79</v>
          </cell>
          <cell r="D717">
            <v>0</v>
          </cell>
        </row>
        <row r="718">
          <cell r="A718" t="str">
            <v xml:space="preserve">5610-1-83                                    </v>
          </cell>
          <cell r="C718">
            <v>0</v>
          </cell>
          <cell r="D718">
            <v>0</v>
          </cell>
        </row>
        <row r="719">
          <cell r="A719" t="str">
            <v xml:space="preserve">5611-1-84                                    </v>
          </cell>
          <cell r="C719">
            <v>0</v>
          </cell>
          <cell r="D719">
            <v>0</v>
          </cell>
        </row>
        <row r="720">
          <cell r="A720" t="str">
            <v xml:space="preserve">5612-1-86                                    </v>
          </cell>
          <cell r="C720">
            <v>0</v>
          </cell>
          <cell r="D720">
            <v>0</v>
          </cell>
        </row>
        <row r="721">
          <cell r="A721" t="str">
            <v xml:space="preserve">5710                                         </v>
          </cell>
          <cell r="C721">
            <v>0</v>
          </cell>
          <cell r="D721">
            <v>0</v>
          </cell>
        </row>
        <row r="722">
          <cell r="A722" t="str">
            <v xml:space="preserve">6000-5-100                                   </v>
          </cell>
          <cell r="C722">
            <v>0</v>
          </cell>
          <cell r="D722">
            <v>0</v>
          </cell>
        </row>
        <row r="723">
          <cell r="A723" t="str">
            <v xml:space="preserve">6000-7-100                                   </v>
          </cell>
          <cell r="C723">
            <v>0</v>
          </cell>
          <cell r="D723">
            <v>0</v>
          </cell>
        </row>
        <row r="724">
          <cell r="A724" t="str">
            <v xml:space="preserve">6010-5                                       </v>
          </cell>
          <cell r="C724">
            <v>0</v>
          </cell>
          <cell r="D724">
            <v>0</v>
          </cell>
        </row>
        <row r="725">
          <cell r="A725" t="str">
            <v xml:space="preserve">6010-5-500                                   </v>
          </cell>
          <cell r="C725">
            <v>0</v>
          </cell>
          <cell r="D725">
            <v>0</v>
          </cell>
        </row>
        <row r="726">
          <cell r="A726" t="str">
            <v xml:space="preserve">6010-5-510                                   </v>
          </cell>
          <cell r="C726">
            <v>0</v>
          </cell>
          <cell r="D726">
            <v>0</v>
          </cell>
        </row>
        <row r="727">
          <cell r="A727" t="str">
            <v xml:space="preserve">6010-5-520                                   </v>
          </cell>
          <cell r="C727">
            <v>0</v>
          </cell>
          <cell r="D727">
            <v>0</v>
          </cell>
        </row>
        <row r="728">
          <cell r="A728" t="str">
            <v xml:space="preserve">6011-5                                       </v>
          </cell>
          <cell r="C728">
            <v>0</v>
          </cell>
          <cell r="D728">
            <v>0</v>
          </cell>
        </row>
        <row r="729">
          <cell r="A729" t="str">
            <v xml:space="preserve">6011-5-500                                   </v>
          </cell>
          <cell r="C729">
            <v>0</v>
          </cell>
          <cell r="D729">
            <v>0</v>
          </cell>
        </row>
        <row r="730">
          <cell r="A730" t="str">
            <v xml:space="preserve">6011-5-510                                   </v>
          </cell>
          <cell r="C730">
            <v>0</v>
          </cell>
          <cell r="D730">
            <v>0</v>
          </cell>
        </row>
        <row r="731">
          <cell r="A731" t="str">
            <v xml:space="preserve">6011-5-520                                   </v>
          </cell>
          <cell r="C731">
            <v>0</v>
          </cell>
          <cell r="D731">
            <v>0</v>
          </cell>
        </row>
        <row r="732">
          <cell r="A732" t="str">
            <v xml:space="preserve">6012-5                                       </v>
          </cell>
          <cell r="C732">
            <v>0</v>
          </cell>
          <cell r="D732">
            <v>0</v>
          </cell>
        </row>
        <row r="733">
          <cell r="A733" t="str">
            <v xml:space="preserve">6012-5-500                                   </v>
          </cell>
          <cell r="C733">
            <v>0</v>
          </cell>
          <cell r="D733">
            <v>0</v>
          </cell>
        </row>
        <row r="734">
          <cell r="A734" t="str">
            <v xml:space="preserve">6012-5-510                                   </v>
          </cell>
          <cell r="C734">
            <v>0</v>
          </cell>
          <cell r="D734">
            <v>0</v>
          </cell>
        </row>
        <row r="735">
          <cell r="A735" t="str">
            <v xml:space="preserve">6012-5-520                                   </v>
          </cell>
          <cell r="C735">
            <v>0</v>
          </cell>
          <cell r="D735">
            <v>0</v>
          </cell>
        </row>
        <row r="736">
          <cell r="A736" t="str">
            <v xml:space="preserve">6013-5                                       </v>
          </cell>
          <cell r="C736">
            <v>0</v>
          </cell>
          <cell r="D736">
            <v>0</v>
          </cell>
        </row>
        <row r="737">
          <cell r="A737" t="str">
            <v xml:space="preserve">6013-5-500                                   </v>
          </cell>
          <cell r="C737">
            <v>0</v>
          </cell>
          <cell r="D737">
            <v>0</v>
          </cell>
        </row>
        <row r="738">
          <cell r="A738" t="str">
            <v xml:space="preserve">6013-5-510                                   </v>
          </cell>
          <cell r="C738">
            <v>0</v>
          </cell>
          <cell r="D738">
            <v>0</v>
          </cell>
        </row>
        <row r="739">
          <cell r="A739" t="str">
            <v xml:space="preserve">6013-5-520                                   </v>
          </cell>
          <cell r="C739">
            <v>0</v>
          </cell>
          <cell r="D739">
            <v>0</v>
          </cell>
        </row>
        <row r="740">
          <cell r="A740" t="str">
            <v xml:space="preserve">6014-5                                       </v>
          </cell>
          <cell r="C740">
            <v>0</v>
          </cell>
          <cell r="D740">
            <v>0</v>
          </cell>
        </row>
        <row r="741">
          <cell r="A741" t="str">
            <v xml:space="preserve">6014-5-500                                   </v>
          </cell>
          <cell r="C741">
            <v>0</v>
          </cell>
          <cell r="D741">
            <v>0</v>
          </cell>
        </row>
        <row r="742">
          <cell r="A742" t="str">
            <v xml:space="preserve">6014-5-510                                   </v>
          </cell>
          <cell r="C742">
            <v>0</v>
          </cell>
          <cell r="D742">
            <v>0</v>
          </cell>
        </row>
        <row r="743">
          <cell r="A743" t="str">
            <v xml:space="preserve">6014-5-520                                   </v>
          </cell>
          <cell r="C743">
            <v>0</v>
          </cell>
          <cell r="D743">
            <v>0</v>
          </cell>
        </row>
        <row r="744">
          <cell r="A744" t="str">
            <v xml:space="preserve">6015-5                                       </v>
          </cell>
          <cell r="C744">
            <v>0</v>
          </cell>
          <cell r="D744">
            <v>0</v>
          </cell>
        </row>
        <row r="745">
          <cell r="A745" t="str">
            <v xml:space="preserve">6015-5-500                                   </v>
          </cell>
          <cell r="C745">
            <v>0</v>
          </cell>
          <cell r="D745">
            <v>0</v>
          </cell>
        </row>
        <row r="746">
          <cell r="A746" t="str">
            <v xml:space="preserve">6015-5-510                                   </v>
          </cell>
          <cell r="C746">
            <v>0</v>
          </cell>
          <cell r="D746">
            <v>0</v>
          </cell>
        </row>
        <row r="747">
          <cell r="A747" t="str">
            <v xml:space="preserve">6015-5-520                                   </v>
          </cell>
          <cell r="C747">
            <v>0</v>
          </cell>
          <cell r="D747">
            <v>0</v>
          </cell>
        </row>
        <row r="748">
          <cell r="A748" t="str">
            <v xml:space="preserve">6016-5                                       </v>
          </cell>
          <cell r="C748">
            <v>0</v>
          </cell>
          <cell r="D748">
            <v>0</v>
          </cell>
        </row>
        <row r="749">
          <cell r="A749" t="str">
            <v xml:space="preserve">6016-5-500                                   </v>
          </cell>
          <cell r="C749">
            <v>0</v>
          </cell>
          <cell r="D749">
            <v>0</v>
          </cell>
        </row>
        <row r="750">
          <cell r="A750" t="str">
            <v xml:space="preserve">6016-5-510                                   </v>
          </cell>
          <cell r="C750">
            <v>0</v>
          </cell>
          <cell r="D750">
            <v>0</v>
          </cell>
        </row>
        <row r="751">
          <cell r="A751" t="str">
            <v xml:space="preserve">6016-5-520                                   </v>
          </cell>
          <cell r="C751">
            <v>0</v>
          </cell>
          <cell r="D751">
            <v>0</v>
          </cell>
        </row>
        <row r="752">
          <cell r="A752" t="str">
            <v xml:space="preserve">6017-5                                       </v>
          </cell>
          <cell r="C752">
            <v>0</v>
          </cell>
          <cell r="D752">
            <v>0</v>
          </cell>
        </row>
        <row r="753">
          <cell r="A753" t="str">
            <v xml:space="preserve">6017-5-500                                   </v>
          </cell>
          <cell r="C753">
            <v>0</v>
          </cell>
          <cell r="D753">
            <v>0</v>
          </cell>
        </row>
        <row r="754">
          <cell r="A754" t="str">
            <v xml:space="preserve">6017-5-510                                   </v>
          </cell>
          <cell r="C754">
            <v>0</v>
          </cell>
          <cell r="D754">
            <v>0</v>
          </cell>
        </row>
        <row r="755">
          <cell r="A755" t="str">
            <v xml:space="preserve">6017-5-520                                   </v>
          </cell>
          <cell r="C755">
            <v>0</v>
          </cell>
          <cell r="D755">
            <v>0</v>
          </cell>
        </row>
        <row r="756">
          <cell r="A756" t="str">
            <v xml:space="preserve">6018-5                                       </v>
          </cell>
          <cell r="C756">
            <v>0</v>
          </cell>
          <cell r="D756">
            <v>0</v>
          </cell>
        </row>
        <row r="757">
          <cell r="A757" t="str">
            <v xml:space="preserve">6018-5-500                                   </v>
          </cell>
          <cell r="C757">
            <v>0</v>
          </cell>
          <cell r="D757">
            <v>0</v>
          </cell>
        </row>
        <row r="758">
          <cell r="A758" t="str">
            <v xml:space="preserve">6018-5-510                                   </v>
          </cell>
          <cell r="C758">
            <v>0</v>
          </cell>
          <cell r="D758">
            <v>0</v>
          </cell>
        </row>
        <row r="759">
          <cell r="A759" t="str">
            <v xml:space="preserve">6018-5-520                                   </v>
          </cell>
          <cell r="C759">
            <v>0</v>
          </cell>
          <cell r="D759">
            <v>0</v>
          </cell>
        </row>
        <row r="760">
          <cell r="A760" t="str">
            <v xml:space="preserve">6019-5                                       </v>
          </cell>
          <cell r="C760">
            <v>0</v>
          </cell>
          <cell r="D760">
            <v>0</v>
          </cell>
        </row>
        <row r="761">
          <cell r="A761" t="str">
            <v xml:space="preserve">6019-5-500                                   </v>
          </cell>
          <cell r="C761">
            <v>0</v>
          </cell>
          <cell r="D761">
            <v>0</v>
          </cell>
        </row>
        <row r="762">
          <cell r="A762" t="str">
            <v xml:space="preserve">6019-5-510                                   </v>
          </cell>
          <cell r="C762">
            <v>0</v>
          </cell>
          <cell r="D762">
            <v>0</v>
          </cell>
        </row>
        <row r="763">
          <cell r="A763" t="str">
            <v xml:space="preserve">6019-5-520                                   </v>
          </cell>
          <cell r="C763">
            <v>0</v>
          </cell>
          <cell r="D763">
            <v>0</v>
          </cell>
        </row>
        <row r="764">
          <cell r="A764" t="str">
            <v xml:space="preserve">6110-5                                       </v>
          </cell>
          <cell r="C764">
            <v>0</v>
          </cell>
          <cell r="D764">
            <v>0</v>
          </cell>
        </row>
        <row r="765">
          <cell r="A765" t="str">
            <v xml:space="preserve">6110-5-500                                   </v>
          </cell>
          <cell r="C765">
            <v>0</v>
          </cell>
          <cell r="D765">
            <v>0</v>
          </cell>
        </row>
        <row r="766">
          <cell r="A766" t="str">
            <v xml:space="preserve">6110-5-510                                   </v>
          </cell>
          <cell r="C766">
            <v>0</v>
          </cell>
          <cell r="D766">
            <v>0</v>
          </cell>
        </row>
        <row r="767">
          <cell r="A767" t="str">
            <v xml:space="preserve">6110-5-520                                   </v>
          </cell>
          <cell r="C767">
            <v>0</v>
          </cell>
          <cell r="D767">
            <v>0</v>
          </cell>
        </row>
        <row r="768">
          <cell r="A768" t="str">
            <v xml:space="preserve">6111-5                                       </v>
          </cell>
          <cell r="C768">
            <v>0</v>
          </cell>
          <cell r="D768">
            <v>0</v>
          </cell>
        </row>
        <row r="769">
          <cell r="A769" t="str">
            <v xml:space="preserve">6111-5-500                                   </v>
          </cell>
          <cell r="C769">
            <v>0</v>
          </cell>
          <cell r="D769">
            <v>0</v>
          </cell>
        </row>
        <row r="770">
          <cell r="A770" t="str">
            <v xml:space="preserve">6111-5-510                                   </v>
          </cell>
          <cell r="C770">
            <v>0</v>
          </cell>
          <cell r="D770">
            <v>0</v>
          </cell>
        </row>
        <row r="771">
          <cell r="A771" t="str">
            <v xml:space="preserve">6111-5-520                                   </v>
          </cell>
          <cell r="C771">
            <v>0</v>
          </cell>
          <cell r="D771">
            <v>0</v>
          </cell>
        </row>
        <row r="772">
          <cell r="A772" t="str">
            <v xml:space="preserve">6112-5                                       </v>
          </cell>
          <cell r="C772">
            <v>0</v>
          </cell>
          <cell r="D772">
            <v>0</v>
          </cell>
        </row>
        <row r="773">
          <cell r="A773" t="str">
            <v xml:space="preserve">6112-5-500                                   </v>
          </cell>
          <cell r="C773">
            <v>0</v>
          </cell>
          <cell r="D773">
            <v>0</v>
          </cell>
        </row>
        <row r="774">
          <cell r="A774" t="str">
            <v xml:space="preserve">6112-5-510                                   </v>
          </cell>
          <cell r="C774">
            <v>0</v>
          </cell>
          <cell r="D774">
            <v>0</v>
          </cell>
        </row>
        <row r="775">
          <cell r="A775" t="str">
            <v xml:space="preserve">6112-5-520                                   </v>
          </cell>
          <cell r="C775">
            <v>0</v>
          </cell>
          <cell r="D775">
            <v>0</v>
          </cell>
        </row>
        <row r="776">
          <cell r="A776" t="str">
            <v xml:space="preserve">6113-5                                       </v>
          </cell>
          <cell r="C776">
            <v>0</v>
          </cell>
          <cell r="D776">
            <v>0</v>
          </cell>
        </row>
        <row r="777">
          <cell r="A777" t="str">
            <v xml:space="preserve">6113-5-500                                   </v>
          </cell>
          <cell r="C777">
            <v>0</v>
          </cell>
          <cell r="D777">
            <v>0</v>
          </cell>
        </row>
        <row r="778">
          <cell r="A778" t="str">
            <v xml:space="preserve">6113-5-510                                   </v>
          </cell>
          <cell r="C778">
            <v>0</v>
          </cell>
          <cell r="D778">
            <v>0</v>
          </cell>
        </row>
        <row r="779">
          <cell r="A779" t="str">
            <v xml:space="preserve">6113-5-520                                   </v>
          </cell>
          <cell r="C779">
            <v>0</v>
          </cell>
          <cell r="D779">
            <v>0</v>
          </cell>
        </row>
        <row r="780">
          <cell r="A780" t="str">
            <v xml:space="preserve">6114-5                                       </v>
          </cell>
          <cell r="C780">
            <v>0</v>
          </cell>
          <cell r="D780">
            <v>0</v>
          </cell>
        </row>
        <row r="781">
          <cell r="A781" t="str">
            <v xml:space="preserve">6114-5-500                                   </v>
          </cell>
          <cell r="C781">
            <v>0</v>
          </cell>
          <cell r="D781">
            <v>0</v>
          </cell>
        </row>
        <row r="782">
          <cell r="A782" t="str">
            <v xml:space="preserve">6114-5-510                                   </v>
          </cell>
          <cell r="C782">
            <v>0</v>
          </cell>
          <cell r="D782">
            <v>0</v>
          </cell>
        </row>
        <row r="783">
          <cell r="A783" t="str">
            <v xml:space="preserve">6114-5-520                                   </v>
          </cell>
          <cell r="C783">
            <v>0</v>
          </cell>
          <cell r="D783">
            <v>0</v>
          </cell>
        </row>
        <row r="784">
          <cell r="A784" t="str">
            <v xml:space="preserve">6115-5                                       </v>
          </cell>
          <cell r="C784">
            <v>0</v>
          </cell>
          <cell r="D784">
            <v>0</v>
          </cell>
        </row>
        <row r="785">
          <cell r="A785" t="str">
            <v xml:space="preserve">6115-5-500                                   </v>
          </cell>
          <cell r="C785">
            <v>0</v>
          </cell>
          <cell r="D785">
            <v>0</v>
          </cell>
        </row>
        <row r="786">
          <cell r="A786" t="str">
            <v xml:space="preserve">6115-5-510                                   </v>
          </cell>
          <cell r="C786">
            <v>0</v>
          </cell>
          <cell r="D786">
            <v>0</v>
          </cell>
        </row>
        <row r="787">
          <cell r="A787" t="str">
            <v xml:space="preserve">6115-5-520                                   </v>
          </cell>
          <cell r="C787">
            <v>0</v>
          </cell>
          <cell r="D787">
            <v>0</v>
          </cell>
        </row>
        <row r="788">
          <cell r="A788" t="str">
            <v xml:space="preserve">6116-5                                       </v>
          </cell>
          <cell r="C788">
            <v>0</v>
          </cell>
          <cell r="D788">
            <v>0</v>
          </cell>
        </row>
        <row r="789">
          <cell r="A789" t="str">
            <v xml:space="preserve">6116-5-500                                   </v>
          </cell>
          <cell r="C789">
            <v>0</v>
          </cell>
          <cell r="D789">
            <v>0</v>
          </cell>
        </row>
        <row r="790">
          <cell r="A790" t="str">
            <v xml:space="preserve">6116-5-510                                   </v>
          </cell>
          <cell r="C790">
            <v>0</v>
          </cell>
          <cell r="D790">
            <v>0</v>
          </cell>
        </row>
        <row r="791">
          <cell r="A791" t="str">
            <v xml:space="preserve">6116-5-520                                   </v>
          </cell>
          <cell r="C791">
            <v>0</v>
          </cell>
          <cell r="D791">
            <v>0</v>
          </cell>
        </row>
        <row r="792">
          <cell r="A792" t="str">
            <v xml:space="preserve">6117-5                                       </v>
          </cell>
          <cell r="C792">
            <v>0</v>
          </cell>
          <cell r="D792">
            <v>0</v>
          </cell>
        </row>
        <row r="793">
          <cell r="A793" t="str">
            <v xml:space="preserve">6117-5-500                                   </v>
          </cell>
          <cell r="C793">
            <v>0</v>
          </cell>
          <cell r="D793">
            <v>0</v>
          </cell>
        </row>
        <row r="794">
          <cell r="A794" t="str">
            <v xml:space="preserve">6117-5-510                                   </v>
          </cell>
          <cell r="C794">
            <v>0</v>
          </cell>
          <cell r="D794">
            <v>0</v>
          </cell>
        </row>
        <row r="795">
          <cell r="A795" t="str">
            <v xml:space="preserve">6117-5-520                                   </v>
          </cell>
          <cell r="C795">
            <v>0</v>
          </cell>
          <cell r="D795">
            <v>0</v>
          </cell>
        </row>
        <row r="796">
          <cell r="A796" t="str">
            <v xml:space="preserve">6118-5                                       </v>
          </cell>
          <cell r="C796">
            <v>0</v>
          </cell>
          <cell r="D796">
            <v>0</v>
          </cell>
        </row>
        <row r="797">
          <cell r="A797" t="str">
            <v xml:space="preserve">6118-5-500                                   </v>
          </cell>
          <cell r="C797">
            <v>0</v>
          </cell>
          <cell r="D797">
            <v>0</v>
          </cell>
        </row>
        <row r="798">
          <cell r="A798" t="str">
            <v xml:space="preserve">6118-5-510                                   </v>
          </cell>
          <cell r="C798">
            <v>0</v>
          </cell>
          <cell r="D798">
            <v>0</v>
          </cell>
        </row>
        <row r="799">
          <cell r="A799" t="str">
            <v xml:space="preserve">6118-5-520                                   </v>
          </cell>
          <cell r="C799">
            <v>0</v>
          </cell>
          <cell r="D799">
            <v>0</v>
          </cell>
        </row>
        <row r="800">
          <cell r="A800" t="str">
            <v xml:space="preserve">6119-5                                       </v>
          </cell>
          <cell r="C800">
            <v>0</v>
          </cell>
          <cell r="D800">
            <v>0</v>
          </cell>
        </row>
        <row r="801">
          <cell r="A801" t="str">
            <v xml:space="preserve">6119-5-500                                   </v>
          </cell>
          <cell r="C801">
            <v>0</v>
          </cell>
          <cell r="D801">
            <v>0</v>
          </cell>
        </row>
        <row r="802">
          <cell r="A802" t="str">
            <v xml:space="preserve">6119-5-510                                   </v>
          </cell>
          <cell r="C802">
            <v>0</v>
          </cell>
          <cell r="D802">
            <v>0</v>
          </cell>
        </row>
        <row r="803">
          <cell r="A803" t="str">
            <v xml:space="preserve">6119-5-520                                   </v>
          </cell>
          <cell r="C803">
            <v>0</v>
          </cell>
          <cell r="D803">
            <v>0</v>
          </cell>
        </row>
        <row r="804">
          <cell r="A804" t="str">
            <v xml:space="preserve">6120-5                                       </v>
          </cell>
          <cell r="C804">
            <v>0</v>
          </cell>
          <cell r="D804">
            <v>0</v>
          </cell>
        </row>
        <row r="805">
          <cell r="A805" t="str">
            <v xml:space="preserve">6120-5-500                                   </v>
          </cell>
          <cell r="C805">
            <v>0</v>
          </cell>
          <cell r="D805">
            <v>0</v>
          </cell>
        </row>
        <row r="806">
          <cell r="A806" t="str">
            <v xml:space="preserve">6120-5-510                                   </v>
          </cell>
          <cell r="C806">
            <v>0</v>
          </cell>
          <cell r="D806">
            <v>0</v>
          </cell>
        </row>
        <row r="807">
          <cell r="A807" t="str">
            <v xml:space="preserve">6120-5-520                                   </v>
          </cell>
          <cell r="C807">
            <v>0</v>
          </cell>
          <cell r="D807">
            <v>0</v>
          </cell>
        </row>
        <row r="808">
          <cell r="A808" t="str">
            <v xml:space="preserve">6121-5                                       </v>
          </cell>
          <cell r="C808">
            <v>0</v>
          </cell>
          <cell r="D808">
            <v>0</v>
          </cell>
        </row>
        <row r="809">
          <cell r="A809" t="str">
            <v xml:space="preserve">6121-5-500                                   </v>
          </cell>
          <cell r="C809">
            <v>0</v>
          </cell>
          <cell r="D809">
            <v>0</v>
          </cell>
        </row>
        <row r="810">
          <cell r="A810" t="str">
            <v xml:space="preserve">6121-5-510                                   </v>
          </cell>
          <cell r="C810">
            <v>0</v>
          </cell>
          <cell r="D810">
            <v>0</v>
          </cell>
        </row>
        <row r="811">
          <cell r="A811" t="str">
            <v xml:space="preserve">6121-5-520                                   </v>
          </cell>
          <cell r="C811">
            <v>0</v>
          </cell>
          <cell r="D811">
            <v>0</v>
          </cell>
        </row>
        <row r="812">
          <cell r="A812" t="str">
            <v xml:space="preserve">6122-5                                       </v>
          </cell>
          <cell r="C812">
            <v>0</v>
          </cell>
          <cell r="D812">
            <v>0</v>
          </cell>
        </row>
        <row r="813">
          <cell r="A813" t="str">
            <v xml:space="preserve">6122-5-500                                   </v>
          </cell>
          <cell r="C813">
            <v>0</v>
          </cell>
          <cell r="D813">
            <v>0</v>
          </cell>
        </row>
        <row r="814">
          <cell r="A814" t="str">
            <v xml:space="preserve">6122-5-510                                   </v>
          </cell>
          <cell r="C814">
            <v>0</v>
          </cell>
          <cell r="D814">
            <v>0</v>
          </cell>
        </row>
        <row r="815">
          <cell r="A815" t="str">
            <v xml:space="preserve">6122-5-520                                   </v>
          </cell>
          <cell r="C815">
            <v>0</v>
          </cell>
          <cell r="D815">
            <v>0</v>
          </cell>
        </row>
        <row r="816">
          <cell r="A816" t="str">
            <v xml:space="preserve">6123-5                                       </v>
          </cell>
          <cell r="C816">
            <v>0</v>
          </cell>
          <cell r="D816">
            <v>0</v>
          </cell>
        </row>
        <row r="817">
          <cell r="A817" t="str">
            <v xml:space="preserve">6123-5-500                                   </v>
          </cell>
          <cell r="C817">
            <v>0</v>
          </cell>
          <cell r="D817">
            <v>0</v>
          </cell>
        </row>
        <row r="818">
          <cell r="A818" t="str">
            <v xml:space="preserve">6123-5-510                                   </v>
          </cell>
          <cell r="C818">
            <v>0</v>
          </cell>
          <cell r="D818">
            <v>0</v>
          </cell>
        </row>
        <row r="819">
          <cell r="A819" t="str">
            <v xml:space="preserve">6123-5-520                                   </v>
          </cell>
          <cell r="C819">
            <v>0</v>
          </cell>
          <cell r="D819">
            <v>0</v>
          </cell>
        </row>
        <row r="820">
          <cell r="A820" t="str">
            <v xml:space="preserve">6124-5                                       </v>
          </cell>
          <cell r="C820">
            <v>0</v>
          </cell>
          <cell r="D820">
            <v>0</v>
          </cell>
        </row>
        <row r="821">
          <cell r="A821" t="str">
            <v xml:space="preserve">6124-5-500                                   </v>
          </cell>
          <cell r="C821">
            <v>27149.85</v>
          </cell>
          <cell r="D821">
            <v>748.56999999999971</v>
          </cell>
        </row>
        <row r="822">
          <cell r="A822" t="str">
            <v xml:space="preserve">6124-5-510                                   </v>
          </cell>
          <cell r="C822">
            <v>0</v>
          </cell>
          <cell r="D822">
            <v>0</v>
          </cell>
        </row>
        <row r="823">
          <cell r="A823" t="str">
            <v xml:space="preserve">6124-5-520                                   </v>
          </cell>
          <cell r="C823">
            <v>0</v>
          </cell>
          <cell r="D823">
            <v>0</v>
          </cell>
        </row>
        <row r="824">
          <cell r="A824" t="str">
            <v xml:space="preserve">6125-5                                       </v>
          </cell>
          <cell r="C824">
            <v>0</v>
          </cell>
          <cell r="D824">
            <v>0</v>
          </cell>
        </row>
        <row r="825">
          <cell r="A825" t="str">
            <v xml:space="preserve">6125-5-500                                   </v>
          </cell>
          <cell r="C825">
            <v>0</v>
          </cell>
          <cell r="D825">
            <v>0</v>
          </cell>
        </row>
        <row r="826">
          <cell r="A826" t="str">
            <v xml:space="preserve">6125-5-510                                   </v>
          </cell>
          <cell r="C826">
            <v>0</v>
          </cell>
          <cell r="D826">
            <v>0</v>
          </cell>
        </row>
        <row r="827">
          <cell r="A827" t="str">
            <v xml:space="preserve">6125-5-520                                   </v>
          </cell>
          <cell r="C827">
            <v>0</v>
          </cell>
          <cell r="D827">
            <v>0</v>
          </cell>
        </row>
        <row r="828">
          <cell r="A828" t="str">
            <v xml:space="preserve">6126-5                                       </v>
          </cell>
          <cell r="C828">
            <v>0</v>
          </cell>
          <cell r="D828">
            <v>0</v>
          </cell>
        </row>
        <row r="829">
          <cell r="A829" t="str">
            <v xml:space="preserve">6126-5-500                                   </v>
          </cell>
          <cell r="C829">
            <v>2704543.46</v>
          </cell>
          <cell r="D829">
            <v>376133.28000000026</v>
          </cell>
        </row>
        <row r="830">
          <cell r="A830" t="str">
            <v xml:space="preserve">6126-5-510                                   </v>
          </cell>
          <cell r="C830">
            <v>0</v>
          </cell>
          <cell r="D830">
            <v>0</v>
          </cell>
        </row>
        <row r="831">
          <cell r="A831" t="str">
            <v xml:space="preserve">6126-5-520                                   </v>
          </cell>
          <cell r="C831">
            <v>0</v>
          </cell>
          <cell r="D831">
            <v>0</v>
          </cell>
        </row>
        <row r="832">
          <cell r="A832" t="str">
            <v xml:space="preserve">6127-5                                       </v>
          </cell>
          <cell r="C832">
            <v>0</v>
          </cell>
          <cell r="D832">
            <v>0</v>
          </cell>
        </row>
        <row r="833">
          <cell r="A833" t="str">
            <v xml:space="preserve">6127-5-500                                   </v>
          </cell>
          <cell r="C833">
            <v>0</v>
          </cell>
          <cell r="D833">
            <v>0</v>
          </cell>
        </row>
        <row r="834">
          <cell r="A834" t="str">
            <v xml:space="preserve">6127-5-510                                   </v>
          </cell>
          <cell r="C834">
            <v>0</v>
          </cell>
          <cell r="D834">
            <v>0</v>
          </cell>
        </row>
        <row r="835">
          <cell r="A835" t="str">
            <v xml:space="preserve">6127-5-520                                   </v>
          </cell>
          <cell r="C835">
            <v>0</v>
          </cell>
          <cell r="D835">
            <v>0</v>
          </cell>
        </row>
        <row r="836">
          <cell r="A836" t="str">
            <v xml:space="preserve">6128-5                                       </v>
          </cell>
          <cell r="C836">
            <v>0</v>
          </cell>
          <cell r="D836">
            <v>0</v>
          </cell>
        </row>
        <row r="837">
          <cell r="A837" t="str">
            <v xml:space="preserve">6128-5-500                                   </v>
          </cell>
          <cell r="C837">
            <v>0</v>
          </cell>
          <cell r="D837">
            <v>0</v>
          </cell>
        </row>
        <row r="838">
          <cell r="A838" t="str">
            <v xml:space="preserve">6128-5-510                                   </v>
          </cell>
          <cell r="C838">
            <v>0</v>
          </cell>
          <cell r="D838">
            <v>0</v>
          </cell>
        </row>
        <row r="839">
          <cell r="A839" t="str">
            <v xml:space="preserve">6128-5-520                                   </v>
          </cell>
          <cell r="C839">
            <v>0</v>
          </cell>
          <cell r="D839">
            <v>0</v>
          </cell>
        </row>
        <row r="840">
          <cell r="A840" t="str">
            <v xml:space="preserve">6129-5                                       </v>
          </cell>
          <cell r="C840">
            <v>0</v>
          </cell>
          <cell r="D840">
            <v>0</v>
          </cell>
        </row>
        <row r="841">
          <cell r="A841" t="str">
            <v xml:space="preserve">6129-5-500                                   </v>
          </cell>
          <cell r="C841">
            <v>0</v>
          </cell>
          <cell r="D841">
            <v>0</v>
          </cell>
        </row>
        <row r="842">
          <cell r="A842" t="str">
            <v xml:space="preserve">6129-5-510                                   </v>
          </cell>
          <cell r="C842">
            <v>0</v>
          </cell>
          <cell r="D842">
            <v>0</v>
          </cell>
        </row>
        <row r="843">
          <cell r="A843" t="str">
            <v xml:space="preserve">6129-5-520                                   </v>
          </cell>
          <cell r="C843">
            <v>0</v>
          </cell>
          <cell r="D843">
            <v>0</v>
          </cell>
        </row>
        <row r="844">
          <cell r="A844" t="str">
            <v xml:space="preserve">6130-5-500                                   </v>
          </cell>
          <cell r="C844">
            <v>0</v>
          </cell>
          <cell r="D844">
            <v>0</v>
          </cell>
        </row>
        <row r="845">
          <cell r="A845" t="str">
            <v xml:space="preserve">6131-5                                       </v>
          </cell>
          <cell r="C845">
            <v>0</v>
          </cell>
          <cell r="D845">
            <v>0</v>
          </cell>
        </row>
        <row r="846">
          <cell r="A846" t="str">
            <v xml:space="preserve">6131-5-500                                   </v>
          </cell>
          <cell r="C846">
            <v>0</v>
          </cell>
          <cell r="D846">
            <v>0</v>
          </cell>
        </row>
        <row r="847">
          <cell r="A847" t="str">
            <v xml:space="preserve">6131-5-510                                   </v>
          </cell>
          <cell r="C847">
            <v>0</v>
          </cell>
          <cell r="D847">
            <v>0</v>
          </cell>
        </row>
        <row r="848">
          <cell r="A848" t="str">
            <v xml:space="preserve">6131-5-520                                   </v>
          </cell>
          <cell r="C848">
            <v>0</v>
          </cell>
          <cell r="D848">
            <v>0</v>
          </cell>
        </row>
        <row r="849">
          <cell r="A849" t="str">
            <v xml:space="preserve">6138-5                                       </v>
          </cell>
          <cell r="C849">
            <v>0</v>
          </cell>
          <cell r="D849">
            <v>0</v>
          </cell>
        </row>
        <row r="850">
          <cell r="A850" t="str">
            <v xml:space="preserve">6138-5-500                                   </v>
          </cell>
          <cell r="C850">
            <v>0</v>
          </cell>
          <cell r="D850">
            <v>0</v>
          </cell>
        </row>
        <row r="851">
          <cell r="A851" t="str">
            <v xml:space="preserve">6138-5-510                                   </v>
          </cell>
          <cell r="C851">
            <v>0</v>
          </cell>
          <cell r="D851">
            <v>0</v>
          </cell>
        </row>
        <row r="852">
          <cell r="A852" t="str">
            <v xml:space="preserve">6138-5-520                                   </v>
          </cell>
          <cell r="C852">
            <v>0</v>
          </cell>
          <cell r="D852">
            <v>0</v>
          </cell>
        </row>
        <row r="853">
          <cell r="A853" t="str">
            <v xml:space="preserve">6139-5-500                                   </v>
          </cell>
          <cell r="C853">
            <v>1203548.44</v>
          </cell>
          <cell r="D853">
            <v>76899.680000000168</v>
          </cell>
        </row>
        <row r="854">
          <cell r="A854" t="str">
            <v xml:space="preserve">6210-5                                       </v>
          </cell>
          <cell r="C854">
            <v>0</v>
          </cell>
          <cell r="D854">
            <v>0</v>
          </cell>
        </row>
        <row r="855">
          <cell r="A855" t="str">
            <v xml:space="preserve">6210-5-500                                   </v>
          </cell>
          <cell r="C855">
            <v>0</v>
          </cell>
          <cell r="D855">
            <v>0</v>
          </cell>
        </row>
        <row r="856">
          <cell r="A856" t="str">
            <v xml:space="preserve">6210-5-510                                   </v>
          </cell>
          <cell r="C856">
            <v>0</v>
          </cell>
          <cell r="D856">
            <v>0</v>
          </cell>
        </row>
        <row r="857">
          <cell r="A857" t="str">
            <v xml:space="preserve">6210-5-520                                   </v>
          </cell>
          <cell r="C857">
            <v>0</v>
          </cell>
          <cell r="D857">
            <v>0</v>
          </cell>
        </row>
        <row r="858">
          <cell r="A858" t="str">
            <v xml:space="preserve">6211-5                                       </v>
          </cell>
          <cell r="C858">
            <v>0</v>
          </cell>
          <cell r="D858">
            <v>0</v>
          </cell>
        </row>
        <row r="859">
          <cell r="A859" t="str">
            <v xml:space="preserve">6211-5-500                                   </v>
          </cell>
          <cell r="C859">
            <v>0</v>
          </cell>
          <cell r="D859">
            <v>0</v>
          </cell>
        </row>
        <row r="860">
          <cell r="A860" t="str">
            <v xml:space="preserve">6211-5-510                                   </v>
          </cell>
          <cell r="C860">
            <v>0</v>
          </cell>
          <cell r="D860">
            <v>0</v>
          </cell>
        </row>
        <row r="861">
          <cell r="A861" t="str">
            <v xml:space="preserve">6211-5-520                                   </v>
          </cell>
          <cell r="C861">
            <v>0</v>
          </cell>
          <cell r="D861">
            <v>0</v>
          </cell>
        </row>
        <row r="862">
          <cell r="A862" t="str">
            <v xml:space="preserve">6212-5                                       </v>
          </cell>
          <cell r="C862">
            <v>0</v>
          </cell>
          <cell r="D862">
            <v>0</v>
          </cell>
        </row>
        <row r="863">
          <cell r="A863" t="str">
            <v xml:space="preserve">6212-5-500                                   </v>
          </cell>
          <cell r="C863">
            <v>0</v>
          </cell>
          <cell r="D863">
            <v>0</v>
          </cell>
        </row>
        <row r="864">
          <cell r="A864" t="str">
            <v xml:space="preserve">6212-5-510                                   </v>
          </cell>
          <cell r="C864">
            <v>0</v>
          </cell>
          <cell r="D864">
            <v>0</v>
          </cell>
        </row>
        <row r="865">
          <cell r="A865" t="str">
            <v xml:space="preserve">6212-5-520                                   </v>
          </cell>
          <cell r="C865">
            <v>0</v>
          </cell>
          <cell r="D865">
            <v>0</v>
          </cell>
        </row>
        <row r="866">
          <cell r="A866" t="str">
            <v xml:space="preserve">6213-5                                       </v>
          </cell>
          <cell r="C866">
            <v>0</v>
          </cell>
          <cell r="D866">
            <v>0</v>
          </cell>
        </row>
        <row r="867">
          <cell r="A867" t="str">
            <v xml:space="preserve">6213-5-500                                   </v>
          </cell>
          <cell r="C867">
            <v>0</v>
          </cell>
          <cell r="D867">
            <v>0</v>
          </cell>
        </row>
        <row r="868">
          <cell r="A868" t="str">
            <v xml:space="preserve">6213-5-510                                   </v>
          </cell>
          <cell r="C868">
            <v>0</v>
          </cell>
          <cell r="D868">
            <v>0</v>
          </cell>
        </row>
        <row r="869">
          <cell r="A869" t="str">
            <v xml:space="preserve">6213-5-520                                   </v>
          </cell>
          <cell r="C869">
            <v>0</v>
          </cell>
          <cell r="D869">
            <v>0</v>
          </cell>
        </row>
        <row r="870">
          <cell r="A870" t="str">
            <v xml:space="preserve">6325-5                                       </v>
          </cell>
          <cell r="C870">
            <v>0</v>
          </cell>
          <cell r="D870">
            <v>0</v>
          </cell>
        </row>
        <row r="871">
          <cell r="A871" t="str">
            <v xml:space="preserve">6325-5-500                                   </v>
          </cell>
          <cell r="C871">
            <v>0</v>
          </cell>
          <cell r="D871">
            <v>0</v>
          </cell>
        </row>
        <row r="872">
          <cell r="A872" t="str">
            <v xml:space="preserve">6325-5-510                                   </v>
          </cell>
          <cell r="C872">
            <v>0</v>
          </cell>
          <cell r="D872">
            <v>0</v>
          </cell>
        </row>
        <row r="873">
          <cell r="A873" t="str">
            <v xml:space="preserve">6325-5-520                                   </v>
          </cell>
          <cell r="C873">
            <v>0</v>
          </cell>
          <cell r="D873">
            <v>0</v>
          </cell>
        </row>
        <row r="874">
          <cell r="A874" t="str">
            <v xml:space="preserve">6335-5                                       </v>
          </cell>
          <cell r="C874">
            <v>0</v>
          </cell>
          <cell r="D874">
            <v>0</v>
          </cell>
        </row>
        <row r="875">
          <cell r="A875" t="str">
            <v xml:space="preserve">6335-5-500                                   </v>
          </cell>
          <cell r="C875">
            <v>0</v>
          </cell>
          <cell r="D875">
            <v>0</v>
          </cell>
        </row>
        <row r="876">
          <cell r="A876" t="str">
            <v xml:space="preserve">6335-5-510                                   </v>
          </cell>
          <cell r="C876">
            <v>0</v>
          </cell>
          <cell r="D876">
            <v>0</v>
          </cell>
        </row>
        <row r="877">
          <cell r="A877" t="str">
            <v xml:space="preserve">6335-5-520                                   </v>
          </cell>
          <cell r="C877">
            <v>0</v>
          </cell>
          <cell r="D877">
            <v>0</v>
          </cell>
        </row>
        <row r="878">
          <cell r="A878" t="str">
            <v xml:space="preserve">6340-5                                       </v>
          </cell>
          <cell r="C878">
            <v>0</v>
          </cell>
          <cell r="D878">
            <v>0</v>
          </cell>
        </row>
        <row r="879">
          <cell r="A879" t="str">
            <v xml:space="preserve">6340-5-500                                   </v>
          </cell>
          <cell r="C879">
            <v>0</v>
          </cell>
          <cell r="D879">
            <v>0</v>
          </cell>
        </row>
        <row r="880">
          <cell r="A880" t="str">
            <v xml:space="preserve">6340-5-510                                   </v>
          </cell>
          <cell r="C880">
            <v>0</v>
          </cell>
          <cell r="D880">
            <v>0</v>
          </cell>
        </row>
        <row r="881">
          <cell r="A881" t="str">
            <v xml:space="preserve">6340-5-520                                   </v>
          </cell>
          <cell r="C881">
            <v>0</v>
          </cell>
          <cell r="D881">
            <v>0</v>
          </cell>
        </row>
        <row r="882">
          <cell r="A882" t="str">
            <v xml:space="preserve">6345-5-500                                   </v>
          </cell>
          <cell r="C882">
            <v>0</v>
          </cell>
          <cell r="D882">
            <v>0</v>
          </cell>
        </row>
        <row r="883">
          <cell r="A883" t="str">
            <v xml:space="preserve">6345-5-510                                   </v>
          </cell>
          <cell r="C883">
            <v>0</v>
          </cell>
          <cell r="D883">
            <v>0</v>
          </cell>
        </row>
        <row r="884">
          <cell r="A884" t="str">
            <v xml:space="preserve">6345-5-520                                   </v>
          </cell>
          <cell r="C884">
            <v>0</v>
          </cell>
          <cell r="D884">
            <v>0</v>
          </cell>
        </row>
        <row r="885">
          <cell r="A885" t="str">
            <v xml:space="preserve">6350-5                                       </v>
          </cell>
          <cell r="C885">
            <v>0</v>
          </cell>
          <cell r="D885">
            <v>0</v>
          </cell>
        </row>
        <row r="886">
          <cell r="A886" t="str">
            <v xml:space="preserve">6350-5-500                                   </v>
          </cell>
          <cell r="C886">
            <v>0</v>
          </cell>
          <cell r="D886">
            <v>0</v>
          </cell>
        </row>
        <row r="887">
          <cell r="A887" t="str">
            <v xml:space="preserve">6350-5-510                                   </v>
          </cell>
          <cell r="C887">
            <v>0</v>
          </cell>
          <cell r="D887">
            <v>0</v>
          </cell>
        </row>
        <row r="888">
          <cell r="A888" t="str">
            <v xml:space="preserve">6350-5-520                                   </v>
          </cell>
          <cell r="C888">
            <v>0</v>
          </cell>
          <cell r="D888">
            <v>0</v>
          </cell>
        </row>
        <row r="889">
          <cell r="A889" t="str">
            <v xml:space="preserve">7000-5-100                                   </v>
          </cell>
          <cell r="C889">
            <v>0</v>
          </cell>
          <cell r="D889">
            <v>0</v>
          </cell>
        </row>
        <row r="890">
          <cell r="A890" t="str">
            <v xml:space="preserve">7000-7-100                                   </v>
          </cell>
          <cell r="C890">
            <v>0</v>
          </cell>
          <cell r="D890">
            <v>0</v>
          </cell>
        </row>
        <row r="891">
          <cell r="A891" t="str">
            <v xml:space="preserve">7010-5                                       </v>
          </cell>
          <cell r="C891">
            <v>0</v>
          </cell>
          <cell r="D891">
            <v>0</v>
          </cell>
        </row>
        <row r="892">
          <cell r="A892" t="str">
            <v xml:space="preserve">7010-5-000                                   </v>
          </cell>
          <cell r="C892">
            <v>0</v>
          </cell>
          <cell r="D892">
            <v>0</v>
          </cell>
        </row>
        <row r="893">
          <cell r="A893" t="str">
            <v xml:space="preserve">7010-5-300                                   </v>
          </cell>
          <cell r="C893">
            <v>0</v>
          </cell>
          <cell r="D893">
            <v>0</v>
          </cell>
        </row>
        <row r="894">
          <cell r="A894" t="str">
            <v xml:space="preserve">7010-5-400                                   </v>
          </cell>
          <cell r="C894">
            <v>0</v>
          </cell>
          <cell r="D894">
            <v>0</v>
          </cell>
        </row>
        <row r="895">
          <cell r="A895" t="str">
            <v xml:space="preserve">7010-5-600                                   </v>
          </cell>
          <cell r="C895">
            <v>0</v>
          </cell>
          <cell r="D895">
            <v>0</v>
          </cell>
        </row>
        <row r="896">
          <cell r="A896" t="str">
            <v xml:space="preserve">7011-5                                       </v>
          </cell>
          <cell r="C896">
            <v>0</v>
          </cell>
          <cell r="D896">
            <v>0</v>
          </cell>
        </row>
        <row r="897">
          <cell r="A897" t="str">
            <v xml:space="preserve">7011-5-000                                   </v>
          </cell>
          <cell r="C897">
            <v>0</v>
          </cell>
          <cell r="D897">
            <v>0</v>
          </cell>
        </row>
        <row r="898">
          <cell r="A898" t="str">
            <v xml:space="preserve">7011-5-300                                   </v>
          </cell>
          <cell r="C898">
            <v>0</v>
          </cell>
          <cell r="D898">
            <v>0</v>
          </cell>
        </row>
        <row r="899">
          <cell r="A899" t="str">
            <v xml:space="preserve">7011-5-400                                   </v>
          </cell>
          <cell r="C899">
            <v>0</v>
          </cell>
          <cell r="D899">
            <v>0</v>
          </cell>
        </row>
        <row r="900">
          <cell r="A900" t="str">
            <v xml:space="preserve">7011-5-600                                   </v>
          </cell>
          <cell r="C900">
            <v>0</v>
          </cell>
          <cell r="D900">
            <v>0</v>
          </cell>
        </row>
        <row r="901">
          <cell r="A901" t="str">
            <v xml:space="preserve">7012-5                                       </v>
          </cell>
          <cell r="C901">
            <v>0</v>
          </cell>
          <cell r="D901">
            <v>0</v>
          </cell>
        </row>
        <row r="902">
          <cell r="A902" t="str">
            <v xml:space="preserve">7012-5-000                                   </v>
          </cell>
          <cell r="C902">
            <v>0</v>
          </cell>
          <cell r="D902">
            <v>0</v>
          </cell>
        </row>
        <row r="903">
          <cell r="A903" t="str">
            <v xml:space="preserve">7012-5-300                                   </v>
          </cell>
          <cell r="C903">
            <v>0</v>
          </cell>
          <cell r="D903">
            <v>0</v>
          </cell>
        </row>
        <row r="904">
          <cell r="A904" t="str">
            <v xml:space="preserve">7012-5-400                                   </v>
          </cell>
          <cell r="C904">
            <v>0</v>
          </cell>
          <cell r="D904">
            <v>0</v>
          </cell>
        </row>
        <row r="905">
          <cell r="A905" t="str">
            <v xml:space="preserve">7012-5-600                                   </v>
          </cell>
          <cell r="C905">
            <v>0</v>
          </cell>
          <cell r="D905">
            <v>0</v>
          </cell>
        </row>
        <row r="906">
          <cell r="A906" t="str">
            <v xml:space="preserve">7013-5                                       </v>
          </cell>
          <cell r="C906">
            <v>0</v>
          </cell>
          <cell r="D906">
            <v>0</v>
          </cell>
        </row>
        <row r="907">
          <cell r="A907" t="str">
            <v xml:space="preserve">7013-5-000                                   </v>
          </cell>
          <cell r="C907">
            <v>0</v>
          </cell>
          <cell r="D907">
            <v>0</v>
          </cell>
        </row>
        <row r="908">
          <cell r="A908" t="str">
            <v xml:space="preserve">7013-5-300                                   </v>
          </cell>
          <cell r="C908">
            <v>0</v>
          </cell>
          <cell r="D908">
            <v>0</v>
          </cell>
        </row>
        <row r="909">
          <cell r="A909" t="str">
            <v xml:space="preserve">7013-5-400                                   </v>
          </cell>
          <cell r="C909">
            <v>0</v>
          </cell>
          <cell r="D909">
            <v>0</v>
          </cell>
        </row>
        <row r="910">
          <cell r="A910" t="str">
            <v xml:space="preserve">7013-5-600                                   </v>
          </cell>
          <cell r="C910">
            <v>0</v>
          </cell>
          <cell r="D910">
            <v>0</v>
          </cell>
        </row>
        <row r="911">
          <cell r="A911" t="str">
            <v xml:space="preserve">7014-5                                       </v>
          </cell>
          <cell r="C911">
            <v>0</v>
          </cell>
          <cell r="D911">
            <v>0</v>
          </cell>
        </row>
        <row r="912">
          <cell r="A912" t="str">
            <v xml:space="preserve">7014-5-000                                   </v>
          </cell>
          <cell r="C912">
            <v>0</v>
          </cell>
          <cell r="D912">
            <v>0</v>
          </cell>
        </row>
        <row r="913">
          <cell r="A913" t="str">
            <v xml:space="preserve">7014-5-300                                   </v>
          </cell>
          <cell r="C913">
            <v>0</v>
          </cell>
          <cell r="D913">
            <v>0</v>
          </cell>
        </row>
        <row r="914">
          <cell r="A914" t="str">
            <v xml:space="preserve">7014-5-400                                   </v>
          </cell>
          <cell r="C914">
            <v>0</v>
          </cell>
          <cell r="D914">
            <v>0</v>
          </cell>
        </row>
        <row r="915">
          <cell r="A915" t="str">
            <v xml:space="preserve">7014-5-600                                   </v>
          </cell>
          <cell r="C915">
            <v>0</v>
          </cell>
          <cell r="D915">
            <v>0</v>
          </cell>
        </row>
        <row r="916">
          <cell r="A916" t="str">
            <v xml:space="preserve">7015-5                                       </v>
          </cell>
          <cell r="C916">
            <v>0</v>
          </cell>
          <cell r="D916">
            <v>0</v>
          </cell>
        </row>
        <row r="917">
          <cell r="A917" t="str">
            <v xml:space="preserve">7015-5-000                                   </v>
          </cell>
          <cell r="C917">
            <v>0</v>
          </cell>
          <cell r="D917">
            <v>0</v>
          </cell>
        </row>
        <row r="918">
          <cell r="A918" t="str">
            <v xml:space="preserve">7015-5-300                                   </v>
          </cell>
          <cell r="C918">
            <v>0</v>
          </cell>
          <cell r="D918">
            <v>0</v>
          </cell>
        </row>
        <row r="919">
          <cell r="A919" t="str">
            <v xml:space="preserve">7015-5-400                                   </v>
          </cell>
          <cell r="C919">
            <v>0</v>
          </cell>
          <cell r="D919">
            <v>0</v>
          </cell>
        </row>
        <row r="920">
          <cell r="A920" t="str">
            <v xml:space="preserve">7015-5-600                                   </v>
          </cell>
          <cell r="C920">
            <v>0</v>
          </cell>
          <cell r="D920">
            <v>0</v>
          </cell>
        </row>
        <row r="921">
          <cell r="A921" t="str">
            <v xml:space="preserve">7016-5                                       </v>
          </cell>
          <cell r="C921">
            <v>0</v>
          </cell>
          <cell r="D921">
            <v>0</v>
          </cell>
        </row>
        <row r="922">
          <cell r="A922" t="str">
            <v xml:space="preserve">7016-5-000                                   </v>
          </cell>
          <cell r="C922">
            <v>0</v>
          </cell>
          <cell r="D922">
            <v>0</v>
          </cell>
        </row>
        <row r="923">
          <cell r="A923" t="str">
            <v xml:space="preserve">7016-5-300                                   </v>
          </cell>
          <cell r="C923">
            <v>0</v>
          </cell>
          <cell r="D923">
            <v>0</v>
          </cell>
        </row>
        <row r="924">
          <cell r="A924" t="str">
            <v xml:space="preserve">7016-5-400                                   </v>
          </cell>
          <cell r="C924">
            <v>0</v>
          </cell>
          <cell r="D924">
            <v>0</v>
          </cell>
        </row>
        <row r="925">
          <cell r="A925" t="str">
            <v xml:space="preserve">7016-5-600                                   </v>
          </cell>
          <cell r="C925">
            <v>0</v>
          </cell>
          <cell r="D925">
            <v>0</v>
          </cell>
        </row>
        <row r="926">
          <cell r="A926" t="str">
            <v xml:space="preserve">7017-5                                       </v>
          </cell>
          <cell r="C926">
            <v>0</v>
          </cell>
          <cell r="D926">
            <v>0</v>
          </cell>
        </row>
        <row r="927">
          <cell r="A927" t="str">
            <v xml:space="preserve">7017-5-000                                   </v>
          </cell>
          <cell r="C927">
            <v>0</v>
          </cell>
          <cell r="D927">
            <v>0</v>
          </cell>
        </row>
        <row r="928">
          <cell r="A928" t="str">
            <v xml:space="preserve">7017-5-300                                   </v>
          </cell>
          <cell r="C928">
            <v>0</v>
          </cell>
          <cell r="D928">
            <v>0</v>
          </cell>
        </row>
        <row r="929">
          <cell r="A929" t="str">
            <v xml:space="preserve">7017-5-400                                   </v>
          </cell>
          <cell r="C929">
            <v>0</v>
          </cell>
          <cell r="D929">
            <v>0</v>
          </cell>
        </row>
        <row r="930">
          <cell r="A930" t="str">
            <v xml:space="preserve">7017-5-600                                   </v>
          </cell>
          <cell r="C930">
            <v>0</v>
          </cell>
          <cell r="D930">
            <v>0</v>
          </cell>
        </row>
        <row r="931">
          <cell r="A931" t="str">
            <v xml:space="preserve">7018-5                                       </v>
          </cell>
          <cell r="C931">
            <v>0</v>
          </cell>
          <cell r="D931">
            <v>0</v>
          </cell>
        </row>
        <row r="932">
          <cell r="A932" t="str">
            <v xml:space="preserve">7018-5-000                                   </v>
          </cell>
          <cell r="C932">
            <v>0</v>
          </cell>
          <cell r="D932">
            <v>0</v>
          </cell>
        </row>
        <row r="933">
          <cell r="A933" t="str">
            <v xml:space="preserve">7018-5-300                                   </v>
          </cell>
          <cell r="C933">
            <v>0</v>
          </cell>
          <cell r="D933">
            <v>0</v>
          </cell>
        </row>
        <row r="934">
          <cell r="A934" t="str">
            <v xml:space="preserve">7018-5-400                                   </v>
          </cell>
          <cell r="C934">
            <v>0</v>
          </cell>
          <cell r="D934">
            <v>0</v>
          </cell>
        </row>
        <row r="935">
          <cell r="A935" t="str">
            <v xml:space="preserve">7018-5-600                                   </v>
          </cell>
          <cell r="C935">
            <v>0</v>
          </cell>
          <cell r="D935">
            <v>0</v>
          </cell>
        </row>
        <row r="936">
          <cell r="A936" t="str">
            <v xml:space="preserve">7019-5                                       </v>
          </cell>
          <cell r="C936">
            <v>0</v>
          </cell>
          <cell r="D936">
            <v>0</v>
          </cell>
        </row>
        <row r="937">
          <cell r="A937" t="str">
            <v xml:space="preserve">7019-5-000                                   </v>
          </cell>
          <cell r="C937">
            <v>0</v>
          </cell>
          <cell r="D937">
            <v>0</v>
          </cell>
        </row>
        <row r="938">
          <cell r="A938" t="str">
            <v xml:space="preserve">7019-5-300                                   </v>
          </cell>
          <cell r="C938">
            <v>0</v>
          </cell>
          <cell r="D938">
            <v>0</v>
          </cell>
        </row>
        <row r="939">
          <cell r="A939" t="str">
            <v xml:space="preserve">7019-5-400                                   </v>
          </cell>
          <cell r="C939">
            <v>0</v>
          </cell>
          <cell r="D939">
            <v>0</v>
          </cell>
        </row>
        <row r="940">
          <cell r="A940" t="str">
            <v xml:space="preserve">7019-5-600                                   </v>
          </cell>
          <cell r="C940">
            <v>0</v>
          </cell>
          <cell r="D940">
            <v>0</v>
          </cell>
        </row>
        <row r="941">
          <cell r="A941" t="str">
            <v xml:space="preserve">7110-5                                       </v>
          </cell>
          <cell r="C941">
            <v>0</v>
          </cell>
          <cell r="D941">
            <v>0</v>
          </cell>
        </row>
        <row r="942">
          <cell r="A942" t="str">
            <v xml:space="preserve">7110-5-000                                   </v>
          </cell>
          <cell r="C942">
            <v>0</v>
          </cell>
          <cell r="D942">
            <v>0</v>
          </cell>
        </row>
        <row r="943">
          <cell r="A943" t="str">
            <v xml:space="preserve">7110-5-300                                   </v>
          </cell>
          <cell r="C943">
            <v>0</v>
          </cell>
          <cell r="D943">
            <v>0</v>
          </cell>
        </row>
        <row r="944">
          <cell r="A944" t="str">
            <v xml:space="preserve">7110-5-400                                   </v>
          </cell>
          <cell r="C944">
            <v>0</v>
          </cell>
          <cell r="D944">
            <v>0</v>
          </cell>
        </row>
        <row r="945">
          <cell r="A945" t="str">
            <v xml:space="preserve">7110-5-600                                   </v>
          </cell>
          <cell r="C945">
            <v>55000</v>
          </cell>
          <cell r="D945">
            <v>10000</v>
          </cell>
        </row>
        <row r="946">
          <cell r="A946" t="str">
            <v xml:space="preserve">7111-5                                       </v>
          </cell>
          <cell r="C946">
            <v>0</v>
          </cell>
          <cell r="D946">
            <v>0</v>
          </cell>
        </row>
        <row r="947">
          <cell r="A947" t="str">
            <v xml:space="preserve">7111-5-000                                   </v>
          </cell>
          <cell r="C947">
            <v>0</v>
          </cell>
          <cell r="D947">
            <v>0</v>
          </cell>
        </row>
        <row r="948">
          <cell r="A948" t="str">
            <v xml:space="preserve">7111-5-300                                   </v>
          </cell>
          <cell r="C948">
            <v>0</v>
          </cell>
          <cell r="D948">
            <v>0</v>
          </cell>
        </row>
        <row r="949">
          <cell r="A949" t="str">
            <v xml:space="preserve">7111-5-400                                   </v>
          </cell>
          <cell r="C949">
            <v>0</v>
          </cell>
          <cell r="D949">
            <v>0</v>
          </cell>
        </row>
        <row r="950">
          <cell r="A950" t="str">
            <v xml:space="preserve">7111-5-600                                   </v>
          </cell>
          <cell r="C950">
            <v>0</v>
          </cell>
          <cell r="D950">
            <v>0</v>
          </cell>
        </row>
        <row r="951">
          <cell r="A951" t="str">
            <v xml:space="preserve">7112-5                                       </v>
          </cell>
          <cell r="C951">
            <v>0</v>
          </cell>
          <cell r="D951">
            <v>0</v>
          </cell>
        </row>
        <row r="952">
          <cell r="A952" t="str">
            <v xml:space="preserve">7112-5-000                                   </v>
          </cell>
          <cell r="C952">
            <v>0</v>
          </cell>
          <cell r="D952">
            <v>0</v>
          </cell>
        </row>
        <row r="953">
          <cell r="A953" t="str">
            <v xml:space="preserve">7112-5-300                                   </v>
          </cell>
          <cell r="C953">
            <v>0</v>
          </cell>
          <cell r="D953">
            <v>0</v>
          </cell>
        </row>
        <row r="954">
          <cell r="A954" t="str">
            <v xml:space="preserve">7112-5-400                                   </v>
          </cell>
          <cell r="C954">
            <v>0</v>
          </cell>
          <cell r="D954">
            <v>0</v>
          </cell>
        </row>
        <row r="955">
          <cell r="A955" t="str">
            <v xml:space="preserve">7112-5-600                                   </v>
          </cell>
          <cell r="C955">
            <v>0</v>
          </cell>
          <cell r="D955">
            <v>0</v>
          </cell>
        </row>
        <row r="956">
          <cell r="A956" t="str">
            <v xml:space="preserve">7113-5                                       </v>
          </cell>
          <cell r="C956">
            <v>390</v>
          </cell>
          <cell r="D956">
            <v>0</v>
          </cell>
        </row>
        <row r="957">
          <cell r="A957" t="str">
            <v xml:space="preserve">7113-5-000                                   </v>
          </cell>
          <cell r="C957">
            <v>0</v>
          </cell>
          <cell r="D957">
            <v>0</v>
          </cell>
        </row>
        <row r="958">
          <cell r="A958" t="str">
            <v xml:space="preserve">7113-5-300                                   </v>
          </cell>
          <cell r="C958">
            <v>0</v>
          </cell>
          <cell r="D958">
            <v>0</v>
          </cell>
        </row>
        <row r="959">
          <cell r="A959" t="str">
            <v xml:space="preserve">7113-5-400                                   </v>
          </cell>
          <cell r="C959">
            <v>0</v>
          </cell>
          <cell r="D959">
            <v>0</v>
          </cell>
        </row>
        <row r="960">
          <cell r="A960" t="str">
            <v xml:space="preserve">7113-5-600                                   </v>
          </cell>
          <cell r="C960">
            <v>111056.95</v>
          </cell>
          <cell r="D960">
            <v>14678.919999999998</v>
          </cell>
        </row>
        <row r="961">
          <cell r="A961" t="str">
            <v xml:space="preserve">7114-5                                       </v>
          </cell>
          <cell r="C961">
            <v>0</v>
          </cell>
          <cell r="D961">
            <v>0</v>
          </cell>
        </row>
        <row r="962">
          <cell r="A962" t="str">
            <v xml:space="preserve">7114-5-000                                   </v>
          </cell>
          <cell r="C962">
            <v>0</v>
          </cell>
          <cell r="D962">
            <v>0</v>
          </cell>
        </row>
        <row r="963">
          <cell r="A963" t="str">
            <v xml:space="preserve">7114-5-300                                   </v>
          </cell>
          <cell r="C963">
            <v>0</v>
          </cell>
          <cell r="D963">
            <v>0</v>
          </cell>
        </row>
        <row r="964">
          <cell r="A964" t="str">
            <v xml:space="preserve">7114-5-400                                   </v>
          </cell>
          <cell r="C964">
            <v>0</v>
          </cell>
          <cell r="D964">
            <v>0</v>
          </cell>
        </row>
        <row r="965">
          <cell r="A965" t="str">
            <v xml:space="preserve">7114-5-600                                   </v>
          </cell>
          <cell r="C965">
            <v>0</v>
          </cell>
          <cell r="D965">
            <v>0</v>
          </cell>
        </row>
        <row r="966">
          <cell r="A966" t="str">
            <v xml:space="preserve">7115-5                                       </v>
          </cell>
          <cell r="C966">
            <v>0</v>
          </cell>
          <cell r="D966">
            <v>0</v>
          </cell>
        </row>
        <row r="967">
          <cell r="A967" t="str">
            <v xml:space="preserve">7115-5-000                                   </v>
          </cell>
          <cell r="C967">
            <v>0</v>
          </cell>
          <cell r="D967">
            <v>0</v>
          </cell>
        </row>
        <row r="968">
          <cell r="A968" t="str">
            <v xml:space="preserve">7115-5-300                                   </v>
          </cell>
          <cell r="C968">
            <v>0</v>
          </cell>
          <cell r="D968">
            <v>0</v>
          </cell>
        </row>
        <row r="969">
          <cell r="A969" t="str">
            <v xml:space="preserve">7115-5-400                                   </v>
          </cell>
          <cell r="C969">
            <v>0</v>
          </cell>
          <cell r="D969">
            <v>0</v>
          </cell>
        </row>
        <row r="970">
          <cell r="A970" t="str">
            <v xml:space="preserve">7115-5-600                                   </v>
          </cell>
          <cell r="C970">
            <v>0</v>
          </cell>
          <cell r="D970">
            <v>0</v>
          </cell>
        </row>
        <row r="971">
          <cell r="A971" t="str">
            <v xml:space="preserve">7116-5                                       </v>
          </cell>
          <cell r="C971">
            <v>0</v>
          </cell>
          <cell r="D971">
            <v>0</v>
          </cell>
        </row>
        <row r="972">
          <cell r="A972" t="str">
            <v xml:space="preserve">7116-5-000                                   </v>
          </cell>
          <cell r="C972">
            <v>0</v>
          </cell>
          <cell r="D972">
            <v>0</v>
          </cell>
        </row>
        <row r="973">
          <cell r="A973" t="str">
            <v xml:space="preserve">7116-5-300                                   </v>
          </cell>
          <cell r="C973">
            <v>0</v>
          </cell>
          <cell r="D973">
            <v>0</v>
          </cell>
        </row>
        <row r="974">
          <cell r="A974" t="str">
            <v xml:space="preserve">7116-5-400                                   </v>
          </cell>
          <cell r="C974">
            <v>0</v>
          </cell>
          <cell r="D974">
            <v>0</v>
          </cell>
        </row>
        <row r="975">
          <cell r="A975" t="str">
            <v xml:space="preserve">7116-5-600                                   </v>
          </cell>
          <cell r="C975">
            <v>0</v>
          </cell>
          <cell r="D975">
            <v>0</v>
          </cell>
        </row>
        <row r="976">
          <cell r="A976" t="str">
            <v xml:space="preserve">7118-5                                       </v>
          </cell>
          <cell r="C976">
            <v>0</v>
          </cell>
          <cell r="D976">
            <v>0</v>
          </cell>
        </row>
        <row r="977">
          <cell r="A977" t="str">
            <v xml:space="preserve">7118-5-000                                   </v>
          </cell>
          <cell r="C977">
            <v>0</v>
          </cell>
          <cell r="D977">
            <v>0</v>
          </cell>
        </row>
        <row r="978">
          <cell r="A978" t="str">
            <v xml:space="preserve">7118-5-300                                   </v>
          </cell>
          <cell r="C978">
            <v>0</v>
          </cell>
          <cell r="D978">
            <v>0</v>
          </cell>
        </row>
        <row r="979">
          <cell r="A979" t="str">
            <v xml:space="preserve">7118-5-400                                   </v>
          </cell>
          <cell r="C979">
            <v>0</v>
          </cell>
          <cell r="D979">
            <v>0</v>
          </cell>
        </row>
        <row r="980">
          <cell r="A980" t="str">
            <v xml:space="preserve">7118-5-600                                   </v>
          </cell>
          <cell r="C980">
            <v>0</v>
          </cell>
          <cell r="D980">
            <v>0</v>
          </cell>
        </row>
        <row r="981">
          <cell r="A981" t="str">
            <v xml:space="preserve">7119-5                                       </v>
          </cell>
          <cell r="C981">
            <v>0</v>
          </cell>
          <cell r="D981">
            <v>0</v>
          </cell>
        </row>
        <row r="982">
          <cell r="A982" t="str">
            <v xml:space="preserve">7119-5-000                                   </v>
          </cell>
          <cell r="C982">
            <v>0</v>
          </cell>
          <cell r="D982">
            <v>0</v>
          </cell>
        </row>
        <row r="983">
          <cell r="A983" t="str">
            <v xml:space="preserve">7119-5-300                                   </v>
          </cell>
          <cell r="C983">
            <v>0</v>
          </cell>
          <cell r="D983">
            <v>0</v>
          </cell>
        </row>
        <row r="984">
          <cell r="A984" t="str">
            <v xml:space="preserve">7119-5-400                                   </v>
          </cell>
          <cell r="C984">
            <v>0</v>
          </cell>
          <cell r="D984">
            <v>0</v>
          </cell>
        </row>
        <row r="985">
          <cell r="A985" t="str">
            <v xml:space="preserve">7119-5-600                                   </v>
          </cell>
          <cell r="C985">
            <v>0</v>
          </cell>
          <cell r="D985">
            <v>0</v>
          </cell>
        </row>
        <row r="986">
          <cell r="A986" t="str">
            <v xml:space="preserve">7120-5                                       </v>
          </cell>
          <cell r="C986">
            <v>0</v>
          </cell>
          <cell r="D986">
            <v>0</v>
          </cell>
        </row>
        <row r="987">
          <cell r="A987" t="str">
            <v xml:space="preserve">7120-5-000                                   </v>
          </cell>
          <cell r="C987">
            <v>0</v>
          </cell>
          <cell r="D987">
            <v>0</v>
          </cell>
        </row>
        <row r="988">
          <cell r="A988" t="str">
            <v xml:space="preserve">7120-5-300                                   </v>
          </cell>
          <cell r="C988">
            <v>0</v>
          </cell>
          <cell r="D988">
            <v>0</v>
          </cell>
        </row>
        <row r="989">
          <cell r="A989" t="str">
            <v xml:space="preserve">7120-5-400                                   </v>
          </cell>
          <cell r="C989">
            <v>0</v>
          </cell>
          <cell r="D989">
            <v>0</v>
          </cell>
        </row>
        <row r="990">
          <cell r="A990" t="str">
            <v xml:space="preserve">7120-5-600                                   </v>
          </cell>
          <cell r="C990">
            <v>0</v>
          </cell>
          <cell r="D990">
            <v>0</v>
          </cell>
        </row>
        <row r="991">
          <cell r="A991" t="str">
            <v xml:space="preserve">7121-5                                       </v>
          </cell>
          <cell r="C991">
            <v>0</v>
          </cell>
          <cell r="D991">
            <v>0</v>
          </cell>
        </row>
        <row r="992">
          <cell r="A992" t="str">
            <v xml:space="preserve">7121-5-000                                   </v>
          </cell>
          <cell r="C992">
            <v>0</v>
          </cell>
          <cell r="D992">
            <v>0</v>
          </cell>
        </row>
        <row r="993">
          <cell r="A993" t="str">
            <v xml:space="preserve">7121-5-300                                   </v>
          </cell>
          <cell r="C993">
            <v>0</v>
          </cell>
          <cell r="D993">
            <v>0</v>
          </cell>
        </row>
        <row r="994">
          <cell r="A994" t="str">
            <v xml:space="preserve">7121-5-400                                   </v>
          </cell>
          <cell r="C994">
            <v>0</v>
          </cell>
          <cell r="D994">
            <v>0</v>
          </cell>
        </row>
        <row r="995">
          <cell r="A995" t="str">
            <v xml:space="preserve">7121-5-600                                   </v>
          </cell>
          <cell r="C995">
            <v>0</v>
          </cell>
          <cell r="D995">
            <v>0</v>
          </cell>
        </row>
        <row r="996">
          <cell r="A996" t="str">
            <v xml:space="preserve">7122-5                                       </v>
          </cell>
          <cell r="C996">
            <v>0</v>
          </cell>
          <cell r="D996">
            <v>0</v>
          </cell>
        </row>
        <row r="997">
          <cell r="A997" t="str">
            <v xml:space="preserve">7122-5-000                                   </v>
          </cell>
          <cell r="C997">
            <v>0</v>
          </cell>
          <cell r="D997">
            <v>0</v>
          </cell>
        </row>
        <row r="998">
          <cell r="A998" t="str">
            <v xml:space="preserve">7122-5-300                                   </v>
          </cell>
          <cell r="C998">
            <v>0</v>
          </cell>
          <cell r="D998">
            <v>0</v>
          </cell>
        </row>
        <row r="999">
          <cell r="A999" t="str">
            <v xml:space="preserve">7122-5-400                                   </v>
          </cell>
          <cell r="C999">
            <v>0</v>
          </cell>
          <cell r="D999">
            <v>0</v>
          </cell>
        </row>
        <row r="1000">
          <cell r="A1000" t="str">
            <v xml:space="preserve">7122-5-600                                   </v>
          </cell>
          <cell r="C1000">
            <v>0</v>
          </cell>
          <cell r="D1000">
            <v>0</v>
          </cell>
        </row>
        <row r="1001">
          <cell r="A1001" t="str">
            <v xml:space="preserve">7123-5                                       </v>
          </cell>
          <cell r="C1001">
            <v>0</v>
          </cell>
          <cell r="D1001">
            <v>0</v>
          </cell>
        </row>
        <row r="1002">
          <cell r="A1002" t="str">
            <v xml:space="preserve">7123-5-000                                   </v>
          </cell>
          <cell r="C1002">
            <v>0</v>
          </cell>
          <cell r="D1002">
            <v>0</v>
          </cell>
        </row>
        <row r="1003">
          <cell r="A1003" t="str">
            <v xml:space="preserve">7123-5-300                                   </v>
          </cell>
          <cell r="C1003">
            <v>0</v>
          </cell>
          <cell r="D1003">
            <v>0</v>
          </cell>
        </row>
        <row r="1004">
          <cell r="A1004" t="str">
            <v xml:space="preserve">7123-5-400                                   </v>
          </cell>
          <cell r="C1004">
            <v>0</v>
          </cell>
          <cell r="D1004">
            <v>0</v>
          </cell>
        </row>
        <row r="1005">
          <cell r="A1005" t="str">
            <v xml:space="preserve">7123-5-600                                   </v>
          </cell>
          <cell r="C1005">
            <v>0</v>
          </cell>
          <cell r="D1005">
            <v>0</v>
          </cell>
        </row>
        <row r="1006">
          <cell r="A1006" t="str">
            <v xml:space="preserve">7124-5                                       </v>
          </cell>
          <cell r="C1006">
            <v>0</v>
          </cell>
          <cell r="D1006">
            <v>0</v>
          </cell>
        </row>
        <row r="1007">
          <cell r="A1007" t="str">
            <v xml:space="preserve">7124-5-000                                   </v>
          </cell>
          <cell r="C1007">
            <v>0</v>
          </cell>
          <cell r="D1007">
            <v>0</v>
          </cell>
        </row>
        <row r="1008">
          <cell r="A1008" t="str">
            <v xml:space="preserve">7124-5-300                                   </v>
          </cell>
          <cell r="C1008">
            <v>0</v>
          </cell>
          <cell r="D1008">
            <v>0</v>
          </cell>
        </row>
        <row r="1009">
          <cell r="A1009" t="str">
            <v xml:space="preserve">7124-5-400                                   </v>
          </cell>
          <cell r="C1009">
            <v>0</v>
          </cell>
          <cell r="D1009">
            <v>0</v>
          </cell>
        </row>
        <row r="1010">
          <cell r="A1010" t="str">
            <v xml:space="preserve">7124-5-600                                   </v>
          </cell>
          <cell r="C1010">
            <v>0</v>
          </cell>
          <cell r="D1010">
            <v>0</v>
          </cell>
        </row>
        <row r="1011">
          <cell r="A1011" t="str">
            <v xml:space="preserve">7125-5                                       </v>
          </cell>
          <cell r="C1011">
            <v>0</v>
          </cell>
          <cell r="D1011">
            <v>0</v>
          </cell>
        </row>
        <row r="1012">
          <cell r="A1012" t="str">
            <v xml:space="preserve">7125-5-000                                   </v>
          </cell>
          <cell r="C1012">
            <v>0</v>
          </cell>
          <cell r="D1012">
            <v>0</v>
          </cell>
        </row>
        <row r="1013">
          <cell r="A1013" t="str">
            <v xml:space="preserve">7125-5-300                                   </v>
          </cell>
          <cell r="C1013">
            <v>0</v>
          </cell>
          <cell r="D1013">
            <v>0</v>
          </cell>
        </row>
        <row r="1014">
          <cell r="A1014" t="str">
            <v xml:space="preserve">7125-5-400                                   </v>
          </cell>
          <cell r="C1014">
            <v>0</v>
          </cell>
          <cell r="D1014">
            <v>0</v>
          </cell>
        </row>
        <row r="1015">
          <cell r="A1015" t="str">
            <v xml:space="preserve">7125-5-600                                   </v>
          </cell>
          <cell r="C1015">
            <v>0</v>
          </cell>
          <cell r="D1015">
            <v>0</v>
          </cell>
        </row>
        <row r="1016">
          <cell r="A1016" t="str">
            <v xml:space="preserve">7126-5                                       </v>
          </cell>
          <cell r="C1016">
            <v>0</v>
          </cell>
          <cell r="D1016">
            <v>0</v>
          </cell>
        </row>
        <row r="1017">
          <cell r="A1017" t="str">
            <v xml:space="preserve">7126-5-000                                   </v>
          </cell>
          <cell r="C1017">
            <v>0</v>
          </cell>
          <cell r="D1017">
            <v>0</v>
          </cell>
        </row>
        <row r="1018">
          <cell r="A1018" t="str">
            <v xml:space="preserve">7126-5-300                                   </v>
          </cell>
          <cell r="C1018">
            <v>0</v>
          </cell>
          <cell r="D1018">
            <v>0</v>
          </cell>
        </row>
        <row r="1019">
          <cell r="A1019" t="str">
            <v xml:space="preserve">7126-5-400                                   </v>
          </cell>
          <cell r="C1019">
            <v>0</v>
          </cell>
          <cell r="D1019">
            <v>0</v>
          </cell>
        </row>
        <row r="1020">
          <cell r="A1020" t="str">
            <v xml:space="preserve">7126-5-600                                   </v>
          </cell>
          <cell r="C1020">
            <v>0</v>
          </cell>
          <cell r="D1020">
            <v>0</v>
          </cell>
        </row>
        <row r="1021">
          <cell r="A1021" t="str">
            <v xml:space="preserve">7127-5                                       </v>
          </cell>
          <cell r="C1021">
            <v>0</v>
          </cell>
          <cell r="D1021">
            <v>0</v>
          </cell>
        </row>
        <row r="1022">
          <cell r="A1022" t="str">
            <v xml:space="preserve">7127-5-000                                   </v>
          </cell>
          <cell r="C1022">
            <v>0</v>
          </cell>
          <cell r="D1022">
            <v>0</v>
          </cell>
        </row>
        <row r="1023">
          <cell r="A1023" t="str">
            <v xml:space="preserve">7127-5-300                                   </v>
          </cell>
          <cell r="C1023">
            <v>0</v>
          </cell>
          <cell r="D1023">
            <v>0</v>
          </cell>
        </row>
        <row r="1024">
          <cell r="A1024" t="str">
            <v xml:space="preserve">7127-5-400                                   </v>
          </cell>
          <cell r="C1024">
            <v>0</v>
          </cell>
          <cell r="D1024">
            <v>0</v>
          </cell>
        </row>
        <row r="1025">
          <cell r="A1025" t="str">
            <v xml:space="preserve">7127-5-600                                   </v>
          </cell>
          <cell r="C1025">
            <v>0</v>
          </cell>
          <cell r="D1025">
            <v>0</v>
          </cell>
        </row>
        <row r="1026">
          <cell r="A1026" t="str">
            <v xml:space="preserve">7128-5                                       </v>
          </cell>
          <cell r="C1026">
            <v>0</v>
          </cell>
          <cell r="D1026">
            <v>0</v>
          </cell>
        </row>
        <row r="1027">
          <cell r="A1027" t="str">
            <v xml:space="preserve">7128-5-000                                   </v>
          </cell>
          <cell r="C1027">
            <v>0</v>
          </cell>
          <cell r="D1027">
            <v>0</v>
          </cell>
        </row>
        <row r="1028">
          <cell r="A1028" t="str">
            <v xml:space="preserve">7128-5-300                                   </v>
          </cell>
          <cell r="C1028">
            <v>0</v>
          </cell>
          <cell r="D1028">
            <v>0</v>
          </cell>
        </row>
        <row r="1029">
          <cell r="A1029" t="str">
            <v xml:space="preserve">7128-5-400                                   </v>
          </cell>
          <cell r="C1029">
            <v>0</v>
          </cell>
          <cell r="D1029">
            <v>0</v>
          </cell>
        </row>
        <row r="1030">
          <cell r="A1030" t="str">
            <v xml:space="preserve">7128-5-600                                   </v>
          </cell>
          <cell r="C1030">
            <v>0</v>
          </cell>
          <cell r="D1030">
            <v>0</v>
          </cell>
        </row>
        <row r="1031">
          <cell r="A1031" t="str">
            <v xml:space="preserve">7129-5                                       </v>
          </cell>
          <cell r="C1031">
            <v>0</v>
          </cell>
          <cell r="D1031">
            <v>0</v>
          </cell>
        </row>
        <row r="1032">
          <cell r="A1032" t="str">
            <v xml:space="preserve">7129-5-000                                   </v>
          </cell>
          <cell r="C1032">
            <v>0</v>
          </cell>
          <cell r="D1032">
            <v>0</v>
          </cell>
        </row>
        <row r="1033">
          <cell r="A1033" t="str">
            <v xml:space="preserve">7129-5-300                                   </v>
          </cell>
          <cell r="C1033">
            <v>0</v>
          </cell>
          <cell r="D1033">
            <v>0</v>
          </cell>
        </row>
        <row r="1034">
          <cell r="A1034" t="str">
            <v xml:space="preserve">7129-5-400                                   </v>
          </cell>
          <cell r="C1034">
            <v>0</v>
          </cell>
          <cell r="D1034">
            <v>0</v>
          </cell>
        </row>
        <row r="1035">
          <cell r="A1035" t="str">
            <v xml:space="preserve">7129-5-600                                   </v>
          </cell>
          <cell r="C1035">
            <v>0</v>
          </cell>
          <cell r="D1035">
            <v>0</v>
          </cell>
        </row>
        <row r="1036">
          <cell r="A1036" t="str">
            <v xml:space="preserve">7130-5                                       </v>
          </cell>
          <cell r="C1036">
            <v>0</v>
          </cell>
          <cell r="D1036">
            <v>0</v>
          </cell>
        </row>
        <row r="1037">
          <cell r="A1037" t="str">
            <v xml:space="preserve">7130-5-000                                   </v>
          </cell>
          <cell r="C1037">
            <v>0</v>
          </cell>
          <cell r="D1037">
            <v>0</v>
          </cell>
        </row>
        <row r="1038">
          <cell r="A1038" t="str">
            <v xml:space="preserve">7130-5-300                                   </v>
          </cell>
          <cell r="C1038">
            <v>0</v>
          </cell>
          <cell r="D1038">
            <v>0</v>
          </cell>
        </row>
        <row r="1039">
          <cell r="A1039" t="str">
            <v xml:space="preserve">7130-5-400                                   </v>
          </cell>
          <cell r="C1039">
            <v>0</v>
          </cell>
          <cell r="D1039">
            <v>0</v>
          </cell>
        </row>
        <row r="1040">
          <cell r="A1040" t="str">
            <v xml:space="preserve">7130-5-600                                   </v>
          </cell>
          <cell r="C1040">
            <v>0</v>
          </cell>
          <cell r="D1040">
            <v>0</v>
          </cell>
        </row>
        <row r="1041">
          <cell r="A1041" t="str">
            <v xml:space="preserve">7131-5                                       </v>
          </cell>
          <cell r="C1041">
            <v>0</v>
          </cell>
          <cell r="D1041">
            <v>0</v>
          </cell>
        </row>
        <row r="1042">
          <cell r="A1042" t="str">
            <v xml:space="preserve">7131-5-000                                   </v>
          </cell>
          <cell r="C1042">
            <v>0</v>
          </cell>
          <cell r="D1042">
            <v>0</v>
          </cell>
        </row>
        <row r="1043">
          <cell r="A1043" t="str">
            <v xml:space="preserve">7131-5-300                                   </v>
          </cell>
          <cell r="C1043">
            <v>0</v>
          </cell>
          <cell r="D1043">
            <v>0</v>
          </cell>
        </row>
        <row r="1044">
          <cell r="A1044" t="str">
            <v xml:space="preserve">7131-5-400                                   </v>
          </cell>
          <cell r="C1044">
            <v>0</v>
          </cell>
          <cell r="D1044">
            <v>0</v>
          </cell>
        </row>
        <row r="1045">
          <cell r="A1045" t="str">
            <v xml:space="preserve">7131-5-600                                   </v>
          </cell>
          <cell r="C1045">
            <v>0</v>
          </cell>
          <cell r="D1045">
            <v>0</v>
          </cell>
        </row>
        <row r="1046">
          <cell r="A1046" t="str">
            <v xml:space="preserve">7132-5                                       </v>
          </cell>
          <cell r="C1046">
            <v>0</v>
          </cell>
          <cell r="D1046">
            <v>0</v>
          </cell>
        </row>
        <row r="1047">
          <cell r="A1047" t="str">
            <v xml:space="preserve">7132-5-000                                   </v>
          </cell>
          <cell r="C1047">
            <v>0</v>
          </cell>
          <cell r="D1047">
            <v>0</v>
          </cell>
        </row>
        <row r="1048">
          <cell r="A1048" t="str">
            <v xml:space="preserve">7132-5-300                                   </v>
          </cell>
          <cell r="C1048">
            <v>0</v>
          </cell>
          <cell r="D1048">
            <v>0</v>
          </cell>
        </row>
        <row r="1049">
          <cell r="A1049" t="str">
            <v xml:space="preserve">7132-5-400                                   </v>
          </cell>
          <cell r="C1049">
            <v>0</v>
          </cell>
          <cell r="D1049">
            <v>0</v>
          </cell>
        </row>
        <row r="1050">
          <cell r="A1050" t="str">
            <v xml:space="preserve">7132-5-600                                   </v>
          </cell>
          <cell r="C1050">
            <v>0</v>
          </cell>
          <cell r="D1050">
            <v>0</v>
          </cell>
        </row>
        <row r="1051">
          <cell r="A1051" t="str">
            <v xml:space="preserve">7133-5                                       </v>
          </cell>
          <cell r="C1051">
            <v>0</v>
          </cell>
          <cell r="D1051">
            <v>0</v>
          </cell>
        </row>
        <row r="1052">
          <cell r="A1052" t="str">
            <v xml:space="preserve">7133-5-000                                   </v>
          </cell>
          <cell r="C1052">
            <v>0</v>
          </cell>
          <cell r="D1052">
            <v>0</v>
          </cell>
        </row>
        <row r="1053">
          <cell r="A1053" t="str">
            <v xml:space="preserve">7133-5-300                                   </v>
          </cell>
          <cell r="C1053">
            <v>0</v>
          </cell>
          <cell r="D1053">
            <v>0</v>
          </cell>
        </row>
        <row r="1054">
          <cell r="A1054" t="str">
            <v xml:space="preserve">7133-5-400                                   </v>
          </cell>
          <cell r="C1054">
            <v>0</v>
          </cell>
          <cell r="D1054">
            <v>0</v>
          </cell>
        </row>
        <row r="1055">
          <cell r="A1055" t="str">
            <v xml:space="preserve">7133-5-600                                   </v>
          </cell>
          <cell r="C1055">
            <v>0</v>
          </cell>
          <cell r="D1055">
            <v>0</v>
          </cell>
        </row>
        <row r="1056">
          <cell r="A1056" t="str">
            <v xml:space="preserve">7134-5                                       </v>
          </cell>
          <cell r="C1056">
            <v>0</v>
          </cell>
          <cell r="D1056">
            <v>0</v>
          </cell>
        </row>
        <row r="1057">
          <cell r="A1057" t="str">
            <v xml:space="preserve">7134-5-000                                   </v>
          </cell>
          <cell r="C1057">
            <v>0</v>
          </cell>
          <cell r="D1057">
            <v>0</v>
          </cell>
        </row>
        <row r="1058">
          <cell r="A1058" t="str">
            <v xml:space="preserve">7134-5-300                                   </v>
          </cell>
          <cell r="C1058">
            <v>0</v>
          </cell>
          <cell r="D1058">
            <v>0</v>
          </cell>
        </row>
        <row r="1059">
          <cell r="A1059" t="str">
            <v xml:space="preserve">7134-5-400                                   </v>
          </cell>
          <cell r="C1059">
            <v>0</v>
          </cell>
          <cell r="D1059">
            <v>0</v>
          </cell>
        </row>
        <row r="1060">
          <cell r="A1060" t="str">
            <v xml:space="preserve">7134-5-600                                   </v>
          </cell>
          <cell r="C1060">
            <v>0</v>
          </cell>
          <cell r="D1060">
            <v>0</v>
          </cell>
        </row>
        <row r="1061">
          <cell r="A1061" t="str">
            <v xml:space="preserve">7135-5                                       </v>
          </cell>
          <cell r="C1061">
            <v>0</v>
          </cell>
          <cell r="D1061">
            <v>0</v>
          </cell>
        </row>
        <row r="1062">
          <cell r="A1062" t="str">
            <v xml:space="preserve">7135-5-000                                   </v>
          </cell>
          <cell r="C1062">
            <v>0</v>
          </cell>
          <cell r="D1062">
            <v>0</v>
          </cell>
        </row>
        <row r="1063">
          <cell r="A1063" t="str">
            <v xml:space="preserve">7135-5-300                                   </v>
          </cell>
          <cell r="C1063">
            <v>0</v>
          </cell>
          <cell r="D1063">
            <v>0</v>
          </cell>
        </row>
        <row r="1064">
          <cell r="A1064" t="str">
            <v xml:space="preserve">7135-5-400                                   </v>
          </cell>
          <cell r="C1064">
            <v>0</v>
          </cell>
          <cell r="D1064">
            <v>0</v>
          </cell>
        </row>
        <row r="1065">
          <cell r="A1065" t="str">
            <v xml:space="preserve">7135-5-600                                   </v>
          </cell>
          <cell r="C1065">
            <v>0</v>
          </cell>
          <cell r="D1065">
            <v>0</v>
          </cell>
        </row>
        <row r="1066">
          <cell r="A1066" t="str">
            <v xml:space="preserve">7136-5                                       </v>
          </cell>
          <cell r="C1066">
            <v>0</v>
          </cell>
          <cell r="D1066">
            <v>0</v>
          </cell>
        </row>
        <row r="1067">
          <cell r="A1067" t="str">
            <v xml:space="preserve">7136-5-000                                   </v>
          </cell>
          <cell r="C1067">
            <v>0</v>
          </cell>
          <cell r="D1067">
            <v>0</v>
          </cell>
        </row>
        <row r="1068">
          <cell r="A1068" t="str">
            <v xml:space="preserve">7136-5-300                                   </v>
          </cell>
          <cell r="C1068">
            <v>0</v>
          </cell>
          <cell r="D1068">
            <v>0</v>
          </cell>
        </row>
        <row r="1069">
          <cell r="A1069" t="str">
            <v xml:space="preserve">7136-5-400                                   </v>
          </cell>
          <cell r="C1069">
            <v>0</v>
          </cell>
          <cell r="D1069">
            <v>0</v>
          </cell>
        </row>
        <row r="1070">
          <cell r="A1070" t="str">
            <v xml:space="preserve">7136-5-600                                   </v>
          </cell>
          <cell r="C1070">
            <v>0</v>
          </cell>
          <cell r="D1070">
            <v>0</v>
          </cell>
        </row>
        <row r="1071">
          <cell r="A1071" t="str">
            <v xml:space="preserve">7137-5                                       </v>
          </cell>
          <cell r="C1071">
            <v>0</v>
          </cell>
          <cell r="D1071">
            <v>0</v>
          </cell>
        </row>
        <row r="1072">
          <cell r="A1072" t="str">
            <v xml:space="preserve">7137-5-000                                   </v>
          </cell>
          <cell r="C1072">
            <v>0</v>
          </cell>
          <cell r="D1072">
            <v>0</v>
          </cell>
        </row>
        <row r="1073">
          <cell r="A1073" t="str">
            <v xml:space="preserve">7137-5-300                                   </v>
          </cell>
          <cell r="C1073">
            <v>0</v>
          </cell>
          <cell r="D1073">
            <v>0</v>
          </cell>
        </row>
        <row r="1074">
          <cell r="A1074" t="str">
            <v xml:space="preserve">7137-5-400                                   </v>
          </cell>
          <cell r="C1074">
            <v>0</v>
          </cell>
          <cell r="D1074">
            <v>0</v>
          </cell>
        </row>
        <row r="1075">
          <cell r="A1075" t="str">
            <v xml:space="preserve">7137-5-600                                   </v>
          </cell>
          <cell r="C1075">
            <v>0</v>
          </cell>
          <cell r="D1075">
            <v>0</v>
          </cell>
        </row>
        <row r="1076">
          <cell r="A1076" t="str">
            <v xml:space="preserve">7138-5                                       </v>
          </cell>
          <cell r="C1076">
            <v>0</v>
          </cell>
          <cell r="D1076">
            <v>0</v>
          </cell>
        </row>
        <row r="1077">
          <cell r="A1077" t="str">
            <v xml:space="preserve">7138-5-000                                   </v>
          </cell>
          <cell r="C1077">
            <v>0</v>
          </cell>
          <cell r="D1077">
            <v>0</v>
          </cell>
        </row>
        <row r="1078">
          <cell r="A1078" t="str">
            <v xml:space="preserve">7138-5-300                                   </v>
          </cell>
          <cell r="C1078">
            <v>0</v>
          </cell>
          <cell r="D1078">
            <v>0</v>
          </cell>
        </row>
        <row r="1079">
          <cell r="A1079" t="str">
            <v xml:space="preserve">7138-5-400                                   </v>
          </cell>
          <cell r="C1079">
            <v>0</v>
          </cell>
          <cell r="D1079">
            <v>0</v>
          </cell>
        </row>
        <row r="1080">
          <cell r="A1080" t="str">
            <v xml:space="preserve">7138-5-600                                   </v>
          </cell>
          <cell r="C1080">
            <v>0</v>
          </cell>
          <cell r="D1080">
            <v>0</v>
          </cell>
        </row>
        <row r="1081">
          <cell r="A1081" t="str">
            <v xml:space="preserve">7139-5                                       </v>
          </cell>
          <cell r="C1081">
            <v>0</v>
          </cell>
          <cell r="D1081">
            <v>0</v>
          </cell>
        </row>
        <row r="1082">
          <cell r="A1082" t="str">
            <v xml:space="preserve">7139-5-000                                   </v>
          </cell>
          <cell r="C1082">
            <v>0</v>
          </cell>
          <cell r="D1082">
            <v>0</v>
          </cell>
        </row>
        <row r="1083">
          <cell r="A1083" t="str">
            <v xml:space="preserve">7139-5-300                                   </v>
          </cell>
          <cell r="C1083">
            <v>0</v>
          </cell>
          <cell r="D1083">
            <v>0</v>
          </cell>
        </row>
        <row r="1084">
          <cell r="A1084" t="str">
            <v xml:space="preserve">7139-5-400                                   </v>
          </cell>
          <cell r="C1084">
            <v>0</v>
          </cell>
          <cell r="D1084">
            <v>0</v>
          </cell>
        </row>
        <row r="1085">
          <cell r="A1085" t="str">
            <v xml:space="preserve">7139-5-600                                   </v>
          </cell>
          <cell r="C1085">
            <v>0</v>
          </cell>
          <cell r="D1085">
            <v>0</v>
          </cell>
        </row>
        <row r="1086">
          <cell r="A1086" t="str">
            <v xml:space="preserve">7140-5                                       </v>
          </cell>
          <cell r="C1086">
            <v>0.3</v>
          </cell>
          <cell r="D1086">
            <v>0</v>
          </cell>
        </row>
        <row r="1087">
          <cell r="A1087" t="str">
            <v xml:space="preserve">7140-5-000                                   </v>
          </cell>
          <cell r="C1087">
            <v>14.12</v>
          </cell>
          <cell r="D1087">
            <v>0</v>
          </cell>
        </row>
        <row r="1088">
          <cell r="A1088" t="str">
            <v xml:space="preserve">7140-5-300                                   </v>
          </cell>
          <cell r="C1088">
            <v>0</v>
          </cell>
          <cell r="D1088">
            <v>0</v>
          </cell>
        </row>
        <row r="1089">
          <cell r="A1089" t="str">
            <v xml:space="preserve">7140-5-400                                   </v>
          </cell>
          <cell r="C1089">
            <v>0</v>
          </cell>
          <cell r="D1089">
            <v>0</v>
          </cell>
        </row>
        <row r="1090">
          <cell r="A1090" t="str">
            <v xml:space="preserve">7140-5-600                                   </v>
          </cell>
          <cell r="C1090">
            <v>0</v>
          </cell>
          <cell r="D1090">
            <v>0</v>
          </cell>
        </row>
        <row r="1091">
          <cell r="A1091" t="str">
            <v xml:space="preserve">7141-5                                       </v>
          </cell>
          <cell r="C1091">
            <v>0</v>
          </cell>
          <cell r="D1091">
            <v>0</v>
          </cell>
        </row>
        <row r="1092">
          <cell r="A1092" t="str">
            <v xml:space="preserve">7141-5-000                                   </v>
          </cell>
          <cell r="C1092">
            <v>0</v>
          </cell>
          <cell r="D1092">
            <v>0</v>
          </cell>
        </row>
        <row r="1093">
          <cell r="A1093" t="str">
            <v xml:space="preserve">7141-5-300                                   </v>
          </cell>
          <cell r="C1093">
            <v>0</v>
          </cell>
          <cell r="D1093">
            <v>0</v>
          </cell>
        </row>
        <row r="1094">
          <cell r="A1094" t="str">
            <v xml:space="preserve">7141-5-400                                   </v>
          </cell>
          <cell r="C1094">
            <v>0</v>
          </cell>
          <cell r="D1094">
            <v>0</v>
          </cell>
        </row>
        <row r="1095">
          <cell r="A1095" t="str">
            <v xml:space="preserve">7141-5-600                                   </v>
          </cell>
          <cell r="C1095">
            <v>0</v>
          </cell>
          <cell r="D1095">
            <v>0</v>
          </cell>
        </row>
        <row r="1096">
          <cell r="A1096" t="str">
            <v xml:space="preserve">7142-5                                       </v>
          </cell>
          <cell r="C1096">
            <v>0</v>
          </cell>
          <cell r="D1096">
            <v>0</v>
          </cell>
        </row>
        <row r="1097">
          <cell r="A1097" t="str">
            <v xml:space="preserve">7142-5-000                                   </v>
          </cell>
          <cell r="C1097">
            <v>0</v>
          </cell>
          <cell r="D1097">
            <v>0</v>
          </cell>
        </row>
        <row r="1098">
          <cell r="A1098" t="str">
            <v xml:space="preserve">7142-5-300                                   </v>
          </cell>
          <cell r="C1098">
            <v>0</v>
          </cell>
          <cell r="D1098">
            <v>0</v>
          </cell>
        </row>
        <row r="1099">
          <cell r="A1099" t="str">
            <v xml:space="preserve">7142-5-400                                   </v>
          </cell>
          <cell r="C1099">
            <v>0</v>
          </cell>
          <cell r="D1099">
            <v>0</v>
          </cell>
        </row>
        <row r="1100">
          <cell r="A1100" t="str">
            <v xml:space="preserve">7142-5-600                                   </v>
          </cell>
          <cell r="C1100">
            <v>0</v>
          </cell>
          <cell r="D1100">
            <v>0</v>
          </cell>
        </row>
        <row r="1101">
          <cell r="A1101" t="str">
            <v xml:space="preserve">7144-5                                       </v>
          </cell>
          <cell r="C1101">
            <v>0</v>
          </cell>
          <cell r="D1101">
            <v>0</v>
          </cell>
        </row>
        <row r="1102">
          <cell r="A1102" t="str">
            <v xml:space="preserve">7144-5-000                                   </v>
          </cell>
          <cell r="C1102">
            <v>0</v>
          </cell>
          <cell r="D1102">
            <v>0</v>
          </cell>
        </row>
        <row r="1103">
          <cell r="A1103" t="str">
            <v xml:space="preserve">7144-5-300                                   </v>
          </cell>
          <cell r="C1103">
            <v>0</v>
          </cell>
          <cell r="D1103">
            <v>0</v>
          </cell>
        </row>
        <row r="1104">
          <cell r="A1104" t="str">
            <v xml:space="preserve">7144-5-400                                   </v>
          </cell>
          <cell r="C1104">
            <v>0</v>
          </cell>
          <cell r="D1104">
            <v>0</v>
          </cell>
        </row>
        <row r="1105">
          <cell r="A1105" t="str">
            <v xml:space="preserve">7144-5-600                                   </v>
          </cell>
          <cell r="C1105">
            <v>0</v>
          </cell>
          <cell r="D1105">
            <v>0</v>
          </cell>
        </row>
        <row r="1106">
          <cell r="A1106" t="str">
            <v xml:space="preserve">7320-5                                       </v>
          </cell>
          <cell r="C1106">
            <v>0</v>
          </cell>
          <cell r="D1106">
            <v>0</v>
          </cell>
        </row>
        <row r="1107">
          <cell r="A1107" t="str">
            <v xml:space="preserve">7320-5-000                                   </v>
          </cell>
          <cell r="C1107">
            <v>0</v>
          </cell>
          <cell r="D1107">
            <v>0</v>
          </cell>
        </row>
        <row r="1108">
          <cell r="A1108" t="str">
            <v xml:space="preserve">7320-5-300                                   </v>
          </cell>
          <cell r="C1108">
            <v>0</v>
          </cell>
          <cell r="D1108">
            <v>0</v>
          </cell>
        </row>
        <row r="1109">
          <cell r="A1109" t="str">
            <v xml:space="preserve">7320-5-400                                   </v>
          </cell>
          <cell r="C1109">
            <v>0</v>
          </cell>
          <cell r="D1109">
            <v>0</v>
          </cell>
        </row>
        <row r="1110">
          <cell r="A1110" t="str">
            <v xml:space="preserve">7320-5-600                                   </v>
          </cell>
          <cell r="C1110">
            <v>0</v>
          </cell>
          <cell r="D1110">
            <v>0</v>
          </cell>
        </row>
        <row r="1111">
          <cell r="A1111" t="str">
            <v xml:space="preserve">7325-5                                       </v>
          </cell>
          <cell r="C1111">
            <v>0</v>
          </cell>
          <cell r="D1111">
            <v>0</v>
          </cell>
        </row>
        <row r="1112">
          <cell r="A1112" t="str">
            <v xml:space="preserve">7325-5-000                                   </v>
          </cell>
          <cell r="C1112">
            <v>0</v>
          </cell>
          <cell r="D1112">
            <v>0</v>
          </cell>
        </row>
        <row r="1113">
          <cell r="A1113" t="str">
            <v xml:space="preserve">7325-5-300                                   </v>
          </cell>
          <cell r="C1113">
            <v>0</v>
          </cell>
          <cell r="D1113">
            <v>0</v>
          </cell>
        </row>
        <row r="1114">
          <cell r="A1114" t="str">
            <v xml:space="preserve">7325-5-400                                   </v>
          </cell>
          <cell r="C1114">
            <v>0</v>
          </cell>
          <cell r="D1114">
            <v>0</v>
          </cell>
        </row>
        <row r="1115">
          <cell r="A1115" t="str">
            <v xml:space="preserve">7325-5-600                                   </v>
          </cell>
          <cell r="C1115">
            <v>0</v>
          </cell>
          <cell r="D1115">
            <v>0</v>
          </cell>
        </row>
        <row r="1116">
          <cell r="A1116" t="str">
            <v xml:space="preserve">7335-5                                       </v>
          </cell>
          <cell r="C1116">
            <v>0</v>
          </cell>
          <cell r="D1116">
            <v>0</v>
          </cell>
        </row>
        <row r="1117">
          <cell r="A1117" t="str">
            <v xml:space="preserve">7335-5-000                                   </v>
          </cell>
          <cell r="C1117">
            <v>0</v>
          </cell>
          <cell r="D1117">
            <v>0</v>
          </cell>
        </row>
        <row r="1118">
          <cell r="A1118" t="str">
            <v xml:space="preserve">7335-5-300                                   </v>
          </cell>
          <cell r="C1118">
            <v>0</v>
          </cell>
          <cell r="D1118">
            <v>0</v>
          </cell>
        </row>
        <row r="1119">
          <cell r="A1119" t="str">
            <v xml:space="preserve">7335-5-400                                   </v>
          </cell>
          <cell r="C1119">
            <v>0</v>
          </cell>
          <cell r="D1119">
            <v>0</v>
          </cell>
        </row>
        <row r="1120">
          <cell r="A1120" t="str">
            <v xml:space="preserve">7335-5-600                                   </v>
          </cell>
          <cell r="C1120">
            <v>0</v>
          </cell>
          <cell r="D1120">
            <v>0</v>
          </cell>
        </row>
        <row r="1121">
          <cell r="A1121" t="str">
            <v xml:space="preserve">7340-5                                       </v>
          </cell>
          <cell r="C1121">
            <v>0</v>
          </cell>
          <cell r="D1121">
            <v>0</v>
          </cell>
        </row>
        <row r="1122">
          <cell r="A1122" t="str">
            <v xml:space="preserve">7340-5-000                                   </v>
          </cell>
          <cell r="C1122">
            <v>0</v>
          </cell>
          <cell r="D1122">
            <v>0</v>
          </cell>
        </row>
        <row r="1123">
          <cell r="A1123" t="str">
            <v xml:space="preserve">7340-5-300                                   </v>
          </cell>
          <cell r="C1123">
            <v>0</v>
          </cell>
          <cell r="D1123">
            <v>0</v>
          </cell>
        </row>
        <row r="1124">
          <cell r="A1124" t="str">
            <v xml:space="preserve">7340-5-400                                   </v>
          </cell>
          <cell r="C1124">
            <v>0</v>
          </cell>
          <cell r="D1124">
            <v>0</v>
          </cell>
        </row>
        <row r="1125">
          <cell r="A1125" t="str">
            <v xml:space="preserve">7340-5-600                                   </v>
          </cell>
          <cell r="C1125">
            <v>0</v>
          </cell>
          <cell r="D1125">
            <v>0</v>
          </cell>
        </row>
        <row r="1126">
          <cell r="A1126" t="str">
            <v xml:space="preserve">7345-5                                       </v>
          </cell>
          <cell r="C1126">
            <v>0</v>
          </cell>
          <cell r="D1126">
            <v>0</v>
          </cell>
        </row>
        <row r="1127">
          <cell r="A1127" t="str">
            <v xml:space="preserve">7345-5-000                                   </v>
          </cell>
          <cell r="C1127">
            <v>0</v>
          </cell>
          <cell r="D1127">
            <v>0</v>
          </cell>
        </row>
        <row r="1128">
          <cell r="A1128" t="str">
            <v xml:space="preserve">7345-5-300                                   </v>
          </cell>
          <cell r="C1128">
            <v>0</v>
          </cell>
          <cell r="D1128">
            <v>0</v>
          </cell>
        </row>
        <row r="1129">
          <cell r="A1129" t="str">
            <v xml:space="preserve">7345-5-400                                   </v>
          </cell>
          <cell r="C1129">
            <v>0</v>
          </cell>
          <cell r="D1129">
            <v>0</v>
          </cell>
        </row>
        <row r="1130">
          <cell r="A1130" t="str">
            <v xml:space="preserve">7345-5-600                                   </v>
          </cell>
          <cell r="C1130">
            <v>0</v>
          </cell>
          <cell r="D1130">
            <v>0</v>
          </cell>
        </row>
        <row r="1131">
          <cell r="A1131" t="str">
            <v xml:space="preserve">7350-5                                       </v>
          </cell>
          <cell r="C1131">
            <v>0</v>
          </cell>
          <cell r="D1131">
            <v>0</v>
          </cell>
        </row>
        <row r="1132">
          <cell r="A1132" t="str">
            <v xml:space="preserve">7350-5-000                                   </v>
          </cell>
          <cell r="C1132">
            <v>0</v>
          </cell>
          <cell r="D1132">
            <v>0</v>
          </cell>
        </row>
        <row r="1133">
          <cell r="A1133" t="str">
            <v xml:space="preserve">7350-5-300                                   </v>
          </cell>
          <cell r="C1133">
            <v>0</v>
          </cell>
          <cell r="D1133">
            <v>0</v>
          </cell>
        </row>
        <row r="1134">
          <cell r="A1134" t="str">
            <v xml:space="preserve">7350-5-400                                   </v>
          </cell>
          <cell r="C1134">
            <v>0</v>
          </cell>
          <cell r="D1134">
            <v>0</v>
          </cell>
        </row>
        <row r="1135">
          <cell r="A1135" t="str">
            <v xml:space="preserve">7350-5-600                                   </v>
          </cell>
          <cell r="C1135">
            <v>0</v>
          </cell>
          <cell r="D1135">
            <v>0</v>
          </cell>
        </row>
        <row r="1136">
          <cell r="A1136" t="str">
            <v xml:space="preserve">7360-5                                       </v>
          </cell>
          <cell r="C1136">
            <v>0</v>
          </cell>
          <cell r="D1136">
            <v>0</v>
          </cell>
        </row>
        <row r="1137">
          <cell r="A1137" t="str">
            <v xml:space="preserve">7360-5-000                                   </v>
          </cell>
          <cell r="C1137">
            <v>0</v>
          </cell>
          <cell r="D1137">
            <v>0</v>
          </cell>
        </row>
        <row r="1138">
          <cell r="A1138" t="str">
            <v xml:space="preserve">7360-5-300                                   </v>
          </cell>
          <cell r="C1138">
            <v>0</v>
          </cell>
          <cell r="D1138">
            <v>0</v>
          </cell>
        </row>
        <row r="1139">
          <cell r="A1139" t="str">
            <v xml:space="preserve">7360-5-400                                   </v>
          </cell>
          <cell r="C1139">
            <v>0</v>
          </cell>
          <cell r="D1139">
            <v>0</v>
          </cell>
        </row>
        <row r="1140">
          <cell r="A1140" t="str">
            <v xml:space="preserve">7360-5-600                                   </v>
          </cell>
          <cell r="C1140">
            <v>0</v>
          </cell>
          <cell r="D1140">
            <v>0</v>
          </cell>
        </row>
        <row r="1141">
          <cell r="A1141" t="str">
            <v xml:space="preserve">8000-5-100                                   </v>
          </cell>
          <cell r="C1141">
            <v>0</v>
          </cell>
          <cell r="D1141">
            <v>0</v>
          </cell>
        </row>
        <row r="1142">
          <cell r="A1142" t="str">
            <v xml:space="preserve">8000-7-100                                   </v>
          </cell>
          <cell r="C1142">
            <v>0</v>
          </cell>
          <cell r="D1142">
            <v>0</v>
          </cell>
        </row>
        <row r="1143">
          <cell r="A1143" t="str">
            <v xml:space="preserve">8010-5                                       </v>
          </cell>
          <cell r="C1143">
            <v>0</v>
          </cell>
          <cell r="D1143">
            <v>0</v>
          </cell>
        </row>
        <row r="1144">
          <cell r="A1144" t="str">
            <v xml:space="preserve">8012-5                                       </v>
          </cell>
          <cell r="C1144">
            <v>-4370</v>
          </cell>
          <cell r="D1144">
            <v>180229.53</v>
          </cell>
        </row>
        <row r="1145">
          <cell r="A1145" t="str">
            <v xml:space="preserve">8020-5                                       </v>
          </cell>
          <cell r="C1145">
            <v>-436133.49</v>
          </cell>
          <cell r="D1145">
            <v>-62918.229999999981</v>
          </cell>
        </row>
        <row r="1146">
          <cell r="A1146" t="str">
            <v xml:space="preserve">8021-5                                       </v>
          </cell>
          <cell r="C1146">
            <v>56508.91</v>
          </cell>
          <cell r="D1146">
            <v>20536.429999999993</v>
          </cell>
        </row>
        <row r="1147">
          <cell r="A1147" t="str">
            <v xml:space="preserve">8510-5                                       </v>
          </cell>
          <cell r="C1147">
            <v>22344.799999999999</v>
          </cell>
          <cell r="D1147">
            <v>0</v>
          </cell>
        </row>
        <row r="1148">
          <cell r="A1148" t="str">
            <v xml:space="preserve">8511-5                                       </v>
          </cell>
          <cell r="C1148">
            <v>0</v>
          </cell>
          <cell r="D1148">
            <v>0</v>
          </cell>
        </row>
        <row r="1149">
          <cell r="A1149" t="str">
            <v xml:space="preserve">8512-5                                       </v>
          </cell>
          <cell r="C1149">
            <v>0</v>
          </cell>
          <cell r="D1149">
            <v>0</v>
          </cell>
        </row>
        <row r="1150">
          <cell r="A1150" t="str">
            <v xml:space="preserve">8520-5                                       </v>
          </cell>
          <cell r="C1150">
            <v>278037.88</v>
          </cell>
          <cell r="D1150">
            <v>13258.510000000009</v>
          </cell>
        </row>
        <row r="1151">
          <cell r="A1151" t="str">
            <v xml:space="preserve">8521-5                                       </v>
          </cell>
          <cell r="C1151">
            <v>-78329.19</v>
          </cell>
          <cell r="D1151">
            <v>0</v>
          </cell>
        </row>
        <row r="1152">
          <cell r="A1152" t="str">
            <v xml:space="preserve">8530-5                                       </v>
          </cell>
          <cell r="C1152">
            <v>0</v>
          </cell>
          <cell r="D1152">
            <v>0</v>
          </cell>
        </row>
        <row r="1153">
          <cell r="A1153" t="str">
            <v xml:space="preserve">8530-6                                       </v>
          </cell>
          <cell r="C1153">
            <v>0</v>
          </cell>
          <cell r="D1153">
            <v>0</v>
          </cell>
        </row>
        <row r="1154">
          <cell r="A1154" t="str">
            <v xml:space="preserve">8530-7                                       </v>
          </cell>
          <cell r="C1154">
            <v>0</v>
          </cell>
          <cell r="D1154">
            <v>0</v>
          </cell>
        </row>
        <row r="1155">
          <cell r="A1155" t="str">
            <v xml:space="preserve">8577-5                                       </v>
          </cell>
          <cell r="C1155">
            <v>0</v>
          </cell>
          <cell r="D1155">
            <v>0</v>
          </cell>
        </row>
        <row r="1156">
          <cell r="A1156" t="str">
            <v xml:space="preserve">8578-5                                       </v>
          </cell>
          <cell r="C1156">
            <v>0</v>
          </cell>
          <cell r="D1156">
            <v>0</v>
          </cell>
        </row>
        <row r="1157">
          <cell r="A1157" t="str">
            <v xml:space="preserve">8910-5                                       </v>
          </cell>
          <cell r="C1157">
            <v>6576559.6600000001</v>
          </cell>
          <cell r="D1157">
            <v>0</v>
          </cell>
        </row>
        <row r="1158">
          <cell r="A1158" t="str">
            <v xml:space="preserve">9000-5                                       </v>
          </cell>
          <cell r="C1158">
            <v>0</v>
          </cell>
          <cell r="D1158">
            <v>0</v>
          </cell>
        </row>
        <row r="1159">
          <cell r="A1159" t="str">
            <v xml:space="preserve">9001-5                                       </v>
          </cell>
          <cell r="C1159">
            <v>0</v>
          </cell>
          <cell r="D1159">
            <v>0</v>
          </cell>
        </row>
        <row r="1160">
          <cell r="A1160" t="str">
            <v xml:space="preserve">9002-5                                       </v>
          </cell>
          <cell r="C1160">
            <v>0</v>
          </cell>
          <cell r="D1160">
            <v>0</v>
          </cell>
        </row>
        <row r="1161">
          <cell r="A1161" t="str">
            <v xml:space="preserve">9003-5                                       </v>
          </cell>
          <cell r="C1161">
            <v>0</v>
          </cell>
          <cell r="D1161">
            <v>0</v>
          </cell>
        </row>
      </sheetData>
      <sheetData sheetId="7" refreshError="1">
        <row r="8">
          <cell r="A8" t="str">
            <v xml:space="preserve">1011-1                                       </v>
          </cell>
          <cell r="C8">
            <v>0</v>
          </cell>
          <cell r="D8">
            <v>0</v>
          </cell>
        </row>
        <row r="9">
          <cell r="A9" t="str">
            <v xml:space="preserve">1012-2                                       </v>
          </cell>
          <cell r="C9">
            <v>0</v>
          </cell>
          <cell r="D9">
            <v>0</v>
          </cell>
        </row>
        <row r="10">
          <cell r="A10" t="str">
            <v xml:space="preserve">1013-1                                       </v>
          </cell>
          <cell r="C10">
            <v>0</v>
          </cell>
          <cell r="D10">
            <v>0</v>
          </cell>
        </row>
        <row r="11">
          <cell r="A11" t="str">
            <v xml:space="preserve">1014-1                                       </v>
          </cell>
          <cell r="C11">
            <v>0</v>
          </cell>
          <cell r="D11">
            <v>0</v>
          </cell>
        </row>
        <row r="12">
          <cell r="A12" t="str">
            <v xml:space="preserve">1015-2                                       </v>
          </cell>
          <cell r="C12">
            <v>1000</v>
          </cell>
          <cell r="D12">
            <v>0</v>
          </cell>
        </row>
        <row r="13">
          <cell r="A13" t="str">
            <v xml:space="preserve">1016-1                                       </v>
          </cell>
          <cell r="C13">
            <v>0</v>
          </cell>
          <cell r="D13">
            <v>0</v>
          </cell>
        </row>
        <row r="14">
          <cell r="A14" t="str">
            <v xml:space="preserve">1017-1                                       </v>
          </cell>
          <cell r="C14">
            <v>-710365.28</v>
          </cell>
          <cell r="D14">
            <v>700383.28</v>
          </cell>
        </row>
        <row r="15">
          <cell r="A15" t="str">
            <v xml:space="preserve">1018-1                                       </v>
          </cell>
          <cell r="C15">
            <v>0</v>
          </cell>
          <cell r="D15">
            <v>0</v>
          </cell>
        </row>
        <row r="16">
          <cell r="A16" t="str">
            <v xml:space="preserve">1021-1                                       </v>
          </cell>
          <cell r="C16">
            <v>0</v>
          </cell>
          <cell r="D16">
            <v>0</v>
          </cell>
        </row>
        <row r="17">
          <cell r="A17" t="str">
            <v xml:space="preserve">1022-1                                       </v>
          </cell>
          <cell r="C17">
            <v>829.08</v>
          </cell>
          <cell r="D17">
            <v>-238.83000000000004</v>
          </cell>
        </row>
        <row r="18">
          <cell r="A18" t="str">
            <v xml:space="preserve">1023-1                                       </v>
          </cell>
          <cell r="C18">
            <v>1730103.97</v>
          </cell>
          <cell r="D18">
            <v>-1054411.54</v>
          </cell>
        </row>
        <row r="19">
          <cell r="A19" t="str">
            <v xml:space="preserve">1025-2                                       </v>
          </cell>
          <cell r="C19">
            <v>283120</v>
          </cell>
          <cell r="D19">
            <v>-264868.78000000003</v>
          </cell>
        </row>
        <row r="20">
          <cell r="A20" t="str">
            <v xml:space="preserve">1028-1                                       </v>
          </cell>
          <cell r="C20">
            <v>1045633.53</v>
          </cell>
          <cell r="D20">
            <v>-1044906.06</v>
          </cell>
        </row>
        <row r="21">
          <cell r="A21" t="str">
            <v xml:space="preserve">1031-1                                       </v>
          </cell>
          <cell r="C21">
            <v>0</v>
          </cell>
          <cell r="D21">
            <v>0</v>
          </cell>
        </row>
        <row r="22">
          <cell r="A22" t="str">
            <v xml:space="preserve">1041-1                                       </v>
          </cell>
          <cell r="C22">
            <v>0</v>
          </cell>
          <cell r="D22">
            <v>0</v>
          </cell>
        </row>
        <row r="23">
          <cell r="A23" t="str">
            <v xml:space="preserve">1051-1                                       </v>
          </cell>
          <cell r="C23">
            <v>0</v>
          </cell>
          <cell r="D23">
            <v>0</v>
          </cell>
        </row>
        <row r="24">
          <cell r="A24" t="str">
            <v xml:space="preserve">1051-2                                       </v>
          </cell>
          <cell r="C24">
            <v>0</v>
          </cell>
          <cell r="D24">
            <v>0</v>
          </cell>
        </row>
        <row r="25">
          <cell r="A25" t="str">
            <v xml:space="preserve">1052-2                                       </v>
          </cell>
          <cell r="C25">
            <v>19559</v>
          </cell>
          <cell r="D25">
            <v>10372</v>
          </cell>
        </row>
        <row r="26">
          <cell r="A26" t="str">
            <v xml:space="preserve">1061-1                                       </v>
          </cell>
          <cell r="C26">
            <v>20000</v>
          </cell>
          <cell r="D26">
            <v>-5466</v>
          </cell>
        </row>
        <row r="27">
          <cell r="A27" t="str">
            <v xml:space="preserve">1061-2                                       </v>
          </cell>
          <cell r="C27">
            <v>873.35</v>
          </cell>
          <cell r="D27">
            <v>-75.350000000000023</v>
          </cell>
        </row>
        <row r="28">
          <cell r="A28" t="str">
            <v xml:space="preserve">1061-3                                       </v>
          </cell>
          <cell r="C28">
            <v>0</v>
          </cell>
          <cell r="D28">
            <v>0</v>
          </cell>
        </row>
        <row r="29">
          <cell r="A29" t="str">
            <v xml:space="preserve">1071-1                                       </v>
          </cell>
          <cell r="C29">
            <v>0</v>
          </cell>
          <cell r="D29">
            <v>0</v>
          </cell>
        </row>
        <row r="30">
          <cell r="A30" t="str">
            <v xml:space="preserve">1071-2                                       </v>
          </cell>
          <cell r="C30">
            <v>0</v>
          </cell>
          <cell r="D30">
            <v>0</v>
          </cell>
        </row>
        <row r="31">
          <cell r="A31" t="str">
            <v xml:space="preserve">1071-3                                       </v>
          </cell>
          <cell r="C31">
            <v>0</v>
          </cell>
          <cell r="D31">
            <v>0</v>
          </cell>
        </row>
        <row r="32">
          <cell r="A32" t="str">
            <v xml:space="preserve">1110-1                                       </v>
          </cell>
          <cell r="C32">
            <v>0</v>
          </cell>
          <cell r="D32">
            <v>0</v>
          </cell>
        </row>
        <row r="33">
          <cell r="A33" t="str">
            <v xml:space="preserve">1111-1                                       </v>
          </cell>
          <cell r="C33">
            <v>62951705.810000002</v>
          </cell>
          <cell r="D33">
            <v>18348523.099999994</v>
          </cell>
        </row>
        <row r="34">
          <cell r="A34" t="str">
            <v xml:space="preserve">1112-1                                       </v>
          </cell>
          <cell r="C34">
            <v>29018219.530000001</v>
          </cell>
          <cell r="D34">
            <v>-8276054.120000001</v>
          </cell>
        </row>
        <row r="35">
          <cell r="A35" t="str">
            <v xml:space="preserve">1113-1                                       </v>
          </cell>
          <cell r="C35">
            <v>59048</v>
          </cell>
          <cell r="D35">
            <v>36247</v>
          </cell>
        </row>
        <row r="36">
          <cell r="A36" t="str">
            <v xml:space="preserve">1114-1                                       </v>
          </cell>
          <cell r="C36">
            <v>-374097.6</v>
          </cell>
          <cell r="D36">
            <v>374097.6</v>
          </cell>
        </row>
        <row r="37">
          <cell r="A37" t="str">
            <v xml:space="preserve">1120-1                                       </v>
          </cell>
          <cell r="C37">
            <v>-359422</v>
          </cell>
          <cell r="D37">
            <v>0</v>
          </cell>
        </row>
        <row r="38">
          <cell r="A38" t="str">
            <v xml:space="preserve">1130-1                                       </v>
          </cell>
          <cell r="C38">
            <v>0</v>
          </cell>
          <cell r="D38">
            <v>0</v>
          </cell>
        </row>
        <row r="39">
          <cell r="A39" t="str">
            <v xml:space="preserve">1172-1                                       </v>
          </cell>
          <cell r="C39">
            <v>0</v>
          </cell>
          <cell r="D39">
            <v>0</v>
          </cell>
        </row>
        <row r="40">
          <cell r="A40" t="str">
            <v xml:space="preserve">1173-1                                       </v>
          </cell>
          <cell r="C40">
            <v>0</v>
          </cell>
          <cell r="D40">
            <v>0</v>
          </cell>
        </row>
        <row r="41">
          <cell r="A41" t="str">
            <v xml:space="preserve">1176-1                                       </v>
          </cell>
          <cell r="C41">
            <v>0</v>
          </cell>
          <cell r="D41">
            <v>0</v>
          </cell>
        </row>
        <row r="42">
          <cell r="A42" t="str">
            <v xml:space="preserve">1180-1                                       </v>
          </cell>
          <cell r="C42">
            <v>4796980.4000000004</v>
          </cell>
          <cell r="D42">
            <v>-45905.400000000373</v>
          </cell>
        </row>
        <row r="43">
          <cell r="A43" t="str">
            <v xml:space="preserve">1181-1                                       </v>
          </cell>
          <cell r="C43">
            <v>2576897.71</v>
          </cell>
          <cell r="D43">
            <v>-922115.42999999993</v>
          </cell>
        </row>
        <row r="44">
          <cell r="A44" t="str">
            <v xml:space="preserve">1182-1                                       </v>
          </cell>
          <cell r="C44">
            <v>0</v>
          </cell>
          <cell r="D44">
            <v>0</v>
          </cell>
        </row>
        <row r="45">
          <cell r="A45" t="str">
            <v xml:space="preserve">1183-1                                       </v>
          </cell>
          <cell r="C45">
            <v>1226191.07</v>
          </cell>
          <cell r="D45">
            <v>1312026.7499999998</v>
          </cell>
        </row>
        <row r="46">
          <cell r="A46" t="str">
            <v xml:space="preserve">1184-1                                       </v>
          </cell>
          <cell r="C46">
            <v>0</v>
          </cell>
          <cell r="D46">
            <v>0</v>
          </cell>
        </row>
        <row r="47">
          <cell r="A47" t="str">
            <v xml:space="preserve">1192-1                                       </v>
          </cell>
          <cell r="C47">
            <v>0</v>
          </cell>
          <cell r="D47">
            <v>0</v>
          </cell>
        </row>
        <row r="48">
          <cell r="A48" t="str">
            <v xml:space="preserve">1210-1                                       </v>
          </cell>
          <cell r="C48">
            <v>45873569.719999999</v>
          </cell>
          <cell r="D48">
            <v>0</v>
          </cell>
        </row>
        <row r="49">
          <cell r="A49" t="str">
            <v xml:space="preserve">1211-1                                       </v>
          </cell>
          <cell r="C49">
            <v>0</v>
          </cell>
          <cell r="D49">
            <v>0</v>
          </cell>
        </row>
        <row r="50">
          <cell r="A50" t="str">
            <v xml:space="preserve">1212-1                                       </v>
          </cell>
          <cell r="C50">
            <v>0</v>
          </cell>
          <cell r="D50">
            <v>0</v>
          </cell>
        </row>
        <row r="51">
          <cell r="A51" t="str">
            <v xml:space="preserve">1213-1                                       </v>
          </cell>
          <cell r="C51">
            <v>120661.6</v>
          </cell>
          <cell r="D51">
            <v>-42825.290000000008</v>
          </cell>
        </row>
        <row r="52">
          <cell r="A52" t="str">
            <v xml:space="preserve">1214-1                                       </v>
          </cell>
          <cell r="C52">
            <v>0</v>
          </cell>
          <cell r="D52">
            <v>0</v>
          </cell>
        </row>
        <row r="53">
          <cell r="A53" t="str">
            <v xml:space="preserve">1215-1                                       </v>
          </cell>
          <cell r="C53">
            <v>0</v>
          </cell>
          <cell r="D53">
            <v>0</v>
          </cell>
        </row>
        <row r="54">
          <cell r="A54" t="str">
            <v xml:space="preserve">1216-1                                       </v>
          </cell>
          <cell r="C54">
            <v>64004385.979999997</v>
          </cell>
          <cell r="D54">
            <v>0</v>
          </cell>
        </row>
        <row r="55">
          <cell r="A55" t="str">
            <v xml:space="preserve">1217-1                                       </v>
          </cell>
          <cell r="C55">
            <v>0</v>
          </cell>
          <cell r="D55">
            <v>3204570.21</v>
          </cell>
        </row>
        <row r="56">
          <cell r="A56" t="str">
            <v xml:space="preserve">1218-1                                       </v>
          </cell>
          <cell r="C56">
            <v>1106938.3</v>
          </cell>
          <cell r="D56">
            <v>-792546.56</v>
          </cell>
        </row>
        <row r="57">
          <cell r="A57" t="str">
            <v xml:space="preserve">1219-1                                       </v>
          </cell>
          <cell r="C57">
            <v>0</v>
          </cell>
          <cell r="D57">
            <v>0</v>
          </cell>
        </row>
        <row r="58">
          <cell r="A58" t="str">
            <v xml:space="preserve">1220-1                                       </v>
          </cell>
          <cell r="C58">
            <v>1233360.68</v>
          </cell>
          <cell r="D58">
            <v>-28557.989999999991</v>
          </cell>
        </row>
        <row r="59">
          <cell r="A59" t="str">
            <v xml:space="preserve">1221-1                                       </v>
          </cell>
          <cell r="C59">
            <v>0</v>
          </cell>
          <cell r="D59">
            <v>0</v>
          </cell>
        </row>
        <row r="60">
          <cell r="A60" t="str">
            <v xml:space="preserve">1222-1                                       </v>
          </cell>
          <cell r="C60">
            <v>0</v>
          </cell>
          <cell r="D60">
            <v>0</v>
          </cell>
        </row>
        <row r="61">
          <cell r="A61" t="str">
            <v xml:space="preserve">1223-1                                       </v>
          </cell>
          <cell r="C61">
            <v>0</v>
          </cell>
          <cell r="D61">
            <v>0</v>
          </cell>
        </row>
        <row r="62">
          <cell r="A62" t="str">
            <v xml:space="preserve">1224-1                                       </v>
          </cell>
          <cell r="C62">
            <v>14572241.35</v>
          </cell>
          <cell r="D62">
            <v>-14449492.310000001</v>
          </cell>
        </row>
        <row r="63">
          <cell r="A63" t="str">
            <v xml:space="preserve">1231-1                                       </v>
          </cell>
          <cell r="C63">
            <v>0</v>
          </cell>
          <cell r="D63">
            <v>0</v>
          </cell>
        </row>
        <row r="64">
          <cell r="A64" t="str">
            <v xml:space="preserve">1232-1                                       </v>
          </cell>
          <cell r="C64">
            <v>167410672.21000001</v>
          </cell>
          <cell r="D64">
            <v>36057895.199999988</v>
          </cell>
        </row>
        <row r="65">
          <cell r="A65" t="str">
            <v xml:space="preserve">1233-1                                       </v>
          </cell>
          <cell r="C65">
            <v>38289687.530000001</v>
          </cell>
          <cell r="D65">
            <v>1569548.2699999958</v>
          </cell>
        </row>
        <row r="66">
          <cell r="A66" t="str">
            <v xml:space="preserve">1234-1                                       </v>
          </cell>
          <cell r="C66">
            <v>122621373.61</v>
          </cell>
          <cell r="D66">
            <v>2895687.9300000072</v>
          </cell>
        </row>
        <row r="67">
          <cell r="A67" t="str">
            <v xml:space="preserve">1240-1                                       </v>
          </cell>
          <cell r="C67">
            <v>-920960</v>
          </cell>
          <cell r="D67">
            <v>0</v>
          </cell>
        </row>
        <row r="68">
          <cell r="A68" t="str">
            <v xml:space="preserve">1276-1                                       </v>
          </cell>
          <cell r="C68">
            <v>0</v>
          </cell>
          <cell r="D68">
            <v>0</v>
          </cell>
        </row>
        <row r="69">
          <cell r="A69" t="str">
            <v xml:space="preserve">1277-1                                       </v>
          </cell>
          <cell r="C69">
            <v>25092454.620000001</v>
          </cell>
          <cell r="D69">
            <v>-6041468.2900000028</v>
          </cell>
        </row>
        <row r="70">
          <cell r="A70" t="str">
            <v xml:space="preserve">1281-1                                       </v>
          </cell>
          <cell r="C70">
            <v>22609158</v>
          </cell>
          <cell r="D70">
            <v>0</v>
          </cell>
        </row>
        <row r="71">
          <cell r="A71" t="str">
            <v xml:space="preserve">1282-1                                       </v>
          </cell>
          <cell r="C71">
            <v>0</v>
          </cell>
          <cell r="D71">
            <v>0</v>
          </cell>
        </row>
        <row r="72">
          <cell r="A72" t="str">
            <v xml:space="preserve">1283-1                                       </v>
          </cell>
          <cell r="C72">
            <v>135705.07</v>
          </cell>
          <cell r="D72">
            <v>0</v>
          </cell>
        </row>
        <row r="73">
          <cell r="A73" t="str">
            <v xml:space="preserve">1284-1                                       </v>
          </cell>
          <cell r="C73">
            <v>0</v>
          </cell>
          <cell r="D73">
            <v>0</v>
          </cell>
        </row>
        <row r="74">
          <cell r="A74" t="str">
            <v xml:space="preserve">1291-1                                       </v>
          </cell>
          <cell r="C74">
            <v>0</v>
          </cell>
          <cell r="D74">
            <v>0</v>
          </cell>
        </row>
        <row r="75">
          <cell r="A75" t="str">
            <v xml:space="preserve">1311-2                                       </v>
          </cell>
          <cell r="C75">
            <v>0</v>
          </cell>
          <cell r="D75">
            <v>0</v>
          </cell>
        </row>
        <row r="76">
          <cell r="A76" t="str">
            <v xml:space="preserve">1311-6                                       </v>
          </cell>
          <cell r="C76">
            <v>801022.78</v>
          </cell>
          <cell r="D76">
            <v>115531.55999999994</v>
          </cell>
        </row>
        <row r="77">
          <cell r="A77" t="str">
            <v xml:space="preserve">1312-3                                       </v>
          </cell>
          <cell r="C77">
            <v>0</v>
          </cell>
          <cell r="D77">
            <v>0</v>
          </cell>
        </row>
        <row r="78">
          <cell r="A78" t="str">
            <v xml:space="preserve">1314-2                                       </v>
          </cell>
          <cell r="C78">
            <v>1875</v>
          </cell>
          <cell r="D78">
            <v>0</v>
          </cell>
        </row>
        <row r="79">
          <cell r="A79" t="str">
            <v xml:space="preserve">1314-3                                       </v>
          </cell>
          <cell r="C79">
            <v>0</v>
          </cell>
          <cell r="D79">
            <v>0</v>
          </cell>
        </row>
        <row r="80">
          <cell r="A80" t="str">
            <v xml:space="preserve">1314-6                                       </v>
          </cell>
          <cell r="C80">
            <v>1604002.65</v>
          </cell>
          <cell r="D80">
            <v>-180768.82999999984</v>
          </cell>
        </row>
        <row r="81">
          <cell r="A81" t="str">
            <v xml:space="preserve">1315-6                                       </v>
          </cell>
          <cell r="C81">
            <v>0</v>
          </cell>
          <cell r="D81">
            <v>-19810.400000000001</v>
          </cell>
        </row>
        <row r="82">
          <cell r="A82" t="str">
            <v xml:space="preserve">1316-2                                       </v>
          </cell>
          <cell r="C82">
            <v>21170</v>
          </cell>
          <cell r="D82">
            <v>0</v>
          </cell>
        </row>
        <row r="83">
          <cell r="A83" t="str">
            <v xml:space="preserve">1316-3                                       </v>
          </cell>
          <cell r="C83">
            <v>19000</v>
          </cell>
          <cell r="D83">
            <v>0</v>
          </cell>
        </row>
        <row r="84">
          <cell r="A84" t="str">
            <v xml:space="preserve">1316-5                                       </v>
          </cell>
          <cell r="C84">
            <v>0</v>
          </cell>
          <cell r="D84">
            <v>0</v>
          </cell>
        </row>
        <row r="85">
          <cell r="A85" t="str">
            <v xml:space="preserve">1316-6                                       </v>
          </cell>
          <cell r="C85">
            <v>307501.59999999998</v>
          </cell>
          <cell r="D85">
            <v>-29803.599999999977</v>
          </cell>
        </row>
        <row r="86">
          <cell r="A86" t="str">
            <v xml:space="preserve">1317-2                                       </v>
          </cell>
          <cell r="C86">
            <v>-1920</v>
          </cell>
          <cell r="D86">
            <v>0</v>
          </cell>
        </row>
        <row r="87">
          <cell r="A87" t="str">
            <v xml:space="preserve">1317-3                                       </v>
          </cell>
          <cell r="C87">
            <v>-19000</v>
          </cell>
          <cell r="D87">
            <v>0</v>
          </cell>
        </row>
        <row r="88">
          <cell r="A88" t="str">
            <v xml:space="preserve">1318-2                                       </v>
          </cell>
          <cell r="C88">
            <v>205932.35</v>
          </cell>
          <cell r="D88">
            <v>-60727.25</v>
          </cell>
        </row>
        <row r="89">
          <cell r="A89" t="str">
            <v xml:space="preserve">1318-3                                       </v>
          </cell>
          <cell r="C89">
            <v>0</v>
          </cell>
          <cell r="D89">
            <v>0</v>
          </cell>
        </row>
        <row r="90">
          <cell r="A90" t="str">
            <v xml:space="preserve">1318-5                                       </v>
          </cell>
          <cell r="C90">
            <v>0</v>
          </cell>
          <cell r="D90">
            <v>0</v>
          </cell>
        </row>
        <row r="91">
          <cell r="A91" t="str">
            <v xml:space="preserve">1318-6                                       </v>
          </cell>
          <cell r="C91">
            <v>1071373.3700000001</v>
          </cell>
          <cell r="D91">
            <v>-50460.15000000014</v>
          </cell>
        </row>
        <row r="92">
          <cell r="A92" t="str">
            <v xml:space="preserve">1320-2                                       </v>
          </cell>
          <cell r="C92">
            <v>382027.86</v>
          </cell>
          <cell r="D92">
            <v>-954.98999999999069</v>
          </cell>
        </row>
        <row r="93">
          <cell r="A93" t="str">
            <v xml:space="preserve">1320-3                                       </v>
          </cell>
          <cell r="C93">
            <v>668710.23</v>
          </cell>
          <cell r="D93">
            <v>-180522.66999999998</v>
          </cell>
        </row>
        <row r="94">
          <cell r="A94" t="str">
            <v xml:space="preserve">1320-5                                       </v>
          </cell>
          <cell r="C94">
            <v>0</v>
          </cell>
          <cell r="D94">
            <v>0</v>
          </cell>
        </row>
        <row r="95">
          <cell r="A95" t="str">
            <v xml:space="preserve">1320-6                                       </v>
          </cell>
          <cell r="C95">
            <v>11526201.27</v>
          </cell>
          <cell r="D95">
            <v>125285.90000000037</v>
          </cell>
        </row>
        <row r="96">
          <cell r="A96" t="str">
            <v xml:space="preserve">1321-6                                       </v>
          </cell>
          <cell r="C96">
            <v>-187396</v>
          </cell>
          <cell r="D96">
            <v>0</v>
          </cell>
        </row>
        <row r="97">
          <cell r="A97" t="str">
            <v xml:space="preserve">1322-2                                       </v>
          </cell>
          <cell r="C97">
            <v>1368</v>
          </cell>
          <cell r="D97">
            <v>-432</v>
          </cell>
        </row>
        <row r="98">
          <cell r="A98" t="str">
            <v xml:space="preserve">1322-3                                       </v>
          </cell>
          <cell r="C98">
            <v>0</v>
          </cell>
          <cell r="D98">
            <v>0</v>
          </cell>
        </row>
        <row r="99">
          <cell r="A99" t="str">
            <v xml:space="preserve">1322-6                                       </v>
          </cell>
          <cell r="C99">
            <v>79874.490000000005</v>
          </cell>
          <cell r="D99">
            <v>-28255.560000000005</v>
          </cell>
        </row>
        <row r="100">
          <cell r="A100" t="str">
            <v xml:space="preserve">1323-4                                       </v>
          </cell>
          <cell r="C100">
            <v>0</v>
          </cell>
          <cell r="D100">
            <v>0</v>
          </cell>
        </row>
        <row r="101">
          <cell r="A101" t="str">
            <v xml:space="preserve">1324-6                                       </v>
          </cell>
          <cell r="C101">
            <v>-17710</v>
          </cell>
          <cell r="D101">
            <v>0</v>
          </cell>
        </row>
        <row r="102">
          <cell r="A102" t="str">
            <v xml:space="preserve">1331-2                                       </v>
          </cell>
          <cell r="C102">
            <v>0</v>
          </cell>
          <cell r="D102">
            <v>0</v>
          </cell>
        </row>
        <row r="103">
          <cell r="A103" t="str">
            <v xml:space="preserve">1331-3                                       </v>
          </cell>
          <cell r="C103">
            <v>1230887.26</v>
          </cell>
          <cell r="D103">
            <v>0</v>
          </cell>
        </row>
        <row r="104">
          <cell r="A104" t="str">
            <v xml:space="preserve">1331-6                                       </v>
          </cell>
          <cell r="C104">
            <v>317097.39</v>
          </cell>
          <cell r="D104">
            <v>0</v>
          </cell>
        </row>
        <row r="105">
          <cell r="A105" t="str">
            <v xml:space="preserve">1341-2-86                                    </v>
          </cell>
          <cell r="C105">
            <v>46398748.880000003</v>
          </cell>
          <cell r="D105">
            <v>-16872185.920000002</v>
          </cell>
        </row>
        <row r="106">
          <cell r="A106" t="str">
            <v xml:space="preserve">1341-2-89                                    </v>
          </cell>
          <cell r="C106">
            <v>0</v>
          </cell>
          <cell r="D106">
            <v>0</v>
          </cell>
        </row>
        <row r="107">
          <cell r="A107" t="str">
            <v xml:space="preserve">1341-2-95                                    </v>
          </cell>
          <cell r="C107">
            <v>0</v>
          </cell>
          <cell r="D107">
            <v>0</v>
          </cell>
        </row>
        <row r="108">
          <cell r="A108" t="str">
            <v xml:space="preserve">1341-2-96                                    </v>
          </cell>
          <cell r="C108">
            <v>0</v>
          </cell>
          <cell r="D108">
            <v>0</v>
          </cell>
        </row>
        <row r="109">
          <cell r="A109" t="str">
            <v xml:space="preserve">1341-2-97                                    </v>
          </cell>
          <cell r="C109">
            <v>0</v>
          </cell>
          <cell r="D109">
            <v>0</v>
          </cell>
        </row>
        <row r="110">
          <cell r="A110" t="str">
            <v xml:space="preserve">1341-3-81                                    </v>
          </cell>
          <cell r="C110">
            <v>1069581.05</v>
          </cell>
          <cell r="D110">
            <v>-1585226</v>
          </cell>
        </row>
        <row r="111">
          <cell r="A111" t="str">
            <v xml:space="preserve">1341-3-82                                    </v>
          </cell>
          <cell r="C111">
            <v>2313069.3199999998</v>
          </cell>
          <cell r="D111">
            <v>-13436281.75</v>
          </cell>
        </row>
        <row r="112">
          <cell r="A112" t="str">
            <v xml:space="preserve">1351-1-83                                    </v>
          </cell>
          <cell r="C112">
            <v>0</v>
          </cell>
          <cell r="D112">
            <v>0</v>
          </cell>
        </row>
        <row r="113">
          <cell r="A113" t="str">
            <v xml:space="preserve">1351-1-84                                    </v>
          </cell>
          <cell r="C113">
            <v>0</v>
          </cell>
          <cell r="D113">
            <v>0</v>
          </cell>
        </row>
        <row r="114">
          <cell r="A114" t="str">
            <v xml:space="preserve">1351-1-86                                    </v>
          </cell>
          <cell r="C114">
            <v>0</v>
          </cell>
          <cell r="D114">
            <v>0</v>
          </cell>
        </row>
        <row r="115">
          <cell r="A115" t="str">
            <v xml:space="preserve">1351-1-88                                    </v>
          </cell>
          <cell r="C115">
            <v>0</v>
          </cell>
          <cell r="D115">
            <v>0</v>
          </cell>
        </row>
        <row r="116">
          <cell r="A116" t="str">
            <v xml:space="preserve">1361-4                                       </v>
          </cell>
          <cell r="C116">
            <v>3821057.23</v>
          </cell>
          <cell r="D116">
            <v>0</v>
          </cell>
        </row>
        <row r="117">
          <cell r="A117" t="str">
            <v xml:space="preserve">1362-4                                       </v>
          </cell>
          <cell r="C117">
            <v>0</v>
          </cell>
          <cell r="D117">
            <v>0</v>
          </cell>
        </row>
        <row r="118">
          <cell r="A118" t="str">
            <v xml:space="preserve">1440-1                                       </v>
          </cell>
          <cell r="C118">
            <v>32560</v>
          </cell>
          <cell r="D118">
            <v>-4655</v>
          </cell>
        </row>
        <row r="119">
          <cell r="A119" t="str">
            <v xml:space="preserve">1450-1                                       </v>
          </cell>
          <cell r="C119">
            <v>104183.29</v>
          </cell>
          <cell r="D119">
            <v>66073.58</v>
          </cell>
        </row>
        <row r="120">
          <cell r="A120" t="str">
            <v xml:space="preserve">1451-1                                       </v>
          </cell>
          <cell r="C120">
            <v>0</v>
          </cell>
          <cell r="D120">
            <v>0</v>
          </cell>
        </row>
        <row r="121">
          <cell r="A121" t="str">
            <v xml:space="preserve">1465-1                                       </v>
          </cell>
          <cell r="C121">
            <v>0</v>
          </cell>
          <cell r="D121">
            <v>0</v>
          </cell>
        </row>
        <row r="122">
          <cell r="A122" t="str">
            <v xml:space="preserve">1466-1                                       </v>
          </cell>
          <cell r="C122">
            <v>500000</v>
          </cell>
          <cell r="D122">
            <v>0</v>
          </cell>
        </row>
        <row r="123">
          <cell r="A123" t="str">
            <v xml:space="preserve">1467-1                                       </v>
          </cell>
          <cell r="C123">
            <v>0</v>
          </cell>
          <cell r="D123">
            <v>0</v>
          </cell>
        </row>
        <row r="124">
          <cell r="A124" t="str">
            <v xml:space="preserve">1468-1                                       </v>
          </cell>
          <cell r="C124">
            <v>0</v>
          </cell>
          <cell r="D124">
            <v>0</v>
          </cell>
        </row>
        <row r="125">
          <cell r="A125" t="str">
            <v xml:space="preserve">1490-1                                       </v>
          </cell>
          <cell r="C125">
            <v>2204510.94</v>
          </cell>
          <cell r="D125">
            <v>-363013.07999999984</v>
          </cell>
        </row>
        <row r="126">
          <cell r="A126" t="str">
            <v xml:space="preserve">1510-2                                       </v>
          </cell>
          <cell r="C126">
            <v>33910367</v>
          </cell>
          <cell r="D126">
            <v>6617512</v>
          </cell>
        </row>
        <row r="127">
          <cell r="A127" t="str">
            <v xml:space="preserve">1515-2                                       </v>
          </cell>
          <cell r="C127">
            <v>189517011.28</v>
          </cell>
          <cell r="D127">
            <v>17198107</v>
          </cell>
        </row>
        <row r="128">
          <cell r="A128" t="str">
            <v xml:space="preserve">1515-6                                       </v>
          </cell>
          <cell r="C128">
            <v>2205714.1800000002</v>
          </cell>
          <cell r="D128">
            <v>0</v>
          </cell>
        </row>
        <row r="129">
          <cell r="A129" t="str">
            <v xml:space="preserve">1516-2                                       </v>
          </cell>
          <cell r="C129">
            <v>0</v>
          </cell>
          <cell r="D129">
            <v>0</v>
          </cell>
        </row>
        <row r="130">
          <cell r="A130" t="str">
            <v xml:space="preserve">1520-0                                       </v>
          </cell>
          <cell r="C130">
            <v>0</v>
          </cell>
          <cell r="D130">
            <v>0</v>
          </cell>
        </row>
        <row r="131">
          <cell r="A131" t="str">
            <v xml:space="preserve">1520-1                                       </v>
          </cell>
          <cell r="C131">
            <v>0</v>
          </cell>
          <cell r="D131">
            <v>0</v>
          </cell>
        </row>
        <row r="132">
          <cell r="A132" t="str">
            <v xml:space="preserve">1520-2                                       </v>
          </cell>
          <cell r="C132">
            <v>53990734.789999999</v>
          </cell>
          <cell r="D132">
            <v>380000</v>
          </cell>
        </row>
        <row r="133">
          <cell r="A133" t="str">
            <v xml:space="preserve">1520-3                                       </v>
          </cell>
          <cell r="C133">
            <v>19880135.41</v>
          </cell>
          <cell r="D133">
            <v>0</v>
          </cell>
        </row>
        <row r="134">
          <cell r="A134" t="str">
            <v xml:space="preserve">1520-5                                       </v>
          </cell>
          <cell r="C134">
            <v>0</v>
          </cell>
          <cell r="D134">
            <v>0</v>
          </cell>
        </row>
        <row r="135">
          <cell r="A135" t="str">
            <v xml:space="preserve">1520-6                                       </v>
          </cell>
          <cell r="C135">
            <v>92230588.689999998</v>
          </cell>
          <cell r="D135">
            <v>0</v>
          </cell>
        </row>
        <row r="136">
          <cell r="A136" t="str">
            <v xml:space="preserve">1521-2                                       </v>
          </cell>
          <cell r="C136">
            <v>9932626.9000000004</v>
          </cell>
          <cell r="D136">
            <v>0</v>
          </cell>
        </row>
        <row r="137">
          <cell r="A137" t="str">
            <v xml:space="preserve">1521-3                                       </v>
          </cell>
          <cell r="C137">
            <v>55500</v>
          </cell>
          <cell r="D137">
            <v>0</v>
          </cell>
        </row>
        <row r="138">
          <cell r="A138" t="str">
            <v xml:space="preserve">1521-6                                       </v>
          </cell>
          <cell r="C138">
            <v>2974527.81</v>
          </cell>
          <cell r="D138">
            <v>0</v>
          </cell>
        </row>
        <row r="139">
          <cell r="A139" t="str">
            <v xml:space="preserve">1525-1                                       </v>
          </cell>
          <cell r="C139">
            <v>2287914</v>
          </cell>
          <cell r="D139">
            <v>0</v>
          </cell>
        </row>
        <row r="140">
          <cell r="A140" t="str">
            <v xml:space="preserve">1525-2                                       </v>
          </cell>
          <cell r="C140">
            <v>672728.9</v>
          </cell>
          <cell r="D140">
            <v>0</v>
          </cell>
        </row>
        <row r="141">
          <cell r="A141" t="str">
            <v xml:space="preserve">1525-3                                       </v>
          </cell>
          <cell r="C141">
            <v>0</v>
          </cell>
          <cell r="D141">
            <v>0</v>
          </cell>
        </row>
        <row r="142">
          <cell r="A142" t="str">
            <v xml:space="preserve">1530-0                                       </v>
          </cell>
          <cell r="C142">
            <v>603275</v>
          </cell>
          <cell r="D142">
            <v>0</v>
          </cell>
        </row>
        <row r="143">
          <cell r="A143" t="str">
            <v xml:space="preserve">1530-1                                       </v>
          </cell>
          <cell r="C143">
            <v>0</v>
          </cell>
          <cell r="D143">
            <v>0</v>
          </cell>
        </row>
        <row r="144">
          <cell r="A144" t="str">
            <v xml:space="preserve">1530-2                                       </v>
          </cell>
          <cell r="C144">
            <v>132628001.98999999</v>
          </cell>
          <cell r="D144">
            <v>4823638.0000000149</v>
          </cell>
        </row>
        <row r="145">
          <cell r="A145" t="str">
            <v xml:space="preserve">1530-3                                       </v>
          </cell>
          <cell r="C145">
            <v>39176809.189999998</v>
          </cell>
          <cell r="D145">
            <v>0</v>
          </cell>
        </row>
        <row r="146">
          <cell r="A146" t="str">
            <v xml:space="preserve">1530-5                                       </v>
          </cell>
          <cell r="C146">
            <v>0</v>
          </cell>
          <cell r="D146">
            <v>0</v>
          </cell>
        </row>
        <row r="147">
          <cell r="A147" t="str">
            <v xml:space="preserve">1530-6                                       </v>
          </cell>
          <cell r="C147">
            <v>363017272.98000002</v>
          </cell>
          <cell r="D147">
            <v>409732</v>
          </cell>
        </row>
        <row r="148">
          <cell r="A148" t="str">
            <v xml:space="preserve">1531-2                                       </v>
          </cell>
          <cell r="C148">
            <v>68697780</v>
          </cell>
          <cell r="D148">
            <v>0</v>
          </cell>
        </row>
        <row r="149">
          <cell r="A149" t="str">
            <v xml:space="preserve">1531-3                                       </v>
          </cell>
          <cell r="C149">
            <v>101453369.67</v>
          </cell>
          <cell r="D149">
            <v>0</v>
          </cell>
        </row>
        <row r="150">
          <cell r="A150" t="str">
            <v xml:space="preserve">1532-2                                       </v>
          </cell>
          <cell r="C150">
            <v>0</v>
          </cell>
          <cell r="D150">
            <v>0</v>
          </cell>
        </row>
        <row r="151">
          <cell r="A151" t="str">
            <v xml:space="preserve">1532-3                                       </v>
          </cell>
          <cell r="C151">
            <v>25783751</v>
          </cell>
          <cell r="D151">
            <v>0</v>
          </cell>
        </row>
        <row r="152">
          <cell r="A152" t="str">
            <v xml:space="preserve">1532-6                                       </v>
          </cell>
          <cell r="C152">
            <v>195000</v>
          </cell>
          <cell r="D152">
            <v>0</v>
          </cell>
        </row>
        <row r="153">
          <cell r="A153" t="str">
            <v xml:space="preserve">1533-2                                       </v>
          </cell>
          <cell r="C153">
            <v>0</v>
          </cell>
          <cell r="D153">
            <v>0</v>
          </cell>
        </row>
        <row r="154">
          <cell r="A154" t="str">
            <v xml:space="preserve">1533-3                                       </v>
          </cell>
          <cell r="C154">
            <v>-2917.64</v>
          </cell>
          <cell r="D154">
            <v>0</v>
          </cell>
        </row>
        <row r="155">
          <cell r="A155" t="str">
            <v xml:space="preserve">1533-6                                       </v>
          </cell>
          <cell r="C155">
            <v>-12638897.9</v>
          </cell>
          <cell r="D155">
            <v>0</v>
          </cell>
        </row>
        <row r="156">
          <cell r="A156" t="str">
            <v xml:space="preserve">1535-0                                       </v>
          </cell>
          <cell r="C156">
            <v>425816.26</v>
          </cell>
          <cell r="D156">
            <v>0</v>
          </cell>
        </row>
        <row r="157">
          <cell r="A157" t="str">
            <v xml:space="preserve">1535-1                                       </v>
          </cell>
          <cell r="C157">
            <v>4611456.0999999996</v>
          </cell>
          <cell r="D157">
            <v>118760</v>
          </cell>
        </row>
        <row r="158">
          <cell r="A158" t="str">
            <v xml:space="preserve">1535-2                                       </v>
          </cell>
          <cell r="C158">
            <v>5093915.2</v>
          </cell>
          <cell r="D158">
            <v>66635.509999999776</v>
          </cell>
        </row>
        <row r="159">
          <cell r="A159" t="str">
            <v xml:space="preserve">1535-3                                       </v>
          </cell>
          <cell r="C159">
            <v>220517.64</v>
          </cell>
          <cell r="D159">
            <v>0</v>
          </cell>
        </row>
        <row r="160">
          <cell r="A160" t="str">
            <v xml:space="preserve">1535-5                                       </v>
          </cell>
          <cell r="C160">
            <v>0</v>
          </cell>
          <cell r="D160">
            <v>0</v>
          </cell>
        </row>
        <row r="161">
          <cell r="A161" t="str">
            <v xml:space="preserve">1535-6                                       </v>
          </cell>
          <cell r="C161">
            <v>340932.04</v>
          </cell>
          <cell r="D161">
            <v>0</v>
          </cell>
        </row>
        <row r="162">
          <cell r="A162" t="str">
            <v xml:space="preserve">1536-2                                       </v>
          </cell>
          <cell r="C162">
            <v>23949</v>
          </cell>
          <cell r="D162">
            <v>0</v>
          </cell>
        </row>
        <row r="163">
          <cell r="A163" t="str">
            <v xml:space="preserve">1537-1                                       </v>
          </cell>
          <cell r="C163">
            <v>-77.540000000000006</v>
          </cell>
          <cell r="D163">
            <v>-167.59999999999997</v>
          </cell>
        </row>
        <row r="164">
          <cell r="A164" t="str">
            <v xml:space="preserve">1537-2                                       </v>
          </cell>
          <cell r="C164">
            <v>-1694.42</v>
          </cell>
          <cell r="D164">
            <v>-120.79999999999995</v>
          </cell>
        </row>
        <row r="165">
          <cell r="A165" t="str">
            <v xml:space="preserve">1537-3                                       </v>
          </cell>
          <cell r="C165">
            <v>0</v>
          </cell>
          <cell r="D165">
            <v>0</v>
          </cell>
        </row>
        <row r="166">
          <cell r="A166" t="str">
            <v xml:space="preserve">1540-0                                       </v>
          </cell>
          <cell r="C166">
            <v>2310830.75</v>
          </cell>
          <cell r="D166">
            <v>0</v>
          </cell>
        </row>
        <row r="167">
          <cell r="A167" t="str">
            <v xml:space="preserve">1540-1                                       </v>
          </cell>
          <cell r="C167">
            <v>9966562.9199999999</v>
          </cell>
          <cell r="D167">
            <v>6820</v>
          </cell>
        </row>
        <row r="168">
          <cell r="A168" t="str">
            <v xml:space="preserve">1540-2                                       </v>
          </cell>
          <cell r="C168">
            <v>5996427.5899999999</v>
          </cell>
          <cell r="D168">
            <v>0</v>
          </cell>
        </row>
        <row r="169">
          <cell r="A169" t="str">
            <v xml:space="preserve">1540-3                                       </v>
          </cell>
          <cell r="C169">
            <v>221240.23</v>
          </cell>
          <cell r="D169">
            <v>0</v>
          </cell>
        </row>
        <row r="170">
          <cell r="A170" t="str">
            <v xml:space="preserve">1540-5                                       </v>
          </cell>
          <cell r="C170">
            <v>0</v>
          </cell>
          <cell r="D170">
            <v>0</v>
          </cell>
        </row>
        <row r="171">
          <cell r="A171" t="str">
            <v xml:space="preserve">1540-6                                       </v>
          </cell>
          <cell r="C171">
            <v>534866.94999999995</v>
          </cell>
          <cell r="D171">
            <v>0</v>
          </cell>
        </row>
        <row r="172">
          <cell r="A172" t="str">
            <v xml:space="preserve">1541-2                                       </v>
          </cell>
          <cell r="C172">
            <v>0</v>
          </cell>
          <cell r="D172">
            <v>0</v>
          </cell>
        </row>
        <row r="173">
          <cell r="A173" t="str">
            <v xml:space="preserve">1542-2                                       </v>
          </cell>
          <cell r="C173">
            <v>-1128.1300000000001</v>
          </cell>
          <cell r="D173">
            <v>0</v>
          </cell>
        </row>
        <row r="174">
          <cell r="A174" t="str">
            <v xml:space="preserve">1545-1                                       </v>
          </cell>
          <cell r="C174">
            <v>7472576.0800000001</v>
          </cell>
          <cell r="D174">
            <v>0</v>
          </cell>
        </row>
        <row r="175">
          <cell r="A175" t="str">
            <v xml:space="preserve">1545-2                                       </v>
          </cell>
          <cell r="C175">
            <v>794090.12</v>
          </cell>
          <cell r="D175">
            <v>0</v>
          </cell>
        </row>
        <row r="176">
          <cell r="A176" t="str">
            <v xml:space="preserve">1545-3                                       </v>
          </cell>
          <cell r="C176">
            <v>0</v>
          </cell>
          <cell r="D176">
            <v>0</v>
          </cell>
        </row>
        <row r="177">
          <cell r="A177" t="str">
            <v xml:space="preserve">1546-3                                       </v>
          </cell>
          <cell r="C177">
            <v>4941444</v>
          </cell>
          <cell r="D177">
            <v>0</v>
          </cell>
        </row>
        <row r="178">
          <cell r="A178" t="str">
            <v xml:space="preserve">1550-0                                       </v>
          </cell>
          <cell r="C178">
            <v>0</v>
          </cell>
          <cell r="D178">
            <v>0</v>
          </cell>
        </row>
        <row r="179">
          <cell r="A179" t="str">
            <v xml:space="preserve">1550-1                                       </v>
          </cell>
          <cell r="C179">
            <v>136565.71</v>
          </cell>
          <cell r="D179">
            <v>0</v>
          </cell>
        </row>
        <row r="180">
          <cell r="A180" t="str">
            <v xml:space="preserve">1550-2                                       </v>
          </cell>
          <cell r="C180">
            <v>21928841.239999998</v>
          </cell>
          <cell r="D180">
            <v>148000</v>
          </cell>
        </row>
        <row r="181">
          <cell r="A181" t="str">
            <v xml:space="preserve">1550-3                                       </v>
          </cell>
          <cell r="C181">
            <v>1565813.75</v>
          </cell>
          <cell r="D181">
            <v>0</v>
          </cell>
        </row>
        <row r="182">
          <cell r="A182" t="str">
            <v xml:space="preserve">1550-5                                       </v>
          </cell>
          <cell r="C182">
            <v>0</v>
          </cell>
          <cell r="D182">
            <v>0</v>
          </cell>
        </row>
        <row r="183">
          <cell r="A183" t="str">
            <v xml:space="preserve">1550-6                                       </v>
          </cell>
          <cell r="C183">
            <v>1437484.58</v>
          </cell>
          <cell r="D183">
            <v>0</v>
          </cell>
        </row>
        <row r="184">
          <cell r="A184" t="str">
            <v xml:space="preserve">1551-3                                       </v>
          </cell>
          <cell r="C184">
            <v>0</v>
          </cell>
          <cell r="D184">
            <v>0</v>
          </cell>
        </row>
        <row r="185">
          <cell r="A185" t="str">
            <v xml:space="preserve">1552-1                                       </v>
          </cell>
          <cell r="C185">
            <v>-4424.8999999999996</v>
          </cell>
          <cell r="D185">
            <v>0</v>
          </cell>
        </row>
        <row r="186">
          <cell r="A186" t="str">
            <v xml:space="preserve">1552-2                                       </v>
          </cell>
          <cell r="C186">
            <v>-10937.12</v>
          </cell>
          <cell r="D186">
            <v>0</v>
          </cell>
        </row>
        <row r="187">
          <cell r="A187" t="str">
            <v xml:space="preserve">1552-6                                       </v>
          </cell>
          <cell r="C187">
            <v>-3031.53</v>
          </cell>
          <cell r="D187">
            <v>0</v>
          </cell>
        </row>
        <row r="188">
          <cell r="A188" t="str">
            <v xml:space="preserve">1555-1                                       </v>
          </cell>
          <cell r="C188">
            <v>209721.82</v>
          </cell>
          <cell r="D188">
            <v>0</v>
          </cell>
        </row>
        <row r="189">
          <cell r="A189" t="str">
            <v xml:space="preserve">1555-2                                       </v>
          </cell>
          <cell r="C189">
            <v>739003.4</v>
          </cell>
          <cell r="D189">
            <v>0</v>
          </cell>
        </row>
        <row r="190">
          <cell r="A190" t="str">
            <v xml:space="preserve">1615-2                                       </v>
          </cell>
          <cell r="C190">
            <v>-23592627.059999999</v>
          </cell>
          <cell r="D190">
            <v>-795328.13000000268</v>
          </cell>
        </row>
        <row r="191">
          <cell r="A191" t="str">
            <v xml:space="preserve">1615-6                                       </v>
          </cell>
          <cell r="C191">
            <v>-283867.55</v>
          </cell>
          <cell r="D191">
            <v>-9064.570000000007</v>
          </cell>
        </row>
        <row r="192">
          <cell r="A192" t="str">
            <v xml:space="preserve">1620-1                                       </v>
          </cell>
          <cell r="C192">
            <v>0</v>
          </cell>
          <cell r="D192">
            <v>0</v>
          </cell>
        </row>
        <row r="193">
          <cell r="A193" t="str">
            <v xml:space="preserve">1620-2                                       </v>
          </cell>
          <cell r="C193">
            <v>-7948209.6100000003</v>
          </cell>
          <cell r="D193">
            <v>-190160.18999999948</v>
          </cell>
        </row>
        <row r="194">
          <cell r="A194" t="str">
            <v xml:space="preserve">1620-3                                       </v>
          </cell>
          <cell r="C194">
            <v>-1523284.19</v>
          </cell>
          <cell r="D194">
            <v>-65359.340000000084</v>
          </cell>
        </row>
        <row r="195">
          <cell r="A195" t="str">
            <v xml:space="preserve">1620-5                                       </v>
          </cell>
          <cell r="C195">
            <v>0</v>
          </cell>
          <cell r="D195">
            <v>0</v>
          </cell>
        </row>
        <row r="196">
          <cell r="A196" t="str">
            <v xml:space="preserve">1620-6                                       </v>
          </cell>
          <cell r="C196">
            <v>-9329238.8399999999</v>
          </cell>
          <cell r="D196">
            <v>-303223.8200000003</v>
          </cell>
        </row>
        <row r="197">
          <cell r="A197" t="str">
            <v xml:space="preserve">1621-2                                       </v>
          </cell>
          <cell r="C197">
            <v>-916946.71</v>
          </cell>
          <cell r="D197">
            <v>-32787.830000000075</v>
          </cell>
        </row>
        <row r="198">
          <cell r="A198" t="str">
            <v xml:space="preserve">1621-3                                       </v>
          </cell>
          <cell r="C198">
            <v>-2311.19</v>
          </cell>
          <cell r="D198">
            <v>-228.07999999999993</v>
          </cell>
        </row>
        <row r="199">
          <cell r="A199" t="str">
            <v xml:space="preserve">1621-6                                       </v>
          </cell>
          <cell r="C199">
            <v>-275252.13</v>
          </cell>
          <cell r="D199">
            <v>-9799.2999999999884</v>
          </cell>
        </row>
        <row r="200">
          <cell r="A200" t="str">
            <v xml:space="preserve">1625-1                                       </v>
          </cell>
          <cell r="C200">
            <v>-200236.6</v>
          </cell>
          <cell r="D200">
            <v>-9402.3699999999953</v>
          </cell>
        </row>
        <row r="201">
          <cell r="A201" t="str">
            <v xml:space="preserve">1625-2                                       </v>
          </cell>
          <cell r="C201">
            <v>-174295.02</v>
          </cell>
          <cell r="D201">
            <v>-2764.6300000000047</v>
          </cell>
        </row>
        <row r="202">
          <cell r="A202" t="str">
            <v xml:space="preserve">1630-2                                       </v>
          </cell>
          <cell r="C202">
            <v>-17260853.199999999</v>
          </cell>
          <cell r="D202">
            <v>-565531.33000000194</v>
          </cell>
        </row>
        <row r="203">
          <cell r="A203" t="str">
            <v xml:space="preserve">1630-3                                       </v>
          </cell>
          <cell r="C203">
            <v>-4703329.82</v>
          </cell>
          <cell r="D203">
            <v>-171742.30999999959</v>
          </cell>
        </row>
        <row r="204">
          <cell r="A204" t="str">
            <v xml:space="preserve">1630-5                                       </v>
          </cell>
          <cell r="C204">
            <v>0</v>
          </cell>
          <cell r="D204">
            <v>0</v>
          </cell>
        </row>
        <row r="205">
          <cell r="A205" t="str">
            <v xml:space="preserve">1630-6                                       </v>
          </cell>
          <cell r="C205">
            <v>-44562181.670000002</v>
          </cell>
          <cell r="D205">
            <v>-1441520.7699999958</v>
          </cell>
        </row>
        <row r="206">
          <cell r="A206" t="str">
            <v xml:space="preserve">1631-2                                       </v>
          </cell>
          <cell r="C206">
            <v>-36080439.700000003</v>
          </cell>
          <cell r="D206">
            <v>-564639.00999999791</v>
          </cell>
        </row>
        <row r="207">
          <cell r="A207" t="str">
            <v xml:space="preserve">1631-3                                       </v>
          </cell>
          <cell r="C207">
            <v>-53283793.210000001</v>
          </cell>
          <cell r="D207">
            <v>-833861.3200000003</v>
          </cell>
        </row>
        <row r="208">
          <cell r="A208" t="str">
            <v xml:space="preserve">1632-2                                       </v>
          </cell>
          <cell r="C208">
            <v>0</v>
          </cell>
          <cell r="D208">
            <v>0</v>
          </cell>
        </row>
        <row r="209">
          <cell r="A209" t="str">
            <v xml:space="preserve">1632-3                                       </v>
          </cell>
          <cell r="C209">
            <v>-13541752.35</v>
          </cell>
          <cell r="D209">
            <v>-211920.78000000119</v>
          </cell>
        </row>
        <row r="210">
          <cell r="A210" t="str">
            <v xml:space="preserve">1632-6                                       </v>
          </cell>
          <cell r="C210">
            <v>-12154.03</v>
          </cell>
          <cell r="D210">
            <v>-801.35999999999876</v>
          </cell>
        </row>
        <row r="211">
          <cell r="A211" t="str">
            <v xml:space="preserve">1635-1                                       </v>
          </cell>
          <cell r="C211">
            <v>-2297951.9</v>
          </cell>
          <cell r="D211">
            <v>-69297.540000000037</v>
          </cell>
        </row>
        <row r="212">
          <cell r="A212" t="str">
            <v xml:space="preserve">1635-2                                       </v>
          </cell>
          <cell r="C212">
            <v>-2732327.16</v>
          </cell>
          <cell r="D212">
            <v>-68778</v>
          </cell>
        </row>
        <row r="213">
          <cell r="A213" t="str">
            <v xml:space="preserve">1635-3                                       </v>
          </cell>
          <cell r="C213">
            <v>-210217.92</v>
          </cell>
          <cell r="D213">
            <v>-1236.3099999999977</v>
          </cell>
        </row>
        <row r="214">
          <cell r="A214" t="str">
            <v xml:space="preserve">1635-5                                       </v>
          </cell>
          <cell r="C214">
            <v>0</v>
          </cell>
          <cell r="D214">
            <v>0</v>
          </cell>
        </row>
        <row r="215">
          <cell r="A215" t="str">
            <v xml:space="preserve">1635-6                                       </v>
          </cell>
          <cell r="C215">
            <v>-232135.21</v>
          </cell>
          <cell r="D215">
            <v>-5108.3800000000047</v>
          </cell>
        </row>
        <row r="216">
          <cell r="A216" t="str">
            <v xml:space="preserve">1636-2                                       </v>
          </cell>
          <cell r="C216">
            <v>-13749.4</v>
          </cell>
          <cell r="D216">
            <v>-393.54000000000087</v>
          </cell>
        </row>
        <row r="217">
          <cell r="A217" t="str">
            <v xml:space="preserve">1640-1                                       </v>
          </cell>
          <cell r="C217">
            <v>-4787385.6100000003</v>
          </cell>
          <cell r="D217">
            <v>-175252.29999999981</v>
          </cell>
        </row>
        <row r="218">
          <cell r="A218" t="str">
            <v xml:space="preserve">1640-2                                       </v>
          </cell>
          <cell r="C218">
            <v>-3086483.56</v>
          </cell>
          <cell r="D218">
            <v>-113566.45999999996</v>
          </cell>
        </row>
        <row r="219">
          <cell r="A219" t="str">
            <v xml:space="preserve">1640-3                                       </v>
          </cell>
          <cell r="C219">
            <v>-368112.5</v>
          </cell>
          <cell r="D219">
            <v>-12210.099999999977</v>
          </cell>
        </row>
        <row r="220">
          <cell r="A220" t="str">
            <v xml:space="preserve">1640-5                                       </v>
          </cell>
          <cell r="C220">
            <v>0</v>
          </cell>
          <cell r="D220">
            <v>0</v>
          </cell>
        </row>
        <row r="221">
          <cell r="A221" t="str">
            <v xml:space="preserve">1640-6                                       </v>
          </cell>
          <cell r="C221">
            <v>-599647.93999999994</v>
          </cell>
          <cell r="D221">
            <v>-18143.770000000019</v>
          </cell>
        </row>
        <row r="222">
          <cell r="A222" t="str">
            <v xml:space="preserve">1641-2                                       </v>
          </cell>
          <cell r="C222">
            <v>0</v>
          </cell>
          <cell r="D222">
            <v>0</v>
          </cell>
        </row>
        <row r="223">
          <cell r="A223" t="str">
            <v xml:space="preserve">1645-1                                       </v>
          </cell>
          <cell r="C223">
            <v>-2610865.77</v>
          </cell>
          <cell r="D223">
            <v>-122836.83999999985</v>
          </cell>
        </row>
        <row r="224">
          <cell r="A224" t="str">
            <v xml:space="preserve">1645-2                                       </v>
          </cell>
          <cell r="C224">
            <v>-678406.37</v>
          </cell>
          <cell r="D224">
            <v>-13053.489999999991</v>
          </cell>
        </row>
        <row r="225">
          <cell r="A225" t="str">
            <v xml:space="preserve">1645-3                                       </v>
          </cell>
          <cell r="C225">
            <v>0</v>
          </cell>
          <cell r="D225">
            <v>0</v>
          </cell>
        </row>
        <row r="226">
          <cell r="A226" t="str">
            <v xml:space="preserve">1646-3                                       </v>
          </cell>
          <cell r="C226">
            <v>-4079082</v>
          </cell>
          <cell r="D226">
            <v>-81229.200000000186</v>
          </cell>
        </row>
        <row r="227">
          <cell r="A227" t="str">
            <v xml:space="preserve">1650-1                                       </v>
          </cell>
          <cell r="C227">
            <v>-62646.92</v>
          </cell>
          <cell r="D227">
            <v>-1922.8899999999994</v>
          </cell>
        </row>
        <row r="228">
          <cell r="A228" t="str">
            <v xml:space="preserve">1650-2                                       </v>
          </cell>
          <cell r="C228">
            <v>-8480778.0399999991</v>
          </cell>
          <cell r="D228">
            <v>-294005.01000000164</v>
          </cell>
        </row>
        <row r="229">
          <cell r="A229" t="str">
            <v xml:space="preserve">1650-3                                       </v>
          </cell>
          <cell r="C229">
            <v>-724334.96</v>
          </cell>
          <cell r="D229">
            <v>-25738.470000000088</v>
          </cell>
        </row>
        <row r="230">
          <cell r="A230" t="str">
            <v xml:space="preserve">1650-5                                       </v>
          </cell>
          <cell r="C230">
            <v>0</v>
          </cell>
          <cell r="D230">
            <v>0</v>
          </cell>
        </row>
        <row r="231">
          <cell r="A231" t="str">
            <v xml:space="preserve">1650-6                                       </v>
          </cell>
          <cell r="C231">
            <v>-560555.18000000005</v>
          </cell>
          <cell r="D231">
            <v>-21040.829999999958</v>
          </cell>
        </row>
        <row r="232">
          <cell r="A232" t="str">
            <v xml:space="preserve">1651-3                                       </v>
          </cell>
          <cell r="C232">
            <v>0</v>
          </cell>
          <cell r="D232">
            <v>0</v>
          </cell>
        </row>
        <row r="233">
          <cell r="A233" t="str">
            <v xml:space="preserve">1655-1                                       </v>
          </cell>
          <cell r="C233">
            <v>-189049.55</v>
          </cell>
          <cell r="D233">
            <v>-3310.8600000000151</v>
          </cell>
        </row>
        <row r="234">
          <cell r="A234" t="str">
            <v xml:space="preserve">1655-2                                       </v>
          </cell>
          <cell r="C234">
            <v>-478222.33</v>
          </cell>
          <cell r="D234">
            <v>-11500.669999999984</v>
          </cell>
        </row>
        <row r="235">
          <cell r="A235" t="str">
            <v xml:space="preserve">1710-2                                       </v>
          </cell>
          <cell r="C235">
            <v>0</v>
          </cell>
          <cell r="D235">
            <v>0</v>
          </cell>
        </row>
        <row r="236">
          <cell r="A236" t="str">
            <v xml:space="preserve">1715-2                                       </v>
          </cell>
          <cell r="C236">
            <v>0</v>
          </cell>
          <cell r="D236">
            <v>0</v>
          </cell>
        </row>
        <row r="237">
          <cell r="A237" t="str">
            <v xml:space="preserve">1716-2                                       </v>
          </cell>
          <cell r="C237">
            <v>0</v>
          </cell>
          <cell r="D237">
            <v>0</v>
          </cell>
        </row>
        <row r="238">
          <cell r="A238" t="str">
            <v xml:space="preserve">1717-2                                       </v>
          </cell>
          <cell r="C238">
            <v>0</v>
          </cell>
          <cell r="D238">
            <v>0</v>
          </cell>
        </row>
        <row r="239">
          <cell r="A239" t="str">
            <v xml:space="preserve">1717-5                                       </v>
          </cell>
          <cell r="C239">
            <v>0</v>
          </cell>
          <cell r="D239">
            <v>0</v>
          </cell>
        </row>
        <row r="240">
          <cell r="A240" t="str">
            <v xml:space="preserve">1718-1                                       </v>
          </cell>
          <cell r="C240">
            <v>0</v>
          </cell>
          <cell r="D240">
            <v>0</v>
          </cell>
        </row>
        <row r="241">
          <cell r="A241" t="str">
            <v xml:space="preserve">1718-2                                       </v>
          </cell>
          <cell r="C241">
            <v>0</v>
          </cell>
          <cell r="D241">
            <v>0</v>
          </cell>
        </row>
        <row r="242">
          <cell r="A242" t="str">
            <v xml:space="preserve">1720-2                                       </v>
          </cell>
          <cell r="C242">
            <v>0</v>
          </cell>
          <cell r="D242">
            <v>0</v>
          </cell>
        </row>
        <row r="243">
          <cell r="A243" t="str">
            <v xml:space="preserve">1725-2                                       </v>
          </cell>
          <cell r="C243">
            <v>0</v>
          </cell>
          <cell r="D243">
            <v>0</v>
          </cell>
        </row>
        <row r="244">
          <cell r="A244" t="str">
            <v xml:space="preserve">1730-2                                       </v>
          </cell>
          <cell r="C244">
            <v>0</v>
          </cell>
          <cell r="D244">
            <v>0</v>
          </cell>
        </row>
        <row r="245">
          <cell r="A245" t="str">
            <v xml:space="preserve">1770-3                                       </v>
          </cell>
          <cell r="C245">
            <v>0</v>
          </cell>
          <cell r="D245">
            <v>0</v>
          </cell>
        </row>
        <row r="246">
          <cell r="A246" t="str">
            <v xml:space="preserve">1780-3                                       </v>
          </cell>
          <cell r="C246">
            <v>0</v>
          </cell>
          <cell r="D246">
            <v>0</v>
          </cell>
        </row>
        <row r="247">
          <cell r="A247" t="str">
            <v xml:space="preserve">1785-4                                       </v>
          </cell>
          <cell r="C247">
            <v>0</v>
          </cell>
          <cell r="D247">
            <v>0</v>
          </cell>
        </row>
        <row r="248">
          <cell r="A248" t="str">
            <v xml:space="preserve">1790-4-001                                   </v>
          </cell>
          <cell r="C248">
            <v>0</v>
          </cell>
          <cell r="D248">
            <v>0</v>
          </cell>
        </row>
        <row r="249">
          <cell r="A249" t="str">
            <v xml:space="preserve">1790-4-002                                   </v>
          </cell>
          <cell r="C249">
            <v>0</v>
          </cell>
          <cell r="D249">
            <v>0</v>
          </cell>
        </row>
        <row r="250">
          <cell r="A250" t="str">
            <v xml:space="preserve">1790-4-003                                   </v>
          </cell>
          <cell r="C250">
            <v>0</v>
          </cell>
          <cell r="D250">
            <v>0</v>
          </cell>
        </row>
        <row r="251">
          <cell r="A251" t="str">
            <v xml:space="preserve">1790-4-004                                   </v>
          </cell>
          <cell r="C251">
            <v>0</v>
          </cell>
          <cell r="D251">
            <v>0</v>
          </cell>
        </row>
        <row r="252">
          <cell r="A252" t="str">
            <v xml:space="preserve">1790-4-005                                   </v>
          </cell>
          <cell r="C252">
            <v>0</v>
          </cell>
          <cell r="D252">
            <v>0</v>
          </cell>
        </row>
        <row r="253">
          <cell r="A253" t="str">
            <v xml:space="preserve">1790-4-006                                   </v>
          </cell>
          <cell r="C253">
            <v>0</v>
          </cell>
          <cell r="D253">
            <v>0</v>
          </cell>
        </row>
        <row r="254">
          <cell r="A254" t="str">
            <v xml:space="preserve">1790-4-007                                   </v>
          </cell>
          <cell r="C254">
            <v>0</v>
          </cell>
          <cell r="D254">
            <v>0</v>
          </cell>
        </row>
        <row r="255">
          <cell r="A255" t="str">
            <v xml:space="preserve">1790-4-008                                   </v>
          </cell>
          <cell r="C255">
            <v>0</v>
          </cell>
          <cell r="D255">
            <v>0</v>
          </cell>
        </row>
        <row r="256">
          <cell r="A256" t="str">
            <v xml:space="preserve">1790-4-009                                   </v>
          </cell>
          <cell r="C256">
            <v>0</v>
          </cell>
          <cell r="D256">
            <v>0</v>
          </cell>
        </row>
        <row r="257">
          <cell r="A257" t="str">
            <v xml:space="preserve">1790-4-010                                   </v>
          </cell>
          <cell r="C257">
            <v>0</v>
          </cell>
          <cell r="D257">
            <v>0</v>
          </cell>
        </row>
        <row r="258">
          <cell r="A258" t="str">
            <v xml:space="preserve">1790-4-011                                   </v>
          </cell>
          <cell r="C258">
            <v>0</v>
          </cell>
          <cell r="D258">
            <v>0</v>
          </cell>
        </row>
        <row r="259">
          <cell r="A259" t="str">
            <v xml:space="preserve">1790-4-012                                   </v>
          </cell>
          <cell r="C259">
            <v>0</v>
          </cell>
          <cell r="D259">
            <v>0</v>
          </cell>
        </row>
        <row r="260">
          <cell r="A260" t="str">
            <v xml:space="preserve">1790-4-013                                   </v>
          </cell>
          <cell r="C260">
            <v>0</v>
          </cell>
          <cell r="D260">
            <v>0</v>
          </cell>
        </row>
        <row r="261">
          <cell r="A261" t="str">
            <v xml:space="preserve">1790-4-014                                   </v>
          </cell>
          <cell r="C261">
            <v>0</v>
          </cell>
          <cell r="D261">
            <v>0</v>
          </cell>
        </row>
        <row r="262">
          <cell r="A262" t="str">
            <v xml:space="preserve">1790-4-015                                   </v>
          </cell>
          <cell r="C262">
            <v>0</v>
          </cell>
          <cell r="D262">
            <v>0</v>
          </cell>
        </row>
        <row r="263">
          <cell r="A263" t="str">
            <v xml:space="preserve">1790-4-016                                   </v>
          </cell>
          <cell r="C263">
            <v>0</v>
          </cell>
          <cell r="D263">
            <v>0</v>
          </cell>
        </row>
        <row r="264">
          <cell r="A264" t="str">
            <v xml:space="preserve">1790-4-017                                   </v>
          </cell>
          <cell r="C264">
            <v>0</v>
          </cell>
          <cell r="D264">
            <v>0</v>
          </cell>
        </row>
        <row r="265">
          <cell r="A265" t="str">
            <v xml:space="preserve">1790-4-018                                   </v>
          </cell>
          <cell r="C265">
            <v>0</v>
          </cell>
          <cell r="D265">
            <v>0</v>
          </cell>
        </row>
        <row r="266">
          <cell r="A266" t="str">
            <v xml:space="preserve">1790-4-019                                   </v>
          </cell>
          <cell r="C266">
            <v>0</v>
          </cell>
          <cell r="D266">
            <v>0</v>
          </cell>
        </row>
        <row r="267">
          <cell r="A267" t="str">
            <v xml:space="preserve">1790-4-020                                   </v>
          </cell>
          <cell r="C267">
            <v>0</v>
          </cell>
          <cell r="D267">
            <v>0</v>
          </cell>
        </row>
        <row r="268">
          <cell r="A268" t="str">
            <v xml:space="preserve">1790-4-021                                   </v>
          </cell>
          <cell r="C268">
            <v>0</v>
          </cell>
          <cell r="D268">
            <v>0</v>
          </cell>
        </row>
        <row r="269">
          <cell r="A269" t="str">
            <v xml:space="preserve">1790-4-022                                   </v>
          </cell>
          <cell r="C269">
            <v>0</v>
          </cell>
          <cell r="D269">
            <v>0</v>
          </cell>
        </row>
        <row r="270">
          <cell r="A270" t="str">
            <v xml:space="preserve">1790-4-023                                   </v>
          </cell>
          <cell r="C270">
            <v>0</v>
          </cell>
          <cell r="D270">
            <v>0</v>
          </cell>
        </row>
        <row r="271">
          <cell r="A271" t="str">
            <v xml:space="preserve">1790-4-024                                   </v>
          </cell>
          <cell r="C271">
            <v>0</v>
          </cell>
          <cell r="D271">
            <v>0</v>
          </cell>
        </row>
        <row r="272">
          <cell r="A272" t="str">
            <v xml:space="preserve">1790-4-025                                   </v>
          </cell>
          <cell r="C272">
            <v>0</v>
          </cell>
          <cell r="D272">
            <v>0</v>
          </cell>
        </row>
        <row r="273">
          <cell r="A273" t="str">
            <v xml:space="preserve">1790-4-026                                   </v>
          </cell>
          <cell r="C273">
            <v>0</v>
          </cell>
          <cell r="D273">
            <v>0</v>
          </cell>
        </row>
        <row r="274">
          <cell r="A274" t="str">
            <v xml:space="preserve">1790-4-027                                   </v>
          </cell>
          <cell r="C274">
            <v>0</v>
          </cell>
          <cell r="D274">
            <v>0</v>
          </cell>
        </row>
        <row r="275">
          <cell r="A275" t="str">
            <v xml:space="preserve">1790-4-028                                   </v>
          </cell>
          <cell r="C275">
            <v>0</v>
          </cell>
          <cell r="D275">
            <v>0</v>
          </cell>
        </row>
        <row r="276">
          <cell r="A276" t="str">
            <v xml:space="preserve">1790-4-029                                   </v>
          </cell>
          <cell r="C276">
            <v>0</v>
          </cell>
          <cell r="D276">
            <v>0</v>
          </cell>
        </row>
        <row r="277">
          <cell r="A277" t="str">
            <v xml:space="preserve">1790-4-030                                   </v>
          </cell>
          <cell r="C277">
            <v>0</v>
          </cell>
          <cell r="D277">
            <v>0</v>
          </cell>
        </row>
        <row r="278">
          <cell r="A278" t="str">
            <v xml:space="preserve">1790-4-031                                   </v>
          </cell>
          <cell r="C278">
            <v>0</v>
          </cell>
          <cell r="D278">
            <v>0</v>
          </cell>
        </row>
        <row r="279">
          <cell r="A279" t="str">
            <v xml:space="preserve">1790-4-032                                   </v>
          </cell>
          <cell r="C279">
            <v>0</v>
          </cell>
          <cell r="D279">
            <v>0</v>
          </cell>
        </row>
        <row r="280">
          <cell r="A280" t="str">
            <v xml:space="preserve">1790-4-033                                   </v>
          </cell>
          <cell r="C280">
            <v>0</v>
          </cell>
          <cell r="D280">
            <v>0</v>
          </cell>
        </row>
        <row r="281">
          <cell r="A281" t="str">
            <v xml:space="preserve">1790-4-034                                   </v>
          </cell>
          <cell r="C281">
            <v>0</v>
          </cell>
          <cell r="D281">
            <v>0</v>
          </cell>
        </row>
        <row r="282">
          <cell r="A282" t="str">
            <v xml:space="preserve">1790-4-035                                   </v>
          </cell>
          <cell r="C282">
            <v>0</v>
          </cell>
          <cell r="D282">
            <v>0</v>
          </cell>
        </row>
        <row r="283">
          <cell r="A283" t="str">
            <v xml:space="preserve">1790-4-036                                   </v>
          </cell>
          <cell r="C283">
            <v>0</v>
          </cell>
          <cell r="D283">
            <v>0</v>
          </cell>
        </row>
        <row r="284">
          <cell r="A284" t="str">
            <v xml:space="preserve">1790-4-037                                   </v>
          </cell>
          <cell r="C284">
            <v>0</v>
          </cell>
          <cell r="D284">
            <v>0</v>
          </cell>
        </row>
        <row r="285">
          <cell r="A285" t="str">
            <v xml:space="preserve">1790-4-038                                   </v>
          </cell>
          <cell r="C285">
            <v>0</v>
          </cell>
          <cell r="D285">
            <v>0</v>
          </cell>
        </row>
        <row r="286">
          <cell r="A286" t="str">
            <v xml:space="preserve">1790-4-039                                   </v>
          </cell>
          <cell r="C286">
            <v>0</v>
          </cell>
          <cell r="D286">
            <v>0</v>
          </cell>
        </row>
        <row r="287">
          <cell r="A287" t="str">
            <v xml:space="preserve">1790-4-040                                   </v>
          </cell>
          <cell r="C287">
            <v>0</v>
          </cell>
          <cell r="D287">
            <v>0</v>
          </cell>
        </row>
        <row r="288">
          <cell r="A288" t="str">
            <v xml:space="preserve">1790-4-041                                   </v>
          </cell>
          <cell r="C288">
            <v>0</v>
          </cell>
          <cell r="D288">
            <v>0</v>
          </cell>
        </row>
        <row r="289">
          <cell r="A289" t="str">
            <v xml:space="preserve">1790-4-042                                   </v>
          </cell>
          <cell r="C289">
            <v>0</v>
          </cell>
          <cell r="D289">
            <v>0</v>
          </cell>
        </row>
        <row r="290">
          <cell r="A290" t="str">
            <v xml:space="preserve">1790-4-043                                   </v>
          </cell>
          <cell r="C290">
            <v>0</v>
          </cell>
          <cell r="D290">
            <v>0</v>
          </cell>
        </row>
        <row r="291">
          <cell r="A291" t="str">
            <v xml:space="preserve">1790-4-044                                   </v>
          </cell>
          <cell r="C291">
            <v>0</v>
          </cell>
          <cell r="D291">
            <v>0</v>
          </cell>
        </row>
        <row r="292">
          <cell r="A292" t="str">
            <v xml:space="preserve">1790-4-045                                   </v>
          </cell>
          <cell r="C292">
            <v>0</v>
          </cell>
          <cell r="D292">
            <v>0</v>
          </cell>
        </row>
        <row r="293">
          <cell r="A293" t="str">
            <v xml:space="preserve">1790-4-046                                   </v>
          </cell>
          <cell r="C293">
            <v>0</v>
          </cell>
          <cell r="D293">
            <v>0</v>
          </cell>
        </row>
        <row r="294">
          <cell r="A294" t="str">
            <v xml:space="preserve">1790-4-047                                   </v>
          </cell>
          <cell r="C294">
            <v>0</v>
          </cell>
          <cell r="D294">
            <v>0</v>
          </cell>
        </row>
        <row r="295">
          <cell r="A295" t="str">
            <v xml:space="preserve">1790-4-048                                   </v>
          </cell>
          <cell r="C295">
            <v>0</v>
          </cell>
          <cell r="D295">
            <v>0</v>
          </cell>
        </row>
        <row r="296">
          <cell r="A296" t="str">
            <v xml:space="preserve">1790-4-049                                   </v>
          </cell>
          <cell r="C296">
            <v>0</v>
          </cell>
          <cell r="D296">
            <v>0</v>
          </cell>
        </row>
        <row r="297">
          <cell r="A297" t="str">
            <v xml:space="preserve">1790-4-050                                   </v>
          </cell>
          <cell r="C297">
            <v>0</v>
          </cell>
          <cell r="D297">
            <v>0</v>
          </cell>
        </row>
        <row r="298">
          <cell r="A298" t="str">
            <v xml:space="preserve">1790-4-051                                   </v>
          </cell>
          <cell r="C298">
            <v>0</v>
          </cell>
          <cell r="D298">
            <v>0</v>
          </cell>
        </row>
        <row r="299">
          <cell r="A299" t="str">
            <v xml:space="preserve">1790-4-052                                   </v>
          </cell>
          <cell r="C299">
            <v>0</v>
          </cell>
          <cell r="D299">
            <v>0</v>
          </cell>
        </row>
        <row r="300">
          <cell r="A300" t="str">
            <v xml:space="preserve">1790-4-053                                   </v>
          </cell>
          <cell r="C300">
            <v>0</v>
          </cell>
          <cell r="D300">
            <v>0</v>
          </cell>
        </row>
        <row r="301">
          <cell r="A301" t="str">
            <v xml:space="preserve">1790-4-054                                   </v>
          </cell>
          <cell r="C301">
            <v>0</v>
          </cell>
          <cell r="D301">
            <v>0</v>
          </cell>
        </row>
        <row r="302">
          <cell r="A302" t="str">
            <v xml:space="preserve">1790-4-055                                   </v>
          </cell>
          <cell r="C302">
            <v>0</v>
          </cell>
          <cell r="D302">
            <v>0</v>
          </cell>
        </row>
        <row r="303">
          <cell r="A303" t="str">
            <v xml:space="preserve">1790-4-056                                   </v>
          </cell>
          <cell r="C303">
            <v>0</v>
          </cell>
          <cell r="D303">
            <v>0</v>
          </cell>
        </row>
        <row r="304">
          <cell r="A304" t="str">
            <v xml:space="preserve">1790-4-057                                   </v>
          </cell>
          <cell r="C304">
            <v>0</v>
          </cell>
          <cell r="D304">
            <v>0</v>
          </cell>
        </row>
        <row r="305">
          <cell r="A305" t="str">
            <v xml:space="preserve">1790-4-058                                   </v>
          </cell>
          <cell r="C305">
            <v>0</v>
          </cell>
          <cell r="D305">
            <v>0</v>
          </cell>
        </row>
        <row r="306">
          <cell r="A306" t="str">
            <v xml:space="preserve">1790-4-059                                   </v>
          </cell>
          <cell r="C306">
            <v>0</v>
          </cell>
          <cell r="D306">
            <v>0</v>
          </cell>
        </row>
        <row r="307">
          <cell r="A307" t="str">
            <v xml:space="preserve">1790-4-060                                   </v>
          </cell>
          <cell r="C307">
            <v>0</v>
          </cell>
          <cell r="D307">
            <v>0</v>
          </cell>
        </row>
        <row r="308">
          <cell r="A308" t="str">
            <v xml:space="preserve">1790-4-061                                   </v>
          </cell>
          <cell r="C308">
            <v>0</v>
          </cell>
          <cell r="D308">
            <v>0</v>
          </cell>
        </row>
        <row r="309">
          <cell r="A309" t="str">
            <v xml:space="preserve">1790-4-062                                   </v>
          </cell>
          <cell r="C309">
            <v>0</v>
          </cell>
          <cell r="D309">
            <v>0</v>
          </cell>
        </row>
        <row r="310">
          <cell r="A310" t="str">
            <v xml:space="preserve">1790-4-063                                   </v>
          </cell>
          <cell r="C310">
            <v>0</v>
          </cell>
          <cell r="D310">
            <v>0</v>
          </cell>
        </row>
        <row r="311">
          <cell r="A311" t="str">
            <v xml:space="preserve">1790-4-064                                   </v>
          </cell>
          <cell r="C311">
            <v>0</v>
          </cell>
          <cell r="D311">
            <v>0</v>
          </cell>
        </row>
        <row r="312">
          <cell r="A312" t="str">
            <v xml:space="preserve">1790-4-065                                   </v>
          </cell>
          <cell r="C312">
            <v>0</v>
          </cell>
          <cell r="D312">
            <v>0</v>
          </cell>
        </row>
        <row r="313">
          <cell r="A313" t="str">
            <v xml:space="preserve">1790-4-066                                   </v>
          </cell>
          <cell r="C313">
            <v>0</v>
          </cell>
          <cell r="D313">
            <v>0</v>
          </cell>
        </row>
        <row r="314">
          <cell r="A314" t="str">
            <v xml:space="preserve">1790-4-067                                   </v>
          </cell>
          <cell r="C314">
            <v>0</v>
          </cell>
          <cell r="D314">
            <v>0</v>
          </cell>
        </row>
        <row r="315">
          <cell r="A315" t="str">
            <v xml:space="preserve">1790-4-068                                   </v>
          </cell>
          <cell r="C315">
            <v>0</v>
          </cell>
          <cell r="D315">
            <v>0</v>
          </cell>
        </row>
        <row r="316">
          <cell r="A316" t="str">
            <v xml:space="preserve">1790-4-069                                   </v>
          </cell>
          <cell r="C316">
            <v>0</v>
          </cell>
          <cell r="D316">
            <v>0</v>
          </cell>
        </row>
        <row r="317">
          <cell r="A317" t="str">
            <v xml:space="preserve">1790-4-070                                   </v>
          </cell>
          <cell r="C317">
            <v>0</v>
          </cell>
          <cell r="D317">
            <v>0</v>
          </cell>
        </row>
        <row r="318">
          <cell r="A318" t="str">
            <v xml:space="preserve">1790-4-071                                   </v>
          </cell>
          <cell r="C318">
            <v>0</v>
          </cell>
          <cell r="D318">
            <v>0</v>
          </cell>
        </row>
        <row r="319">
          <cell r="A319" t="str">
            <v xml:space="preserve">1790-4-072                                   </v>
          </cell>
          <cell r="C319">
            <v>0</v>
          </cell>
          <cell r="D319">
            <v>0</v>
          </cell>
        </row>
        <row r="320">
          <cell r="A320" t="str">
            <v xml:space="preserve">1790-4-073                                   </v>
          </cell>
          <cell r="C320">
            <v>0</v>
          </cell>
          <cell r="D320">
            <v>0</v>
          </cell>
        </row>
        <row r="321">
          <cell r="A321" t="str">
            <v xml:space="preserve">1790-4-074                                   </v>
          </cell>
          <cell r="C321">
            <v>0</v>
          </cell>
          <cell r="D321">
            <v>0</v>
          </cell>
        </row>
        <row r="322">
          <cell r="A322" t="str">
            <v xml:space="preserve">1790-4-075                                   </v>
          </cell>
          <cell r="C322">
            <v>0</v>
          </cell>
          <cell r="D322">
            <v>0</v>
          </cell>
        </row>
        <row r="323">
          <cell r="A323" t="str">
            <v xml:space="preserve">1790-4-076                                   </v>
          </cell>
          <cell r="C323">
            <v>0</v>
          </cell>
          <cell r="D323">
            <v>0</v>
          </cell>
        </row>
        <row r="324">
          <cell r="A324" t="str">
            <v xml:space="preserve">1790-4-077                                   </v>
          </cell>
          <cell r="C324">
            <v>0</v>
          </cell>
          <cell r="D324">
            <v>0</v>
          </cell>
        </row>
        <row r="325">
          <cell r="A325" t="str">
            <v xml:space="preserve">1790-4-078                                   </v>
          </cell>
          <cell r="C325">
            <v>0</v>
          </cell>
          <cell r="D325">
            <v>0</v>
          </cell>
        </row>
        <row r="326">
          <cell r="A326" t="str">
            <v xml:space="preserve">1790-4-079                                   </v>
          </cell>
          <cell r="C326">
            <v>0</v>
          </cell>
          <cell r="D326">
            <v>0</v>
          </cell>
        </row>
        <row r="327">
          <cell r="A327" t="str">
            <v xml:space="preserve">1790-4-080                                   </v>
          </cell>
          <cell r="C327">
            <v>0</v>
          </cell>
          <cell r="D327">
            <v>0</v>
          </cell>
        </row>
        <row r="328">
          <cell r="A328" t="str">
            <v xml:space="preserve">1790-4-082                                   </v>
          </cell>
          <cell r="C328">
            <v>0</v>
          </cell>
          <cell r="D328">
            <v>0</v>
          </cell>
        </row>
        <row r="329">
          <cell r="A329" t="str">
            <v xml:space="preserve">1790-4-083                                   </v>
          </cell>
          <cell r="C329">
            <v>0</v>
          </cell>
          <cell r="D329">
            <v>0</v>
          </cell>
        </row>
        <row r="330">
          <cell r="A330" t="str">
            <v xml:space="preserve">1790-4-084                                   </v>
          </cell>
          <cell r="C330">
            <v>0</v>
          </cell>
          <cell r="D330">
            <v>0</v>
          </cell>
        </row>
        <row r="331">
          <cell r="A331" t="str">
            <v xml:space="preserve">1790-4-085                                   </v>
          </cell>
          <cell r="C331">
            <v>0</v>
          </cell>
          <cell r="D331">
            <v>0</v>
          </cell>
        </row>
        <row r="332">
          <cell r="A332" t="str">
            <v xml:space="preserve">1790-4-086                                   </v>
          </cell>
          <cell r="C332">
            <v>0</v>
          </cell>
          <cell r="D332">
            <v>0</v>
          </cell>
        </row>
        <row r="333">
          <cell r="A333" t="str">
            <v xml:space="preserve">1790-4-088                                   </v>
          </cell>
          <cell r="C333">
            <v>0</v>
          </cell>
          <cell r="D333">
            <v>0</v>
          </cell>
        </row>
        <row r="334">
          <cell r="A334" t="str">
            <v xml:space="preserve">1790-4-089                                   </v>
          </cell>
          <cell r="C334">
            <v>0</v>
          </cell>
          <cell r="D334">
            <v>0</v>
          </cell>
        </row>
        <row r="335">
          <cell r="A335" t="str">
            <v xml:space="preserve">1790-4-090                                   </v>
          </cell>
          <cell r="C335">
            <v>0</v>
          </cell>
          <cell r="D335">
            <v>0</v>
          </cell>
        </row>
        <row r="336">
          <cell r="A336" t="str">
            <v xml:space="preserve">1790-4-091                                   </v>
          </cell>
          <cell r="C336">
            <v>0</v>
          </cell>
          <cell r="D336">
            <v>0</v>
          </cell>
        </row>
        <row r="337">
          <cell r="A337" t="str">
            <v xml:space="preserve">1790-4-092                                   </v>
          </cell>
          <cell r="C337">
            <v>0</v>
          </cell>
          <cell r="D337">
            <v>0</v>
          </cell>
        </row>
        <row r="338">
          <cell r="A338" t="str">
            <v xml:space="preserve">1790-4-093                                   </v>
          </cell>
          <cell r="C338">
            <v>0</v>
          </cell>
          <cell r="D338">
            <v>0</v>
          </cell>
        </row>
        <row r="339">
          <cell r="A339" t="str">
            <v xml:space="preserve">1790-4-096                                   </v>
          </cell>
          <cell r="C339">
            <v>0</v>
          </cell>
          <cell r="D339">
            <v>0</v>
          </cell>
        </row>
        <row r="340">
          <cell r="A340" t="str">
            <v xml:space="preserve">1790-4-097                                   </v>
          </cell>
          <cell r="C340">
            <v>0</v>
          </cell>
          <cell r="D340">
            <v>0</v>
          </cell>
        </row>
        <row r="341">
          <cell r="A341" t="str">
            <v xml:space="preserve">1790-4-102                                   </v>
          </cell>
          <cell r="C341">
            <v>0</v>
          </cell>
          <cell r="D341">
            <v>0</v>
          </cell>
        </row>
        <row r="342">
          <cell r="A342" t="str">
            <v xml:space="preserve">1790-4-103                                   </v>
          </cell>
          <cell r="C342">
            <v>0</v>
          </cell>
          <cell r="D342">
            <v>0</v>
          </cell>
        </row>
        <row r="343">
          <cell r="A343" t="str">
            <v xml:space="preserve">1790-4-104                                   </v>
          </cell>
          <cell r="C343">
            <v>0</v>
          </cell>
          <cell r="D343">
            <v>0</v>
          </cell>
        </row>
        <row r="344">
          <cell r="A344" t="str">
            <v xml:space="preserve">1790-4-105                                   </v>
          </cell>
          <cell r="C344">
            <v>0</v>
          </cell>
          <cell r="D344">
            <v>0</v>
          </cell>
        </row>
        <row r="345">
          <cell r="A345" t="str">
            <v xml:space="preserve">1790-4-107                                   </v>
          </cell>
          <cell r="C345">
            <v>0</v>
          </cell>
          <cell r="D345">
            <v>0</v>
          </cell>
        </row>
        <row r="346">
          <cell r="A346" t="str">
            <v xml:space="preserve">1790-4-108                                   </v>
          </cell>
          <cell r="C346">
            <v>0</v>
          </cell>
          <cell r="D346">
            <v>0</v>
          </cell>
        </row>
        <row r="347">
          <cell r="A347" t="str">
            <v xml:space="preserve">1790-4-109                                   </v>
          </cell>
          <cell r="C347">
            <v>0</v>
          </cell>
          <cell r="D347">
            <v>0</v>
          </cell>
        </row>
        <row r="348">
          <cell r="A348" t="str">
            <v xml:space="preserve">1790-4-111                                   </v>
          </cell>
          <cell r="C348">
            <v>0</v>
          </cell>
          <cell r="D348">
            <v>0</v>
          </cell>
        </row>
        <row r="349">
          <cell r="A349" t="str">
            <v xml:space="preserve">1790-4-113                                   </v>
          </cell>
          <cell r="C349">
            <v>0</v>
          </cell>
          <cell r="D349">
            <v>0</v>
          </cell>
        </row>
        <row r="350">
          <cell r="A350" t="str">
            <v xml:space="preserve">1790-4-114                                   </v>
          </cell>
          <cell r="C350">
            <v>0</v>
          </cell>
          <cell r="D350">
            <v>0</v>
          </cell>
        </row>
        <row r="351">
          <cell r="A351" t="str">
            <v xml:space="preserve">1790-4-115                                   </v>
          </cell>
          <cell r="C351">
            <v>0</v>
          </cell>
          <cell r="D351">
            <v>0</v>
          </cell>
        </row>
        <row r="352">
          <cell r="A352" t="str">
            <v xml:space="preserve">1790-4-116                                   </v>
          </cell>
          <cell r="C352">
            <v>0</v>
          </cell>
          <cell r="D352">
            <v>0</v>
          </cell>
        </row>
        <row r="353">
          <cell r="A353" t="str">
            <v xml:space="preserve">1790-4-117                                   </v>
          </cell>
          <cell r="C353">
            <v>0</v>
          </cell>
          <cell r="D353">
            <v>0</v>
          </cell>
        </row>
        <row r="354">
          <cell r="A354" t="str">
            <v xml:space="preserve">1790-4-118                                   </v>
          </cell>
          <cell r="C354">
            <v>0</v>
          </cell>
          <cell r="D354">
            <v>0</v>
          </cell>
        </row>
        <row r="355">
          <cell r="A355" t="str">
            <v xml:space="preserve">1790-4-121                                   </v>
          </cell>
          <cell r="C355">
            <v>0</v>
          </cell>
          <cell r="D355">
            <v>0</v>
          </cell>
        </row>
        <row r="356">
          <cell r="A356" t="str">
            <v xml:space="preserve">1790-4-122                                   </v>
          </cell>
          <cell r="C356">
            <v>0</v>
          </cell>
          <cell r="D356">
            <v>0</v>
          </cell>
        </row>
        <row r="357">
          <cell r="A357" t="str">
            <v xml:space="preserve">1790-4-123                                   </v>
          </cell>
          <cell r="C357">
            <v>0</v>
          </cell>
          <cell r="D357">
            <v>0</v>
          </cell>
        </row>
        <row r="358">
          <cell r="A358" t="str">
            <v xml:space="preserve">1790-4-124                                   </v>
          </cell>
          <cell r="C358">
            <v>0</v>
          </cell>
          <cell r="D358">
            <v>0</v>
          </cell>
        </row>
        <row r="359">
          <cell r="A359" t="str">
            <v xml:space="preserve">1790-4-125                                   </v>
          </cell>
          <cell r="C359">
            <v>28241237</v>
          </cell>
          <cell r="D359">
            <v>-28241237</v>
          </cell>
        </row>
        <row r="360">
          <cell r="A360" t="str">
            <v xml:space="preserve">1790-4-126                                   </v>
          </cell>
          <cell r="C360">
            <v>0</v>
          </cell>
          <cell r="D360">
            <v>0</v>
          </cell>
        </row>
        <row r="361">
          <cell r="A361" t="str">
            <v xml:space="preserve">1790-4-127                                   </v>
          </cell>
          <cell r="C361">
            <v>0</v>
          </cell>
          <cell r="D361">
            <v>0</v>
          </cell>
        </row>
        <row r="362">
          <cell r="A362" t="str">
            <v xml:space="preserve">1790-4-129                                   </v>
          </cell>
          <cell r="C362">
            <v>0</v>
          </cell>
          <cell r="D362">
            <v>0</v>
          </cell>
        </row>
        <row r="363">
          <cell r="A363" t="str">
            <v xml:space="preserve">1790-4-130                                   </v>
          </cell>
          <cell r="C363">
            <v>0</v>
          </cell>
          <cell r="D363">
            <v>0</v>
          </cell>
        </row>
        <row r="364">
          <cell r="A364" t="str">
            <v xml:space="preserve">1790-4-131                                   </v>
          </cell>
          <cell r="C364">
            <v>0</v>
          </cell>
          <cell r="D364">
            <v>0</v>
          </cell>
        </row>
        <row r="365">
          <cell r="A365" t="str">
            <v xml:space="preserve">1790-4-132                                   </v>
          </cell>
          <cell r="C365">
            <v>0</v>
          </cell>
          <cell r="D365">
            <v>0</v>
          </cell>
        </row>
        <row r="366">
          <cell r="A366" t="str">
            <v xml:space="preserve">1790-4-133                                   </v>
          </cell>
          <cell r="C366">
            <v>0</v>
          </cell>
          <cell r="D366">
            <v>0</v>
          </cell>
        </row>
        <row r="367">
          <cell r="A367" t="str">
            <v xml:space="preserve">1790-4-135                                   </v>
          </cell>
          <cell r="C367">
            <v>0</v>
          </cell>
          <cell r="D367">
            <v>0</v>
          </cell>
        </row>
        <row r="368">
          <cell r="A368" t="str">
            <v xml:space="preserve">1790-4-136                                   </v>
          </cell>
          <cell r="C368">
            <v>3158497.5</v>
          </cell>
          <cell r="D368">
            <v>0</v>
          </cell>
        </row>
        <row r="369">
          <cell r="A369" t="str">
            <v xml:space="preserve">1790-4-137                                   </v>
          </cell>
          <cell r="C369">
            <v>0</v>
          </cell>
          <cell r="D369">
            <v>0</v>
          </cell>
        </row>
        <row r="370">
          <cell r="A370" t="str">
            <v xml:space="preserve">1790-4-138                                   </v>
          </cell>
          <cell r="C370">
            <v>378020</v>
          </cell>
          <cell r="D370">
            <v>-378020</v>
          </cell>
        </row>
        <row r="371">
          <cell r="A371" t="str">
            <v xml:space="preserve">1790-4-140                                   </v>
          </cell>
          <cell r="C371">
            <v>0</v>
          </cell>
          <cell r="D371">
            <v>0</v>
          </cell>
        </row>
        <row r="372">
          <cell r="A372" t="str">
            <v xml:space="preserve">1790-4-142                                   </v>
          </cell>
          <cell r="C372">
            <v>435655</v>
          </cell>
          <cell r="D372">
            <v>0</v>
          </cell>
        </row>
        <row r="373">
          <cell r="A373" t="str">
            <v xml:space="preserve">1790-4-143                                   </v>
          </cell>
          <cell r="C373">
            <v>0</v>
          </cell>
          <cell r="D373">
            <v>226825</v>
          </cell>
        </row>
        <row r="374">
          <cell r="A374" t="str">
            <v xml:space="preserve">1790-4-144                                   </v>
          </cell>
          <cell r="C374">
            <v>409732</v>
          </cell>
          <cell r="D374">
            <v>-409732</v>
          </cell>
        </row>
        <row r="375">
          <cell r="A375" t="str">
            <v xml:space="preserve">1790-4-145                                   </v>
          </cell>
          <cell r="C375">
            <v>73940</v>
          </cell>
          <cell r="D375">
            <v>0</v>
          </cell>
        </row>
        <row r="376">
          <cell r="A376" t="str">
            <v xml:space="preserve">1790-4-146                                   </v>
          </cell>
          <cell r="C376">
            <v>131058.4</v>
          </cell>
          <cell r="D376">
            <v>0</v>
          </cell>
        </row>
        <row r="377">
          <cell r="A377" t="str">
            <v xml:space="preserve">1810-1                                       </v>
          </cell>
          <cell r="C377">
            <v>3214953.45</v>
          </cell>
          <cell r="D377">
            <v>320419</v>
          </cell>
        </row>
        <row r="378">
          <cell r="A378" t="str">
            <v xml:space="preserve">1815-1                                       </v>
          </cell>
          <cell r="C378">
            <v>1386743.5</v>
          </cell>
          <cell r="D378">
            <v>80545.570000000065</v>
          </cell>
        </row>
        <row r="379">
          <cell r="A379" t="str">
            <v xml:space="preserve">1820-1                                       </v>
          </cell>
          <cell r="C379">
            <v>2458859.9</v>
          </cell>
          <cell r="D379">
            <v>-209236.56999999983</v>
          </cell>
        </row>
        <row r="380">
          <cell r="A380" t="str">
            <v xml:space="preserve">1820-2                                       </v>
          </cell>
          <cell r="C380">
            <v>5200</v>
          </cell>
          <cell r="D380">
            <v>0</v>
          </cell>
        </row>
        <row r="381">
          <cell r="A381" t="str">
            <v xml:space="preserve">1821-1                                       </v>
          </cell>
          <cell r="C381">
            <v>0</v>
          </cell>
          <cell r="D381">
            <v>0</v>
          </cell>
        </row>
        <row r="382">
          <cell r="A382" t="str">
            <v xml:space="preserve">1830-1                                       </v>
          </cell>
          <cell r="C382">
            <v>0</v>
          </cell>
          <cell r="D382">
            <v>0</v>
          </cell>
        </row>
        <row r="383">
          <cell r="A383" t="str">
            <v xml:space="preserve">1831-1                                       </v>
          </cell>
          <cell r="C383">
            <v>0</v>
          </cell>
          <cell r="D383">
            <v>0</v>
          </cell>
        </row>
        <row r="384">
          <cell r="A384" t="str">
            <v xml:space="preserve">1835-1                                       </v>
          </cell>
          <cell r="C384">
            <v>215518698</v>
          </cell>
          <cell r="D384">
            <v>0</v>
          </cell>
        </row>
        <row r="385">
          <cell r="A385" t="str">
            <v xml:space="preserve">1840-1                                       </v>
          </cell>
          <cell r="C385">
            <v>-113191615</v>
          </cell>
          <cell r="D385">
            <v>-1771387</v>
          </cell>
        </row>
        <row r="386">
          <cell r="A386" t="str">
            <v xml:space="preserve">2010                                         </v>
          </cell>
          <cell r="C386">
            <v>0</v>
          </cell>
          <cell r="D386">
            <v>0</v>
          </cell>
        </row>
        <row r="387">
          <cell r="A387" t="str">
            <v xml:space="preserve">2015                                         </v>
          </cell>
          <cell r="C387">
            <v>0</v>
          </cell>
          <cell r="D387">
            <v>0</v>
          </cell>
        </row>
        <row r="388">
          <cell r="A388" t="str">
            <v xml:space="preserve">2020                                         </v>
          </cell>
          <cell r="C388">
            <v>-688770000</v>
          </cell>
          <cell r="D388">
            <v>554562000</v>
          </cell>
        </row>
        <row r="389">
          <cell r="A389" t="str">
            <v xml:space="preserve">2025                                         </v>
          </cell>
          <cell r="C389">
            <v>-10000000</v>
          </cell>
          <cell r="D389">
            <v>10000000</v>
          </cell>
        </row>
        <row r="390">
          <cell r="A390" t="str">
            <v xml:space="preserve">2110                                         </v>
          </cell>
          <cell r="C390">
            <v>0</v>
          </cell>
          <cell r="D390">
            <v>0</v>
          </cell>
        </row>
        <row r="391">
          <cell r="A391" t="str">
            <v xml:space="preserve">2111                                         </v>
          </cell>
          <cell r="C391">
            <v>-19559805</v>
          </cell>
          <cell r="D391">
            <v>6056199</v>
          </cell>
        </row>
        <row r="392">
          <cell r="A392" t="str">
            <v xml:space="preserve">2112                                         </v>
          </cell>
          <cell r="C392">
            <v>-73841796.620000005</v>
          </cell>
          <cell r="D392">
            <v>7157324.5700000077</v>
          </cell>
        </row>
        <row r="393">
          <cell r="A393" t="str">
            <v xml:space="preserve">2113                                         </v>
          </cell>
          <cell r="C393">
            <v>-730007.5</v>
          </cell>
          <cell r="D393">
            <v>0</v>
          </cell>
        </row>
        <row r="394">
          <cell r="A394" t="str">
            <v xml:space="preserve">2114                                         </v>
          </cell>
          <cell r="C394">
            <v>1834866.71</v>
          </cell>
          <cell r="D394">
            <v>-1834866.71</v>
          </cell>
        </row>
        <row r="395">
          <cell r="A395" t="str">
            <v xml:space="preserve">2120                                         </v>
          </cell>
          <cell r="C395">
            <v>-10748.06</v>
          </cell>
          <cell r="D395">
            <v>0</v>
          </cell>
        </row>
        <row r="396">
          <cell r="A396" t="str">
            <v xml:space="preserve">2173                                         </v>
          </cell>
          <cell r="C396">
            <v>0</v>
          </cell>
          <cell r="D396">
            <v>0</v>
          </cell>
        </row>
        <row r="397">
          <cell r="A397" t="str">
            <v xml:space="preserve">2176                                         </v>
          </cell>
          <cell r="C397">
            <v>0</v>
          </cell>
          <cell r="D397">
            <v>0</v>
          </cell>
        </row>
        <row r="398">
          <cell r="A398" t="str">
            <v xml:space="preserve">2177                                         </v>
          </cell>
          <cell r="C398">
            <v>0</v>
          </cell>
          <cell r="D398">
            <v>0</v>
          </cell>
        </row>
        <row r="399">
          <cell r="A399" t="str">
            <v xml:space="preserve">2182                                         </v>
          </cell>
          <cell r="C399">
            <v>0</v>
          </cell>
          <cell r="D399">
            <v>0</v>
          </cell>
        </row>
        <row r="400">
          <cell r="A400" t="str">
            <v xml:space="preserve">2183                                         </v>
          </cell>
          <cell r="C400">
            <v>0</v>
          </cell>
          <cell r="D400">
            <v>0</v>
          </cell>
        </row>
        <row r="401">
          <cell r="A401" t="str">
            <v xml:space="preserve">2221                                         </v>
          </cell>
          <cell r="C401">
            <v>-370.89</v>
          </cell>
          <cell r="D401">
            <v>0</v>
          </cell>
        </row>
        <row r="402">
          <cell r="A402" t="str">
            <v xml:space="preserve">2222                                         </v>
          </cell>
          <cell r="C402">
            <v>-807327687.34000003</v>
          </cell>
          <cell r="D402">
            <v>-53408306.24000001</v>
          </cell>
        </row>
        <row r="403">
          <cell r="A403" t="str">
            <v xml:space="preserve">2223                                         </v>
          </cell>
          <cell r="C403">
            <v>-23866.959999999999</v>
          </cell>
          <cell r="D403">
            <v>0</v>
          </cell>
        </row>
        <row r="404">
          <cell r="A404" t="str">
            <v xml:space="preserve">2231                                         </v>
          </cell>
          <cell r="C404">
            <v>0</v>
          </cell>
          <cell r="D404">
            <v>173.75</v>
          </cell>
        </row>
        <row r="405">
          <cell r="A405" t="str">
            <v xml:space="preserve">2232                                         </v>
          </cell>
          <cell r="C405">
            <v>-285092</v>
          </cell>
          <cell r="D405">
            <v>-16644</v>
          </cell>
        </row>
        <row r="406">
          <cell r="A406" t="str">
            <v xml:space="preserve">2233                                         </v>
          </cell>
          <cell r="C406">
            <v>0</v>
          </cell>
          <cell r="D406">
            <v>0</v>
          </cell>
        </row>
        <row r="407">
          <cell r="A407" t="str">
            <v xml:space="preserve">2234                                         </v>
          </cell>
          <cell r="C407">
            <v>-2139446.4300000002</v>
          </cell>
          <cell r="D407">
            <v>263276.7100000002</v>
          </cell>
        </row>
        <row r="408">
          <cell r="A408" t="str">
            <v xml:space="preserve">2235                                         </v>
          </cell>
          <cell r="C408">
            <v>-5747185.1399999997</v>
          </cell>
          <cell r="D408">
            <v>454026.40999999922</v>
          </cell>
        </row>
        <row r="409">
          <cell r="A409" t="str">
            <v xml:space="preserve">2236                                         </v>
          </cell>
          <cell r="C409">
            <v>0</v>
          </cell>
          <cell r="D409">
            <v>0</v>
          </cell>
        </row>
        <row r="410">
          <cell r="A410" t="str">
            <v xml:space="preserve">2237                                         </v>
          </cell>
          <cell r="C410">
            <v>0</v>
          </cell>
          <cell r="D410">
            <v>0</v>
          </cell>
        </row>
        <row r="411">
          <cell r="A411" t="str">
            <v xml:space="preserve">2273                                         </v>
          </cell>
          <cell r="C411">
            <v>0</v>
          </cell>
          <cell r="D411">
            <v>0</v>
          </cell>
        </row>
        <row r="412">
          <cell r="A412" t="str">
            <v xml:space="preserve">2276                                         </v>
          </cell>
          <cell r="C412">
            <v>0</v>
          </cell>
          <cell r="D412">
            <v>0</v>
          </cell>
        </row>
        <row r="413">
          <cell r="A413" t="str">
            <v xml:space="preserve">2277                                         </v>
          </cell>
          <cell r="C413">
            <v>-37050987.619999997</v>
          </cell>
          <cell r="D413">
            <v>36985405.619999997</v>
          </cell>
        </row>
        <row r="414">
          <cell r="A414" t="str">
            <v xml:space="preserve">2281                                         </v>
          </cell>
          <cell r="C414">
            <v>-360096.97</v>
          </cell>
          <cell r="D414">
            <v>200067.87999999998</v>
          </cell>
        </row>
        <row r="415">
          <cell r="A415" t="str">
            <v xml:space="preserve">2283                                         </v>
          </cell>
          <cell r="C415">
            <v>-6704761.2000000002</v>
          </cell>
          <cell r="D415">
            <v>-10732.399999999441</v>
          </cell>
        </row>
        <row r="416">
          <cell r="A416" t="str">
            <v xml:space="preserve">2284                                         </v>
          </cell>
          <cell r="C416">
            <v>0</v>
          </cell>
          <cell r="D416">
            <v>0</v>
          </cell>
        </row>
        <row r="417">
          <cell r="A417" t="str">
            <v xml:space="preserve">2310                                         </v>
          </cell>
          <cell r="C417">
            <v>-2806649.29</v>
          </cell>
          <cell r="D417">
            <v>2787492.48</v>
          </cell>
        </row>
        <row r="418">
          <cell r="A418" t="str">
            <v xml:space="preserve">2320                                         </v>
          </cell>
          <cell r="C418">
            <v>-145702.82999999999</v>
          </cell>
          <cell r="D418">
            <v>-27009.860000000015</v>
          </cell>
        </row>
        <row r="419">
          <cell r="A419" t="str">
            <v xml:space="preserve">2321                                         </v>
          </cell>
          <cell r="C419">
            <v>0</v>
          </cell>
          <cell r="D419">
            <v>0</v>
          </cell>
        </row>
        <row r="420">
          <cell r="A420" t="str">
            <v xml:space="preserve">2330                                         </v>
          </cell>
          <cell r="C420">
            <v>-11724399.66</v>
          </cell>
          <cell r="D420">
            <v>-3899630.16</v>
          </cell>
        </row>
        <row r="421">
          <cell r="A421" t="str">
            <v xml:space="preserve">2331                                         </v>
          </cell>
          <cell r="C421">
            <v>0</v>
          </cell>
          <cell r="D421">
            <v>0</v>
          </cell>
        </row>
        <row r="422">
          <cell r="A422" t="str">
            <v xml:space="preserve">2332                                         </v>
          </cell>
          <cell r="C422">
            <v>-3561745</v>
          </cell>
          <cell r="D422">
            <v>-811167.69000000041</v>
          </cell>
        </row>
        <row r="423">
          <cell r="A423" t="str">
            <v xml:space="preserve">2341                                         </v>
          </cell>
          <cell r="C423">
            <v>0</v>
          </cell>
          <cell r="D423">
            <v>0</v>
          </cell>
        </row>
        <row r="424">
          <cell r="A424" t="str">
            <v xml:space="preserve">2342                                         </v>
          </cell>
          <cell r="C424">
            <v>0</v>
          </cell>
          <cell r="D424">
            <v>0</v>
          </cell>
        </row>
        <row r="425">
          <cell r="A425" t="str">
            <v xml:space="preserve">2343                                         </v>
          </cell>
          <cell r="C425">
            <v>-158899.62</v>
          </cell>
          <cell r="D425">
            <v>0</v>
          </cell>
        </row>
        <row r="426">
          <cell r="A426" t="str">
            <v xml:space="preserve">2344                                         </v>
          </cell>
          <cell r="C426">
            <v>0</v>
          </cell>
          <cell r="D426">
            <v>0</v>
          </cell>
        </row>
        <row r="427">
          <cell r="A427" t="str">
            <v xml:space="preserve">2345                                         </v>
          </cell>
          <cell r="C427">
            <v>-744079.8</v>
          </cell>
          <cell r="D427">
            <v>-67348.599999999977</v>
          </cell>
        </row>
        <row r="428">
          <cell r="A428" t="str">
            <v xml:space="preserve">2411                                         </v>
          </cell>
          <cell r="C428">
            <v>-724960.44</v>
          </cell>
          <cell r="D428">
            <v>144388.47999999998</v>
          </cell>
        </row>
        <row r="429">
          <cell r="A429" t="str">
            <v xml:space="preserve">2412                                         </v>
          </cell>
          <cell r="C429">
            <v>-78851.960000000006</v>
          </cell>
          <cell r="D429">
            <v>5784.2100000000064</v>
          </cell>
        </row>
        <row r="430">
          <cell r="A430" t="str">
            <v xml:space="preserve">2413                                         </v>
          </cell>
          <cell r="C430">
            <v>-268709.90000000002</v>
          </cell>
          <cell r="D430">
            <v>26906.150000000023</v>
          </cell>
        </row>
        <row r="431">
          <cell r="A431" t="str">
            <v xml:space="preserve">2414                                         </v>
          </cell>
          <cell r="C431">
            <v>-1639971.74</v>
          </cell>
          <cell r="D431">
            <v>1569817.52</v>
          </cell>
        </row>
        <row r="432">
          <cell r="A432" t="str">
            <v xml:space="preserve">2415                                         </v>
          </cell>
          <cell r="C432">
            <v>-750620.15</v>
          </cell>
          <cell r="D432">
            <v>750620.15</v>
          </cell>
        </row>
        <row r="433">
          <cell r="A433" t="str">
            <v xml:space="preserve">2417                                         </v>
          </cell>
          <cell r="C433">
            <v>0</v>
          </cell>
          <cell r="D433">
            <v>-3960057.34</v>
          </cell>
        </row>
        <row r="434">
          <cell r="A434" t="str">
            <v xml:space="preserve">2420                                         </v>
          </cell>
          <cell r="C434">
            <v>0</v>
          </cell>
          <cell r="D434">
            <v>0</v>
          </cell>
        </row>
        <row r="435">
          <cell r="A435" t="str">
            <v xml:space="preserve">2422                                         </v>
          </cell>
          <cell r="C435">
            <v>0</v>
          </cell>
          <cell r="D435">
            <v>0</v>
          </cell>
        </row>
        <row r="436">
          <cell r="A436" t="str">
            <v xml:space="preserve">2424                                         </v>
          </cell>
          <cell r="C436">
            <v>0</v>
          </cell>
          <cell r="D436">
            <v>0</v>
          </cell>
        </row>
        <row r="437">
          <cell r="A437" t="str">
            <v xml:space="preserve">2426                                         </v>
          </cell>
          <cell r="C437">
            <v>0</v>
          </cell>
          <cell r="D437">
            <v>0</v>
          </cell>
        </row>
        <row r="438">
          <cell r="A438" t="str">
            <v xml:space="preserve">2427                                         </v>
          </cell>
          <cell r="C438">
            <v>0</v>
          </cell>
          <cell r="D438">
            <v>0</v>
          </cell>
        </row>
        <row r="439">
          <cell r="A439" t="str">
            <v xml:space="preserve">2428                                         </v>
          </cell>
          <cell r="C439">
            <v>0</v>
          </cell>
          <cell r="D439">
            <v>0</v>
          </cell>
        </row>
        <row r="440">
          <cell r="A440" t="str">
            <v xml:space="preserve">2810                                         </v>
          </cell>
          <cell r="C440">
            <v>0</v>
          </cell>
          <cell r="D440">
            <v>0</v>
          </cell>
        </row>
        <row r="441">
          <cell r="A441" t="str">
            <v xml:space="preserve">2815                                         </v>
          </cell>
          <cell r="C441">
            <v>0</v>
          </cell>
          <cell r="D441">
            <v>0</v>
          </cell>
        </row>
        <row r="442">
          <cell r="A442" t="str">
            <v xml:space="preserve">2820                                         </v>
          </cell>
          <cell r="C442">
            <v>0</v>
          </cell>
          <cell r="D442">
            <v>0</v>
          </cell>
        </row>
        <row r="443">
          <cell r="A443" t="str">
            <v xml:space="preserve">2825                                         </v>
          </cell>
          <cell r="C443">
            <v>0</v>
          </cell>
          <cell r="D443">
            <v>-211365000</v>
          </cell>
        </row>
        <row r="444">
          <cell r="A444" t="str">
            <v xml:space="preserve">2977                                         </v>
          </cell>
          <cell r="C444">
            <v>-3729726.87</v>
          </cell>
          <cell r="D444">
            <v>0</v>
          </cell>
        </row>
        <row r="445">
          <cell r="A445" t="str">
            <v xml:space="preserve">3112                                         </v>
          </cell>
          <cell r="C445">
            <v>-1044644016</v>
          </cell>
          <cell r="D445">
            <v>-384300000</v>
          </cell>
        </row>
        <row r="446">
          <cell r="A446" t="str">
            <v xml:space="preserve">3114                                         </v>
          </cell>
          <cell r="C446">
            <v>-510000000</v>
          </cell>
          <cell r="D446">
            <v>0</v>
          </cell>
        </row>
        <row r="447">
          <cell r="A447" t="str">
            <v xml:space="preserve">3116                                         </v>
          </cell>
          <cell r="C447">
            <v>1272357576.3499899</v>
          </cell>
          <cell r="D447">
            <v>0</v>
          </cell>
        </row>
        <row r="448">
          <cell r="A448" t="str">
            <v xml:space="preserve">4010-81                                      </v>
          </cell>
          <cell r="C448">
            <v>-2289795.75</v>
          </cell>
          <cell r="D448">
            <v>-2018084</v>
          </cell>
        </row>
        <row r="449">
          <cell r="A449" t="str">
            <v xml:space="preserve">4011-82                                      </v>
          </cell>
          <cell r="C449">
            <v>-90550475</v>
          </cell>
          <cell r="D449">
            <v>-21388300</v>
          </cell>
        </row>
        <row r="450">
          <cell r="A450" t="str">
            <v xml:space="preserve">4012-83                                      </v>
          </cell>
          <cell r="C450">
            <v>0</v>
          </cell>
          <cell r="D450">
            <v>0</v>
          </cell>
        </row>
        <row r="451">
          <cell r="A451" t="str">
            <v xml:space="preserve">4013-84                                      </v>
          </cell>
          <cell r="C451">
            <v>0</v>
          </cell>
          <cell r="D451">
            <v>0</v>
          </cell>
        </row>
        <row r="452">
          <cell r="A452" t="str">
            <v xml:space="preserve">4014-86                                      </v>
          </cell>
          <cell r="C452">
            <v>-102413400.55</v>
          </cell>
          <cell r="D452">
            <v>-32841553.899999991</v>
          </cell>
        </row>
        <row r="453">
          <cell r="A453" t="str">
            <v xml:space="preserve">4015-87                                      </v>
          </cell>
          <cell r="C453">
            <v>0</v>
          </cell>
          <cell r="D453">
            <v>0</v>
          </cell>
        </row>
        <row r="454">
          <cell r="A454" t="str">
            <v xml:space="preserve">4016-88                                      </v>
          </cell>
          <cell r="C454">
            <v>-57120</v>
          </cell>
          <cell r="D454">
            <v>0</v>
          </cell>
        </row>
        <row r="455">
          <cell r="A455" t="str">
            <v xml:space="preserve">4017-89                                      </v>
          </cell>
          <cell r="C455">
            <v>0</v>
          </cell>
          <cell r="D455">
            <v>0</v>
          </cell>
        </row>
        <row r="456">
          <cell r="A456" t="str">
            <v xml:space="preserve">4023-95                                      </v>
          </cell>
          <cell r="C456">
            <v>-6703340</v>
          </cell>
          <cell r="D456">
            <v>-417459</v>
          </cell>
        </row>
        <row r="457">
          <cell r="A457" t="str">
            <v xml:space="preserve">4024-96                                      </v>
          </cell>
          <cell r="C457">
            <v>-425835</v>
          </cell>
          <cell r="D457">
            <v>-86484</v>
          </cell>
        </row>
        <row r="458">
          <cell r="A458" t="str">
            <v xml:space="preserve">4025-97                                      </v>
          </cell>
          <cell r="C458">
            <v>-170657</v>
          </cell>
          <cell r="D458">
            <v>-47712</v>
          </cell>
        </row>
        <row r="459">
          <cell r="A459" t="str">
            <v xml:space="preserve">4026-98                                      </v>
          </cell>
          <cell r="C459">
            <v>0</v>
          </cell>
          <cell r="D459">
            <v>0</v>
          </cell>
        </row>
        <row r="460">
          <cell r="A460" t="str">
            <v xml:space="preserve">4030-86                                      </v>
          </cell>
          <cell r="C460">
            <v>0</v>
          </cell>
          <cell r="D460">
            <v>0</v>
          </cell>
        </row>
        <row r="461">
          <cell r="A461" t="str">
            <v xml:space="preserve">4110-81                                      </v>
          </cell>
          <cell r="C461">
            <v>-690839.04000000004</v>
          </cell>
          <cell r="D461">
            <v>-979828.16999999993</v>
          </cell>
        </row>
        <row r="462">
          <cell r="A462" t="str">
            <v xml:space="preserve">4111-82                                      </v>
          </cell>
          <cell r="C462">
            <v>0</v>
          </cell>
          <cell r="D462">
            <v>0</v>
          </cell>
        </row>
        <row r="463">
          <cell r="A463" t="str">
            <v xml:space="preserve">4112-83                                      </v>
          </cell>
          <cell r="C463">
            <v>0</v>
          </cell>
          <cell r="D463">
            <v>0</v>
          </cell>
        </row>
        <row r="464">
          <cell r="A464" t="str">
            <v xml:space="preserve">4113-84                                      </v>
          </cell>
          <cell r="C464">
            <v>0</v>
          </cell>
          <cell r="D464">
            <v>0</v>
          </cell>
        </row>
        <row r="465">
          <cell r="A465" t="str">
            <v xml:space="preserve">4114-86                                      </v>
          </cell>
          <cell r="C465">
            <v>-173265922.78999999</v>
          </cell>
          <cell r="D465">
            <v>-44781162.020000011</v>
          </cell>
        </row>
        <row r="466">
          <cell r="A466" t="str">
            <v xml:space="preserve">4115-87                                      </v>
          </cell>
          <cell r="C466">
            <v>0</v>
          </cell>
          <cell r="D466">
            <v>0</v>
          </cell>
        </row>
        <row r="467">
          <cell r="A467" t="str">
            <v xml:space="preserve">4116-88                                      </v>
          </cell>
          <cell r="C467">
            <v>0</v>
          </cell>
          <cell r="D467">
            <v>0</v>
          </cell>
        </row>
        <row r="468">
          <cell r="A468" t="str">
            <v xml:space="preserve">4172-86                                      </v>
          </cell>
          <cell r="C468">
            <v>0</v>
          </cell>
          <cell r="D468">
            <v>0</v>
          </cell>
        </row>
        <row r="469">
          <cell r="A469" t="str">
            <v xml:space="preserve">4173-86                                      </v>
          </cell>
          <cell r="C469">
            <v>0</v>
          </cell>
          <cell r="D469">
            <v>0</v>
          </cell>
        </row>
        <row r="470">
          <cell r="A470" t="str">
            <v xml:space="preserve">4176-86                                      </v>
          </cell>
          <cell r="C470">
            <v>0</v>
          </cell>
          <cell r="D470">
            <v>0</v>
          </cell>
        </row>
        <row r="471">
          <cell r="A471" t="str">
            <v xml:space="preserve">4177-86                                      </v>
          </cell>
          <cell r="C471">
            <v>-1816932.36</v>
          </cell>
          <cell r="D471">
            <v>0</v>
          </cell>
        </row>
        <row r="472">
          <cell r="A472" t="str">
            <v xml:space="preserve">4180-86                                      </v>
          </cell>
          <cell r="C472">
            <v>-8101575.9900000002</v>
          </cell>
          <cell r="D472">
            <v>-1590188.5700000003</v>
          </cell>
        </row>
        <row r="473">
          <cell r="A473" t="str">
            <v xml:space="preserve">4181-81                                      </v>
          </cell>
          <cell r="C473">
            <v>-8359777.0300000003</v>
          </cell>
          <cell r="D473">
            <v>-813506.15999999922</v>
          </cell>
        </row>
        <row r="474">
          <cell r="A474" t="str">
            <v xml:space="preserve">4181-86                                      </v>
          </cell>
          <cell r="C474">
            <v>-15602979.32</v>
          </cell>
          <cell r="D474">
            <v>0</v>
          </cell>
        </row>
        <row r="475">
          <cell r="A475" t="str">
            <v xml:space="preserve">4182-81                                      </v>
          </cell>
          <cell r="C475">
            <v>0</v>
          </cell>
          <cell r="D475">
            <v>0</v>
          </cell>
        </row>
        <row r="476">
          <cell r="A476" t="str">
            <v xml:space="preserve">4183-81                                      </v>
          </cell>
          <cell r="C476">
            <v>0</v>
          </cell>
          <cell r="D476">
            <v>0</v>
          </cell>
        </row>
        <row r="477">
          <cell r="A477" t="str">
            <v xml:space="preserve">4183-82                                      </v>
          </cell>
          <cell r="C477">
            <v>-1700283.29</v>
          </cell>
          <cell r="D477">
            <v>-479274.79999999981</v>
          </cell>
        </row>
        <row r="478">
          <cell r="A478" t="str">
            <v xml:space="preserve">4183-84                                      </v>
          </cell>
          <cell r="C478">
            <v>0</v>
          </cell>
          <cell r="D478">
            <v>0</v>
          </cell>
        </row>
        <row r="479">
          <cell r="A479" t="str">
            <v xml:space="preserve">4183-86                                      </v>
          </cell>
          <cell r="C479">
            <v>-4164652.51</v>
          </cell>
          <cell r="D479">
            <v>-832751.95000000019</v>
          </cell>
        </row>
        <row r="480">
          <cell r="A480" t="str">
            <v xml:space="preserve">4184-86                                      </v>
          </cell>
          <cell r="C480">
            <v>0</v>
          </cell>
          <cell r="D480">
            <v>0</v>
          </cell>
        </row>
        <row r="481">
          <cell r="A481" t="str">
            <v xml:space="preserve">4192-86                                      </v>
          </cell>
          <cell r="C481">
            <v>-9326445.4900000002</v>
          </cell>
          <cell r="D481">
            <v>0</v>
          </cell>
        </row>
        <row r="482">
          <cell r="A482" t="str">
            <v xml:space="preserve">4210-81                                      </v>
          </cell>
          <cell r="C482">
            <v>0</v>
          </cell>
          <cell r="D482">
            <v>0</v>
          </cell>
        </row>
        <row r="483">
          <cell r="A483" t="str">
            <v xml:space="preserve">4211-82                                      </v>
          </cell>
          <cell r="C483">
            <v>0</v>
          </cell>
          <cell r="D483">
            <v>0</v>
          </cell>
        </row>
        <row r="484">
          <cell r="A484" t="str">
            <v xml:space="preserve">4212-83                                      </v>
          </cell>
          <cell r="C484">
            <v>0</v>
          </cell>
          <cell r="D484">
            <v>0</v>
          </cell>
        </row>
        <row r="485">
          <cell r="A485" t="str">
            <v xml:space="preserve">4213-84                                      </v>
          </cell>
          <cell r="C485">
            <v>0</v>
          </cell>
          <cell r="D485">
            <v>0</v>
          </cell>
        </row>
        <row r="486">
          <cell r="A486" t="str">
            <v xml:space="preserve">4214-86                                      </v>
          </cell>
          <cell r="C486">
            <v>0</v>
          </cell>
          <cell r="D486">
            <v>0</v>
          </cell>
        </row>
        <row r="487">
          <cell r="A487" t="str">
            <v xml:space="preserve">4215-87                                      </v>
          </cell>
          <cell r="C487">
            <v>0</v>
          </cell>
          <cell r="D487">
            <v>0</v>
          </cell>
        </row>
        <row r="488">
          <cell r="A488" t="str">
            <v xml:space="preserve">4216-88                                      </v>
          </cell>
          <cell r="C488">
            <v>0</v>
          </cell>
          <cell r="D488">
            <v>0</v>
          </cell>
        </row>
        <row r="489">
          <cell r="A489" t="str">
            <v xml:space="preserve">4217-89                                      </v>
          </cell>
          <cell r="C489">
            <v>0</v>
          </cell>
          <cell r="D489">
            <v>0</v>
          </cell>
        </row>
        <row r="490">
          <cell r="A490" t="str">
            <v xml:space="preserve">4223-95                                      </v>
          </cell>
          <cell r="C490">
            <v>0</v>
          </cell>
          <cell r="D490">
            <v>0</v>
          </cell>
        </row>
        <row r="491">
          <cell r="A491" t="str">
            <v xml:space="preserve">4224-96                                      </v>
          </cell>
          <cell r="C491">
            <v>0</v>
          </cell>
          <cell r="D491">
            <v>0</v>
          </cell>
        </row>
        <row r="492">
          <cell r="A492" t="str">
            <v xml:space="preserve">4225-97                                      </v>
          </cell>
          <cell r="C492">
            <v>0</v>
          </cell>
          <cell r="D492">
            <v>0</v>
          </cell>
        </row>
        <row r="493">
          <cell r="A493" t="str">
            <v xml:space="preserve">4226-98                                      </v>
          </cell>
          <cell r="C493">
            <v>0</v>
          </cell>
          <cell r="D493">
            <v>0</v>
          </cell>
        </row>
        <row r="494">
          <cell r="A494" t="str">
            <v xml:space="preserve">4230-86                                      </v>
          </cell>
          <cell r="C494">
            <v>0</v>
          </cell>
          <cell r="D494">
            <v>0</v>
          </cell>
        </row>
        <row r="495">
          <cell r="A495" t="str">
            <v xml:space="preserve">4310-81                                      </v>
          </cell>
          <cell r="C495">
            <v>0</v>
          </cell>
          <cell r="D495">
            <v>0</v>
          </cell>
        </row>
        <row r="496">
          <cell r="A496" t="str">
            <v xml:space="preserve">4311-82                                      </v>
          </cell>
          <cell r="C496">
            <v>0</v>
          </cell>
          <cell r="D496">
            <v>0</v>
          </cell>
        </row>
        <row r="497">
          <cell r="A497" t="str">
            <v xml:space="preserve">4312-83                                      </v>
          </cell>
          <cell r="C497">
            <v>0</v>
          </cell>
          <cell r="D497">
            <v>0</v>
          </cell>
        </row>
        <row r="498">
          <cell r="A498" t="str">
            <v xml:space="preserve">4313-84                                      </v>
          </cell>
          <cell r="C498">
            <v>0</v>
          </cell>
          <cell r="D498">
            <v>0</v>
          </cell>
        </row>
        <row r="499">
          <cell r="A499" t="str">
            <v xml:space="preserve">4314-86                                      </v>
          </cell>
          <cell r="C499">
            <v>0</v>
          </cell>
          <cell r="D499">
            <v>0</v>
          </cell>
        </row>
        <row r="500">
          <cell r="A500" t="str">
            <v xml:space="preserve">4315-87                                      </v>
          </cell>
          <cell r="C500">
            <v>0</v>
          </cell>
          <cell r="D500">
            <v>0</v>
          </cell>
        </row>
        <row r="501">
          <cell r="A501" t="str">
            <v xml:space="preserve">4316-88                                      </v>
          </cell>
          <cell r="C501">
            <v>0</v>
          </cell>
          <cell r="D501">
            <v>0</v>
          </cell>
        </row>
        <row r="502">
          <cell r="A502" t="str">
            <v xml:space="preserve">4363-86                                      </v>
          </cell>
          <cell r="C502">
            <v>0</v>
          </cell>
          <cell r="D502">
            <v>0</v>
          </cell>
        </row>
        <row r="503">
          <cell r="A503" t="str">
            <v xml:space="preserve">4372-86                                      </v>
          </cell>
          <cell r="C503">
            <v>0</v>
          </cell>
          <cell r="D503">
            <v>0</v>
          </cell>
        </row>
        <row r="504">
          <cell r="A504" t="str">
            <v xml:space="preserve">4373-86                                      </v>
          </cell>
          <cell r="C504">
            <v>0</v>
          </cell>
          <cell r="D504">
            <v>0</v>
          </cell>
        </row>
        <row r="505">
          <cell r="A505" t="str">
            <v xml:space="preserve">4377-86                                      </v>
          </cell>
          <cell r="C505">
            <v>0</v>
          </cell>
          <cell r="D505">
            <v>0</v>
          </cell>
        </row>
        <row r="506">
          <cell r="A506" t="str">
            <v xml:space="preserve">4380-86                                      </v>
          </cell>
          <cell r="C506">
            <v>0</v>
          </cell>
          <cell r="D506">
            <v>0</v>
          </cell>
        </row>
        <row r="507">
          <cell r="A507" t="str">
            <v xml:space="preserve">4381-81                                      </v>
          </cell>
          <cell r="C507">
            <v>0</v>
          </cell>
          <cell r="D507">
            <v>0</v>
          </cell>
        </row>
        <row r="508">
          <cell r="A508" t="str">
            <v xml:space="preserve">4381-86                                      </v>
          </cell>
          <cell r="C508">
            <v>0</v>
          </cell>
          <cell r="D508">
            <v>0</v>
          </cell>
        </row>
        <row r="509">
          <cell r="A509" t="str">
            <v xml:space="preserve">4383-81                                      </v>
          </cell>
          <cell r="C509">
            <v>0</v>
          </cell>
          <cell r="D509">
            <v>0</v>
          </cell>
        </row>
        <row r="510">
          <cell r="A510" t="str">
            <v xml:space="preserve">4383-82                                      </v>
          </cell>
          <cell r="C510">
            <v>0</v>
          </cell>
          <cell r="D510">
            <v>0</v>
          </cell>
        </row>
        <row r="511">
          <cell r="A511" t="str">
            <v xml:space="preserve">4383-84                                      </v>
          </cell>
          <cell r="C511">
            <v>0</v>
          </cell>
          <cell r="D511">
            <v>0</v>
          </cell>
        </row>
        <row r="512">
          <cell r="A512" t="str">
            <v xml:space="preserve">4383-86                                      </v>
          </cell>
          <cell r="C512">
            <v>0</v>
          </cell>
          <cell r="D512">
            <v>0</v>
          </cell>
        </row>
        <row r="513">
          <cell r="A513" t="str">
            <v xml:space="preserve">4384-86                                      </v>
          </cell>
          <cell r="C513">
            <v>0</v>
          </cell>
          <cell r="D513">
            <v>0</v>
          </cell>
        </row>
        <row r="514">
          <cell r="A514" t="str">
            <v xml:space="preserve">4392-86                                      </v>
          </cell>
          <cell r="C514">
            <v>0</v>
          </cell>
          <cell r="D514">
            <v>0</v>
          </cell>
        </row>
        <row r="515">
          <cell r="A515" t="str">
            <v xml:space="preserve">4410-81                                      </v>
          </cell>
          <cell r="C515">
            <v>225492.37</v>
          </cell>
          <cell r="D515">
            <v>121894.43</v>
          </cell>
        </row>
        <row r="516">
          <cell r="A516" t="str">
            <v xml:space="preserve">4411-82                                      </v>
          </cell>
          <cell r="C516">
            <v>3677703.41</v>
          </cell>
          <cell r="D516">
            <v>873341.37999999989</v>
          </cell>
        </row>
        <row r="517">
          <cell r="A517" t="str">
            <v xml:space="preserve">4412-83                                      </v>
          </cell>
          <cell r="C517">
            <v>0</v>
          </cell>
          <cell r="D517">
            <v>0</v>
          </cell>
        </row>
        <row r="518">
          <cell r="A518" t="str">
            <v xml:space="preserve">4413-84                                      </v>
          </cell>
          <cell r="C518">
            <v>0</v>
          </cell>
          <cell r="D518">
            <v>0</v>
          </cell>
        </row>
        <row r="519">
          <cell r="A519" t="str">
            <v xml:space="preserve">4414-86                                      </v>
          </cell>
          <cell r="C519">
            <v>4365329.0999999996</v>
          </cell>
          <cell r="D519">
            <v>1305668.3400000008</v>
          </cell>
        </row>
        <row r="520">
          <cell r="A520" t="str">
            <v xml:space="preserve">4415-87                                      </v>
          </cell>
          <cell r="C520">
            <v>0</v>
          </cell>
          <cell r="D520">
            <v>0</v>
          </cell>
        </row>
        <row r="521">
          <cell r="A521" t="str">
            <v xml:space="preserve">4416-88                                      </v>
          </cell>
          <cell r="C521">
            <v>0</v>
          </cell>
          <cell r="D521">
            <v>0</v>
          </cell>
        </row>
        <row r="522">
          <cell r="A522" t="str">
            <v xml:space="preserve">4417-89                                      </v>
          </cell>
          <cell r="C522">
            <v>0</v>
          </cell>
          <cell r="D522">
            <v>0</v>
          </cell>
        </row>
        <row r="523">
          <cell r="A523" t="str">
            <v xml:space="preserve">4423-95                                      </v>
          </cell>
          <cell r="C523">
            <v>0</v>
          </cell>
          <cell r="D523">
            <v>0</v>
          </cell>
        </row>
        <row r="524">
          <cell r="A524" t="str">
            <v xml:space="preserve">4424-96                                      </v>
          </cell>
          <cell r="C524">
            <v>0</v>
          </cell>
          <cell r="D524">
            <v>0</v>
          </cell>
        </row>
        <row r="525">
          <cell r="A525" t="str">
            <v xml:space="preserve">4425-97                                      </v>
          </cell>
          <cell r="C525">
            <v>0</v>
          </cell>
          <cell r="D525">
            <v>0</v>
          </cell>
        </row>
        <row r="526">
          <cell r="A526" t="str">
            <v xml:space="preserve">4426-98                                      </v>
          </cell>
          <cell r="C526">
            <v>0</v>
          </cell>
          <cell r="D526">
            <v>0</v>
          </cell>
        </row>
        <row r="527">
          <cell r="A527" t="str">
            <v xml:space="preserve">4430-86                                      </v>
          </cell>
          <cell r="C527">
            <v>0</v>
          </cell>
          <cell r="D527">
            <v>0</v>
          </cell>
        </row>
        <row r="528">
          <cell r="A528" t="str">
            <v xml:space="preserve">4510-81                                      </v>
          </cell>
          <cell r="C528">
            <v>74969.279999999999</v>
          </cell>
          <cell r="D528">
            <v>83744.049999999988</v>
          </cell>
        </row>
        <row r="529">
          <cell r="A529" t="str">
            <v xml:space="preserve">4511-82                                      </v>
          </cell>
          <cell r="C529">
            <v>0</v>
          </cell>
          <cell r="D529">
            <v>0</v>
          </cell>
        </row>
        <row r="530">
          <cell r="A530" t="str">
            <v xml:space="preserve">4512-83                                      </v>
          </cell>
          <cell r="C530">
            <v>0</v>
          </cell>
          <cell r="D530">
            <v>0</v>
          </cell>
        </row>
        <row r="531">
          <cell r="A531" t="str">
            <v xml:space="preserve">4513-84                                      </v>
          </cell>
          <cell r="C531">
            <v>0</v>
          </cell>
          <cell r="D531">
            <v>0</v>
          </cell>
        </row>
        <row r="532">
          <cell r="A532" t="str">
            <v xml:space="preserve">4514-86                                      </v>
          </cell>
          <cell r="C532">
            <v>16554271.630000001</v>
          </cell>
          <cell r="D532">
            <v>4631028.3599999975</v>
          </cell>
        </row>
        <row r="533">
          <cell r="A533" t="str">
            <v xml:space="preserve">4515-87                                      </v>
          </cell>
          <cell r="C533">
            <v>0</v>
          </cell>
          <cell r="D533">
            <v>0</v>
          </cell>
        </row>
        <row r="534">
          <cell r="A534" t="str">
            <v xml:space="preserve">4516-88                                      </v>
          </cell>
          <cell r="C534">
            <v>0</v>
          </cell>
          <cell r="D534">
            <v>0</v>
          </cell>
        </row>
        <row r="535">
          <cell r="A535" t="str">
            <v xml:space="preserve">4572-86                                      </v>
          </cell>
          <cell r="C535">
            <v>0</v>
          </cell>
          <cell r="D535">
            <v>0</v>
          </cell>
        </row>
        <row r="536">
          <cell r="A536" t="str">
            <v xml:space="preserve">4573-86                                      </v>
          </cell>
          <cell r="C536">
            <v>0</v>
          </cell>
          <cell r="D536">
            <v>0</v>
          </cell>
        </row>
        <row r="537">
          <cell r="A537" t="str">
            <v xml:space="preserve">4576-86                                      </v>
          </cell>
          <cell r="C537">
            <v>0</v>
          </cell>
          <cell r="D537">
            <v>0</v>
          </cell>
        </row>
        <row r="538">
          <cell r="A538" t="str">
            <v xml:space="preserve">4577-86                                      </v>
          </cell>
          <cell r="C538">
            <v>931088.35</v>
          </cell>
          <cell r="D538">
            <v>0</v>
          </cell>
        </row>
        <row r="539">
          <cell r="A539" t="str">
            <v xml:space="preserve">4580-86                                      </v>
          </cell>
          <cell r="C539">
            <v>3320288.58</v>
          </cell>
          <cell r="D539">
            <v>671082.21</v>
          </cell>
        </row>
        <row r="540">
          <cell r="A540" t="str">
            <v xml:space="preserve">4581-81                                      </v>
          </cell>
          <cell r="C540">
            <v>1679580.99</v>
          </cell>
          <cell r="D540">
            <v>44800.380000000121</v>
          </cell>
        </row>
        <row r="541">
          <cell r="A541" t="str">
            <v xml:space="preserve">4581-86                                      </v>
          </cell>
          <cell r="C541">
            <v>5749583.0800000001</v>
          </cell>
          <cell r="D541">
            <v>6.2599999997764826</v>
          </cell>
        </row>
        <row r="542">
          <cell r="A542" t="str">
            <v xml:space="preserve">4582-81                                      </v>
          </cell>
          <cell r="C542">
            <v>0</v>
          </cell>
          <cell r="D542">
            <v>0</v>
          </cell>
        </row>
        <row r="543">
          <cell r="A543" t="str">
            <v xml:space="preserve">4583-81                                      </v>
          </cell>
          <cell r="C543">
            <v>0</v>
          </cell>
          <cell r="D543">
            <v>0</v>
          </cell>
        </row>
        <row r="544">
          <cell r="A544" t="str">
            <v xml:space="preserve">4583-82                                      </v>
          </cell>
          <cell r="C544">
            <v>191763.19</v>
          </cell>
          <cell r="D544">
            <v>54451.040000000008</v>
          </cell>
        </row>
        <row r="545">
          <cell r="A545" t="str">
            <v xml:space="preserve">4583-84                                      </v>
          </cell>
          <cell r="C545">
            <v>0</v>
          </cell>
          <cell r="D545">
            <v>0</v>
          </cell>
        </row>
        <row r="546">
          <cell r="A546" t="str">
            <v xml:space="preserve">4583-86                                      </v>
          </cell>
          <cell r="C546">
            <v>590494.01</v>
          </cell>
          <cell r="D546">
            <v>116053.92000000004</v>
          </cell>
        </row>
        <row r="547">
          <cell r="A547" t="str">
            <v xml:space="preserve">4584-86                                      </v>
          </cell>
          <cell r="C547">
            <v>0</v>
          </cell>
          <cell r="D547">
            <v>0</v>
          </cell>
        </row>
        <row r="548">
          <cell r="A548" t="str">
            <v xml:space="preserve">4592-86                                      </v>
          </cell>
          <cell r="C548">
            <v>6865101.7699999996</v>
          </cell>
          <cell r="D548">
            <v>0</v>
          </cell>
        </row>
        <row r="549">
          <cell r="A549" t="str">
            <v xml:space="preserve">4610-81                                      </v>
          </cell>
          <cell r="C549">
            <v>0</v>
          </cell>
          <cell r="D549">
            <v>0</v>
          </cell>
        </row>
        <row r="550">
          <cell r="A550" t="str">
            <v xml:space="preserve">4611-82                                      </v>
          </cell>
          <cell r="C550">
            <v>0</v>
          </cell>
          <cell r="D550">
            <v>0</v>
          </cell>
        </row>
        <row r="551">
          <cell r="A551" t="str">
            <v xml:space="preserve">4612-83                                      </v>
          </cell>
          <cell r="C551">
            <v>0</v>
          </cell>
          <cell r="D551">
            <v>0</v>
          </cell>
        </row>
        <row r="552">
          <cell r="A552" t="str">
            <v xml:space="preserve">4613-84                                      </v>
          </cell>
          <cell r="C552">
            <v>0</v>
          </cell>
          <cell r="D552">
            <v>0</v>
          </cell>
        </row>
        <row r="553">
          <cell r="A553" t="str">
            <v xml:space="preserve">4614-86                                      </v>
          </cell>
          <cell r="C553">
            <v>0</v>
          </cell>
          <cell r="D553">
            <v>0</v>
          </cell>
        </row>
        <row r="554">
          <cell r="A554" t="str">
            <v xml:space="preserve">4615-87                                      </v>
          </cell>
          <cell r="C554">
            <v>0</v>
          </cell>
          <cell r="D554">
            <v>0</v>
          </cell>
        </row>
        <row r="555">
          <cell r="A555" t="str">
            <v xml:space="preserve">4616-88                                      </v>
          </cell>
          <cell r="C555">
            <v>0</v>
          </cell>
          <cell r="D555">
            <v>0</v>
          </cell>
        </row>
        <row r="556">
          <cell r="A556" t="str">
            <v xml:space="preserve">4617-89                                      </v>
          </cell>
          <cell r="C556">
            <v>0</v>
          </cell>
          <cell r="D556">
            <v>0</v>
          </cell>
        </row>
        <row r="557">
          <cell r="A557" t="str">
            <v xml:space="preserve">4623-95                                      </v>
          </cell>
          <cell r="C557">
            <v>0</v>
          </cell>
          <cell r="D557">
            <v>0</v>
          </cell>
        </row>
        <row r="558">
          <cell r="A558" t="str">
            <v xml:space="preserve">4624-96                                      </v>
          </cell>
          <cell r="C558">
            <v>0</v>
          </cell>
          <cell r="D558">
            <v>0</v>
          </cell>
        </row>
        <row r="559">
          <cell r="A559" t="str">
            <v xml:space="preserve">4625-97                                      </v>
          </cell>
          <cell r="C559">
            <v>0</v>
          </cell>
          <cell r="D559">
            <v>0</v>
          </cell>
        </row>
        <row r="560">
          <cell r="A560" t="str">
            <v xml:space="preserve">4626-98                                      </v>
          </cell>
          <cell r="C560">
            <v>0</v>
          </cell>
          <cell r="D560">
            <v>0</v>
          </cell>
        </row>
        <row r="561">
          <cell r="A561" t="str">
            <v xml:space="preserve">4630-86                                      </v>
          </cell>
          <cell r="C561">
            <v>0</v>
          </cell>
          <cell r="D561">
            <v>0</v>
          </cell>
        </row>
        <row r="562">
          <cell r="A562" t="str">
            <v xml:space="preserve">4710-81                                      </v>
          </cell>
          <cell r="C562">
            <v>0</v>
          </cell>
          <cell r="D562">
            <v>0</v>
          </cell>
        </row>
        <row r="563">
          <cell r="A563" t="str">
            <v xml:space="preserve">4711-82                                      </v>
          </cell>
          <cell r="C563">
            <v>0</v>
          </cell>
          <cell r="D563">
            <v>0</v>
          </cell>
        </row>
        <row r="564">
          <cell r="A564" t="str">
            <v xml:space="preserve">4712-83                                      </v>
          </cell>
          <cell r="C564">
            <v>0</v>
          </cell>
          <cell r="D564">
            <v>0</v>
          </cell>
        </row>
        <row r="565">
          <cell r="A565" t="str">
            <v xml:space="preserve">4713-84                                      </v>
          </cell>
          <cell r="C565">
            <v>0</v>
          </cell>
          <cell r="D565">
            <v>0</v>
          </cell>
        </row>
        <row r="566">
          <cell r="A566" t="str">
            <v xml:space="preserve">4714-86                                      </v>
          </cell>
          <cell r="C566">
            <v>0</v>
          </cell>
          <cell r="D566">
            <v>0</v>
          </cell>
        </row>
        <row r="567">
          <cell r="A567" t="str">
            <v xml:space="preserve">4715-87                                      </v>
          </cell>
          <cell r="C567">
            <v>0</v>
          </cell>
          <cell r="D567">
            <v>0</v>
          </cell>
        </row>
        <row r="568">
          <cell r="A568" t="str">
            <v xml:space="preserve">4716-88                                      </v>
          </cell>
          <cell r="C568">
            <v>0</v>
          </cell>
          <cell r="D568">
            <v>0</v>
          </cell>
        </row>
        <row r="569">
          <cell r="A569" t="str">
            <v xml:space="preserve">4772-86                                      </v>
          </cell>
          <cell r="C569">
            <v>0</v>
          </cell>
          <cell r="D569">
            <v>0</v>
          </cell>
        </row>
        <row r="570">
          <cell r="A570" t="str">
            <v xml:space="preserve">4773-86                                      </v>
          </cell>
          <cell r="C570">
            <v>0</v>
          </cell>
          <cell r="D570">
            <v>0</v>
          </cell>
        </row>
        <row r="571">
          <cell r="A571" t="str">
            <v xml:space="preserve">4776-86                                      </v>
          </cell>
          <cell r="C571">
            <v>0</v>
          </cell>
          <cell r="D571">
            <v>0</v>
          </cell>
        </row>
        <row r="572">
          <cell r="A572" t="str">
            <v xml:space="preserve">4781-81                                      </v>
          </cell>
          <cell r="C572">
            <v>0</v>
          </cell>
          <cell r="D572">
            <v>0</v>
          </cell>
        </row>
        <row r="573">
          <cell r="A573" t="str">
            <v xml:space="preserve">4781-86                                      </v>
          </cell>
          <cell r="C573">
            <v>0</v>
          </cell>
          <cell r="D573">
            <v>0</v>
          </cell>
        </row>
        <row r="574">
          <cell r="A574" t="str">
            <v xml:space="preserve">4782-81                                      </v>
          </cell>
          <cell r="C574">
            <v>0</v>
          </cell>
          <cell r="D574">
            <v>0</v>
          </cell>
        </row>
        <row r="575">
          <cell r="A575" t="str">
            <v xml:space="preserve">4783-81                                      </v>
          </cell>
          <cell r="C575">
            <v>0</v>
          </cell>
          <cell r="D575">
            <v>0</v>
          </cell>
        </row>
        <row r="576">
          <cell r="A576" t="str">
            <v xml:space="preserve">4783-82                                      </v>
          </cell>
          <cell r="C576">
            <v>0</v>
          </cell>
          <cell r="D576">
            <v>0</v>
          </cell>
        </row>
        <row r="577">
          <cell r="A577" t="str">
            <v xml:space="preserve">4783-86                                      </v>
          </cell>
          <cell r="C577">
            <v>0</v>
          </cell>
          <cell r="D577">
            <v>0</v>
          </cell>
        </row>
        <row r="578">
          <cell r="A578" t="str">
            <v xml:space="preserve">4784-86                                      </v>
          </cell>
          <cell r="C578">
            <v>0</v>
          </cell>
          <cell r="D578">
            <v>0</v>
          </cell>
        </row>
        <row r="579">
          <cell r="A579" t="str">
            <v xml:space="preserve">4792-86                                      </v>
          </cell>
          <cell r="C579">
            <v>0</v>
          </cell>
          <cell r="D579">
            <v>0</v>
          </cell>
        </row>
        <row r="580">
          <cell r="A580" t="str">
            <v xml:space="preserve">5000-2                                       </v>
          </cell>
          <cell r="C580">
            <v>0</v>
          </cell>
          <cell r="D580">
            <v>0</v>
          </cell>
        </row>
        <row r="581">
          <cell r="A581" t="str">
            <v xml:space="preserve">5000-2-000                                   </v>
          </cell>
          <cell r="C581">
            <v>0</v>
          </cell>
          <cell r="D581">
            <v>0</v>
          </cell>
        </row>
        <row r="582">
          <cell r="A582" t="str">
            <v xml:space="preserve">5000-2-100                                   </v>
          </cell>
          <cell r="C582">
            <v>0</v>
          </cell>
          <cell r="D582">
            <v>0</v>
          </cell>
        </row>
        <row r="583">
          <cell r="A583" t="str">
            <v xml:space="preserve">5000-2-110                                   </v>
          </cell>
          <cell r="C583">
            <v>0</v>
          </cell>
          <cell r="D583">
            <v>0</v>
          </cell>
        </row>
        <row r="584">
          <cell r="A584" t="str">
            <v xml:space="preserve">5000-2-111                                   </v>
          </cell>
          <cell r="C584">
            <v>0</v>
          </cell>
          <cell r="D584">
            <v>0</v>
          </cell>
        </row>
        <row r="585">
          <cell r="A585" t="str">
            <v xml:space="preserve">5000-2-112                                   </v>
          </cell>
          <cell r="C585">
            <v>0</v>
          </cell>
          <cell r="D585">
            <v>0</v>
          </cell>
        </row>
        <row r="586">
          <cell r="A586" t="str">
            <v xml:space="preserve">5000-2-112-1                                 </v>
          </cell>
          <cell r="C586">
            <v>0</v>
          </cell>
          <cell r="D586">
            <v>0</v>
          </cell>
        </row>
        <row r="587">
          <cell r="A587" t="str">
            <v xml:space="preserve">5000-2-112-2                                 </v>
          </cell>
          <cell r="C587">
            <v>0</v>
          </cell>
          <cell r="D587">
            <v>0</v>
          </cell>
        </row>
        <row r="588">
          <cell r="A588" t="str">
            <v xml:space="preserve">5000-2-112-3                                 </v>
          </cell>
          <cell r="C588">
            <v>0</v>
          </cell>
          <cell r="D588">
            <v>0</v>
          </cell>
        </row>
        <row r="589">
          <cell r="A589" t="str">
            <v xml:space="preserve">5000-2-113                                   </v>
          </cell>
          <cell r="C589">
            <v>0</v>
          </cell>
          <cell r="D589">
            <v>0</v>
          </cell>
        </row>
        <row r="590">
          <cell r="A590" t="str">
            <v xml:space="preserve">5000-2-114                                   </v>
          </cell>
          <cell r="C590">
            <v>0</v>
          </cell>
          <cell r="D590">
            <v>0</v>
          </cell>
        </row>
        <row r="591">
          <cell r="A591" t="str">
            <v xml:space="preserve">5000-2-115                                   </v>
          </cell>
          <cell r="C591">
            <v>0</v>
          </cell>
          <cell r="D591">
            <v>0</v>
          </cell>
        </row>
        <row r="592">
          <cell r="A592" t="str">
            <v xml:space="preserve">5000-2-120                                   </v>
          </cell>
          <cell r="C592">
            <v>0</v>
          </cell>
          <cell r="D592">
            <v>0</v>
          </cell>
        </row>
        <row r="593">
          <cell r="A593" t="str">
            <v xml:space="preserve">5000-2-130                                   </v>
          </cell>
          <cell r="C593">
            <v>0</v>
          </cell>
          <cell r="D593">
            <v>0</v>
          </cell>
        </row>
        <row r="594">
          <cell r="A594" t="str">
            <v xml:space="preserve">5000-2-140                                   </v>
          </cell>
          <cell r="C594">
            <v>0</v>
          </cell>
          <cell r="D594">
            <v>0</v>
          </cell>
        </row>
        <row r="595">
          <cell r="A595" t="str">
            <v xml:space="preserve">5000-2-141                                   </v>
          </cell>
          <cell r="C595">
            <v>0</v>
          </cell>
          <cell r="D595">
            <v>0</v>
          </cell>
        </row>
        <row r="596">
          <cell r="A596" t="str">
            <v xml:space="preserve">5000-2-142                                   </v>
          </cell>
          <cell r="C596">
            <v>0</v>
          </cell>
          <cell r="D596">
            <v>0</v>
          </cell>
        </row>
        <row r="597">
          <cell r="A597" t="str">
            <v xml:space="preserve">5000-2-200                                   </v>
          </cell>
          <cell r="C597">
            <v>0</v>
          </cell>
          <cell r="D597">
            <v>0</v>
          </cell>
        </row>
        <row r="598">
          <cell r="A598" t="str">
            <v xml:space="preserve">5000-2-300                                   </v>
          </cell>
          <cell r="C598">
            <v>0</v>
          </cell>
          <cell r="D598">
            <v>0</v>
          </cell>
        </row>
        <row r="599">
          <cell r="A599" t="str">
            <v xml:space="preserve">5000-2-400                                   </v>
          </cell>
          <cell r="C599">
            <v>0</v>
          </cell>
          <cell r="D599">
            <v>0</v>
          </cell>
        </row>
        <row r="600">
          <cell r="A600" t="str">
            <v xml:space="preserve">5000-2-500                                   </v>
          </cell>
          <cell r="C600">
            <v>0</v>
          </cell>
          <cell r="D600">
            <v>0</v>
          </cell>
        </row>
        <row r="601">
          <cell r="A601" t="str">
            <v xml:space="preserve">5000-2-600                                   </v>
          </cell>
          <cell r="C601">
            <v>0</v>
          </cell>
          <cell r="D601">
            <v>0</v>
          </cell>
        </row>
        <row r="602">
          <cell r="A602" t="str">
            <v xml:space="preserve">5000-2-610                                   </v>
          </cell>
          <cell r="C602">
            <v>0</v>
          </cell>
          <cell r="D602">
            <v>0</v>
          </cell>
        </row>
        <row r="603">
          <cell r="A603" t="str">
            <v xml:space="preserve">5000-2-620                                   </v>
          </cell>
          <cell r="C603">
            <v>0</v>
          </cell>
          <cell r="D603">
            <v>0</v>
          </cell>
        </row>
        <row r="604">
          <cell r="A604" t="str">
            <v xml:space="preserve">5000-2-700                                   </v>
          </cell>
          <cell r="C604">
            <v>0</v>
          </cell>
          <cell r="D604">
            <v>0</v>
          </cell>
        </row>
        <row r="605">
          <cell r="A605" t="str">
            <v xml:space="preserve">5000-2-710                                   </v>
          </cell>
          <cell r="C605">
            <v>0</v>
          </cell>
          <cell r="D605">
            <v>0</v>
          </cell>
        </row>
        <row r="606">
          <cell r="A606" t="str">
            <v xml:space="preserve">5000-2-720                                   </v>
          </cell>
          <cell r="C606">
            <v>0</v>
          </cell>
          <cell r="D606">
            <v>0</v>
          </cell>
        </row>
        <row r="607">
          <cell r="A607" t="str">
            <v xml:space="preserve">5000-3-000                                   </v>
          </cell>
          <cell r="C607">
            <v>0</v>
          </cell>
          <cell r="D607">
            <v>0</v>
          </cell>
        </row>
        <row r="608">
          <cell r="A608" t="str">
            <v xml:space="preserve">5000-3-200                                   </v>
          </cell>
          <cell r="C608">
            <v>0</v>
          </cell>
          <cell r="D608">
            <v>0</v>
          </cell>
        </row>
        <row r="609">
          <cell r="A609" t="str">
            <v xml:space="preserve">5000-6                                       </v>
          </cell>
          <cell r="C609">
            <v>0</v>
          </cell>
          <cell r="D609">
            <v>0</v>
          </cell>
        </row>
        <row r="610">
          <cell r="A610" t="str">
            <v xml:space="preserve">5000-6-100                                   </v>
          </cell>
          <cell r="C610">
            <v>0</v>
          </cell>
          <cell r="D610">
            <v>0</v>
          </cell>
        </row>
        <row r="611">
          <cell r="A611" t="str">
            <v xml:space="preserve">5000-6-150                                   </v>
          </cell>
          <cell r="C611">
            <v>0</v>
          </cell>
          <cell r="D611">
            <v>0</v>
          </cell>
        </row>
        <row r="612">
          <cell r="A612" t="str">
            <v xml:space="preserve">5000-6-170                                   </v>
          </cell>
          <cell r="C612">
            <v>0</v>
          </cell>
          <cell r="D612">
            <v>0</v>
          </cell>
        </row>
        <row r="613">
          <cell r="A613" t="str">
            <v xml:space="preserve">5000-6-200                                   </v>
          </cell>
          <cell r="C613">
            <v>0</v>
          </cell>
          <cell r="D613">
            <v>0</v>
          </cell>
        </row>
        <row r="614">
          <cell r="A614" t="str">
            <v xml:space="preserve">5000-6-250                                   </v>
          </cell>
          <cell r="C614">
            <v>0</v>
          </cell>
          <cell r="D614">
            <v>0</v>
          </cell>
        </row>
        <row r="615">
          <cell r="A615" t="str">
            <v xml:space="preserve">5000-6-270                                   </v>
          </cell>
          <cell r="C615">
            <v>0</v>
          </cell>
          <cell r="D615">
            <v>0</v>
          </cell>
        </row>
        <row r="616">
          <cell r="A616" t="str">
            <v xml:space="preserve">5000-6-300                                   </v>
          </cell>
          <cell r="C616">
            <v>0</v>
          </cell>
          <cell r="D616">
            <v>0</v>
          </cell>
        </row>
        <row r="617">
          <cell r="A617" t="str">
            <v xml:space="preserve">5000-7-100                                   </v>
          </cell>
          <cell r="C617">
            <v>0</v>
          </cell>
          <cell r="D617">
            <v>0</v>
          </cell>
        </row>
        <row r="618">
          <cell r="A618" t="str">
            <v xml:space="preserve">5000-7-200                                   </v>
          </cell>
          <cell r="C618">
            <v>0</v>
          </cell>
          <cell r="D618">
            <v>0</v>
          </cell>
        </row>
        <row r="619">
          <cell r="A619" t="str">
            <v xml:space="preserve">5010-2                                       </v>
          </cell>
          <cell r="C619">
            <v>0</v>
          </cell>
          <cell r="D619">
            <v>0</v>
          </cell>
        </row>
        <row r="620">
          <cell r="A620" t="str">
            <v xml:space="preserve">5010-2-000                                   </v>
          </cell>
          <cell r="C620">
            <v>0</v>
          </cell>
          <cell r="D620">
            <v>0</v>
          </cell>
        </row>
        <row r="621">
          <cell r="A621" t="str">
            <v xml:space="preserve">5010-2-100                                   </v>
          </cell>
          <cell r="C621">
            <v>0</v>
          </cell>
          <cell r="D621">
            <v>0</v>
          </cell>
        </row>
        <row r="622">
          <cell r="A622" t="str">
            <v xml:space="preserve">5010-2-110                                   </v>
          </cell>
          <cell r="C622">
            <v>0</v>
          </cell>
          <cell r="D622">
            <v>0</v>
          </cell>
        </row>
        <row r="623">
          <cell r="A623" t="str">
            <v xml:space="preserve">5010-2-120                                   </v>
          </cell>
          <cell r="C623">
            <v>0</v>
          </cell>
          <cell r="D623">
            <v>0</v>
          </cell>
        </row>
        <row r="624">
          <cell r="A624" t="str">
            <v xml:space="preserve">5010-2-130                                   </v>
          </cell>
          <cell r="C624">
            <v>0</v>
          </cell>
          <cell r="D624">
            <v>0</v>
          </cell>
        </row>
        <row r="625">
          <cell r="A625" t="str">
            <v xml:space="preserve">5010-2-140                                   </v>
          </cell>
          <cell r="C625">
            <v>0</v>
          </cell>
          <cell r="D625">
            <v>0</v>
          </cell>
        </row>
        <row r="626">
          <cell r="A626" t="str">
            <v xml:space="preserve">5010-2-141                                   </v>
          </cell>
          <cell r="C626">
            <v>0</v>
          </cell>
          <cell r="D626">
            <v>0</v>
          </cell>
        </row>
        <row r="627">
          <cell r="A627" t="str">
            <v xml:space="preserve">5010-2-142                                   </v>
          </cell>
          <cell r="C627">
            <v>0</v>
          </cell>
          <cell r="D627">
            <v>0</v>
          </cell>
        </row>
        <row r="628">
          <cell r="A628" t="str">
            <v xml:space="preserve">5010-2-200                                   </v>
          </cell>
          <cell r="C628">
            <v>0</v>
          </cell>
          <cell r="D628">
            <v>0</v>
          </cell>
        </row>
        <row r="629">
          <cell r="A629" t="str">
            <v xml:space="preserve">5010-2-300                                   </v>
          </cell>
          <cell r="C629">
            <v>0</v>
          </cell>
          <cell r="D629">
            <v>0</v>
          </cell>
        </row>
        <row r="630">
          <cell r="A630" t="str">
            <v xml:space="preserve">5010-2-400                                   </v>
          </cell>
          <cell r="C630">
            <v>0</v>
          </cell>
          <cell r="D630">
            <v>0</v>
          </cell>
        </row>
        <row r="631">
          <cell r="A631" t="str">
            <v xml:space="preserve">5010-2-500                                   </v>
          </cell>
          <cell r="C631">
            <v>0</v>
          </cell>
          <cell r="D631">
            <v>0</v>
          </cell>
        </row>
        <row r="632">
          <cell r="A632" t="str">
            <v xml:space="preserve">5010-2-600                                   </v>
          </cell>
          <cell r="C632">
            <v>0</v>
          </cell>
          <cell r="D632">
            <v>0</v>
          </cell>
        </row>
        <row r="633">
          <cell r="A633" t="str">
            <v xml:space="preserve">5010-2-610                                   </v>
          </cell>
          <cell r="C633">
            <v>0</v>
          </cell>
          <cell r="D633">
            <v>0</v>
          </cell>
        </row>
        <row r="634">
          <cell r="A634" t="str">
            <v xml:space="preserve">5010-2-620                                   </v>
          </cell>
          <cell r="C634">
            <v>0</v>
          </cell>
          <cell r="D634">
            <v>0</v>
          </cell>
        </row>
        <row r="635">
          <cell r="A635" t="str">
            <v xml:space="preserve">5010-2-700                                   </v>
          </cell>
          <cell r="C635">
            <v>0</v>
          </cell>
          <cell r="D635">
            <v>0</v>
          </cell>
        </row>
        <row r="636">
          <cell r="A636" t="str">
            <v xml:space="preserve">5010-2-710                                   </v>
          </cell>
          <cell r="C636">
            <v>0</v>
          </cell>
          <cell r="D636">
            <v>0</v>
          </cell>
        </row>
        <row r="637">
          <cell r="A637" t="str">
            <v xml:space="preserve">5010-2-720                                   </v>
          </cell>
          <cell r="C637">
            <v>0</v>
          </cell>
          <cell r="D637">
            <v>0</v>
          </cell>
        </row>
        <row r="638">
          <cell r="A638" t="str">
            <v xml:space="preserve">5010-3-000                                   </v>
          </cell>
          <cell r="C638">
            <v>0</v>
          </cell>
          <cell r="D638">
            <v>0</v>
          </cell>
        </row>
        <row r="639">
          <cell r="A639" t="str">
            <v xml:space="preserve">5010-3-200                                   </v>
          </cell>
          <cell r="C639">
            <v>0</v>
          </cell>
          <cell r="D639">
            <v>0</v>
          </cell>
        </row>
        <row r="640">
          <cell r="A640" t="str">
            <v xml:space="preserve">5010-5                                       </v>
          </cell>
          <cell r="C640">
            <v>0</v>
          </cell>
          <cell r="D640">
            <v>0</v>
          </cell>
        </row>
        <row r="641">
          <cell r="A641" t="str">
            <v xml:space="preserve">5010-5-100                                   </v>
          </cell>
          <cell r="C641">
            <v>0</v>
          </cell>
          <cell r="D641">
            <v>0</v>
          </cell>
        </row>
        <row r="642">
          <cell r="A642" t="str">
            <v xml:space="preserve">5010-5-200                                   </v>
          </cell>
          <cell r="C642">
            <v>0</v>
          </cell>
          <cell r="D642">
            <v>0</v>
          </cell>
        </row>
        <row r="643">
          <cell r="A643" t="str">
            <v xml:space="preserve">5010-6                                       </v>
          </cell>
          <cell r="C643">
            <v>0</v>
          </cell>
          <cell r="D643">
            <v>0</v>
          </cell>
        </row>
        <row r="644">
          <cell r="A644" t="str">
            <v xml:space="preserve">5010-6-100                                   </v>
          </cell>
          <cell r="C644">
            <v>336993643.22000003</v>
          </cell>
          <cell r="D644">
            <v>63962782.439999998</v>
          </cell>
        </row>
        <row r="645">
          <cell r="A645" t="str">
            <v xml:space="preserve">5010-6-150                                   </v>
          </cell>
          <cell r="C645">
            <v>0</v>
          </cell>
          <cell r="D645">
            <v>0</v>
          </cell>
        </row>
        <row r="646">
          <cell r="A646" t="str">
            <v xml:space="preserve">5010-6-170                                   </v>
          </cell>
          <cell r="C646">
            <v>0</v>
          </cell>
          <cell r="D646">
            <v>0</v>
          </cell>
        </row>
        <row r="647">
          <cell r="A647" t="str">
            <v xml:space="preserve">5010-6-200                                   </v>
          </cell>
          <cell r="C647">
            <v>0</v>
          </cell>
          <cell r="D647">
            <v>0</v>
          </cell>
        </row>
        <row r="648">
          <cell r="A648" t="str">
            <v xml:space="preserve">5010-6-250                                   </v>
          </cell>
          <cell r="C648">
            <v>0</v>
          </cell>
          <cell r="D648">
            <v>0</v>
          </cell>
        </row>
        <row r="649">
          <cell r="A649" t="str">
            <v xml:space="preserve">5010-6-270                                   </v>
          </cell>
          <cell r="C649">
            <v>0</v>
          </cell>
          <cell r="D649">
            <v>0</v>
          </cell>
        </row>
        <row r="650">
          <cell r="A650" t="str">
            <v xml:space="preserve">5010-6-300                                   </v>
          </cell>
          <cell r="C650">
            <v>0</v>
          </cell>
          <cell r="D650">
            <v>0</v>
          </cell>
        </row>
        <row r="651">
          <cell r="A651" t="str">
            <v xml:space="preserve">5010-7-100                                   </v>
          </cell>
          <cell r="C651">
            <v>0</v>
          </cell>
          <cell r="D651">
            <v>0</v>
          </cell>
        </row>
        <row r="652">
          <cell r="A652" t="str">
            <v xml:space="preserve">5010-7-200                                   </v>
          </cell>
          <cell r="C652">
            <v>0</v>
          </cell>
          <cell r="D652">
            <v>0</v>
          </cell>
        </row>
        <row r="653">
          <cell r="A653" t="str">
            <v xml:space="preserve">5011-3                                       </v>
          </cell>
          <cell r="C653">
            <v>0</v>
          </cell>
          <cell r="D653">
            <v>0</v>
          </cell>
        </row>
        <row r="654">
          <cell r="A654" t="str">
            <v xml:space="preserve">5011-3-100                                   </v>
          </cell>
          <cell r="C654">
            <v>0</v>
          </cell>
          <cell r="D654">
            <v>0</v>
          </cell>
        </row>
        <row r="655">
          <cell r="A655" t="str">
            <v xml:space="preserve">5012-3-100                                   </v>
          </cell>
          <cell r="C655">
            <v>1542856.84</v>
          </cell>
          <cell r="D655">
            <v>0</v>
          </cell>
        </row>
        <row r="656">
          <cell r="A656" t="str">
            <v xml:space="preserve">5012-6-100                                   </v>
          </cell>
          <cell r="C656">
            <v>1762254.17</v>
          </cell>
          <cell r="D656">
            <v>0</v>
          </cell>
        </row>
        <row r="657">
          <cell r="A657" t="str">
            <v xml:space="preserve">5012-6-150                                   </v>
          </cell>
          <cell r="C657">
            <v>0</v>
          </cell>
          <cell r="D657">
            <v>0</v>
          </cell>
        </row>
        <row r="658">
          <cell r="A658" t="str">
            <v xml:space="preserve">5115-2                                       </v>
          </cell>
          <cell r="C658">
            <v>0</v>
          </cell>
          <cell r="D658">
            <v>0</v>
          </cell>
        </row>
        <row r="659">
          <cell r="A659" t="str">
            <v xml:space="preserve">5115-2-000                                   </v>
          </cell>
          <cell r="C659">
            <v>0</v>
          </cell>
          <cell r="D659">
            <v>0</v>
          </cell>
        </row>
        <row r="660">
          <cell r="A660" t="str">
            <v xml:space="preserve">5115-2-100                                   </v>
          </cell>
          <cell r="C660">
            <v>0</v>
          </cell>
          <cell r="D660">
            <v>0</v>
          </cell>
        </row>
        <row r="661">
          <cell r="A661" t="str">
            <v xml:space="preserve">5115-2-110                                   </v>
          </cell>
          <cell r="C661">
            <v>0</v>
          </cell>
          <cell r="D661">
            <v>0</v>
          </cell>
        </row>
        <row r="662">
          <cell r="A662" t="str">
            <v xml:space="preserve">5115-2-120                                   </v>
          </cell>
          <cell r="C662">
            <v>0</v>
          </cell>
          <cell r="D662">
            <v>0</v>
          </cell>
        </row>
        <row r="663">
          <cell r="A663" t="str">
            <v xml:space="preserve">5115-2-130                                   </v>
          </cell>
          <cell r="C663">
            <v>0</v>
          </cell>
          <cell r="D663">
            <v>0</v>
          </cell>
        </row>
        <row r="664">
          <cell r="A664" t="str">
            <v xml:space="preserve">5115-2-140                                   </v>
          </cell>
          <cell r="C664">
            <v>0</v>
          </cell>
          <cell r="D664">
            <v>0</v>
          </cell>
        </row>
        <row r="665">
          <cell r="A665" t="str">
            <v xml:space="preserve">5115-2-141                                   </v>
          </cell>
          <cell r="C665">
            <v>0</v>
          </cell>
          <cell r="D665">
            <v>0</v>
          </cell>
        </row>
        <row r="666">
          <cell r="A666" t="str">
            <v xml:space="preserve">5115-2-142                                   </v>
          </cell>
          <cell r="C666">
            <v>0</v>
          </cell>
          <cell r="D666">
            <v>0</v>
          </cell>
        </row>
        <row r="667">
          <cell r="A667" t="str">
            <v xml:space="preserve">5115-2-200                                   </v>
          </cell>
          <cell r="C667">
            <v>0</v>
          </cell>
          <cell r="D667">
            <v>0</v>
          </cell>
        </row>
        <row r="668">
          <cell r="A668" t="str">
            <v xml:space="preserve">5115-2-300                                   </v>
          </cell>
          <cell r="C668">
            <v>0</v>
          </cell>
          <cell r="D668">
            <v>0</v>
          </cell>
        </row>
        <row r="669">
          <cell r="A669" t="str">
            <v xml:space="preserve">5115-2-400                                   </v>
          </cell>
          <cell r="C669">
            <v>0</v>
          </cell>
          <cell r="D669">
            <v>0</v>
          </cell>
        </row>
        <row r="670">
          <cell r="A670" t="str">
            <v xml:space="preserve">5115-2-500                                   </v>
          </cell>
          <cell r="C670">
            <v>0</v>
          </cell>
          <cell r="D670">
            <v>0</v>
          </cell>
        </row>
        <row r="671">
          <cell r="A671" t="str">
            <v xml:space="preserve">5115-2-600                                   </v>
          </cell>
          <cell r="C671">
            <v>0</v>
          </cell>
          <cell r="D671">
            <v>0</v>
          </cell>
        </row>
        <row r="672">
          <cell r="A672" t="str">
            <v xml:space="preserve">5115-2-610                                   </v>
          </cell>
          <cell r="C672">
            <v>0</v>
          </cell>
          <cell r="D672">
            <v>0</v>
          </cell>
        </row>
        <row r="673">
          <cell r="A673" t="str">
            <v xml:space="preserve">5115-2-620                                   </v>
          </cell>
          <cell r="C673">
            <v>0</v>
          </cell>
          <cell r="D673">
            <v>0</v>
          </cell>
        </row>
        <row r="674">
          <cell r="A674" t="str">
            <v xml:space="preserve">5115-2-700                                   </v>
          </cell>
          <cell r="C674">
            <v>0</v>
          </cell>
          <cell r="D674">
            <v>0</v>
          </cell>
        </row>
        <row r="675">
          <cell r="A675" t="str">
            <v xml:space="preserve">5115-2-710                                   </v>
          </cell>
          <cell r="C675">
            <v>0</v>
          </cell>
          <cell r="D675">
            <v>0</v>
          </cell>
        </row>
        <row r="676">
          <cell r="A676" t="str">
            <v xml:space="preserve">5115-2-720                                   </v>
          </cell>
          <cell r="C676">
            <v>0</v>
          </cell>
          <cell r="D676">
            <v>0</v>
          </cell>
        </row>
        <row r="677">
          <cell r="A677" t="str">
            <v xml:space="preserve">5115-3                                       </v>
          </cell>
          <cell r="C677">
            <v>0</v>
          </cell>
          <cell r="D677">
            <v>0</v>
          </cell>
        </row>
        <row r="678">
          <cell r="A678" t="str">
            <v xml:space="preserve">5115-3-000                                   </v>
          </cell>
          <cell r="C678">
            <v>0</v>
          </cell>
          <cell r="D678">
            <v>0</v>
          </cell>
        </row>
        <row r="679">
          <cell r="A679" t="str">
            <v xml:space="preserve">5115-3-100                                   </v>
          </cell>
          <cell r="C679">
            <v>1402278.51</v>
          </cell>
          <cell r="D679">
            <v>0</v>
          </cell>
        </row>
        <row r="680">
          <cell r="A680" t="str">
            <v xml:space="preserve">5115-3-200                                   </v>
          </cell>
          <cell r="C680">
            <v>0</v>
          </cell>
          <cell r="D680">
            <v>0</v>
          </cell>
        </row>
        <row r="681">
          <cell r="A681" t="str">
            <v xml:space="preserve">5115-5                                       </v>
          </cell>
          <cell r="C681">
            <v>0</v>
          </cell>
          <cell r="D681">
            <v>0</v>
          </cell>
        </row>
        <row r="682">
          <cell r="A682" t="str">
            <v xml:space="preserve">5115-5-100                                   </v>
          </cell>
          <cell r="C682">
            <v>0</v>
          </cell>
          <cell r="D682">
            <v>0</v>
          </cell>
        </row>
        <row r="683">
          <cell r="A683" t="str">
            <v xml:space="preserve">5115-5-200                                   </v>
          </cell>
          <cell r="C683">
            <v>0</v>
          </cell>
          <cell r="D683">
            <v>0</v>
          </cell>
        </row>
        <row r="684">
          <cell r="A684" t="str">
            <v xml:space="preserve">5115-6                                       </v>
          </cell>
          <cell r="C684">
            <v>0</v>
          </cell>
          <cell r="D684">
            <v>0</v>
          </cell>
        </row>
        <row r="685">
          <cell r="A685" t="str">
            <v xml:space="preserve">5115-6-100                                   </v>
          </cell>
          <cell r="C685">
            <v>0</v>
          </cell>
          <cell r="D685">
            <v>0</v>
          </cell>
        </row>
        <row r="686">
          <cell r="A686" t="str">
            <v xml:space="preserve">5115-6-150                                   </v>
          </cell>
          <cell r="C686">
            <v>8058600.3099999996</v>
          </cell>
          <cell r="D686">
            <v>1469657.2299999995</v>
          </cell>
        </row>
        <row r="687">
          <cell r="A687" t="str">
            <v xml:space="preserve">5115-6-160                                   </v>
          </cell>
          <cell r="C687">
            <v>0</v>
          </cell>
          <cell r="D687">
            <v>0</v>
          </cell>
        </row>
        <row r="688">
          <cell r="A688" t="str">
            <v xml:space="preserve">5115-6-170                                   </v>
          </cell>
          <cell r="C688">
            <v>0</v>
          </cell>
          <cell r="D688">
            <v>0</v>
          </cell>
        </row>
        <row r="689">
          <cell r="A689" t="str">
            <v xml:space="preserve">5115-6-200                                   </v>
          </cell>
          <cell r="C689">
            <v>0</v>
          </cell>
          <cell r="D689">
            <v>0</v>
          </cell>
        </row>
        <row r="690">
          <cell r="A690" t="str">
            <v xml:space="preserve">5115-6-250                                   </v>
          </cell>
          <cell r="C690">
            <v>0</v>
          </cell>
          <cell r="D690">
            <v>0</v>
          </cell>
        </row>
        <row r="691">
          <cell r="A691" t="str">
            <v xml:space="preserve">5115-6-270                                   </v>
          </cell>
          <cell r="C691">
            <v>0</v>
          </cell>
          <cell r="D691">
            <v>0</v>
          </cell>
        </row>
        <row r="692">
          <cell r="A692" t="str">
            <v xml:space="preserve">5115-6-300                                   </v>
          </cell>
          <cell r="C692">
            <v>0</v>
          </cell>
          <cell r="D692">
            <v>0</v>
          </cell>
        </row>
        <row r="693">
          <cell r="A693" t="str">
            <v xml:space="preserve">5115-7-100                                   </v>
          </cell>
          <cell r="C693">
            <v>0</v>
          </cell>
          <cell r="D693">
            <v>0</v>
          </cell>
        </row>
        <row r="694">
          <cell r="A694" t="str">
            <v xml:space="preserve">5115-7-200                                   </v>
          </cell>
          <cell r="C694">
            <v>0</v>
          </cell>
          <cell r="D694">
            <v>0</v>
          </cell>
        </row>
        <row r="695">
          <cell r="A695" t="str">
            <v xml:space="preserve">5116-2                                       </v>
          </cell>
          <cell r="C695">
            <v>0</v>
          </cell>
          <cell r="D695">
            <v>0</v>
          </cell>
        </row>
        <row r="696">
          <cell r="A696" t="str">
            <v xml:space="preserve">5116-2-000                                   </v>
          </cell>
          <cell r="C696">
            <v>0</v>
          </cell>
          <cell r="D696">
            <v>0</v>
          </cell>
        </row>
        <row r="697">
          <cell r="A697" t="str">
            <v xml:space="preserve">5116-2-100                                   </v>
          </cell>
          <cell r="C697">
            <v>0</v>
          </cell>
          <cell r="D697">
            <v>0</v>
          </cell>
        </row>
        <row r="698">
          <cell r="A698" t="str">
            <v xml:space="preserve">5116-2-110                                   </v>
          </cell>
          <cell r="C698">
            <v>0</v>
          </cell>
          <cell r="D698">
            <v>0</v>
          </cell>
        </row>
        <row r="699">
          <cell r="A699" t="str">
            <v xml:space="preserve">5116-2-111                                   </v>
          </cell>
          <cell r="C699">
            <v>0</v>
          </cell>
          <cell r="D699">
            <v>0</v>
          </cell>
        </row>
        <row r="700">
          <cell r="A700" t="str">
            <v xml:space="preserve">5116-2-112                                   </v>
          </cell>
          <cell r="C700">
            <v>0</v>
          </cell>
          <cell r="D700">
            <v>0</v>
          </cell>
        </row>
        <row r="701">
          <cell r="A701" t="str">
            <v xml:space="preserve">5116-2-112-1                                 </v>
          </cell>
          <cell r="C701">
            <v>862423.5</v>
          </cell>
          <cell r="D701">
            <v>224250</v>
          </cell>
        </row>
        <row r="702">
          <cell r="A702" t="str">
            <v xml:space="preserve">5116-2-112-2                                 </v>
          </cell>
          <cell r="C702">
            <v>0</v>
          </cell>
          <cell r="D702">
            <v>0</v>
          </cell>
        </row>
        <row r="703">
          <cell r="A703" t="str">
            <v xml:space="preserve">5116-2-112-3                                 </v>
          </cell>
          <cell r="C703">
            <v>190050</v>
          </cell>
          <cell r="D703">
            <v>49250</v>
          </cell>
        </row>
        <row r="704">
          <cell r="A704" t="str">
            <v xml:space="preserve">5116-2-113                                   </v>
          </cell>
          <cell r="C704">
            <v>116700</v>
          </cell>
          <cell r="D704">
            <v>23100</v>
          </cell>
        </row>
        <row r="705">
          <cell r="A705" t="str">
            <v xml:space="preserve">5116-2-114                                   </v>
          </cell>
          <cell r="C705">
            <v>0</v>
          </cell>
          <cell r="D705">
            <v>0</v>
          </cell>
        </row>
        <row r="706">
          <cell r="A706" t="str">
            <v xml:space="preserve">5116-2-115                                   </v>
          </cell>
          <cell r="C706">
            <v>66453.100000000006</v>
          </cell>
          <cell r="D706">
            <v>23150</v>
          </cell>
        </row>
        <row r="707">
          <cell r="A707" t="str">
            <v xml:space="preserve">5116-2-120                                   </v>
          </cell>
          <cell r="C707">
            <v>0</v>
          </cell>
          <cell r="D707">
            <v>0</v>
          </cell>
        </row>
        <row r="708">
          <cell r="A708" t="str">
            <v xml:space="preserve">5116-2-130                                   </v>
          </cell>
          <cell r="C708">
            <v>0</v>
          </cell>
          <cell r="D708">
            <v>0</v>
          </cell>
        </row>
        <row r="709">
          <cell r="A709" t="str">
            <v xml:space="preserve">5116-2-140                                   </v>
          </cell>
          <cell r="C709">
            <v>0</v>
          </cell>
          <cell r="D709">
            <v>0</v>
          </cell>
        </row>
        <row r="710">
          <cell r="A710" t="str">
            <v xml:space="preserve">5116-2-141                                   </v>
          </cell>
          <cell r="C710">
            <v>0</v>
          </cell>
          <cell r="D710">
            <v>0</v>
          </cell>
        </row>
        <row r="711">
          <cell r="A711" t="str">
            <v xml:space="preserve">5116-2-142                                   </v>
          </cell>
          <cell r="C711">
            <v>0</v>
          </cell>
          <cell r="D711">
            <v>0</v>
          </cell>
        </row>
        <row r="712">
          <cell r="A712" t="str">
            <v xml:space="preserve">5116-2-200                                   </v>
          </cell>
          <cell r="C712">
            <v>0</v>
          </cell>
          <cell r="D712">
            <v>0</v>
          </cell>
        </row>
        <row r="713">
          <cell r="A713" t="str">
            <v xml:space="preserve">5116-2-300                                   </v>
          </cell>
          <cell r="C713">
            <v>0</v>
          </cell>
          <cell r="D713">
            <v>0</v>
          </cell>
        </row>
        <row r="714">
          <cell r="A714" t="str">
            <v xml:space="preserve">5116-2-400                                   </v>
          </cell>
          <cell r="C714">
            <v>0</v>
          </cell>
          <cell r="D714">
            <v>0</v>
          </cell>
        </row>
        <row r="715">
          <cell r="A715" t="str">
            <v xml:space="preserve">5116-2-500                                   </v>
          </cell>
          <cell r="C715">
            <v>0</v>
          </cell>
          <cell r="D715">
            <v>0</v>
          </cell>
        </row>
        <row r="716">
          <cell r="A716" t="str">
            <v xml:space="preserve">5116-2-600                                   </v>
          </cell>
          <cell r="C716">
            <v>0</v>
          </cell>
          <cell r="D716">
            <v>0</v>
          </cell>
        </row>
        <row r="717">
          <cell r="A717" t="str">
            <v xml:space="preserve">5116-2-610                                   </v>
          </cell>
          <cell r="C717">
            <v>0</v>
          </cell>
          <cell r="D717">
            <v>0</v>
          </cell>
        </row>
        <row r="718">
          <cell r="A718" t="str">
            <v xml:space="preserve">5116-2-620                                   </v>
          </cell>
          <cell r="C718">
            <v>0</v>
          </cell>
          <cell r="D718">
            <v>0</v>
          </cell>
        </row>
        <row r="719">
          <cell r="A719" t="str">
            <v xml:space="preserve">5116-2-700                                   </v>
          </cell>
          <cell r="C719">
            <v>0</v>
          </cell>
          <cell r="D719">
            <v>0</v>
          </cell>
        </row>
        <row r="720">
          <cell r="A720" t="str">
            <v xml:space="preserve">5116-2-710                                   </v>
          </cell>
          <cell r="C720">
            <v>0</v>
          </cell>
          <cell r="D720">
            <v>0</v>
          </cell>
        </row>
        <row r="721">
          <cell r="A721" t="str">
            <v xml:space="preserve">5116-2-720                                   </v>
          </cell>
          <cell r="C721">
            <v>0</v>
          </cell>
          <cell r="D721">
            <v>0</v>
          </cell>
        </row>
        <row r="722">
          <cell r="A722" t="str">
            <v xml:space="preserve">5116-3                                       </v>
          </cell>
          <cell r="C722">
            <v>0</v>
          </cell>
          <cell r="D722">
            <v>0</v>
          </cell>
        </row>
        <row r="723">
          <cell r="A723" t="str">
            <v xml:space="preserve">5116-3-000                                   </v>
          </cell>
          <cell r="C723">
            <v>0</v>
          </cell>
          <cell r="D723">
            <v>0</v>
          </cell>
        </row>
        <row r="724">
          <cell r="A724" t="str">
            <v xml:space="preserve">5116-3-100                                   </v>
          </cell>
          <cell r="C724">
            <v>8243584.7300000004</v>
          </cell>
          <cell r="D724">
            <v>1952055.17</v>
          </cell>
        </row>
        <row r="725">
          <cell r="A725" t="str">
            <v xml:space="preserve">5116-3-200                                   </v>
          </cell>
          <cell r="C725">
            <v>0</v>
          </cell>
          <cell r="D725">
            <v>0</v>
          </cell>
        </row>
        <row r="726">
          <cell r="A726" t="str">
            <v xml:space="preserve">5116-5                                       </v>
          </cell>
          <cell r="C726">
            <v>0</v>
          </cell>
          <cell r="D726">
            <v>0</v>
          </cell>
        </row>
        <row r="727">
          <cell r="A727" t="str">
            <v xml:space="preserve">5116-5-100                                   </v>
          </cell>
          <cell r="C727">
            <v>0</v>
          </cell>
          <cell r="D727">
            <v>0</v>
          </cell>
        </row>
        <row r="728">
          <cell r="A728" t="str">
            <v xml:space="preserve">5116-5-200                                   </v>
          </cell>
          <cell r="C728">
            <v>0</v>
          </cell>
          <cell r="D728">
            <v>0</v>
          </cell>
        </row>
        <row r="729">
          <cell r="A729" t="str">
            <v xml:space="preserve">5116-6                                       </v>
          </cell>
          <cell r="C729">
            <v>0</v>
          </cell>
          <cell r="D729">
            <v>0</v>
          </cell>
        </row>
        <row r="730">
          <cell r="A730" t="str">
            <v xml:space="preserve">5116-6-100                                   </v>
          </cell>
          <cell r="C730">
            <v>381223.9</v>
          </cell>
          <cell r="D730">
            <v>102861.09999999998</v>
          </cell>
        </row>
        <row r="731">
          <cell r="A731" t="str">
            <v xml:space="preserve">5116-6-150                                   </v>
          </cell>
          <cell r="C731">
            <v>66360</v>
          </cell>
          <cell r="D731">
            <v>0</v>
          </cell>
        </row>
        <row r="732">
          <cell r="A732" t="str">
            <v xml:space="preserve">5116-6-170                                   </v>
          </cell>
          <cell r="C732">
            <v>0</v>
          </cell>
          <cell r="D732">
            <v>0</v>
          </cell>
        </row>
        <row r="733">
          <cell r="A733" t="str">
            <v xml:space="preserve">5116-6-200                                   </v>
          </cell>
          <cell r="C733">
            <v>0</v>
          </cell>
          <cell r="D733">
            <v>0</v>
          </cell>
        </row>
        <row r="734">
          <cell r="A734" t="str">
            <v xml:space="preserve">5116-6-250                                   </v>
          </cell>
          <cell r="C734">
            <v>0</v>
          </cell>
          <cell r="D734">
            <v>0</v>
          </cell>
        </row>
        <row r="735">
          <cell r="A735" t="str">
            <v xml:space="preserve">5116-6-270                                   </v>
          </cell>
          <cell r="C735">
            <v>0</v>
          </cell>
          <cell r="D735">
            <v>0</v>
          </cell>
        </row>
        <row r="736">
          <cell r="A736" t="str">
            <v xml:space="preserve">5116-6-300                                   </v>
          </cell>
          <cell r="C736">
            <v>0</v>
          </cell>
          <cell r="D736">
            <v>0</v>
          </cell>
        </row>
        <row r="737">
          <cell r="A737" t="str">
            <v xml:space="preserve">5116-7-100                                   </v>
          </cell>
          <cell r="C737">
            <v>0</v>
          </cell>
          <cell r="D737">
            <v>0</v>
          </cell>
        </row>
        <row r="738">
          <cell r="A738" t="str">
            <v xml:space="preserve">5116-7-200                                   </v>
          </cell>
          <cell r="C738">
            <v>0</v>
          </cell>
          <cell r="D738">
            <v>0</v>
          </cell>
        </row>
        <row r="739">
          <cell r="A739" t="str">
            <v xml:space="preserve">5117-2                                       </v>
          </cell>
          <cell r="C739">
            <v>0</v>
          </cell>
          <cell r="D739">
            <v>0</v>
          </cell>
        </row>
        <row r="740">
          <cell r="A740" t="str">
            <v xml:space="preserve">5117-2-000                                   </v>
          </cell>
          <cell r="C740">
            <v>0</v>
          </cell>
          <cell r="D740">
            <v>0</v>
          </cell>
        </row>
        <row r="741">
          <cell r="A741" t="str">
            <v xml:space="preserve">5117-2-100                                   </v>
          </cell>
          <cell r="C741">
            <v>0</v>
          </cell>
          <cell r="D741">
            <v>0</v>
          </cell>
        </row>
        <row r="742">
          <cell r="A742" t="str">
            <v xml:space="preserve">5117-2-110                                   </v>
          </cell>
          <cell r="C742">
            <v>0</v>
          </cell>
          <cell r="D742">
            <v>0</v>
          </cell>
        </row>
        <row r="743">
          <cell r="A743" t="str">
            <v xml:space="preserve">5117-2-111                                   </v>
          </cell>
          <cell r="C743">
            <v>0</v>
          </cell>
          <cell r="D743">
            <v>0</v>
          </cell>
        </row>
        <row r="744">
          <cell r="A744" t="str">
            <v xml:space="preserve">5117-2-112                                   </v>
          </cell>
          <cell r="C744">
            <v>0</v>
          </cell>
          <cell r="D744">
            <v>0</v>
          </cell>
        </row>
        <row r="745">
          <cell r="A745" t="str">
            <v xml:space="preserve">5117-2-112-1                                 </v>
          </cell>
          <cell r="C745">
            <v>0</v>
          </cell>
          <cell r="D745">
            <v>0</v>
          </cell>
        </row>
        <row r="746">
          <cell r="A746" t="str">
            <v xml:space="preserve">5117-2-112-2                                 </v>
          </cell>
          <cell r="C746">
            <v>0</v>
          </cell>
          <cell r="D746">
            <v>0</v>
          </cell>
        </row>
        <row r="747">
          <cell r="A747" t="str">
            <v xml:space="preserve">5117-2-112-3                                 </v>
          </cell>
          <cell r="C747">
            <v>0</v>
          </cell>
          <cell r="D747">
            <v>0</v>
          </cell>
        </row>
        <row r="748">
          <cell r="A748" t="str">
            <v xml:space="preserve">5117-2-113                                   </v>
          </cell>
          <cell r="C748">
            <v>0</v>
          </cell>
          <cell r="D748">
            <v>0</v>
          </cell>
        </row>
        <row r="749">
          <cell r="A749" t="str">
            <v xml:space="preserve">5117-2-114                                   </v>
          </cell>
          <cell r="C749">
            <v>0</v>
          </cell>
          <cell r="D749">
            <v>0</v>
          </cell>
        </row>
        <row r="750">
          <cell r="A750" t="str">
            <v xml:space="preserve">5117-2-115                                   </v>
          </cell>
          <cell r="C750">
            <v>0</v>
          </cell>
          <cell r="D750">
            <v>0</v>
          </cell>
        </row>
        <row r="751">
          <cell r="A751" t="str">
            <v xml:space="preserve">5117-2-120                                   </v>
          </cell>
          <cell r="C751">
            <v>0</v>
          </cell>
          <cell r="D751">
            <v>0</v>
          </cell>
        </row>
        <row r="752">
          <cell r="A752" t="str">
            <v xml:space="preserve">5117-2-130                                   </v>
          </cell>
          <cell r="C752">
            <v>0</v>
          </cell>
          <cell r="D752">
            <v>0</v>
          </cell>
        </row>
        <row r="753">
          <cell r="A753" t="str">
            <v xml:space="preserve">5117-2-140                                   </v>
          </cell>
          <cell r="C753">
            <v>0</v>
          </cell>
          <cell r="D753">
            <v>0</v>
          </cell>
        </row>
        <row r="754">
          <cell r="A754" t="str">
            <v xml:space="preserve">5117-2-141                                   </v>
          </cell>
          <cell r="C754">
            <v>0</v>
          </cell>
          <cell r="D754">
            <v>0</v>
          </cell>
        </row>
        <row r="755">
          <cell r="A755" t="str">
            <v xml:space="preserve">5117-2-142                                   </v>
          </cell>
          <cell r="C755">
            <v>0</v>
          </cell>
          <cell r="D755">
            <v>0</v>
          </cell>
        </row>
        <row r="756">
          <cell r="A756" t="str">
            <v xml:space="preserve">5117-2-200                                   </v>
          </cell>
          <cell r="C756">
            <v>0</v>
          </cell>
          <cell r="D756">
            <v>0</v>
          </cell>
        </row>
        <row r="757">
          <cell r="A757" t="str">
            <v xml:space="preserve">5117-2-300                                   </v>
          </cell>
          <cell r="C757">
            <v>0</v>
          </cell>
          <cell r="D757">
            <v>0</v>
          </cell>
        </row>
        <row r="758">
          <cell r="A758" t="str">
            <v xml:space="preserve">5117-2-400                                   </v>
          </cell>
          <cell r="C758">
            <v>0</v>
          </cell>
          <cell r="D758">
            <v>0</v>
          </cell>
        </row>
        <row r="759">
          <cell r="A759" t="str">
            <v xml:space="preserve">5117-2-500                                   </v>
          </cell>
          <cell r="C759">
            <v>0</v>
          </cell>
          <cell r="D759">
            <v>0</v>
          </cell>
        </row>
        <row r="760">
          <cell r="A760" t="str">
            <v xml:space="preserve">5117-2-600                                   </v>
          </cell>
          <cell r="C760">
            <v>0</v>
          </cell>
          <cell r="D760">
            <v>0</v>
          </cell>
        </row>
        <row r="761">
          <cell r="A761" t="str">
            <v xml:space="preserve">5117-2-610                                   </v>
          </cell>
          <cell r="C761">
            <v>0</v>
          </cell>
          <cell r="D761">
            <v>0</v>
          </cell>
        </row>
        <row r="762">
          <cell r="A762" t="str">
            <v xml:space="preserve">5117-2-620                                   </v>
          </cell>
          <cell r="C762">
            <v>0</v>
          </cell>
          <cell r="D762">
            <v>0</v>
          </cell>
        </row>
        <row r="763">
          <cell r="A763" t="str">
            <v xml:space="preserve">5117-2-700                                   </v>
          </cell>
          <cell r="C763">
            <v>0</v>
          </cell>
          <cell r="D763">
            <v>0</v>
          </cell>
        </row>
        <row r="764">
          <cell r="A764" t="str">
            <v xml:space="preserve">5117-2-710                                   </v>
          </cell>
          <cell r="C764">
            <v>0</v>
          </cell>
          <cell r="D764">
            <v>0</v>
          </cell>
        </row>
        <row r="765">
          <cell r="A765" t="str">
            <v xml:space="preserve">5117-2-720                                   </v>
          </cell>
          <cell r="C765">
            <v>0</v>
          </cell>
          <cell r="D765">
            <v>0</v>
          </cell>
        </row>
        <row r="766">
          <cell r="A766" t="str">
            <v xml:space="preserve">5117-3                                       </v>
          </cell>
          <cell r="C766">
            <v>0</v>
          </cell>
          <cell r="D766">
            <v>0</v>
          </cell>
        </row>
        <row r="767">
          <cell r="A767" t="str">
            <v xml:space="preserve">5117-3-000                                   </v>
          </cell>
          <cell r="C767">
            <v>0</v>
          </cell>
          <cell r="D767">
            <v>0</v>
          </cell>
        </row>
        <row r="768">
          <cell r="A768" t="str">
            <v xml:space="preserve">5117-3-100                                   </v>
          </cell>
          <cell r="C768">
            <v>10877170.01</v>
          </cell>
          <cell r="D768">
            <v>2402212.0500000007</v>
          </cell>
        </row>
        <row r="769">
          <cell r="A769" t="str">
            <v xml:space="preserve">5117-3-200                                   </v>
          </cell>
          <cell r="C769">
            <v>0</v>
          </cell>
          <cell r="D769">
            <v>0</v>
          </cell>
        </row>
        <row r="770">
          <cell r="A770" t="str">
            <v xml:space="preserve">5117-5                                       </v>
          </cell>
          <cell r="C770">
            <v>0</v>
          </cell>
          <cell r="D770">
            <v>0</v>
          </cell>
        </row>
        <row r="771">
          <cell r="A771" t="str">
            <v xml:space="preserve">5117-5-100                                   </v>
          </cell>
          <cell r="C771">
            <v>0</v>
          </cell>
          <cell r="D771">
            <v>0</v>
          </cell>
        </row>
        <row r="772">
          <cell r="A772" t="str">
            <v xml:space="preserve">5117-5-200                                   </v>
          </cell>
          <cell r="C772">
            <v>0</v>
          </cell>
          <cell r="D772">
            <v>0</v>
          </cell>
        </row>
        <row r="773">
          <cell r="A773" t="str">
            <v xml:space="preserve">5117-6                                       </v>
          </cell>
          <cell r="C773">
            <v>0</v>
          </cell>
          <cell r="D773">
            <v>0</v>
          </cell>
        </row>
        <row r="774">
          <cell r="A774" t="str">
            <v xml:space="preserve">5117-6-100                                   </v>
          </cell>
          <cell r="C774">
            <v>0</v>
          </cell>
          <cell r="D774">
            <v>0</v>
          </cell>
        </row>
        <row r="775">
          <cell r="A775" t="str">
            <v xml:space="preserve">5117-6-150                                   </v>
          </cell>
          <cell r="C775">
            <v>26426806.969999999</v>
          </cell>
          <cell r="D775">
            <v>5189879.3000000007</v>
          </cell>
        </row>
        <row r="776">
          <cell r="A776" t="str">
            <v xml:space="preserve">5117-6-170                                   </v>
          </cell>
          <cell r="C776">
            <v>0</v>
          </cell>
          <cell r="D776">
            <v>0</v>
          </cell>
        </row>
        <row r="777">
          <cell r="A777" t="str">
            <v xml:space="preserve">5117-6-200                                   </v>
          </cell>
          <cell r="C777">
            <v>0</v>
          </cell>
          <cell r="D777">
            <v>0</v>
          </cell>
        </row>
        <row r="778">
          <cell r="A778" t="str">
            <v xml:space="preserve">5117-6-250                                   </v>
          </cell>
          <cell r="C778">
            <v>0</v>
          </cell>
          <cell r="D778">
            <v>0</v>
          </cell>
        </row>
        <row r="779">
          <cell r="A779" t="str">
            <v xml:space="preserve">5117-6-270                                   </v>
          </cell>
          <cell r="C779">
            <v>0</v>
          </cell>
          <cell r="D779">
            <v>0</v>
          </cell>
        </row>
        <row r="780">
          <cell r="A780" t="str">
            <v xml:space="preserve">5117-6-300                                   </v>
          </cell>
          <cell r="C780">
            <v>0</v>
          </cell>
          <cell r="D780">
            <v>0</v>
          </cell>
        </row>
        <row r="781">
          <cell r="A781" t="str">
            <v xml:space="preserve">5117-7-100                                   </v>
          </cell>
          <cell r="C781">
            <v>0</v>
          </cell>
          <cell r="D781">
            <v>0</v>
          </cell>
        </row>
        <row r="782">
          <cell r="A782" t="str">
            <v xml:space="preserve">5117-7-200                                   </v>
          </cell>
          <cell r="C782">
            <v>0</v>
          </cell>
          <cell r="D782">
            <v>0</v>
          </cell>
        </row>
        <row r="783">
          <cell r="A783" t="str">
            <v xml:space="preserve">5118-2                                       </v>
          </cell>
          <cell r="C783">
            <v>0</v>
          </cell>
          <cell r="D783">
            <v>0</v>
          </cell>
        </row>
        <row r="784">
          <cell r="A784" t="str">
            <v xml:space="preserve">5118-2-000                                   </v>
          </cell>
          <cell r="C784">
            <v>0</v>
          </cell>
          <cell r="D784">
            <v>0</v>
          </cell>
        </row>
        <row r="785">
          <cell r="A785" t="str">
            <v xml:space="preserve">5118-2-100                                   </v>
          </cell>
          <cell r="C785">
            <v>7572951.1100000003</v>
          </cell>
          <cell r="D785">
            <v>1456209.7599999988</v>
          </cell>
        </row>
        <row r="786">
          <cell r="A786" t="str">
            <v xml:space="preserve">5118-2-110                                   </v>
          </cell>
          <cell r="C786">
            <v>224479.65</v>
          </cell>
          <cell r="D786">
            <v>0</v>
          </cell>
        </row>
        <row r="787">
          <cell r="A787" t="str">
            <v xml:space="preserve">5118-2-111                                   </v>
          </cell>
          <cell r="C787">
            <v>0</v>
          </cell>
          <cell r="D787">
            <v>0</v>
          </cell>
        </row>
        <row r="788">
          <cell r="A788" t="str">
            <v xml:space="preserve">5118-2-112                                   </v>
          </cell>
          <cell r="C788">
            <v>0</v>
          </cell>
          <cell r="D788">
            <v>0</v>
          </cell>
        </row>
        <row r="789">
          <cell r="A789" t="str">
            <v xml:space="preserve">5118-2-112-1                                 </v>
          </cell>
          <cell r="C789">
            <v>1339267.22</v>
          </cell>
          <cell r="D789">
            <v>253172.52000000002</v>
          </cell>
        </row>
        <row r="790">
          <cell r="A790" t="str">
            <v xml:space="preserve">5118-2-112-2                                 </v>
          </cell>
          <cell r="C790">
            <v>0</v>
          </cell>
          <cell r="D790">
            <v>0</v>
          </cell>
        </row>
        <row r="791">
          <cell r="A791" t="str">
            <v xml:space="preserve">5118-2-112-3                                 </v>
          </cell>
          <cell r="C791">
            <v>0</v>
          </cell>
          <cell r="D791">
            <v>0</v>
          </cell>
        </row>
        <row r="792">
          <cell r="A792" t="str">
            <v xml:space="preserve">5118-2-113                                   </v>
          </cell>
          <cell r="C792">
            <v>0</v>
          </cell>
          <cell r="D792">
            <v>0</v>
          </cell>
        </row>
        <row r="793">
          <cell r="A793" t="str">
            <v xml:space="preserve">5118-2-114                                   </v>
          </cell>
          <cell r="C793">
            <v>0</v>
          </cell>
          <cell r="D793">
            <v>0</v>
          </cell>
        </row>
        <row r="794">
          <cell r="A794" t="str">
            <v xml:space="preserve">5118-2-115                                   </v>
          </cell>
          <cell r="C794">
            <v>729601.09</v>
          </cell>
          <cell r="D794">
            <v>135086.83000000007</v>
          </cell>
        </row>
        <row r="795">
          <cell r="A795" t="str">
            <v xml:space="preserve">5118-2-120                                   </v>
          </cell>
          <cell r="C795">
            <v>0</v>
          </cell>
          <cell r="D795">
            <v>0</v>
          </cell>
        </row>
        <row r="796">
          <cell r="A796" t="str">
            <v xml:space="preserve">5118-2-130                                   </v>
          </cell>
          <cell r="C796">
            <v>0</v>
          </cell>
          <cell r="D796">
            <v>0</v>
          </cell>
        </row>
        <row r="797">
          <cell r="A797" t="str">
            <v xml:space="preserve">5118-2-140                                   </v>
          </cell>
          <cell r="C797">
            <v>0</v>
          </cell>
          <cell r="D797">
            <v>0</v>
          </cell>
        </row>
        <row r="798">
          <cell r="A798" t="str">
            <v xml:space="preserve">5118-2-141                                   </v>
          </cell>
          <cell r="C798">
            <v>0</v>
          </cell>
          <cell r="D798">
            <v>0</v>
          </cell>
        </row>
        <row r="799">
          <cell r="A799" t="str">
            <v xml:space="preserve">5118-2-142                                   </v>
          </cell>
          <cell r="C799">
            <v>0</v>
          </cell>
          <cell r="D799">
            <v>0</v>
          </cell>
        </row>
        <row r="800">
          <cell r="A800" t="str">
            <v xml:space="preserve">5118-2-200                                   </v>
          </cell>
          <cell r="C800">
            <v>0</v>
          </cell>
          <cell r="D800">
            <v>0</v>
          </cell>
        </row>
        <row r="801">
          <cell r="A801" t="str">
            <v xml:space="preserve">5118-2-300                                   </v>
          </cell>
          <cell r="C801">
            <v>4307.42</v>
          </cell>
          <cell r="D801">
            <v>920.61999999999989</v>
          </cell>
        </row>
        <row r="802">
          <cell r="A802" t="str">
            <v xml:space="preserve">5118-2-400                                   </v>
          </cell>
          <cell r="C802">
            <v>0</v>
          </cell>
          <cell r="D802">
            <v>0</v>
          </cell>
        </row>
        <row r="803">
          <cell r="A803" t="str">
            <v xml:space="preserve">5118-2-500                                   </v>
          </cell>
          <cell r="C803">
            <v>0</v>
          </cell>
          <cell r="D803">
            <v>0</v>
          </cell>
        </row>
        <row r="804">
          <cell r="A804" t="str">
            <v xml:space="preserve">5118-2-600                                   </v>
          </cell>
          <cell r="C804">
            <v>0</v>
          </cell>
          <cell r="D804">
            <v>0</v>
          </cell>
        </row>
        <row r="805">
          <cell r="A805" t="str">
            <v xml:space="preserve">5118-2-610                                   </v>
          </cell>
          <cell r="C805">
            <v>0</v>
          </cell>
          <cell r="D805">
            <v>0</v>
          </cell>
        </row>
        <row r="806">
          <cell r="A806" t="str">
            <v xml:space="preserve">5118-2-620                                   </v>
          </cell>
          <cell r="C806">
            <v>0</v>
          </cell>
          <cell r="D806">
            <v>0</v>
          </cell>
        </row>
        <row r="807">
          <cell r="A807" t="str">
            <v xml:space="preserve">5118-2-700                                   </v>
          </cell>
          <cell r="C807">
            <v>0</v>
          </cell>
          <cell r="D807">
            <v>0</v>
          </cell>
        </row>
        <row r="808">
          <cell r="A808" t="str">
            <v xml:space="preserve">5118-2-710                                   </v>
          </cell>
          <cell r="C808">
            <v>42215.5</v>
          </cell>
          <cell r="D808">
            <v>10668</v>
          </cell>
        </row>
        <row r="809">
          <cell r="A809" t="str">
            <v xml:space="preserve">5118-2-720                                   </v>
          </cell>
          <cell r="C809">
            <v>0</v>
          </cell>
          <cell r="D809">
            <v>0</v>
          </cell>
        </row>
        <row r="810">
          <cell r="A810" t="str">
            <v xml:space="preserve">5118-3                                       </v>
          </cell>
          <cell r="C810">
            <v>0</v>
          </cell>
          <cell r="D810">
            <v>0</v>
          </cell>
        </row>
        <row r="811">
          <cell r="A811" t="str">
            <v xml:space="preserve">5118-3-000                                   </v>
          </cell>
          <cell r="C811">
            <v>0</v>
          </cell>
          <cell r="D811">
            <v>0</v>
          </cell>
        </row>
        <row r="812">
          <cell r="A812" t="str">
            <v xml:space="preserve">5118-3-100                                   </v>
          </cell>
          <cell r="C812">
            <v>1502426.42</v>
          </cell>
          <cell r="D812">
            <v>314900.58000000007</v>
          </cell>
        </row>
        <row r="813">
          <cell r="A813" t="str">
            <v xml:space="preserve">5118-3-200                                   </v>
          </cell>
          <cell r="C813">
            <v>0</v>
          </cell>
          <cell r="D813">
            <v>0</v>
          </cell>
        </row>
        <row r="814">
          <cell r="A814" t="str">
            <v xml:space="preserve">5118-5                                       </v>
          </cell>
          <cell r="C814">
            <v>0</v>
          </cell>
          <cell r="D814">
            <v>0</v>
          </cell>
        </row>
        <row r="815">
          <cell r="A815" t="str">
            <v xml:space="preserve">5118-5-100                                   </v>
          </cell>
          <cell r="C815">
            <v>0</v>
          </cell>
          <cell r="D815">
            <v>0</v>
          </cell>
        </row>
        <row r="816">
          <cell r="A816" t="str">
            <v xml:space="preserve">5118-5-200                                   </v>
          </cell>
          <cell r="C816">
            <v>0</v>
          </cell>
          <cell r="D816">
            <v>0</v>
          </cell>
        </row>
        <row r="817">
          <cell r="A817" t="str">
            <v xml:space="preserve">5118-6                                       </v>
          </cell>
          <cell r="C817">
            <v>0</v>
          </cell>
          <cell r="D817">
            <v>0</v>
          </cell>
        </row>
        <row r="818">
          <cell r="A818" t="str">
            <v xml:space="preserve">5118-6-100                                   </v>
          </cell>
          <cell r="C818">
            <v>17375277.890000001</v>
          </cell>
          <cell r="D818">
            <v>4227912.3599999994</v>
          </cell>
        </row>
        <row r="819">
          <cell r="A819" t="str">
            <v xml:space="preserve">5118-6-150                                   </v>
          </cell>
          <cell r="C819">
            <v>6003625.79</v>
          </cell>
          <cell r="D819">
            <v>1432148.8200000003</v>
          </cell>
        </row>
        <row r="820">
          <cell r="A820" t="str">
            <v xml:space="preserve">5118-6-170                                   </v>
          </cell>
          <cell r="C820">
            <v>0</v>
          </cell>
          <cell r="D820">
            <v>0</v>
          </cell>
        </row>
        <row r="821">
          <cell r="A821" t="str">
            <v xml:space="preserve">5118-6-200                                   </v>
          </cell>
          <cell r="C821">
            <v>0</v>
          </cell>
          <cell r="D821">
            <v>0</v>
          </cell>
        </row>
        <row r="822">
          <cell r="A822" t="str">
            <v xml:space="preserve">5118-6-250                                   </v>
          </cell>
          <cell r="C822">
            <v>0</v>
          </cell>
          <cell r="D822">
            <v>0</v>
          </cell>
        </row>
        <row r="823">
          <cell r="A823" t="str">
            <v xml:space="preserve">5118-6-270                                   </v>
          </cell>
          <cell r="C823">
            <v>0</v>
          </cell>
          <cell r="D823">
            <v>0</v>
          </cell>
        </row>
        <row r="824">
          <cell r="A824" t="str">
            <v xml:space="preserve">5118-6-300                                   </v>
          </cell>
          <cell r="C824">
            <v>0</v>
          </cell>
          <cell r="D824">
            <v>0</v>
          </cell>
        </row>
        <row r="825">
          <cell r="A825" t="str">
            <v xml:space="preserve">5118-7-100                                   </v>
          </cell>
          <cell r="C825">
            <v>0</v>
          </cell>
          <cell r="D825">
            <v>0</v>
          </cell>
        </row>
        <row r="826">
          <cell r="A826" t="str">
            <v xml:space="preserve">5118-7-200                                   </v>
          </cell>
          <cell r="C826">
            <v>0</v>
          </cell>
          <cell r="D826">
            <v>0</v>
          </cell>
        </row>
        <row r="827">
          <cell r="A827" t="str">
            <v xml:space="preserve">5119-2                                       </v>
          </cell>
          <cell r="C827">
            <v>0</v>
          </cell>
          <cell r="D827">
            <v>0</v>
          </cell>
        </row>
        <row r="828">
          <cell r="A828" t="str">
            <v xml:space="preserve">5119-2-000                                   </v>
          </cell>
          <cell r="C828">
            <v>0</v>
          </cell>
          <cell r="D828">
            <v>0</v>
          </cell>
        </row>
        <row r="829">
          <cell r="A829" t="str">
            <v xml:space="preserve">5119-2-100                                   </v>
          </cell>
          <cell r="C829">
            <v>0</v>
          </cell>
          <cell r="D829">
            <v>0</v>
          </cell>
        </row>
        <row r="830">
          <cell r="A830" t="str">
            <v xml:space="preserve">5119-2-110                                   </v>
          </cell>
          <cell r="C830">
            <v>2849.5</v>
          </cell>
          <cell r="D830">
            <v>0</v>
          </cell>
        </row>
        <row r="831">
          <cell r="A831" t="str">
            <v xml:space="preserve">5119-2-111                                   </v>
          </cell>
          <cell r="C831">
            <v>0</v>
          </cell>
          <cell r="D831">
            <v>0</v>
          </cell>
        </row>
        <row r="832">
          <cell r="A832" t="str">
            <v xml:space="preserve">5119-2-112                                   </v>
          </cell>
          <cell r="C832">
            <v>0</v>
          </cell>
          <cell r="D832">
            <v>0</v>
          </cell>
        </row>
        <row r="833">
          <cell r="A833" t="str">
            <v xml:space="preserve">5119-2-112-1                                 </v>
          </cell>
          <cell r="C833">
            <v>76555.61</v>
          </cell>
          <cell r="D833">
            <v>7224.2799999999988</v>
          </cell>
        </row>
        <row r="834">
          <cell r="A834" t="str">
            <v xml:space="preserve">5119-2-112-2                                 </v>
          </cell>
          <cell r="C834">
            <v>0</v>
          </cell>
          <cell r="D834">
            <v>0</v>
          </cell>
        </row>
        <row r="835">
          <cell r="A835" t="str">
            <v xml:space="preserve">5119-2-112-3                                 </v>
          </cell>
          <cell r="C835">
            <v>0</v>
          </cell>
          <cell r="D835">
            <v>0</v>
          </cell>
        </row>
        <row r="836">
          <cell r="A836" t="str">
            <v xml:space="preserve">5119-2-113                                   </v>
          </cell>
          <cell r="C836">
            <v>0</v>
          </cell>
          <cell r="D836">
            <v>0</v>
          </cell>
        </row>
        <row r="837">
          <cell r="A837" t="str">
            <v xml:space="preserve">5119-2-114                                   </v>
          </cell>
          <cell r="C837">
            <v>0</v>
          </cell>
          <cell r="D837">
            <v>0</v>
          </cell>
        </row>
        <row r="838">
          <cell r="A838" t="str">
            <v xml:space="preserve">5119-2-115                                   </v>
          </cell>
          <cell r="C838">
            <v>0</v>
          </cell>
          <cell r="D838">
            <v>0</v>
          </cell>
        </row>
        <row r="839">
          <cell r="A839" t="str">
            <v xml:space="preserve">5119-2-120                                   </v>
          </cell>
          <cell r="C839">
            <v>0</v>
          </cell>
          <cell r="D839">
            <v>0</v>
          </cell>
        </row>
        <row r="840">
          <cell r="A840" t="str">
            <v xml:space="preserve">5119-2-130                                   </v>
          </cell>
          <cell r="C840">
            <v>0</v>
          </cell>
          <cell r="D840">
            <v>0</v>
          </cell>
        </row>
        <row r="841">
          <cell r="A841" t="str">
            <v xml:space="preserve">5119-2-140                                   </v>
          </cell>
          <cell r="C841">
            <v>0</v>
          </cell>
          <cell r="D841">
            <v>0</v>
          </cell>
        </row>
        <row r="842">
          <cell r="A842" t="str">
            <v xml:space="preserve">5119-2-141                                   </v>
          </cell>
          <cell r="C842">
            <v>0</v>
          </cell>
          <cell r="D842">
            <v>0</v>
          </cell>
        </row>
        <row r="843">
          <cell r="A843" t="str">
            <v xml:space="preserve">5119-2-142                                   </v>
          </cell>
          <cell r="C843">
            <v>0</v>
          </cell>
          <cell r="D843">
            <v>0</v>
          </cell>
        </row>
        <row r="844">
          <cell r="A844" t="str">
            <v xml:space="preserve">5119-2-200                                   </v>
          </cell>
          <cell r="C844">
            <v>0</v>
          </cell>
          <cell r="D844">
            <v>0</v>
          </cell>
        </row>
        <row r="845">
          <cell r="A845" t="str">
            <v xml:space="preserve">5119-2-300                                   </v>
          </cell>
          <cell r="C845">
            <v>0</v>
          </cell>
          <cell r="D845">
            <v>0</v>
          </cell>
        </row>
        <row r="846">
          <cell r="A846" t="str">
            <v xml:space="preserve">5119-2-400                                   </v>
          </cell>
          <cell r="C846">
            <v>0</v>
          </cell>
          <cell r="D846">
            <v>0</v>
          </cell>
        </row>
        <row r="847">
          <cell r="A847" t="str">
            <v xml:space="preserve">5119-2-500                                   </v>
          </cell>
          <cell r="C847">
            <v>0</v>
          </cell>
          <cell r="D847">
            <v>0</v>
          </cell>
        </row>
        <row r="848">
          <cell r="A848" t="str">
            <v xml:space="preserve">5119-2-600                                   </v>
          </cell>
          <cell r="C848">
            <v>0</v>
          </cell>
          <cell r="D848">
            <v>0</v>
          </cell>
        </row>
        <row r="849">
          <cell r="A849" t="str">
            <v xml:space="preserve">5119-2-610                                   </v>
          </cell>
          <cell r="C849">
            <v>0</v>
          </cell>
          <cell r="D849">
            <v>0</v>
          </cell>
        </row>
        <row r="850">
          <cell r="A850" t="str">
            <v xml:space="preserve">5119-2-620                                   </v>
          </cell>
          <cell r="C850">
            <v>0</v>
          </cell>
          <cell r="D850">
            <v>0</v>
          </cell>
        </row>
        <row r="851">
          <cell r="A851" t="str">
            <v xml:space="preserve">5119-2-700                                   </v>
          </cell>
          <cell r="C851">
            <v>0</v>
          </cell>
          <cell r="D851">
            <v>0</v>
          </cell>
        </row>
        <row r="852">
          <cell r="A852" t="str">
            <v xml:space="preserve">5119-2-710                                   </v>
          </cell>
          <cell r="C852">
            <v>3363.3</v>
          </cell>
          <cell r="D852">
            <v>124.11999999999989</v>
          </cell>
        </row>
        <row r="853">
          <cell r="A853" t="str">
            <v xml:space="preserve">5119-2-720                                   </v>
          </cell>
          <cell r="C853">
            <v>0</v>
          </cell>
          <cell r="D853">
            <v>0</v>
          </cell>
        </row>
        <row r="854">
          <cell r="A854" t="str">
            <v xml:space="preserve">5119-3                                       </v>
          </cell>
          <cell r="C854">
            <v>0</v>
          </cell>
          <cell r="D854">
            <v>0</v>
          </cell>
        </row>
        <row r="855">
          <cell r="A855" t="str">
            <v xml:space="preserve">5119-3-000                                   </v>
          </cell>
          <cell r="C855">
            <v>0</v>
          </cell>
          <cell r="D855">
            <v>0</v>
          </cell>
        </row>
        <row r="856">
          <cell r="A856" t="str">
            <v xml:space="preserve">5119-3-100                                   </v>
          </cell>
          <cell r="C856">
            <v>0</v>
          </cell>
          <cell r="D856">
            <v>0</v>
          </cell>
        </row>
        <row r="857">
          <cell r="A857" t="str">
            <v xml:space="preserve">5119-3-200                                   </v>
          </cell>
          <cell r="C857">
            <v>0</v>
          </cell>
          <cell r="D857">
            <v>0</v>
          </cell>
        </row>
        <row r="858">
          <cell r="A858" t="str">
            <v xml:space="preserve">5119-5                                       </v>
          </cell>
          <cell r="C858">
            <v>0</v>
          </cell>
          <cell r="D858">
            <v>0</v>
          </cell>
        </row>
        <row r="859">
          <cell r="A859" t="str">
            <v xml:space="preserve">5119-5-100                                   </v>
          </cell>
          <cell r="C859">
            <v>0</v>
          </cell>
          <cell r="D859">
            <v>0</v>
          </cell>
        </row>
        <row r="860">
          <cell r="A860" t="str">
            <v xml:space="preserve">5119-5-200                                   </v>
          </cell>
          <cell r="C860">
            <v>0</v>
          </cell>
          <cell r="D860">
            <v>0</v>
          </cell>
        </row>
        <row r="861">
          <cell r="A861" t="str">
            <v xml:space="preserve">5119-6                                       </v>
          </cell>
          <cell r="C861">
            <v>0</v>
          </cell>
          <cell r="D861">
            <v>0</v>
          </cell>
        </row>
        <row r="862">
          <cell r="A862" t="str">
            <v xml:space="preserve">5119-6-100                                   </v>
          </cell>
          <cell r="C862">
            <v>0</v>
          </cell>
          <cell r="D862">
            <v>0</v>
          </cell>
        </row>
        <row r="863">
          <cell r="A863" t="str">
            <v xml:space="preserve">5119-6-150                                   </v>
          </cell>
          <cell r="C863">
            <v>0</v>
          </cell>
          <cell r="D863">
            <v>0</v>
          </cell>
        </row>
        <row r="864">
          <cell r="A864" t="str">
            <v xml:space="preserve">5119-6-170                                   </v>
          </cell>
          <cell r="C864">
            <v>0</v>
          </cell>
          <cell r="D864">
            <v>0</v>
          </cell>
        </row>
        <row r="865">
          <cell r="A865" t="str">
            <v xml:space="preserve">5119-6-200                                   </v>
          </cell>
          <cell r="C865">
            <v>0</v>
          </cell>
          <cell r="D865">
            <v>0</v>
          </cell>
        </row>
        <row r="866">
          <cell r="A866" t="str">
            <v xml:space="preserve">5119-6-250                                   </v>
          </cell>
          <cell r="C866">
            <v>0</v>
          </cell>
          <cell r="D866">
            <v>0</v>
          </cell>
        </row>
        <row r="867">
          <cell r="A867" t="str">
            <v xml:space="preserve">5119-6-270                                   </v>
          </cell>
          <cell r="C867">
            <v>0</v>
          </cell>
          <cell r="D867">
            <v>0</v>
          </cell>
        </row>
        <row r="868">
          <cell r="A868" t="str">
            <v xml:space="preserve">5119-6-300                                   </v>
          </cell>
          <cell r="C868">
            <v>0</v>
          </cell>
          <cell r="D868">
            <v>0</v>
          </cell>
        </row>
        <row r="869">
          <cell r="A869" t="str">
            <v xml:space="preserve">5119-7-100                                   </v>
          </cell>
          <cell r="C869">
            <v>0</v>
          </cell>
          <cell r="D869">
            <v>0</v>
          </cell>
        </row>
        <row r="870">
          <cell r="A870" t="str">
            <v xml:space="preserve">5119-7-200                                   </v>
          </cell>
          <cell r="C870">
            <v>0</v>
          </cell>
          <cell r="D870">
            <v>0</v>
          </cell>
        </row>
        <row r="871">
          <cell r="A871" t="str">
            <v xml:space="preserve">5120-2                                       </v>
          </cell>
          <cell r="C871">
            <v>0</v>
          </cell>
          <cell r="D871">
            <v>0</v>
          </cell>
        </row>
        <row r="872">
          <cell r="A872" t="str">
            <v xml:space="preserve">5120-2-000                                   </v>
          </cell>
          <cell r="C872">
            <v>0</v>
          </cell>
          <cell r="D872">
            <v>0</v>
          </cell>
        </row>
        <row r="873">
          <cell r="A873" t="str">
            <v xml:space="preserve">5120-2-100                                   </v>
          </cell>
          <cell r="C873">
            <v>0</v>
          </cell>
          <cell r="D873">
            <v>0</v>
          </cell>
        </row>
        <row r="874">
          <cell r="A874" t="str">
            <v xml:space="preserve">5120-2-110                                   </v>
          </cell>
          <cell r="C874">
            <v>0</v>
          </cell>
          <cell r="D874">
            <v>0</v>
          </cell>
        </row>
        <row r="875">
          <cell r="A875" t="str">
            <v xml:space="preserve">5120-2-111                                   </v>
          </cell>
          <cell r="C875">
            <v>0</v>
          </cell>
          <cell r="D875">
            <v>0</v>
          </cell>
        </row>
        <row r="876">
          <cell r="A876" t="str">
            <v xml:space="preserve">5120-2-112                                   </v>
          </cell>
          <cell r="C876">
            <v>0</v>
          </cell>
          <cell r="D876">
            <v>0</v>
          </cell>
        </row>
        <row r="877">
          <cell r="A877" t="str">
            <v xml:space="preserve">5120-2-112-1                                 </v>
          </cell>
          <cell r="C877">
            <v>0</v>
          </cell>
          <cell r="D877">
            <v>0</v>
          </cell>
        </row>
        <row r="878">
          <cell r="A878" t="str">
            <v xml:space="preserve">5120-2-112-2                                 </v>
          </cell>
          <cell r="C878">
            <v>0</v>
          </cell>
          <cell r="D878">
            <v>0</v>
          </cell>
        </row>
        <row r="879">
          <cell r="A879" t="str">
            <v xml:space="preserve">5120-2-112-3                                 </v>
          </cell>
          <cell r="C879">
            <v>0</v>
          </cell>
          <cell r="D879">
            <v>0</v>
          </cell>
        </row>
        <row r="880">
          <cell r="A880" t="str">
            <v xml:space="preserve">5120-2-113                                   </v>
          </cell>
          <cell r="C880">
            <v>0</v>
          </cell>
          <cell r="D880">
            <v>0</v>
          </cell>
        </row>
        <row r="881">
          <cell r="A881" t="str">
            <v xml:space="preserve">5120-2-114                                   </v>
          </cell>
          <cell r="C881">
            <v>0</v>
          </cell>
          <cell r="D881">
            <v>0</v>
          </cell>
        </row>
        <row r="882">
          <cell r="A882" t="str">
            <v xml:space="preserve">5120-2-115                                   </v>
          </cell>
          <cell r="C882">
            <v>0</v>
          </cell>
          <cell r="D882">
            <v>0</v>
          </cell>
        </row>
        <row r="883">
          <cell r="A883" t="str">
            <v xml:space="preserve">5120-2-120                                   </v>
          </cell>
          <cell r="C883">
            <v>0</v>
          </cell>
          <cell r="D883">
            <v>0</v>
          </cell>
        </row>
        <row r="884">
          <cell r="A884" t="str">
            <v xml:space="preserve">5120-2-130                                   </v>
          </cell>
          <cell r="C884">
            <v>0</v>
          </cell>
          <cell r="D884">
            <v>0</v>
          </cell>
        </row>
        <row r="885">
          <cell r="A885" t="str">
            <v xml:space="preserve">5120-2-140                                   </v>
          </cell>
          <cell r="C885">
            <v>0</v>
          </cell>
          <cell r="D885">
            <v>0</v>
          </cell>
        </row>
        <row r="886">
          <cell r="A886" t="str">
            <v xml:space="preserve">5120-2-141                                   </v>
          </cell>
          <cell r="C886">
            <v>0</v>
          </cell>
          <cell r="D886">
            <v>0</v>
          </cell>
        </row>
        <row r="887">
          <cell r="A887" t="str">
            <v xml:space="preserve">5120-2-142                                   </v>
          </cell>
          <cell r="C887">
            <v>0</v>
          </cell>
          <cell r="D887">
            <v>0</v>
          </cell>
        </row>
        <row r="888">
          <cell r="A888" t="str">
            <v xml:space="preserve">5120-2-200                                   </v>
          </cell>
          <cell r="C888">
            <v>0</v>
          </cell>
          <cell r="D888">
            <v>0</v>
          </cell>
        </row>
        <row r="889">
          <cell r="A889" t="str">
            <v xml:space="preserve">5120-2-300                                   </v>
          </cell>
          <cell r="C889">
            <v>0</v>
          </cell>
          <cell r="D889">
            <v>0</v>
          </cell>
        </row>
        <row r="890">
          <cell r="A890" t="str">
            <v xml:space="preserve">5120-2-400                                   </v>
          </cell>
          <cell r="C890">
            <v>0</v>
          </cell>
          <cell r="D890">
            <v>0</v>
          </cell>
        </row>
        <row r="891">
          <cell r="A891" t="str">
            <v xml:space="preserve">5120-2-500                                   </v>
          </cell>
          <cell r="C891">
            <v>0</v>
          </cell>
          <cell r="D891">
            <v>0</v>
          </cell>
        </row>
        <row r="892">
          <cell r="A892" t="str">
            <v xml:space="preserve">5120-2-600                                   </v>
          </cell>
          <cell r="C892">
            <v>0</v>
          </cell>
          <cell r="D892">
            <v>0</v>
          </cell>
        </row>
        <row r="893">
          <cell r="A893" t="str">
            <v xml:space="preserve">5120-2-610                                   </v>
          </cell>
          <cell r="C893">
            <v>0</v>
          </cell>
          <cell r="D893">
            <v>0</v>
          </cell>
        </row>
        <row r="894">
          <cell r="A894" t="str">
            <v xml:space="preserve">5120-2-620                                   </v>
          </cell>
          <cell r="C894">
            <v>0</v>
          </cell>
          <cell r="D894">
            <v>0</v>
          </cell>
        </row>
        <row r="895">
          <cell r="A895" t="str">
            <v xml:space="preserve">5120-2-700                                   </v>
          </cell>
          <cell r="C895">
            <v>0</v>
          </cell>
          <cell r="D895">
            <v>0</v>
          </cell>
        </row>
        <row r="896">
          <cell r="A896" t="str">
            <v xml:space="preserve">5120-2-710                                   </v>
          </cell>
          <cell r="C896">
            <v>0</v>
          </cell>
          <cell r="D896">
            <v>0</v>
          </cell>
        </row>
        <row r="897">
          <cell r="A897" t="str">
            <v xml:space="preserve">5120-2-720                                   </v>
          </cell>
          <cell r="C897">
            <v>0</v>
          </cell>
          <cell r="D897">
            <v>0</v>
          </cell>
        </row>
        <row r="898">
          <cell r="A898" t="str">
            <v xml:space="preserve">5120-3                                       </v>
          </cell>
          <cell r="C898">
            <v>0</v>
          </cell>
          <cell r="D898">
            <v>0</v>
          </cell>
        </row>
        <row r="899">
          <cell r="A899" t="str">
            <v xml:space="preserve">5120-3-000                                   </v>
          </cell>
          <cell r="C899">
            <v>0</v>
          </cell>
          <cell r="D899">
            <v>0</v>
          </cell>
        </row>
        <row r="900">
          <cell r="A900" t="str">
            <v xml:space="preserve">5120-3-100                                   </v>
          </cell>
          <cell r="C900">
            <v>0</v>
          </cell>
          <cell r="D900">
            <v>0</v>
          </cell>
        </row>
        <row r="901">
          <cell r="A901" t="str">
            <v xml:space="preserve">5120-3-200                                   </v>
          </cell>
          <cell r="C901">
            <v>0</v>
          </cell>
          <cell r="D901">
            <v>0</v>
          </cell>
        </row>
        <row r="902">
          <cell r="A902" t="str">
            <v xml:space="preserve">5120-5                                       </v>
          </cell>
          <cell r="C902">
            <v>0</v>
          </cell>
          <cell r="D902">
            <v>0</v>
          </cell>
        </row>
        <row r="903">
          <cell r="A903" t="str">
            <v xml:space="preserve">5120-5-100                                   </v>
          </cell>
          <cell r="C903">
            <v>0</v>
          </cell>
          <cell r="D903">
            <v>0</v>
          </cell>
        </row>
        <row r="904">
          <cell r="A904" t="str">
            <v xml:space="preserve">5120-5-200                                   </v>
          </cell>
          <cell r="C904">
            <v>0</v>
          </cell>
          <cell r="D904">
            <v>0</v>
          </cell>
        </row>
        <row r="905">
          <cell r="A905" t="str">
            <v xml:space="preserve">5120-6                                       </v>
          </cell>
          <cell r="C905">
            <v>0</v>
          </cell>
          <cell r="D905">
            <v>0</v>
          </cell>
        </row>
        <row r="906">
          <cell r="A906" t="str">
            <v xml:space="preserve">5120-6-100                                   </v>
          </cell>
          <cell r="C906">
            <v>0</v>
          </cell>
          <cell r="D906">
            <v>0</v>
          </cell>
        </row>
        <row r="907">
          <cell r="A907" t="str">
            <v xml:space="preserve">5120-6-150                                   </v>
          </cell>
          <cell r="C907">
            <v>0</v>
          </cell>
          <cell r="D907">
            <v>0</v>
          </cell>
        </row>
        <row r="908">
          <cell r="A908" t="str">
            <v xml:space="preserve">5120-6-170                                   </v>
          </cell>
          <cell r="C908">
            <v>0</v>
          </cell>
          <cell r="D908">
            <v>0</v>
          </cell>
        </row>
        <row r="909">
          <cell r="A909" t="str">
            <v xml:space="preserve">5120-6-200                                   </v>
          </cell>
          <cell r="C909">
            <v>0</v>
          </cell>
          <cell r="D909">
            <v>0</v>
          </cell>
        </row>
        <row r="910">
          <cell r="A910" t="str">
            <v xml:space="preserve">5120-6-250                                   </v>
          </cell>
          <cell r="C910">
            <v>0</v>
          </cell>
          <cell r="D910">
            <v>0</v>
          </cell>
        </row>
        <row r="911">
          <cell r="A911" t="str">
            <v xml:space="preserve">5120-6-270                                   </v>
          </cell>
          <cell r="C911">
            <v>0</v>
          </cell>
          <cell r="D911">
            <v>0</v>
          </cell>
        </row>
        <row r="912">
          <cell r="A912" t="str">
            <v xml:space="preserve">5120-6-300                                   </v>
          </cell>
          <cell r="C912">
            <v>0</v>
          </cell>
          <cell r="D912">
            <v>0</v>
          </cell>
        </row>
        <row r="913">
          <cell r="A913" t="str">
            <v xml:space="preserve">5120-7-100                                   </v>
          </cell>
          <cell r="C913">
            <v>0</v>
          </cell>
          <cell r="D913">
            <v>0</v>
          </cell>
        </row>
        <row r="914">
          <cell r="A914" t="str">
            <v xml:space="preserve">5120-7-200                                   </v>
          </cell>
          <cell r="C914">
            <v>0</v>
          </cell>
          <cell r="D914">
            <v>0</v>
          </cell>
        </row>
        <row r="915">
          <cell r="A915" t="str">
            <v xml:space="preserve">5121-2                                       </v>
          </cell>
          <cell r="C915">
            <v>0</v>
          </cell>
          <cell r="D915">
            <v>0</v>
          </cell>
        </row>
        <row r="916">
          <cell r="A916" t="str">
            <v xml:space="preserve">5121-2-000                                   </v>
          </cell>
          <cell r="C916">
            <v>0</v>
          </cell>
          <cell r="D916">
            <v>0</v>
          </cell>
        </row>
        <row r="917">
          <cell r="A917" t="str">
            <v xml:space="preserve">5121-2-100                                   </v>
          </cell>
          <cell r="C917">
            <v>0</v>
          </cell>
          <cell r="D917">
            <v>0</v>
          </cell>
        </row>
        <row r="918">
          <cell r="A918" t="str">
            <v xml:space="preserve">5121-2-110                                   </v>
          </cell>
          <cell r="C918">
            <v>0</v>
          </cell>
          <cell r="D918">
            <v>0</v>
          </cell>
        </row>
        <row r="919">
          <cell r="A919" t="str">
            <v xml:space="preserve">5121-2-120                                   </v>
          </cell>
          <cell r="C919">
            <v>0</v>
          </cell>
          <cell r="D919">
            <v>0</v>
          </cell>
        </row>
        <row r="920">
          <cell r="A920" t="str">
            <v xml:space="preserve">5121-2-130                                   </v>
          </cell>
          <cell r="C920">
            <v>0</v>
          </cell>
          <cell r="D920">
            <v>0</v>
          </cell>
        </row>
        <row r="921">
          <cell r="A921" t="str">
            <v xml:space="preserve">5121-2-140                                   </v>
          </cell>
          <cell r="C921">
            <v>0</v>
          </cell>
          <cell r="D921">
            <v>0</v>
          </cell>
        </row>
        <row r="922">
          <cell r="A922" t="str">
            <v xml:space="preserve">5121-2-141                                   </v>
          </cell>
          <cell r="C922">
            <v>0</v>
          </cell>
          <cell r="D922">
            <v>0</v>
          </cell>
        </row>
        <row r="923">
          <cell r="A923" t="str">
            <v xml:space="preserve">5121-2-142                                   </v>
          </cell>
          <cell r="C923">
            <v>0</v>
          </cell>
          <cell r="D923">
            <v>0</v>
          </cell>
        </row>
        <row r="924">
          <cell r="A924" t="str">
            <v xml:space="preserve">5121-2-200                                   </v>
          </cell>
          <cell r="C924">
            <v>0</v>
          </cell>
          <cell r="D924">
            <v>0</v>
          </cell>
        </row>
        <row r="925">
          <cell r="A925" t="str">
            <v xml:space="preserve">5121-2-300                                   </v>
          </cell>
          <cell r="C925">
            <v>0</v>
          </cell>
          <cell r="D925">
            <v>0</v>
          </cell>
        </row>
        <row r="926">
          <cell r="A926" t="str">
            <v xml:space="preserve">5121-2-400                                   </v>
          </cell>
          <cell r="C926">
            <v>0</v>
          </cell>
          <cell r="D926">
            <v>0</v>
          </cell>
        </row>
        <row r="927">
          <cell r="A927" t="str">
            <v xml:space="preserve">5121-2-500                                   </v>
          </cell>
          <cell r="C927">
            <v>0</v>
          </cell>
          <cell r="D927">
            <v>0</v>
          </cell>
        </row>
        <row r="928">
          <cell r="A928" t="str">
            <v xml:space="preserve">5121-2-600                                   </v>
          </cell>
          <cell r="C928">
            <v>0</v>
          </cell>
          <cell r="D928">
            <v>0</v>
          </cell>
        </row>
        <row r="929">
          <cell r="A929" t="str">
            <v xml:space="preserve">5121-2-610                                   </v>
          </cell>
          <cell r="C929">
            <v>0</v>
          </cell>
          <cell r="D929">
            <v>0</v>
          </cell>
        </row>
        <row r="930">
          <cell r="A930" t="str">
            <v xml:space="preserve">5121-2-620                                   </v>
          </cell>
          <cell r="C930">
            <v>0</v>
          </cell>
          <cell r="D930">
            <v>0</v>
          </cell>
        </row>
        <row r="931">
          <cell r="A931" t="str">
            <v xml:space="preserve">5121-2-700                                   </v>
          </cell>
          <cell r="C931">
            <v>0</v>
          </cell>
          <cell r="D931">
            <v>0</v>
          </cell>
        </row>
        <row r="932">
          <cell r="A932" t="str">
            <v xml:space="preserve">5121-2-710                                   </v>
          </cell>
          <cell r="C932">
            <v>2721448</v>
          </cell>
          <cell r="D932">
            <v>441698.5</v>
          </cell>
        </row>
        <row r="933">
          <cell r="A933" t="str">
            <v xml:space="preserve">5121-2-720                                   </v>
          </cell>
          <cell r="C933">
            <v>0</v>
          </cell>
          <cell r="D933">
            <v>316</v>
          </cell>
        </row>
        <row r="934">
          <cell r="A934" t="str">
            <v xml:space="preserve">5121-3                                       </v>
          </cell>
          <cell r="C934">
            <v>0</v>
          </cell>
          <cell r="D934">
            <v>0</v>
          </cell>
        </row>
        <row r="935">
          <cell r="A935" t="str">
            <v xml:space="preserve">5121-3-000                                   </v>
          </cell>
          <cell r="C935">
            <v>0</v>
          </cell>
          <cell r="D935">
            <v>0</v>
          </cell>
        </row>
        <row r="936">
          <cell r="A936" t="str">
            <v xml:space="preserve">5121-3-100                                   </v>
          </cell>
          <cell r="C936">
            <v>0</v>
          </cell>
          <cell r="D936">
            <v>0</v>
          </cell>
        </row>
        <row r="937">
          <cell r="A937" t="str">
            <v xml:space="preserve">5121-3-200                                   </v>
          </cell>
          <cell r="C937">
            <v>0</v>
          </cell>
          <cell r="D937">
            <v>0</v>
          </cell>
        </row>
        <row r="938">
          <cell r="A938" t="str">
            <v xml:space="preserve">5121-5                                       </v>
          </cell>
          <cell r="C938">
            <v>0</v>
          </cell>
          <cell r="D938">
            <v>0</v>
          </cell>
        </row>
        <row r="939">
          <cell r="A939" t="str">
            <v xml:space="preserve">5121-5-100                                   </v>
          </cell>
          <cell r="C939">
            <v>0</v>
          </cell>
          <cell r="D939">
            <v>0</v>
          </cell>
        </row>
        <row r="940">
          <cell r="A940" t="str">
            <v xml:space="preserve">5121-5-200                                   </v>
          </cell>
          <cell r="C940">
            <v>0</v>
          </cell>
          <cell r="D940">
            <v>0</v>
          </cell>
        </row>
        <row r="941">
          <cell r="A941" t="str">
            <v xml:space="preserve">5121-6                                       </v>
          </cell>
          <cell r="C941">
            <v>0</v>
          </cell>
          <cell r="D941">
            <v>0</v>
          </cell>
        </row>
        <row r="942">
          <cell r="A942" t="str">
            <v xml:space="preserve">5121-6-100                                   </v>
          </cell>
          <cell r="C942">
            <v>0</v>
          </cell>
          <cell r="D942">
            <v>0</v>
          </cell>
        </row>
        <row r="943">
          <cell r="A943" t="str">
            <v xml:space="preserve">5121-6-150                                   </v>
          </cell>
          <cell r="C943">
            <v>0</v>
          </cell>
          <cell r="D943">
            <v>2160</v>
          </cell>
        </row>
        <row r="944">
          <cell r="A944" t="str">
            <v xml:space="preserve">5121-6-170                                   </v>
          </cell>
          <cell r="C944">
            <v>0</v>
          </cell>
          <cell r="D944">
            <v>0</v>
          </cell>
        </row>
        <row r="945">
          <cell r="A945" t="str">
            <v xml:space="preserve">5121-6-200                                   </v>
          </cell>
          <cell r="C945">
            <v>0</v>
          </cell>
          <cell r="D945">
            <v>0</v>
          </cell>
        </row>
        <row r="946">
          <cell r="A946" t="str">
            <v xml:space="preserve">5121-6-250                                   </v>
          </cell>
          <cell r="C946">
            <v>0</v>
          </cell>
          <cell r="D946">
            <v>0</v>
          </cell>
        </row>
        <row r="947">
          <cell r="A947" t="str">
            <v xml:space="preserve">5121-6-270                                   </v>
          </cell>
          <cell r="C947">
            <v>0</v>
          </cell>
          <cell r="D947">
            <v>0</v>
          </cell>
        </row>
        <row r="948">
          <cell r="A948" t="str">
            <v xml:space="preserve">5121-6-300                                   </v>
          </cell>
          <cell r="C948">
            <v>0</v>
          </cell>
          <cell r="D948">
            <v>0</v>
          </cell>
        </row>
        <row r="949">
          <cell r="A949" t="str">
            <v xml:space="preserve">5121-7-100                                   </v>
          </cell>
          <cell r="C949">
            <v>0</v>
          </cell>
          <cell r="D949">
            <v>0</v>
          </cell>
        </row>
        <row r="950">
          <cell r="A950" t="str">
            <v xml:space="preserve">5121-7-200                                   </v>
          </cell>
          <cell r="C950">
            <v>0</v>
          </cell>
          <cell r="D950">
            <v>0</v>
          </cell>
        </row>
        <row r="951">
          <cell r="A951" t="str">
            <v xml:space="preserve">5122-2                                       </v>
          </cell>
          <cell r="C951">
            <v>0</v>
          </cell>
          <cell r="D951">
            <v>0</v>
          </cell>
        </row>
        <row r="952">
          <cell r="A952" t="str">
            <v xml:space="preserve">5122-2-000                                   </v>
          </cell>
          <cell r="C952">
            <v>0</v>
          </cell>
          <cell r="D952">
            <v>0</v>
          </cell>
        </row>
        <row r="953">
          <cell r="A953" t="str">
            <v xml:space="preserve">5122-2-100                                   </v>
          </cell>
          <cell r="C953">
            <v>0</v>
          </cell>
          <cell r="D953">
            <v>0</v>
          </cell>
        </row>
        <row r="954">
          <cell r="A954" t="str">
            <v xml:space="preserve">5122-2-110                                   </v>
          </cell>
          <cell r="C954">
            <v>0</v>
          </cell>
          <cell r="D954">
            <v>0</v>
          </cell>
        </row>
        <row r="955">
          <cell r="A955" t="str">
            <v xml:space="preserve">5122-2-120                                   </v>
          </cell>
          <cell r="C955">
            <v>0</v>
          </cell>
          <cell r="D955">
            <v>0</v>
          </cell>
        </row>
        <row r="956">
          <cell r="A956" t="str">
            <v xml:space="preserve">5122-2-130                                   </v>
          </cell>
          <cell r="C956">
            <v>0</v>
          </cell>
          <cell r="D956">
            <v>0</v>
          </cell>
        </row>
        <row r="957">
          <cell r="A957" t="str">
            <v xml:space="preserve">5122-2-140                                   </v>
          </cell>
          <cell r="C957">
            <v>0</v>
          </cell>
          <cell r="D957">
            <v>0</v>
          </cell>
        </row>
        <row r="958">
          <cell r="A958" t="str">
            <v xml:space="preserve">5122-2-141                                   </v>
          </cell>
          <cell r="C958">
            <v>0</v>
          </cell>
          <cell r="D958">
            <v>0</v>
          </cell>
        </row>
        <row r="959">
          <cell r="A959" t="str">
            <v xml:space="preserve">5122-2-142                                   </v>
          </cell>
          <cell r="C959">
            <v>0</v>
          </cell>
          <cell r="D959">
            <v>0</v>
          </cell>
        </row>
        <row r="960">
          <cell r="A960" t="str">
            <v xml:space="preserve">5122-2-200                                   </v>
          </cell>
          <cell r="C960">
            <v>0</v>
          </cell>
          <cell r="D960">
            <v>0</v>
          </cell>
        </row>
        <row r="961">
          <cell r="A961" t="str">
            <v xml:space="preserve">5122-2-300                                   </v>
          </cell>
          <cell r="C961">
            <v>0</v>
          </cell>
          <cell r="D961">
            <v>0</v>
          </cell>
        </row>
        <row r="962">
          <cell r="A962" t="str">
            <v xml:space="preserve">5122-2-400                                   </v>
          </cell>
          <cell r="C962">
            <v>0</v>
          </cell>
          <cell r="D962">
            <v>0</v>
          </cell>
        </row>
        <row r="963">
          <cell r="A963" t="str">
            <v xml:space="preserve">5122-2-500                                   </v>
          </cell>
          <cell r="C963">
            <v>0</v>
          </cell>
          <cell r="D963">
            <v>0</v>
          </cell>
        </row>
        <row r="964">
          <cell r="A964" t="str">
            <v xml:space="preserve">5122-2-600                                   </v>
          </cell>
          <cell r="C964">
            <v>0</v>
          </cell>
          <cell r="D964">
            <v>0</v>
          </cell>
        </row>
        <row r="965">
          <cell r="A965" t="str">
            <v xml:space="preserve">5122-2-610                                   </v>
          </cell>
          <cell r="C965">
            <v>0</v>
          </cell>
          <cell r="D965">
            <v>0</v>
          </cell>
        </row>
        <row r="966">
          <cell r="A966" t="str">
            <v xml:space="preserve">5122-2-620                                   </v>
          </cell>
          <cell r="C966">
            <v>0</v>
          </cell>
          <cell r="D966">
            <v>0</v>
          </cell>
        </row>
        <row r="967">
          <cell r="A967" t="str">
            <v xml:space="preserve">5122-2-700                                   </v>
          </cell>
          <cell r="C967">
            <v>0</v>
          </cell>
          <cell r="D967">
            <v>0</v>
          </cell>
        </row>
        <row r="968">
          <cell r="A968" t="str">
            <v xml:space="preserve">5122-2-710                                   </v>
          </cell>
          <cell r="C968">
            <v>0</v>
          </cell>
          <cell r="D968">
            <v>0</v>
          </cell>
        </row>
        <row r="969">
          <cell r="A969" t="str">
            <v xml:space="preserve">5122-2-720                                   </v>
          </cell>
          <cell r="C969">
            <v>0</v>
          </cell>
          <cell r="D969">
            <v>0</v>
          </cell>
        </row>
        <row r="970">
          <cell r="A970" t="str">
            <v xml:space="preserve">5122-3                                       </v>
          </cell>
          <cell r="C970">
            <v>0</v>
          </cell>
          <cell r="D970">
            <v>0</v>
          </cell>
        </row>
        <row r="971">
          <cell r="A971" t="str">
            <v xml:space="preserve">5122-3-000                                   </v>
          </cell>
          <cell r="C971">
            <v>0</v>
          </cell>
          <cell r="D971">
            <v>0</v>
          </cell>
        </row>
        <row r="972">
          <cell r="A972" t="str">
            <v xml:space="preserve">5122-3-100                                   </v>
          </cell>
          <cell r="C972">
            <v>0</v>
          </cell>
          <cell r="D972">
            <v>0</v>
          </cell>
        </row>
        <row r="973">
          <cell r="A973" t="str">
            <v xml:space="preserve">5122-3-200                                   </v>
          </cell>
          <cell r="C973">
            <v>0</v>
          </cell>
          <cell r="D973">
            <v>0</v>
          </cell>
        </row>
        <row r="974">
          <cell r="A974" t="str">
            <v xml:space="preserve">5122-5                                       </v>
          </cell>
          <cell r="C974">
            <v>0</v>
          </cell>
          <cell r="D974">
            <v>0</v>
          </cell>
        </row>
        <row r="975">
          <cell r="A975" t="str">
            <v xml:space="preserve">5122-5-100                                   </v>
          </cell>
          <cell r="C975">
            <v>0</v>
          </cell>
          <cell r="D975">
            <v>0</v>
          </cell>
        </row>
        <row r="976">
          <cell r="A976" t="str">
            <v xml:space="preserve">5122-5-200                                   </v>
          </cell>
          <cell r="C976">
            <v>0</v>
          </cell>
          <cell r="D976">
            <v>0</v>
          </cell>
        </row>
        <row r="977">
          <cell r="A977" t="str">
            <v xml:space="preserve">5122-6                                       </v>
          </cell>
          <cell r="C977">
            <v>0</v>
          </cell>
          <cell r="D977">
            <v>0</v>
          </cell>
        </row>
        <row r="978">
          <cell r="A978" t="str">
            <v xml:space="preserve">5122-6-100                                   </v>
          </cell>
          <cell r="C978">
            <v>0</v>
          </cell>
          <cell r="D978">
            <v>0</v>
          </cell>
        </row>
        <row r="979">
          <cell r="A979" t="str">
            <v xml:space="preserve">5122-6-150                                   </v>
          </cell>
          <cell r="C979">
            <v>1701071.8</v>
          </cell>
          <cell r="D979">
            <v>322190</v>
          </cell>
        </row>
        <row r="980">
          <cell r="A980" t="str">
            <v xml:space="preserve">5122-6-170                                   </v>
          </cell>
          <cell r="C980">
            <v>0</v>
          </cell>
          <cell r="D980">
            <v>0</v>
          </cell>
        </row>
        <row r="981">
          <cell r="A981" t="str">
            <v xml:space="preserve">5122-6-200                                   </v>
          </cell>
          <cell r="C981">
            <v>0</v>
          </cell>
          <cell r="D981">
            <v>0</v>
          </cell>
        </row>
        <row r="982">
          <cell r="A982" t="str">
            <v xml:space="preserve">5122-6-250                                   </v>
          </cell>
          <cell r="C982">
            <v>0</v>
          </cell>
          <cell r="D982">
            <v>0</v>
          </cell>
        </row>
        <row r="983">
          <cell r="A983" t="str">
            <v xml:space="preserve">5122-6-270                                   </v>
          </cell>
          <cell r="C983">
            <v>0</v>
          </cell>
          <cell r="D983">
            <v>0</v>
          </cell>
        </row>
        <row r="984">
          <cell r="A984" t="str">
            <v xml:space="preserve">5122-6-300                                   </v>
          </cell>
          <cell r="C984">
            <v>0</v>
          </cell>
          <cell r="D984">
            <v>0</v>
          </cell>
        </row>
        <row r="985">
          <cell r="A985" t="str">
            <v xml:space="preserve">5122-7-100                                   </v>
          </cell>
          <cell r="C985">
            <v>0</v>
          </cell>
          <cell r="D985">
            <v>0</v>
          </cell>
        </row>
        <row r="986">
          <cell r="A986" t="str">
            <v xml:space="preserve">5122-7-200                                   </v>
          </cell>
          <cell r="C986">
            <v>0</v>
          </cell>
          <cell r="D986">
            <v>0</v>
          </cell>
        </row>
        <row r="987">
          <cell r="A987" t="str">
            <v xml:space="preserve">5123-2                                       </v>
          </cell>
          <cell r="C987">
            <v>0</v>
          </cell>
          <cell r="D987">
            <v>0</v>
          </cell>
        </row>
        <row r="988">
          <cell r="A988" t="str">
            <v xml:space="preserve">5123-2-000                                   </v>
          </cell>
          <cell r="C988">
            <v>0</v>
          </cell>
          <cell r="D988">
            <v>0</v>
          </cell>
        </row>
        <row r="989">
          <cell r="A989" t="str">
            <v xml:space="preserve">5123-2-100                                   </v>
          </cell>
          <cell r="C989">
            <v>0</v>
          </cell>
          <cell r="D989">
            <v>0</v>
          </cell>
        </row>
        <row r="990">
          <cell r="A990" t="str">
            <v xml:space="preserve">5123-2-110                                   </v>
          </cell>
          <cell r="C990">
            <v>0</v>
          </cell>
          <cell r="D990">
            <v>0</v>
          </cell>
        </row>
        <row r="991">
          <cell r="A991" t="str">
            <v xml:space="preserve">5123-2-120                                   </v>
          </cell>
          <cell r="C991">
            <v>0</v>
          </cell>
          <cell r="D991">
            <v>0</v>
          </cell>
        </row>
        <row r="992">
          <cell r="A992" t="str">
            <v xml:space="preserve">5123-2-130                                   </v>
          </cell>
          <cell r="C992">
            <v>0</v>
          </cell>
          <cell r="D992">
            <v>0</v>
          </cell>
        </row>
        <row r="993">
          <cell r="A993" t="str">
            <v xml:space="preserve">5123-2-140                                   </v>
          </cell>
          <cell r="C993">
            <v>0</v>
          </cell>
          <cell r="D993">
            <v>0</v>
          </cell>
        </row>
        <row r="994">
          <cell r="A994" t="str">
            <v xml:space="preserve">5123-2-141                                   </v>
          </cell>
          <cell r="C994">
            <v>0</v>
          </cell>
          <cell r="D994">
            <v>0</v>
          </cell>
        </row>
        <row r="995">
          <cell r="A995" t="str">
            <v xml:space="preserve">5123-2-142                                   </v>
          </cell>
          <cell r="C995">
            <v>0</v>
          </cell>
          <cell r="D995">
            <v>0</v>
          </cell>
        </row>
        <row r="996">
          <cell r="A996" t="str">
            <v xml:space="preserve">5123-2-200                                   </v>
          </cell>
          <cell r="C996">
            <v>0</v>
          </cell>
          <cell r="D996">
            <v>0</v>
          </cell>
        </row>
        <row r="997">
          <cell r="A997" t="str">
            <v xml:space="preserve">5123-2-300                                   </v>
          </cell>
          <cell r="C997">
            <v>0</v>
          </cell>
          <cell r="D997">
            <v>0</v>
          </cell>
        </row>
        <row r="998">
          <cell r="A998" t="str">
            <v xml:space="preserve">5123-2-400                                   </v>
          </cell>
          <cell r="C998">
            <v>0</v>
          </cell>
          <cell r="D998">
            <v>0</v>
          </cell>
        </row>
        <row r="999">
          <cell r="A999" t="str">
            <v xml:space="preserve">5123-2-500                                   </v>
          </cell>
          <cell r="C999">
            <v>0</v>
          </cell>
          <cell r="D999">
            <v>0</v>
          </cell>
        </row>
        <row r="1000">
          <cell r="A1000" t="str">
            <v xml:space="preserve">5123-2-600                                   </v>
          </cell>
          <cell r="C1000">
            <v>0</v>
          </cell>
          <cell r="D1000">
            <v>0</v>
          </cell>
        </row>
        <row r="1001">
          <cell r="A1001" t="str">
            <v xml:space="preserve">5123-2-610                                   </v>
          </cell>
          <cell r="C1001">
            <v>0</v>
          </cell>
          <cell r="D1001">
            <v>0</v>
          </cell>
        </row>
        <row r="1002">
          <cell r="A1002" t="str">
            <v xml:space="preserve">5123-2-620                                   </v>
          </cell>
          <cell r="C1002">
            <v>0</v>
          </cell>
          <cell r="D1002">
            <v>0</v>
          </cell>
        </row>
        <row r="1003">
          <cell r="A1003" t="str">
            <v xml:space="preserve">5123-2-700                                   </v>
          </cell>
          <cell r="C1003">
            <v>3930.77</v>
          </cell>
          <cell r="D1003">
            <v>-9248.6200000000008</v>
          </cell>
        </row>
        <row r="1004">
          <cell r="A1004" t="str">
            <v xml:space="preserve">5123-2-710                                   </v>
          </cell>
          <cell r="C1004">
            <v>326869.98</v>
          </cell>
          <cell r="D1004">
            <v>81915.040000000037</v>
          </cell>
        </row>
        <row r="1005">
          <cell r="A1005" t="str">
            <v xml:space="preserve">5123-2-720                                   </v>
          </cell>
          <cell r="C1005">
            <v>2641</v>
          </cell>
          <cell r="D1005">
            <v>1265</v>
          </cell>
        </row>
        <row r="1006">
          <cell r="A1006" t="str">
            <v xml:space="preserve">5123-3                                       </v>
          </cell>
          <cell r="C1006">
            <v>0</v>
          </cell>
          <cell r="D1006">
            <v>0</v>
          </cell>
        </row>
        <row r="1007">
          <cell r="A1007" t="str">
            <v xml:space="preserve">5123-3-000                                   </v>
          </cell>
          <cell r="C1007">
            <v>0</v>
          </cell>
          <cell r="D1007">
            <v>0</v>
          </cell>
        </row>
        <row r="1008">
          <cell r="A1008" t="str">
            <v xml:space="preserve">5123-3-100                                   </v>
          </cell>
          <cell r="C1008">
            <v>0</v>
          </cell>
          <cell r="D1008">
            <v>0</v>
          </cell>
        </row>
        <row r="1009">
          <cell r="A1009" t="str">
            <v xml:space="preserve">5123-3-200                                   </v>
          </cell>
          <cell r="C1009">
            <v>0</v>
          </cell>
          <cell r="D1009">
            <v>0</v>
          </cell>
        </row>
        <row r="1010">
          <cell r="A1010" t="str">
            <v xml:space="preserve">5123-5                                       </v>
          </cell>
          <cell r="C1010">
            <v>0</v>
          </cell>
          <cell r="D1010">
            <v>0</v>
          </cell>
        </row>
        <row r="1011">
          <cell r="A1011" t="str">
            <v xml:space="preserve">5123-5-100                                   </v>
          </cell>
          <cell r="C1011">
            <v>0</v>
          </cell>
          <cell r="D1011">
            <v>0</v>
          </cell>
        </row>
        <row r="1012">
          <cell r="A1012" t="str">
            <v xml:space="preserve">5123-5-200                                   </v>
          </cell>
          <cell r="C1012">
            <v>0</v>
          </cell>
          <cell r="D1012">
            <v>0</v>
          </cell>
        </row>
        <row r="1013">
          <cell r="A1013" t="str">
            <v xml:space="preserve">5123-6                                       </v>
          </cell>
          <cell r="C1013">
            <v>0</v>
          </cell>
          <cell r="D1013">
            <v>0</v>
          </cell>
        </row>
        <row r="1014">
          <cell r="A1014" t="str">
            <v xml:space="preserve">5123-6-100                                   </v>
          </cell>
          <cell r="C1014">
            <v>0</v>
          </cell>
          <cell r="D1014">
            <v>0</v>
          </cell>
        </row>
        <row r="1015">
          <cell r="A1015" t="str">
            <v xml:space="preserve">5123-6-150                                   </v>
          </cell>
          <cell r="C1015">
            <v>0</v>
          </cell>
          <cell r="D1015">
            <v>0</v>
          </cell>
        </row>
        <row r="1016">
          <cell r="A1016" t="str">
            <v xml:space="preserve">5123-6-170                                   </v>
          </cell>
          <cell r="C1016">
            <v>0</v>
          </cell>
          <cell r="D1016">
            <v>0</v>
          </cell>
        </row>
        <row r="1017">
          <cell r="A1017" t="str">
            <v xml:space="preserve">5123-6-200                                   </v>
          </cell>
          <cell r="C1017">
            <v>0</v>
          </cell>
          <cell r="D1017">
            <v>0</v>
          </cell>
        </row>
        <row r="1018">
          <cell r="A1018" t="str">
            <v xml:space="preserve">5123-6-250                                   </v>
          </cell>
          <cell r="C1018">
            <v>0</v>
          </cell>
          <cell r="D1018">
            <v>0</v>
          </cell>
        </row>
        <row r="1019">
          <cell r="A1019" t="str">
            <v xml:space="preserve">5123-6-270                                   </v>
          </cell>
          <cell r="C1019">
            <v>0</v>
          </cell>
          <cell r="D1019">
            <v>0</v>
          </cell>
        </row>
        <row r="1020">
          <cell r="A1020" t="str">
            <v xml:space="preserve">5123-6-300                                   </v>
          </cell>
          <cell r="C1020">
            <v>1743241.96</v>
          </cell>
          <cell r="D1020">
            <v>399927</v>
          </cell>
        </row>
        <row r="1021">
          <cell r="A1021" t="str">
            <v xml:space="preserve">5123-7-100                                   </v>
          </cell>
          <cell r="C1021">
            <v>0</v>
          </cell>
          <cell r="D1021">
            <v>0</v>
          </cell>
        </row>
        <row r="1022">
          <cell r="A1022" t="str">
            <v xml:space="preserve">5123-7-200                                   </v>
          </cell>
          <cell r="C1022">
            <v>0</v>
          </cell>
          <cell r="D1022">
            <v>0</v>
          </cell>
        </row>
        <row r="1023">
          <cell r="A1023" t="str">
            <v xml:space="preserve">5124-3                                       </v>
          </cell>
          <cell r="C1023">
            <v>0</v>
          </cell>
          <cell r="D1023">
            <v>0</v>
          </cell>
        </row>
        <row r="1024">
          <cell r="A1024" t="str">
            <v xml:space="preserve">5124-3-100                                   </v>
          </cell>
          <cell r="C1024">
            <v>0</v>
          </cell>
          <cell r="D1024">
            <v>0</v>
          </cell>
        </row>
        <row r="1025">
          <cell r="A1025" t="str">
            <v xml:space="preserve">5125-2-710                                   </v>
          </cell>
          <cell r="C1025">
            <v>0</v>
          </cell>
          <cell r="D1025">
            <v>0</v>
          </cell>
        </row>
        <row r="1026">
          <cell r="A1026" t="str">
            <v xml:space="preserve">5125-3-100                                   </v>
          </cell>
          <cell r="C1026">
            <v>0</v>
          </cell>
          <cell r="D1026">
            <v>0</v>
          </cell>
        </row>
        <row r="1027">
          <cell r="A1027" t="str">
            <v xml:space="preserve">5125-6-150                                   </v>
          </cell>
          <cell r="C1027">
            <v>36410.339999999997</v>
          </cell>
          <cell r="D1027">
            <v>11483.200000000004</v>
          </cell>
        </row>
        <row r="1028">
          <cell r="A1028" t="str">
            <v xml:space="preserve">5126-3-100                                   </v>
          </cell>
          <cell r="C1028">
            <v>0</v>
          </cell>
          <cell r="D1028">
            <v>0</v>
          </cell>
        </row>
        <row r="1029">
          <cell r="A1029" t="str">
            <v xml:space="preserve">5126-6-100                                   </v>
          </cell>
          <cell r="C1029">
            <v>66</v>
          </cell>
          <cell r="D1029">
            <v>0</v>
          </cell>
        </row>
        <row r="1030">
          <cell r="A1030" t="str">
            <v xml:space="preserve">5210-2                                       </v>
          </cell>
          <cell r="C1030">
            <v>0</v>
          </cell>
          <cell r="D1030">
            <v>0</v>
          </cell>
        </row>
        <row r="1031">
          <cell r="A1031" t="str">
            <v xml:space="preserve">5210-2-000                                   </v>
          </cell>
          <cell r="C1031">
            <v>0</v>
          </cell>
          <cell r="D1031">
            <v>0</v>
          </cell>
        </row>
        <row r="1032">
          <cell r="A1032" t="str">
            <v xml:space="preserve">5210-2-100                                   </v>
          </cell>
          <cell r="C1032">
            <v>0</v>
          </cell>
          <cell r="D1032">
            <v>0</v>
          </cell>
        </row>
        <row r="1033">
          <cell r="A1033" t="str">
            <v xml:space="preserve">5210-2-110                                   </v>
          </cell>
          <cell r="C1033">
            <v>252085</v>
          </cell>
          <cell r="D1033">
            <v>44035</v>
          </cell>
        </row>
        <row r="1034">
          <cell r="A1034" t="str">
            <v xml:space="preserve">5210-2-111                                   </v>
          </cell>
          <cell r="C1034">
            <v>0</v>
          </cell>
          <cell r="D1034">
            <v>0</v>
          </cell>
        </row>
        <row r="1035">
          <cell r="A1035" t="str">
            <v xml:space="preserve">5210-2-112                                   </v>
          </cell>
          <cell r="C1035">
            <v>0</v>
          </cell>
          <cell r="D1035">
            <v>0</v>
          </cell>
        </row>
        <row r="1036">
          <cell r="A1036" t="str">
            <v xml:space="preserve">5210-2-112-1                                 </v>
          </cell>
          <cell r="C1036">
            <v>76825</v>
          </cell>
          <cell r="D1036">
            <v>17618</v>
          </cell>
        </row>
        <row r="1037">
          <cell r="A1037" t="str">
            <v xml:space="preserve">5210-2-112-2                                 </v>
          </cell>
          <cell r="C1037">
            <v>42691</v>
          </cell>
          <cell r="D1037">
            <v>8771</v>
          </cell>
        </row>
        <row r="1038">
          <cell r="A1038" t="str">
            <v xml:space="preserve">5210-2-112-3                                 </v>
          </cell>
          <cell r="C1038">
            <v>0</v>
          </cell>
          <cell r="D1038">
            <v>0</v>
          </cell>
        </row>
        <row r="1039">
          <cell r="A1039" t="str">
            <v xml:space="preserve">5210-2-113                                   </v>
          </cell>
          <cell r="C1039">
            <v>0</v>
          </cell>
          <cell r="D1039">
            <v>0</v>
          </cell>
        </row>
        <row r="1040">
          <cell r="A1040" t="str">
            <v xml:space="preserve">5210-2-114                                   </v>
          </cell>
          <cell r="C1040">
            <v>0</v>
          </cell>
          <cell r="D1040">
            <v>0</v>
          </cell>
        </row>
        <row r="1041">
          <cell r="A1041" t="str">
            <v xml:space="preserve">5210-2-115                                   </v>
          </cell>
          <cell r="C1041">
            <v>140303</v>
          </cell>
          <cell r="D1041">
            <v>33790</v>
          </cell>
        </row>
        <row r="1042">
          <cell r="A1042" t="str">
            <v xml:space="preserve">5210-2-120                                   </v>
          </cell>
          <cell r="C1042">
            <v>0</v>
          </cell>
          <cell r="D1042">
            <v>0</v>
          </cell>
        </row>
        <row r="1043">
          <cell r="A1043" t="str">
            <v xml:space="preserve">5210-2-130                                   </v>
          </cell>
          <cell r="C1043">
            <v>178294</v>
          </cell>
          <cell r="D1043">
            <v>39345</v>
          </cell>
        </row>
        <row r="1044">
          <cell r="A1044" t="str">
            <v xml:space="preserve">5210-2-140                                   </v>
          </cell>
          <cell r="C1044">
            <v>0</v>
          </cell>
          <cell r="D1044">
            <v>0</v>
          </cell>
        </row>
        <row r="1045">
          <cell r="A1045" t="str">
            <v xml:space="preserve">5210-2-141                                   </v>
          </cell>
          <cell r="C1045">
            <v>0</v>
          </cell>
          <cell r="D1045">
            <v>0</v>
          </cell>
        </row>
        <row r="1046">
          <cell r="A1046" t="str">
            <v xml:space="preserve">5210-2-142                                   </v>
          </cell>
          <cell r="C1046">
            <v>0</v>
          </cell>
          <cell r="D1046">
            <v>0</v>
          </cell>
        </row>
        <row r="1047">
          <cell r="A1047" t="str">
            <v xml:space="preserve">5210-2-200                                   </v>
          </cell>
          <cell r="C1047">
            <v>0</v>
          </cell>
          <cell r="D1047">
            <v>0</v>
          </cell>
        </row>
        <row r="1048">
          <cell r="A1048" t="str">
            <v xml:space="preserve">5210-2-300                                   </v>
          </cell>
          <cell r="C1048">
            <v>0</v>
          </cell>
          <cell r="D1048">
            <v>0</v>
          </cell>
        </row>
        <row r="1049">
          <cell r="A1049" t="str">
            <v xml:space="preserve">5210-2-400                                   </v>
          </cell>
          <cell r="C1049">
            <v>0</v>
          </cell>
          <cell r="D1049">
            <v>0</v>
          </cell>
        </row>
        <row r="1050">
          <cell r="A1050" t="str">
            <v xml:space="preserve">5210-2-500                                   </v>
          </cell>
          <cell r="C1050">
            <v>0</v>
          </cell>
          <cell r="D1050">
            <v>0</v>
          </cell>
        </row>
        <row r="1051">
          <cell r="A1051" t="str">
            <v xml:space="preserve">5210-2-600                                   </v>
          </cell>
          <cell r="C1051">
            <v>0</v>
          </cell>
          <cell r="D1051">
            <v>0</v>
          </cell>
        </row>
        <row r="1052">
          <cell r="A1052" t="str">
            <v xml:space="preserve">5210-2-610                                   </v>
          </cell>
          <cell r="C1052">
            <v>0</v>
          </cell>
          <cell r="D1052">
            <v>0</v>
          </cell>
        </row>
        <row r="1053">
          <cell r="A1053" t="str">
            <v xml:space="preserve">5210-2-620                                   </v>
          </cell>
          <cell r="C1053">
            <v>0</v>
          </cell>
          <cell r="D1053">
            <v>0</v>
          </cell>
        </row>
        <row r="1054">
          <cell r="A1054" t="str">
            <v xml:space="preserve">5210-2-700                                   </v>
          </cell>
          <cell r="C1054">
            <v>0</v>
          </cell>
          <cell r="D1054">
            <v>0</v>
          </cell>
        </row>
        <row r="1055">
          <cell r="A1055" t="str">
            <v xml:space="preserve">5210-2-710                                   </v>
          </cell>
          <cell r="C1055">
            <v>317162</v>
          </cell>
          <cell r="D1055">
            <v>68681</v>
          </cell>
        </row>
        <row r="1056">
          <cell r="A1056" t="str">
            <v xml:space="preserve">5210-2-720                                   </v>
          </cell>
          <cell r="C1056">
            <v>118535.5</v>
          </cell>
          <cell r="D1056">
            <v>27768.5</v>
          </cell>
        </row>
        <row r="1057">
          <cell r="A1057" t="str">
            <v xml:space="preserve">5210-3                                       </v>
          </cell>
          <cell r="C1057">
            <v>0</v>
          </cell>
          <cell r="D1057">
            <v>0</v>
          </cell>
        </row>
        <row r="1058">
          <cell r="A1058" t="str">
            <v xml:space="preserve">5210-3-000                                   </v>
          </cell>
          <cell r="C1058">
            <v>0</v>
          </cell>
          <cell r="D1058">
            <v>0</v>
          </cell>
        </row>
        <row r="1059">
          <cell r="A1059" t="str">
            <v xml:space="preserve">5210-3-100                                   </v>
          </cell>
          <cell r="C1059">
            <v>104026</v>
          </cell>
          <cell r="D1059">
            <v>26740</v>
          </cell>
        </row>
        <row r="1060">
          <cell r="A1060" t="str">
            <v xml:space="preserve">5210-3-200                                   </v>
          </cell>
          <cell r="C1060">
            <v>0</v>
          </cell>
          <cell r="D1060">
            <v>0</v>
          </cell>
        </row>
        <row r="1061">
          <cell r="A1061" t="str">
            <v xml:space="preserve">5210-5                                       </v>
          </cell>
          <cell r="C1061">
            <v>0</v>
          </cell>
          <cell r="D1061">
            <v>0</v>
          </cell>
        </row>
        <row r="1062">
          <cell r="A1062" t="str">
            <v xml:space="preserve">5210-5-100                                   </v>
          </cell>
          <cell r="C1062">
            <v>0</v>
          </cell>
          <cell r="D1062">
            <v>0</v>
          </cell>
        </row>
        <row r="1063">
          <cell r="A1063" t="str">
            <v xml:space="preserve">5210-5-200                                   </v>
          </cell>
          <cell r="C1063">
            <v>0</v>
          </cell>
          <cell r="D1063">
            <v>0</v>
          </cell>
        </row>
        <row r="1064">
          <cell r="A1064" t="str">
            <v xml:space="preserve">5210-6                                       </v>
          </cell>
          <cell r="C1064">
            <v>0</v>
          </cell>
          <cell r="D1064">
            <v>0</v>
          </cell>
        </row>
        <row r="1065">
          <cell r="A1065" t="str">
            <v xml:space="preserve">5210-6-100                                   </v>
          </cell>
          <cell r="C1065">
            <v>1161445.6299999999</v>
          </cell>
          <cell r="D1065">
            <v>277201</v>
          </cell>
        </row>
        <row r="1066">
          <cell r="A1066" t="str">
            <v xml:space="preserve">5210-6-150                                   </v>
          </cell>
          <cell r="C1066">
            <v>468338</v>
          </cell>
          <cell r="D1066">
            <v>103051.5</v>
          </cell>
        </row>
        <row r="1067">
          <cell r="A1067" t="str">
            <v xml:space="preserve">5210-6-160                                   </v>
          </cell>
          <cell r="C1067">
            <v>0</v>
          </cell>
          <cell r="D1067">
            <v>0</v>
          </cell>
        </row>
        <row r="1068">
          <cell r="A1068" t="str">
            <v xml:space="preserve">5210-6-170                                   </v>
          </cell>
          <cell r="C1068">
            <v>0</v>
          </cell>
          <cell r="D1068">
            <v>0</v>
          </cell>
        </row>
        <row r="1069">
          <cell r="A1069" t="str">
            <v xml:space="preserve">5210-6-200                                   </v>
          </cell>
          <cell r="C1069">
            <v>130936.5</v>
          </cell>
          <cell r="D1069">
            <v>33873</v>
          </cell>
        </row>
        <row r="1070">
          <cell r="A1070" t="str">
            <v xml:space="preserve">5210-6-250                                   </v>
          </cell>
          <cell r="C1070">
            <v>0</v>
          </cell>
          <cell r="D1070">
            <v>0</v>
          </cell>
        </row>
        <row r="1071">
          <cell r="A1071" t="str">
            <v xml:space="preserve">5210-6-270                                   </v>
          </cell>
          <cell r="C1071">
            <v>0</v>
          </cell>
          <cell r="D1071">
            <v>0</v>
          </cell>
        </row>
        <row r="1072">
          <cell r="A1072" t="str">
            <v xml:space="preserve">5210-6-300                                   </v>
          </cell>
          <cell r="C1072">
            <v>105621</v>
          </cell>
          <cell r="D1072">
            <v>24332</v>
          </cell>
        </row>
        <row r="1073">
          <cell r="A1073" t="str">
            <v xml:space="preserve">5210-7-100                                   </v>
          </cell>
          <cell r="C1073">
            <v>0</v>
          </cell>
          <cell r="D1073">
            <v>0</v>
          </cell>
        </row>
        <row r="1074">
          <cell r="A1074" t="str">
            <v xml:space="preserve">5210-7-200                                   </v>
          </cell>
          <cell r="C1074">
            <v>0</v>
          </cell>
          <cell r="D1074">
            <v>0</v>
          </cell>
        </row>
        <row r="1075">
          <cell r="A1075" t="str">
            <v xml:space="preserve">5211-2                                       </v>
          </cell>
          <cell r="C1075">
            <v>0</v>
          </cell>
          <cell r="D1075">
            <v>0</v>
          </cell>
        </row>
        <row r="1076">
          <cell r="A1076" t="str">
            <v xml:space="preserve">5211-2-000                                   </v>
          </cell>
          <cell r="C1076">
            <v>0</v>
          </cell>
          <cell r="D1076">
            <v>0</v>
          </cell>
        </row>
        <row r="1077">
          <cell r="A1077" t="str">
            <v xml:space="preserve">5211-2-100                                   </v>
          </cell>
          <cell r="C1077">
            <v>0</v>
          </cell>
          <cell r="D1077">
            <v>0</v>
          </cell>
        </row>
        <row r="1078">
          <cell r="A1078" t="str">
            <v xml:space="preserve">5211-2-110                                   </v>
          </cell>
          <cell r="C1078">
            <v>0</v>
          </cell>
          <cell r="D1078">
            <v>0</v>
          </cell>
        </row>
        <row r="1079">
          <cell r="A1079" t="str">
            <v xml:space="preserve">5211-2-111                                   </v>
          </cell>
          <cell r="C1079">
            <v>0</v>
          </cell>
          <cell r="D1079">
            <v>0</v>
          </cell>
        </row>
        <row r="1080">
          <cell r="A1080" t="str">
            <v xml:space="preserve">5211-2-112                                   </v>
          </cell>
          <cell r="C1080">
            <v>0</v>
          </cell>
          <cell r="D1080">
            <v>0</v>
          </cell>
        </row>
        <row r="1081">
          <cell r="A1081" t="str">
            <v xml:space="preserve">5211-2-112-1                                 </v>
          </cell>
          <cell r="C1081">
            <v>0</v>
          </cell>
          <cell r="D1081">
            <v>0</v>
          </cell>
        </row>
        <row r="1082">
          <cell r="A1082" t="str">
            <v xml:space="preserve">5211-2-112-2                                 </v>
          </cell>
          <cell r="C1082">
            <v>0</v>
          </cell>
          <cell r="D1082">
            <v>0</v>
          </cell>
        </row>
        <row r="1083">
          <cell r="A1083" t="str">
            <v xml:space="preserve">5211-2-112-3                                 </v>
          </cell>
          <cell r="C1083">
            <v>0</v>
          </cell>
          <cell r="D1083">
            <v>0</v>
          </cell>
        </row>
        <row r="1084">
          <cell r="A1084" t="str">
            <v xml:space="preserve">5211-2-113                                   </v>
          </cell>
          <cell r="C1084">
            <v>0</v>
          </cell>
          <cell r="D1084">
            <v>0</v>
          </cell>
        </row>
        <row r="1085">
          <cell r="A1085" t="str">
            <v xml:space="preserve">5211-2-114                                   </v>
          </cell>
          <cell r="C1085">
            <v>0</v>
          </cell>
          <cell r="D1085">
            <v>0</v>
          </cell>
        </row>
        <row r="1086">
          <cell r="A1086" t="str">
            <v xml:space="preserve">5211-2-115                                   </v>
          </cell>
          <cell r="C1086">
            <v>0</v>
          </cell>
          <cell r="D1086">
            <v>0</v>
          </cell>
        </row>
        <row r="1087">
          <cell r="A1087" t="str">
            <v xml:space="preserve">5211-2-120                                   </v>
          </cell>
          <cell r="C1087">
            <v>0</v>
          </cell>
          <cell r="D1087">
            <v>0</v>
          </cell>
        </row>
        <row r="1088">
          <cell r="A1088" t="str">
            <v xml:space="preserve">5211-2-130                                   </v>
          </cell>
          <cell r="C1088">
            <v>0</v>
          </cell>
          <cell r="D1088">
            <v>0</v>
          </cell>
        </row>
        <row r="1089">
          <cell r="A1089" t="str">
            <v xml:space="preserve">5211-2-140                                   </v>
          </cell>
          <cell r="C1089">
            <v>0</v>
          </cell>
          <cell r="D1089">
            <v>0</v>
          </cell>
        </row>
        <row r="1090">
          <cell r="A1090" t="str">
            <v xml:space="preserve">5211-2-141                                   </v>
          </cell>
          <cell r="C1090">
            <v>0</v>
          </cell>
          <cell r="D1090">
            <v>0</v>
          </cell>
        </row>
        <row r="1091">
          <cell r="A1091" t="str">
            <v xml:space="preserve">5211-2-142                                   </v>
          </cell>
          <cell r="C1091">
            <v>0</v>
          </cell>
          <cell r="D1091">
            <v>0</v>
          </cell>
        </row>
        <row r="1092">
          <cell r="A1092" t="str">
            <v xml:space="preserve">5211-2-200                                   </v>
          </cell>
          <cell r="C1092">
            <v>0</v>
          </cell>
          <cell r="D1092">
            <v>0</v>
          </cell>
        </row>
        <row r="1093">
          <cell r="A1093" t="str">
            <v xml:space="preserve">5211-2-300                                   </v>
          </cell>
          <cell r="C1093">
            <v>0</v>
          </cell>
          <cell r="D1093">
            <v>0</v>
          </cell>
        </row>
        <row r="1094">
          <cell r="A1094" t="str">
            <v xml:space="preserve">5211-2-400                                   </v>
          </cell>
          <cell r="C1094">
            <v>0</v>
          </cell>
          <cell r="D1094">
            <v>0</v>
          </cell>
        </row>
        <row r="1095">
          <cell r="A1095" t="str">
            <v xml:space="preserve">5211-2-500                                   </v>
          </cell>
          <cell r="C1095">
            <v>0</v>
          </cell>
          <cell r="D1095">
            <v>0</v>
          </cell>
        </row>
        <row r="1096">
          <cell r="A1096" t="str">
            <v xml:space="preserve">5211-2-600                                   </v>
          </cell>
          <cell r="C1096">
            <v>0</v>
          </cell>
          <cell r="D1096">
            <v>0</v>
          </cell>
        </row>
        <row r="1097">
          <cell r="A1097" t="str">
            <v xml:space="preserve">5211-2-610                                   </v>
          </cell>
          <cell r="C1097">
            <v>0</v>
          </cell>
          <cell r="D1097">
            <v>0</v>
          </cell>
        </row>
        <row r="1098">
          <cell r="A1098" t="str">
            <v xml:space="preserve">5211-2-620                                   </v>
          </cell>
          <cell r="C1098">
            <v>0</v>
          </cell>
          <cell r="D1098">
            <v>0</v>
          </cell>
        </row>
        <row r="1099">
          <cell r="A1099" t="str">
            <v xml:space="preserve">5211-2-700                                   </v>
          </cell>
          <cell r="C1099">
            <v>0</v>
          </cell>
          <cell r="D1099">
            <v>0</v>
          </cell>
        </row>
        <row r="1100">
          <cell r="A1100" t="str">
            <v xml:space="preserve">5211-2-710                                   </v>
          </cell>
          <cell r="C1100">
            <v>0</v>
          </cell>
          <cell r="D1100">
            <v>0</v>
          </cell>
        </row>
        <row r="1101">
          <cell r="A1101" t="str">
            <v xml:space="preserve">5211-2-720                                   </v>
          </cell>
          <cell r="C1101">
            <v>0</v>
          </cell>
          <cell r="D1101">
            <v>0</v>
          </cell>
        </row>
        <row r="1102">
          <cell r="A1102" t="str">
            <v xml:space="preserve">5211-3                                       </v>
          </cell>
          <cell r="C1102">
            <v>0</v>
          </cell>
          <cell r="D1102">
            <v>0</v>
          </cell>
        </row>
        <row r="1103">
          <cell r="A1103" t="str">
            <v xml:space="preserve">5211-3-000                                   </v>
          </cell>
          <cell r="C1103">
            <v>0</v>
          </cell>
          <cell r="D1103">
            <v>0</v>
          </cell>
        </row>
        <row r="1104">
          <cell r="A1104" t="str">
            <v xml:space="preserve">5211-3-100                                   </v>
          </cell>
          <cell r="C1104">
            <v>0</v>
          </cell>
          <cell r="D1104">
            <v>0</v>
          </cell>
        </row>
        <row r="1105">
          <cell r="A1105" t="str">
            <v xml:space="preserve">5211-3-200                                   </v>
          </cell>
          <cell r="C1105">
            <v>0</v>
          </cell>
          <cell r="D1105">
            <v>0</v>
          </cell>
        </row>
        <row r="1106">
          <cell r="A1106" t="str">
            <v xml:space="preserve">5211-5                                       </v>
          </cell>
          <cell r="C1106">
            <v>0</v>
          </cell>
          <cell r="D1106">
            <v>0</v>
          </cell>
        </row>
        <row r="1107">
          <cell r="A1107" t="str">
            <v xml:space="preserve">5211-5-100                                   </v>
          </cell>
          <cell r="C1107">
            <v>0</v>
          </cell>
          <cell r="D1107">
            <v>0</v>
          </cell>
        </row>
        <row r="1108">
          <cell r="A1108" t="str">
            <v xml:space="preserve">5211-5-200                                   </v>
          </cell>
          <cell r="C1108">
            <v>0</v>
          </cell>
          <cell r="D1108">
            <v>0</v>
          </cell>
        </row>
        <row r="1109">
          <cell r="A1109" t="str">
            <v xml:space="preserve">5211-6                                       </v>
          </cell>
          <cell r="C1109">
            <v>0</v>
          </cell>
          <cell r="D1109">
            <v>0</v>
          </cell>
        </row>
        <row r="1110">
          <cell r="A1110" t="str">
            <v xml:space="preserve">5211-6-100                                   </v>
          </cell>
          <cell r="C1110">
            <v>0</v>
          </cell>
          <cell r="D1110">
            <v>0</v>
          </cell>
        </row>
        <row r="1111">
          <cell r="A1111" t="str">
            <v xml:space="preserve">5211-6-150                                   </v>
          </cell>
          <cell r="C1111">
            <v>0</v>
          </cell>
          <cell r="D1111">
            <v>0</v>
          </cell>
        </row>
        <row r="1112">
          <cell r="A1112" t="str">
            <v xml:space="preserve">5211-6-170                                   </v>
          </cell>
          <cell r="C1112">
            <v>0</v>
          </cell>
          <cell r="D1112">
            <v>0</v>
          </cell>
        </row>
        <row r="1113">
          <cell r="A1113" t="str">
            <v xml:space="preserve">5211-6-200                                   </v>
          </cell>
          <cell r="C1113">
            <v>0</v>
          </cell>
          <cell r="D1113">
            <v>0</v>
          </cell>
        </row>
        <row r="1114">
          <cell r="A1114" t="str">
            <v xml:space="preserve">5211-6-250                                   </v>
          </cell>
          <cell r="C1114">
            <v>0</v>
          </cell>
          <cell r="D1114">
            <v>0</v>
          </cell>
        </row>
        <row r="1115">
          <cell r="A1115" t="str">
            <v xml:space="preserve">5211-6-270                                   </v>
          </cell>
          <cell r="C1115">
            <v>0</v>
          </cell>
          <cell r="D1115">
            <v>0</v>
          </cell>
        </row>
        <row r="1116">
          <cell r="A1116" t="str">
            <v xml:space="preserve">5211-6-300                                   </v>
          </cell>
          <cell r="C1116">
            <v>0</v>
          </cell>
          <cell r="D1116">
            <v>0</v>
          </cell>
        </row>
        <row r="1117">
          <cell r="A1117" t="str">
            <v xml:space="preserve">5211-7-100                                   </v>
          </cell>
          <cell r="C1117">
            <v>0</v>
          </cell>
          <cell r="D1117">
            <v>0</v>
          </cell>
        </row>
        <row r="1118">
          <cell r="A1118" t="str">
            <v xml:space="preserve">5211-7-200                                   </v>
          </cell>
          <cell r="C1118">
            <v>0</v>
          </cell>
          <cell r="D1118">
            <v>0</v>
          </cell>
        </row>
        <row r="1119">
          <cell r="A1119" t="str">
            <v xml:space="preserve">5212-2                                       </v>
          </cell>
          <cell r="C1119">
            <v>0</v>
          </cell>
          <cell r="D1119">
            <v>0</v>
          </cell>
        </row>
        <row r="1120">
          <cell r="A1120" t="str">
            <v xml:space="preserve">5212-2-000                                   </v>
          </cell>
          <cell r="C1120">
            <v>0</v>
          </cell>
          <cell r="D1120">
            <v>0</v>
          </cell>
        </row>
        <row r="1121">
          <cell r="A1121" t="str">
            <v xml:space="preserve">5212-2-100                                   </v>
          </cell>
          <cell r="C1121">
            <v>0</v>
          </cell>
          <cell r="D1121">
            <v>0</v>
          </cell>
        </row>
        <row r="1122">
          <cell r="A1122" t="str">
            <v xml:space="preserve">5212-2-110                                   </v>
          </cell>
          <cell r="C1122">
            <v>94773.88</v>
          </cell>
          <cell r="D1122">
            <v>6720.1299999999901</v>
          </cell>
        </row>
        <row r="1123">
          <cell r="A1123" t="str">
            <v xml:space="preserve">5212-2-111                                   </v>
          </cell>
          <cell r="C1123">
            <v>0</v>
          </cell>
          <cell r="D1123">
            <v>0</v>
          </cell>
        </row>
        <row r="1124">
          <cell r="A1124" t="str">
            <v xml:space="preserve">5212-2-112                                   </v>
          </cell>
          <cell r="C1124">
            <v>0</v>
          </cell>
          <cell r="D1124">
            <v>0</v>
          </cell>
        </row>
        <row r="1125">
          <cell r="A1125" t="str">
            <v xml:space="preserve">5212-2-112-1                                 </v>
          </cell>
          <cell r="C1125">
            <v>35440.839999999997</v>
          </cell>
          <cell r="D1125">
            <v>-629.45999999999913</v>
          </cell>
        </row>
        <row r="1126">
          <cell r="A1126" t="str">
            <v xml:space="preserve">5212-2-112-2                                 </v>
          </cell>
          <cell r="C1126">
            <v>3212.22</v>
          </cell>
          <cell r="D1126">
            <v>0</v>
          </cell>
        </row>
        <row r="1127">
          <cell r="A1127" t="str">
            <v xml:space="preserve">5212-2-112-3                                 </v>
          </cell>
          <cell r="C1127">
            <v>0</v>
          </cell>
          <cell r="D1127">
            <v>0</v>
          </cell>
        </row>
        <row r="1128">
          <cell r="A1128" t="str">
            <v xml:space="preserve">5212-2-113                                   </v>
          </cell>
          <cell r="C1128">
            <v>0</v>
          </cell>
          <cell r="D1128">
            <v>0</v>
          </cell>
        </row>
        <row r="1129">
          <cell r="A1129" t="str">
            <v xml:space="preserve">5212-2-114                                   </v>
          </cell>
          <cell r="C1129">
            <v>0</v>
          </cell>
          <cell r="D1129">
            <v>0</v>
          </cell>
        </row>
        <row r="1130">
          <cell r="A1130" t="str">
            <v xml:space="preserve">5212-2-115                                   </v>
          </cell>
          <cell r="C1130">
            <v>64597.02</v>
          </cell>
          <cell r="D1130">
            <v>-1558.1599999999962</v>
          </cell>
        </row>
        <row r="1131">
          <cell r="A1131" t="str">
            <v xml:space="preserve">5212-2-120                                   </v>
          </cell>
          <cell r="C1131">
            <v>0</v>
          </cell>
          <cell r="D1131">
            <v>0</v>
          </cell>
        </row>
        <row r="1132">
          <cell r="A1132" t="str">
            <v xml:space="preserve">5212-2-130                                   </v>
          </cell>
          <cell r="C1132">
            <v>68425</v>
          </cell>
          <cell r="D1132">
            <v>3018.5500000000029</v>
          </cell>
        </row>
        <row r="1133">
          <cell r="A1133" t="str">
            <v xml:space="preserve">5212-2-140                                   </v>
          </cell>
          <cell r="C1133">
            <v>0</v>
          </cell>
          <cell r="D1133">
            <v>0</v>
          </cell>
        </row>
        <row r="1134">
          <cell r="A1134" t="str">
            <v xml:space="preserve">5212-2-141                                   </v>
          </cell>
          <cell r="C1134">
            <v>0</v>
          </cell>
          <cell r="D1134">
            <v>0</v>
          </cell>
        </row>
        <row r="1135">
          <cell r="A1135" t="str">
            <v xml:space="preserve">5212-2-142                                   </v>
          </cell>
          <cell r="C1135">
            <v>0</v>
          </cell>
          <cell r="D1135">
            <v>0</v>
          </cell>
        </row>
        <row r="1136">
          <cell r="A1136" t="str">
            <v xml:space="preserve">5212-2-200                                   </v>
          </cell>
          <cell r="C1136">
            <v>0</v>
          </cell>
          <cell r="D1136">
            <v>0</v>
          </cell>
        </row>
        <row r="1137">
          <cell r="A1137" t="str">
            <v xml:space="preserve">5212-2-300                                   </v>
          </cell>
          <cell r="C1137">
            <v>0</v>
          </cell>
          <cell r="D1137">
            <v>0</v>
          </cell>
        </row>
        <row r="1138">
          <cell r="A1138" t="str">
            <v xml:space="preserve">5212-2-400                                   </v>
          </cell>
          <cell r="C1138">
            <v>0</v>
          </cell>
          <cell r="D1138">
            <v>0</v>
          </cell>
        </row>
        <row r="1139">
          <cell r="A1139" t="str">
            <v xml:space="preserve">5212-2-500                                   </v>
          </cell>
          <cell r="C1139">
            <v>0</v>
          </cell>
          <cell r="D1139">
            <v>0</v>
          </cell>
        </row>
        <row r="1140">
          <cell r="A1140" t="str">
            <v xml:space="preserve">5212-2-600                                   </v>
          </cell>
          <cell r="C1140">
            <v>0</v>
          </cell>
          <cell r="D1140">
            <v>0</v>
          </cell>
        </row>
        <row r="1141">
          <cell r="A1141" t="str">
            <v xml:space="preserve">5212-2-610                                   </v>
          </cell>
          <cell r="C1141">
            <v>0</v>
          </cell>
          <cell r="D1141">
            <v>0</v>
          </cell>
        </row>
        <row r="1142">
          <cell r="A1142" t="str">
            <v xml:space="preserve">5212-2-620                                   </v>
          </cell>
          <cell r="C1142">
            <v>0</v>
          </cell>
          <cell r="D1142">
            <v>0</v>
          </cell>
        </row>
        <row r="1143">
          <cell r="A1143" t="str">
            <v xml:space="preserve">5212-2-700                                   </v>
          </cell>
          <cell r="C1143">
            <v>0</v>
          </cell>
          <cell r="D1143">
            <v>0</v>
          </cell>
        </row>
        <row r="1144">
          <cell r="A1144" t="str">
            <v xml:space="preserve">5212-2-710                                   </v>
          </cell>
          <cell r="C1144">
            <v>155411.51999999999</v>
          </cell>
          <cell r="D1144">
            <v>4910.9900000000198</v>
          </cell>
        </row>
        <row r="1145">
          <cell r="A1145" t="str">
            <v xml:space="preserve">5212-2-720                                   </v>
          </cell>
          <cell r="C1145">
            <v>101506.29</v>
          </cell>
          <cell r="D1145">
            <v>9214.2400000000052</v>
          </cell>
        </row>
        <row r="1146">
          <cell r="A1146" t="str">
            <v xml:space="preserve">5212-3                                       </v>
          </cell>
          <cell r="C1146">
            <v>0</v>
          </cell>
          <cell r="D1146">
            <v>0</v>
          </cell>
        </row>
        <row r="1147">
          <cell r="A1147" t="str">
            <v xml:space="preserve">5212-3-000                                   </v>
          </cell>
          <cell r="C1147">
            <v>0</v>
          </cell>
          <cell r="D1147">
            <v>0</v>
          </cell>
        </row>
        <row r="1148">
          <cell r="A1148" t="str">
            <v xml:space="preserve">5212-3-100                                   </v>
          </cell>
          <cell r="C1148">
            <v>48901.2</v>
          </cell>
          <cell r="D1148">
            <v>-1479.5499999999956</v>
          </cell>
        </row>
        <row r="1149">
          <cell r="A1149" t="str">
            <v xml:space="preserve">5212-3-200                                   </v>
          </cell>
          <cell r="C1149">
            <v>0</v>
          </cell>
          <cell r="D1149">
            <v>0</v>
          </cell>
        </row>
        <row r="1150">
          <cell r="A1150" t="str">
            <v xml:space="preserve">5212-5                                       </v>
          </cell>
          <cell r="C1150">
            <v>0</v>
          </cell>
          <cell r="D1150">
            <v>0</v>
          </cell>
        </row>
        <row r="1151">
          <cell r="A1151" t="str">
            <v xml:space="preserve">5212-5-100                                   </v>
          </cell>
          <cell r="C1151">
            <v>0</v>
          </cell>
          <cell r="D1151">
            <v>0</v>
          </cell>
        </row>
        <row r="1152">
          <cell r="A1152" t="str">
            <v xml:space="preserve">5212-5-200                                   </v>
          </cell>
          <cell r="C1152">
            <v>0</v>
          </cell>
          <cell r="D1152">
            <v>0</v>
          </cell>
        </row>
        <row r="1153">
          <cell r="A1153" t="str">
            <v xml:space="preserve">5212-6                                       </v>
          </cell>
          <cell r="C1153">
            <v>0</v>
          </cell>
          <cell r="D1153">
            <v>0</v>
          </cell>
        </row>
        <row r="1154">
          <cell r="A1154" t="str">
            <v xml:space="preserve">5212-6-100                                   </v>
          </cell>
          <cell r="C1154">
            <v>588598.57999999996</v>
          </cell>
          <cell r="D1154">
            <v>41287.100000000093</v>
          </cell>
        </row>
        <row r="1155">
          <cell r="A1155" t="str">
            <v xml:space="preserve">5212-6-150                                   </v>
          </cell>
          <cell r="C1155">
            <v>201267.19</v>
          </cell>
          <cell r="D1155">
            <v>7729.0400000000081</v>
          </cell>
        </row>
        <row r="1156">
          <cell r="A1156" t="str">
            <v xml:space="preserve">5212-6-160                                   </v>
          </cell>
          <cell r="C1156">
            <v>0</v>
          </cell>
          <cell r="D1156">
            <v>0</v>
          </cell>
        </row>
        <row r="1157">
          <cell r="A1157" t="str">
            <v xml:space="preserve">5212-6-170                                   </v>
          </cell>
          <cell r="C1157">
            <v>0</v>
          </cell>
          <cell r="D1157">
            <v>0</v>
          </cell>
        </row>
        <row r="1158">
          <cell r="A1158" t="str">
            <v xml:space="preserve">5212-6-200                                   </v>
          </cell>
          <cell r="C1158">
            <v>82134.720000000001</v>
          </cell>
          <cell r="D1158">
            <v>8340.3699999999953</v>
          </cell>
        </row>
        <row r="1159">
          <cell r="A1159" t="str">
            <v xml:space="preserve">5212-6-250                                   </v>
          </cell>
          <cell r="C1159">
            <v>0</v>
          </cell>
          <cell r="D1159">
            <v>0</v>
          </cell>
        </row>
        <row r="1160">
          <cell r="A1160" t="str">
            <v xml:space="preserve">5212-6-270                                   </v>
          </cell>
          <cell r="C1160">
            <v>0</v>
          </cell>
          <cell r="D1160">
            <v>0</v>
          </cell>
        </row>
        <row r="1161">
          <cell r="A1161" t="str">
            <v xml:space="preserve">5212-6-300                                   </v>
          </cell>
          <cell r="C1161">
            <v>50632.52</v>
          </cell>
          <cell r="D1161">
            <v>3300.260000000002</v>
          </cell>
        </row>
        <row r="1162">
          <cell r="A1162" t="str">
            <v xml:space="preserve">5212-7-100                                   </v>
          </cell>
          <cell r="C1162">
            <v>0</v>
          </cell>
          <cell r="D1162">
            <v>0</v>
          </cell>
        </row>
        <row r="1163">
          <cell r="A1163" t="str">
            <v xml:space="preserve">5212-7-200                                   </v>
          </cell>
          <cell r="C1163">
            <v>0</v>
          </cell>
          <cell r="D1163">
            <v>0</v>
          </cell>
        </row>
        <row r="1164">
          <cell r="A1164" t="str">
            <v xml:space="preserve">5213-2                                       </v>
          </cell>
          <cell r="C1164">
            <v>0</v>
          </cell>
          <cell r="D1164">
            <v>0</v>
          </cell>
        </row>
        <row r="1165">
          <cell r="A1165" t="str">
            <v xml:space="preserve">5213-2-000                                   </v>
          </cell>
          <cell r="C1165">
            <v>0</v>
          </cell>
          <cell r="D1165">
            <v>0</v>
          </cell>
        </row>
        <row r="1166">
          <cell r="A1166" t="str">
            <v xml:space="preserve">5213-2-100                                   </v>
          </cell>
          <cell r="C1166">
            <v>0</v>
          </cell>
          <cell r="D1166">
            <v>0</v>
          </cell>
        </row>
        <row r="1167">
          <cell r="A1167" t="str">
            <v xml:space="preserve">5213-2-110                                   </v>
          </cell>
          <cell r="C1167">
            <v>12800</v>
          </cell>
          <cell r="D1167">
            <v>2176</v>
          </cell>
        </row>
        <row r="1168">
          <cell r="A1168" t="str">
            <v xml:space="preserve">5213-2-111                                   </v>
          </cell>
          <cell r="C1168">
            <v>0</v>
          </cell>
          <cell r="D1168">
            <v>0</v>
          </cell>
        </row>
        <row r="1169">
          <cell r="A1169" t="str">
            <v xml:space="preserve">5213-2-112                                   </v>
          </cell>
          <cell r="C1169">
            <v>0</v>
          </cell>
          <cell r="D1169">
            <v>0</v>
          </cell>
        </row>
        <row r="1170">
          <cell r="A1170" t="str">
            <v xml:space="preserve">5213-2-112-1                                 </v>
          </cell>
          <cell r="C1170">
            <v>3828</v>
          </cell>
          <cell r="D1170">
            <v>876</v>
          </cell>
        </row>
        <row r="1171">
          <cell r="A1171" t="str">
            <v xml:space="preserve">5213-2-112-2                                 </v>
          </cell>
          <cell r="C1171">
            <v>2111</v>
          </cell>
          <cell r="D1171">
            <v>439</v>
          </cell>
        </row>
        <row r="1172">
          <cell r="A1172" t="str">
            <v xml:space="preserve">5213-2-112-3                                 </v>
          </cell>
          <cell r="C1172">
            <v>0</v>
          </cell>
          <cell r="D1172">
            <v>0</v>
          </cell>
        </row>
        <row r="1173">
          <cell r="A1173" t="str">
            <v xml:space="preserve">5213-2-113                                   </v>
          </cell>
          <cell r="C1173">
            <v>0</v>
          </cell>
          <cell r="D1173">
            <v>0</v>
          </cell>
        </row>
        <row r="1174">
          <cell r="A1174" t="str">
            <v xml:space="preserve">5213-2-114                                   </v>
          </cell>
          <cell r="C1174">
            <v>0</v>
          </cell>
          <cell r="D1174">
            <v>0</v>
          </cell>
        </row>
        <row r="1175">
          <cell r="A1175" t="str">
            <v xml:space="preserve">5213-2-115                                   </v>
          </cell>
          <cell r="C1175">
            <v>6947</v>
          </cell>
          <cell r="D1175">
            <v>1673</v>
          </cell>
        </row>
        <row r="1176">
          <cell r="A1176" t="str">
            <v xml:space="preserve">5213-2-120                                   </v>
          </cell>
          <cell r="C1176">
            <v>0</v>
          </cell>
          <cell r="D1176">
            <v>0</v>
          </cell>
        </row>
        <row r="1177">
          <cell r="A1177" t="str">
            <v xml:space="preserve">5213-2-130                                   </v>
          </cell>
          <cell r="C1177">
            <v>8818</v>
          </cell>
          <cell r="D1177">
            <v>2010</v>
          </cell>
        </row>
        <row r="1178">
          <cell r="A1178" t="str">
            <v xml:space="preserve">5213-2-140                                   </v>
          </cell>
          <cell r="C1178">
            <v>0</v>
          </cell>
          <cell r="D1178">
            <v>0</v>
          </cell>
        </row>
        <row r="1179">
          <cell r="A1179" t="str">
            <v xml:space="preserve">5213-2-141                                   </v>
          </cell>
          <cell r="C1179">
            <v>0</v>
          </cell>
          <cell r="D1179">
            <v>0</v>
          </cell>
        </row>
        <row r="1180">
          <cell r="A1180" t="str">
            <v xml:space="preserve">5213-2-142                                   </v>
          </cell>
          <cell r="C1180">
            <v>0</v>
          </cell>
          <cell r="D1180">
            <v>0</v>
          </cell>
        </row>
        <row r="1181">
          <cell r="A1181" t="str">
            <v xml:space="preserve">5213-2-200                                   </v>
          </cell>
          <cell r="C1181">
            <v>0</v>
          </cell>
          <cell r="D1181">
            <v>0</v>
          </cell>
        </row>
        <row r="1182">
          <cell r="A1182" t="str">
            <v xml:space="preserve">5213-2-300                                   </v>
          </cell>
          <cell r="C1182">
            <v>0</v>
          </cell>
          <cell r="D1182">
            <v>0</v>
          </cell>
        </row>
        <row r="1183">
          <cell r="A1183" t="str">
            <v xml:space="preserve">5213-2-400                                   </v>
          </cell>
          <cell r="C1183">
            <v>0</v>
          </cell>
          <cell r="D1183">
            <v>0</v>
          </cell>
        </row>
        <row r="1184">
          <cell r="A1184" t="str">
            <v xml:space="preserve">5213-2-500                                   </v>
          </cell>
          <cell r="C1184">
            <v>0</v>
          </cell>
          <cell r="D1184">
            <v>0</v>
          </cell>
        </row>
        <row r="1185">
          <cell r="A1185" t="str">
            <v xml:space="preserve">5213-2-600                                   </v>
          </cell>
          <cell r="C1185">
            <v>0</v>
          </cell>
          <cell r="D1185">
            <v>0</v>
          </cell>
        </row>
        <row r="1186">
          <cell r="A1186" t="str">
            <v xml:space="preserve">5213-2-610                                   </v>
          </cell>
          <cell r="C1186">
            <v>0</v>
          </cell>
          <cell r="D1186">
            <v>0</v>
          </cell>
        </row>
        <row r="1187">
          <cell r="A1187" t="str">
            <v xml:space="preserve">5213-2-620                                   </v>
          </cell>
          <cell r="C1187">
            <v>0</v>
          </cell>
          <cell r="D1187">
            <v>0</v>
          </cell>
        </row>
        <row r="1188">
          <cell r="A1188" t="str">
            <v xml:space="preserve">5213-2-700                                   </v>
          </cell>
          <cell r="C1188">
            <v>0</v>
          </cell>
          <cell r="D1188">
            <v>0</v>
          </cell>
        </row>
        <row r="1189">
          <cell r="A1189" t="str">
            <v xml:space="preserve">5213-2-710                                   </v>
          </cell>
          <cell r="C1189">
            <v>15719</v>
          </cell>
          <cell r="D1189">
            <v>3313</v>
          </cell>
        </row>
        <row r="1190">
          <cell r="A1190" t="str">
            <v xml:space="preserve">5213-2-720                                   </v>
          </cell>
          <cell r="C1190">
            <v>5888</v>
          </cell>
          <cell r="D1190">
            <v>1354</v>
          </cell>
        </row>
        <row r="1191">
          <cell r="A1191" t="str">
            <v xml:space="preserve">5213-3                                       </v>
          </cell>
          <cell r="C1191">
            <v>0</v>
          </cell>
          <cell r="D1191">
            <v>0</v>
          </cell>
        </row>
        <row r="1192">
          <cell r="A1192" t="str">
            <v xml:space="preserve">5213-3-000                                   </v>
          </cell>
          <cell r="C1192">
            <v>0</v>
          </cell>
          <cell r="D1192">
            <v>0</v>
          </cell>
        </row>
        <row r="1193">
          <cell r="A1193" t="str">
            <v xml:space="preserve">5213-3-100                                   </v>
          </cell>
          <cell r="C1193">
            <v>5210</v>
          </cell>
          <cell r="D1193">
            <v>1408</v>
          </cell>
        </row>
        <row r="1194">
          <cell r="A1194" t="str">
            <v xml:space="preserve">5213-3-200                                   </v>
          </cell>
          <cell r="C1194">
            <v>0</v>
          </cell>
          <cell r="D1194">
            <v>0</v>
          </cell>
        </row>
        <row r="1195">
          <cell r="A1195" t="str">
            <v xml:space="preserve">5213-5                                       </v>
          </cell>
          <cell r="C1195">
            <v>0</v>
          </cell>
          <cell r="D1195">
            <v>0</v>
          </cell>
        </row>
        <row r="1196">
          <cell r="A1196" t="str">
            <v xml:space="preserve">5213-5-100                                   </v>
          </cell>
          <cell r="C1196">
            <v>0</v>
          </cell>
          <cell r="D1196">
            <v>0</v>
          </cell>
        </row>
        <row r="1197">
          <cell r="A1197" t="str">
            <v xml:space="preserve">5213-5-200                                   </v>
          </cell>
          <cell r="C1197">
            <v>0</v>
          </cell>
          <cell r="D1197">
            <v>0</v>
          </cell>
        </row>
        <row r="1198">
          <cell r="A1198" t="str">
            <v xml:space="preserve">5213-6                                       </v>
          </cell>
          <cell r="C1198">
            <v>0</v>
          </cell>
          <cell r="D1198">
            <v>0</v>
          </cell>
        </row>
        <row r="1199">
          <cell r="A1199" t="str">
            <v xml:space="preserve">5213-6-100                                   </v>
          </cell>
          <cell r="C1199">
            <v>57349</v>
          </cell>
          <cell r="D1199">
            <v>13849</v>
          </cell>
        </row>
        <row r="1200">
          <cell r="A1200" t="str">
            <v xml:space="preserve">5213-6-150                                   </v>
          </cell>
          <cell r="C1200">
            <v>23435</v>
          </cell>
          <cell r="D1200">
            <v>5430</v>
          </cell>
        </row>
        <row r="1201">
          <cell r="A1201" t="str">
            <v xml:space="preserve">5213-6-160                                   </v>
          </cell>
          <cell r="C1201">
            <v>0</v>
          </cell>
          <cell r="D1201">
            <v>0</v>
          </cell>
        </row>
        <row r="1202">
          <cell r="A1202" t="str">
            <v xml:space="preserve">5213-6-170                                   </v>
          </cell>
          <cell r="C1202">
            <v>0</v>
          </cell>
          <cell r="D1202">
            <v>0</v>
          </cell>
        </row>
        <row r="1203">
          <cell r="A1203" t="str">
            <v xml:space="preserve">5213-6-200                                   </v>
          </cell>
          <cell r="C1203">
            <v>6572</v>
          </cell>
          <cell r="D1203">
            <v>2156</v>
          </cell>
        </row>
        <row r="1204">
          <cell r="A1204" t="str">
            <v xml:space="preserve">5213-6-250                                   </v>
          </cell>
          <cell r="C1204">
            <v>0</v>
          </cell>
          <cell r="D1204">
            <v>0</v>
          </cell>
        </row>
        <row r="1205">
          <cell r="A1205" t="str">
            <v xml:space="preserve">5213-6-270                                   </v>
          </cell>
          <cell r="C1205">
            <v>0</v>
          </cell>
          <cell r="D1205">
            <v>0</v>
          </cell>
        </row>
        <row r="1206">
          <cell r="A1206" t="str">
            <v xml:space="preserve">5213-6-300                                   </v>
          </cell>
          <cell r="C1206">
            <v>5249</v>
          </cell>
          <cell r="D1206">
            <v>1211</v>
          </cell>
        </row>
        <row r="1207">
          <cell r="A1207" t="str">
            <v xml:space="preserve">5213-7-100                                   </v>
          </cell>
          <cell r="C1207">
            <v>0</v>
          </cell>
          <cell r="D1207">
            <v>0</v>
          </cell>
        </row>
        <row r="1208">
          <cell r="A1208" t="str">
            <v xml:space="preserve">5213-7-200                                   </v>
          </cell>
          <cell r="C1208">
            <v>0</v>
          </cell>
          <cell r="D1208">
            <v>0</v>
          </cell>
        </row>
        <row r="1209">
          <cell r="A1209" t="str">
            <v xml:space="preserve">5214-2                                       </v>
          </cell>
          <cell r="C1209">
            <v>0</v>
          </cell>
          <cell r="D1209">
            <v>0</v>
          </cell>
        </row>
        <row r="1210">
          <cell r="A1210" t="str">
            <v xml:space="preserve">5214-2-000                                   </v>
          </cell>
          <cell r="C1210">
            <v>0</v>
          </cell>
          <cell r="D1210">
            <v>0</v>
          </cell>
        </row>
        <row r="1211">
          <cell r="A1211" t="str">
            <v xml:space="preserve">5214-2-100                                   </v>
          </cell>
          <cell r="C1211">
            <v>0</v>
          </cell>
          <cell r="D1211">
            <v>0</v>
          </cell>
        </row>
        <row r="1212">
          <cell r="A1212" t="str">
            <v xml:space="preserve">5214-2-110                                   </v>
          </cell>
          <cell r="C1212">
            <v>0</v>
          </cell>
          <cell r="D1212">
            <v>0</v>
          </cell>
        </row>
        <row r="1213">
          <cell r="A1213" t="str">
            <v xml:space="preserve">5214-2-111                                   </v>
          </cell>
          <cell r="C1213">
            <v>0</v>
          </cell>
          <cell r="D1213">
            <v>0</v>
          </cell>
        </row>
        <row r="1214">
          <cell r="A1214" t="str">
            <v xml:space="preserve">5214-2-112                                   </v>
          </cell>
          <cell r="C1214">
            <v>0</v>
          </cell>
          <cell r="D1214">
            <v>0</v>
          </cell>
        </row>
        <row r="1215">
          <cell r="A1215" t="str">
            <v xml:space="preserve">5214-2-112-1                                 </v>
          </cell>
          <cell r="C1215">
            <v>0</v>
          </cell>
          <cell r="D1215">
            <v>0</v>
          </cell>
        </row>
        <row r="1216">
          <cell r="A1216" t="str">
            <v xml:space="preserve">5214-2-112-2                                 </v>
          </cell>
          <cell r="C1216">
            <v>0</v>
          </cell>
          <cell r="D1216">
            <v>0</v>
          </cell>
        </row>
        <row r="1217">
          <cell r="A1217" t="str">
            <v xml:space="preserve">5214-2-112-3                                 </v>
          </cell>
          <cell r="C1217">
            <v>0</v>
          </cell>
          <cell r="D1217">
            <v>0</v>
          </cell>
        </row>
        <row r="1218">
          <cell r="A1218" t="str">
            <v xml:space="preserve">5214-2-113                                   </v>
          </cell>
          <cell r="C1218">
            <v>0</v>
          </cell>
          <cell r="D1218">
            <v>0</v>
          </cell>
        </row>
        <row r="1219">
          <cell r="A1219" t="str">
            <v xml:space="preserve">5214-2-114                                   </v>
          </cell>
          <cell r="C1219">
            <v>0</v>
          </cell>
          <cell r="D1219">
            <v>0</v>
          </cell>
        </row>
        <row r="1220">
          <cell r="A1220" t="str">
            <v xml:space="preserve">5214-2-115                                   </v>
          </cell>
          <cell r="C1220">
            <v>0</v>
          </cell>
          <cell r="D1220">
            <v>0</v>
          </cell>
        </row>
        <row r="1221">
          <cell r="A1221" t="str">
            <v xml:space="preserve">5214-2-120                                   </v>
          </cell>
          <cell r="C1221">
            <v>0</v>
          </cell>
          <cell r="D1221">
            <v>0</v>
          </cell>
        </row>
        <row r="1222">
          <cell r="A1222" t="str">
            <v xml:space="preserve">5214-2-130                                   </v>
          </cell>
          <cell r="C1222">
            <v>0</v>
          </cell>
          <cell r="D1222">
            <v>0</v>
          </cell>
        </row>
        <row r="1223">
          <cell r="A1223" t="str">
            <v xml:space="preserve">5214-2-140                                   </v>
          </cell>
          <cell r="C1223">
            <v>0</v>
          </cell>
          <cell r="D1223">
            <v>0</v>
          </cell>
        </row>
        <row r="1224">
          <cell r="A1224" t="str">
            <v xml:space="preserve">5214-2-141                                   </v>
          </cell>
          <cell r="C1224">
            <v>0</v>
          </cell>
          <cell r="D1224">
            <v>0</v>
          </cell>
        </row>
        <row r="1225">
          <cell r="A1225" t="str">
            <v xml:space="preserve">5214-2-142                                   </v>
          </cell>
          <cell r="C1225">
            <v>0</v>
          </cell>
          <cell r="D1225">
            <v>0</v>
          </cell>
        </row>
        <row r="1226">
          <cell r="A1226" t="str">
            <v xml:space="preserve">5214-2-200                                   </v>
          </cell>
          <cell r="C1226">
            <v>0</v>
          </cell>
          <cell r="D1226">
            <v>0</v>
          </cell>
        </row>
        <row r="1227">
          <cell r="A1227" t="str">
            <v xml:space="preserve">5214-2-300                                   </v>
          </cell>
          <cell r="C1227">
            <v>0</v>
          </cell>
          <cell r="D1227">
            <v>0</v>
          </cell>
        </row>
        <row r="1228">
          <cell r="A1228" t="str">
            <v xml:space="preserve">5214-2-400                                   </v>
          </cell>
          <cell r="C1228">
            <v>0</v>
          </cell>
          <cell r="D1228">
            <v>0</v>
          </cell>
        </row>
        <row r="1229">
          <cell r="A1229" t="str">
            <v xml:space="preserve">5214-2-500                                   </v>
          </cell>
          <cell r="C1229">
            <v>0</v>
          </cell>
          <cell r="D1229">
            <v>0</v>
          </cell>
        </row>
        <row r="1230">
          <cell r="A1230" t="str">
            <v xml:space="preserve">5214-2-600                                   </v>
          </cell>
          <cell r="C1230">
            <v>0</v>
          </cell>
          <cell r="D1230">
            <v>0</v>
          </cell>
        </row>
        <row r="1231">
          <cell r="A1231" t="str">
            <v xml:space="preserve">5214-2-610                                   </v>
          </cell>
          <cell r="C1231">
            <v>0</v>
          </cell>
          <cell r="D1231">
            <v>0</v>
          </cell>
        </row>
        <row r="1232">
          <cell r="A1232" t="str">
            <v xml:space="preserve">5214-2-620                                   </v>
          </cell>
          <cell r="C1232">
            <v>0</v>
          </cell>
          <cell r="D1232">
            <v>0</v>
          </cell>
        </row>
        <row r="1233">
          <cell r="A1233" t="str">
            <v xml:space="preserve">5214-2-700                                   </v>
          </cell>
          <cell r="C1233">
            <v>0</v>
          </cell>
          <cell r="D1233">
            <v>0</v>
          </cell>
        </row>
        <row r="1234">
          <cell r="A1234" t="str">
            <v xml:space="preserve">5214-2-710                                   </v>
          </cell>
          <cell r="C1234">
            <v>0</v>
          </cell>
          <cell r="D1234">
            <v>0</v>
          </cell>
        </row>
        <row r="1235">
          <cell r="A1235" t="str">
            <v xml:space="preserve">5214-2-720                                   </v>
          </cell>
          <cell r="C1235">
            <v>0</v>
          </cell>
          <cell r="D1235">
            <v>0</v>
          </cell>
        </row>
        <row r="1236">
          <cell r="A1236" t="str">
            <v xml:space="preserve">5214-3                                       </v>
          </cell>
          <cell r="C1236">
            <v>0</v>
          </cell>
          <cell r="D1236">
            <v>0</v>
          </cell>
        </row>
        <row r="1237">
          <cell r="A1237" t="str">
            <v xml:space="preserve">5214-3-000                                   </v>
          </cell>
          <cell r="C1237">
            <v>0</v>
          </cell>
          <cell r="D1237">
            <v>0</v>
          </cell>
        </row>
        <row r="1238">
          <cell r="A1238" t="str">
            <v xml:space="preserve">5214-3-100                                   </v>
          </cell>
          <cell r="C1238">
            <v>0</v>
          </cell>
          <cell r="D1238">
            <v>0</v>
          </cell>
        </row>
        <row r="1239">
          <cell r="A1239" t="str">
            <v xml:space="preserve">5214-3-200                                   </v>
          </cell>
          <cell r="C1239">
            <v>0</v>
          </cell>
          <cell r="D1239">
            <v>0</v>
          </cell>
        </row>
        <row r="1240">
          <cell r="A1240" t="str">
            <v xml:space="preserve">5214-5                                       </v>
          </cell>
          <cell r="C1240">
            <v>0</v>
          </cell>
          <cell r="D1240">
            <v>0</v>
          </cell>
        </row>
        <row r="1241">
          <cell r="A1241" t="str">
            <v xml:space="preserve">5214-5-100                                   </v>
          </cell>
          <cell r="C1241">
            <v>0</v>
          </cell>
          <cell r="D1241">
            <v>0</v>
          </cell>
        </row>
        <row r="1242">
          <cell r="A1242" t="str">
            <v xml:space="preserve">5214-5-200                                   </v>
          </cell>
          <cell r="C1242">
            <v>0</v>
          </cell>
          <cell r="D1242">
            <v>0</v>
          </cell>
        </row>
        <row r="1243">
          <cell r="A1243" t="str">
            <v xml:space="preserve">5214-6                                       </v>
          </cell>
          <cell r="C1243">
            <v>0</v>
          </cell>
          <cell r="D1243">
            <v>0</v>
          </cell>
        </row>
        <row r="1244">
          <cell r="A1244" t="str">
            <v xml:space="preserve">5214-6-100                                   </v>
          </cell>
          <cell r="C1244">
            <v>0</v>
          </cell>
          <cell r="D1244">
            <v>0</v>
          </cell>
        </row>
        <row r="1245">
          <cell r="A1245" t="str">
            <v xml:space="preserve">5214-6-150                                   </v>
          </cell>
          <cell r="C1245">
            <v>0</v>
          </cell>
          <cell r="D1245">
            <v>0</v>
          </cell>
        </row>
        <row r="1246">
          <cell r="A1246" t="str">
            <v xml:space="preserve">5214-6-170                                   </v>
          </cell>
          <cell r="C1246">
            <v>0</v>
          </cell>
          <cell r="D1246">
            <v>0</v>
          </cell>
        </row>
        <row r="1247">
          <cell r="A1247" t="str">
            <v xml:space="preserve">5214-6-200                                   </v>
          </cell>
          <cell r="C1247">
            <v>0</v>
          </cell>
          <cell r="D1247">
            <v>0</v>
          </cell>
        </row>
        <row r="1248">
          <cell r="A1248" t="str">
            <v xml:space="preserve">5214-6-250                                   </v>
          </cell>
          <cell r="C1248">
            <v>0</v>
          </cell>
          <cell r="D1248">
            <v>0</v>
          </cell>
        </row>
        <row r="1249">
          <cell r="A1249" t="str">
            <v xml:space="preserve">5214-6-270                                   </v>
          </cell>
          <cell r="C1249">
            <v>0</v>
          </cell>
          <cell r="D1249">
            <v>0</v>
          </cell>
        </row>
        <row r="1250">
          <cell r="A1250" t="str">
            <v xml:space="preserve">5214-6-300                                   </v>
          </cell>
          <cell r="C1250">
            <v>0</v>
          </cell>
          <cell r="D1250">
            <v>0</v>
          </cell>
        </row>
        <row r="1251">
          <cell r="A1251" t="str">
            <v xml:space="preserve">5214-7-100                                   </v>
          </cell>
          <cell r="C1251">
            <v>0</v>
          </cell>
          <cell r="D1251">
            <v>0</v>
          </cell>
        </row>
        <row r="1252">
          <cell r="A1252" t="str">
            <v xml:space="preserve">5214-7-200                                   </v>
          </cell>
          <cell r="C1252">
            <v>0</v>
          </cell>
          <cell r="D1252">
            <v>0</v>
          </cell>
        </row>
        <row r="1253">
          <cell r="A1253" t="str">
            <v xml:space="preserve">5215-2                                       </v>
          </cell>
          <cell r="C1253">
            <v>0</v>
          </cell>
          <cell r="D1253">
            <v>0</v>
          </cell>
        </row>
        <row r="1254">
          <cell r="A1254" t="str">
            <v xml:space="preserve">5215-2-000                                   </v>
          </cell>
          <cell r="C1254">
            <v>0</v>
          </cell>
          <cell r="D1254">
            <v>0</v>
          </cell>
        </row>
        <row r="1255">
          <cell r="A1255" t="str">
            <v xml:space="preserve">5215-2-100                                   </v>
          </cell>
          <cell r="C1255">
            <v>0</v>
          </cell>
          <cell r="D1255">
            <v>0</v>
          </cell>
        </row>
        <row r="1256">
          <cell r="A1256" t="str">
            <v xml:space="preserve">5215-2-110                                   </v>
          </cell>
          <cell r="C1256">
            <v>0</v>
          </cell>
          <cell r="D1256">
            <v>12474.51</v>
          </cell>
        </row>
        <row r="1257">
          <cell r="A1257" t="str">
            <v xml:space="preserve">5215-2-111                                   </v>
          </cell>
          <cell r="C1257">
            <v>0</v>
          </cell>
          <cell r="D1257">
            <v>0</v>
          </cell>
        </row>
        <row r="1258">
          <cell r="A1258" t="str">
            <v xml:space="preserve">5215-2-112                                   </v>
          </cell>
          <cell r="C1258">
            <v>0</v>
          </cell>
          <cell r="D1258">
            <v>0</v>
          </cell>
        </row>
        <row r="1259">
          <cell r="A1259" t="str">
            <v xml:space="preserve">5215-2-112-1                                 </v>
          </cell>
          <cell r="C1259">
            <v>0</v>
          </cell>
          <cell r="D1259">
            <v>5568.06</v>
          </cell>
        </row>
        <row r="1260">
          <cell r="A1260" t="str">
            <v xml:space="preserve">5215-2-112-2                                 </v>
          </cell>
          <cell r="C1260">
            <v>0</v>
          </cell>
          <cell r="D1260">
            <v>2839.8</v>
          </cell>
        </row>
        <row r="1261">
          <cell r="A1261" t="str">
            <v xml:space="preserve">5215-2-112-3                                 </v>
          </cell>
          <cell r="C1261">
            <v>0</v>
          </cell>
          <cell r="D1261">
            <v>0</v>
          </cell>
        </row>
        <row r="1262">
          <cell r="A1262" t="str">
            <v xml:space="preserve">5215-2-113                                   </v>
          </cell>
          <cell r="C1262">
            <v>0</v>
          </cell>
          <cell r="D1262">
            <v>0</v>
          </cell>
        </row>
        <row r="1263">
          <cell r="A1263" t="str">
            <v xml:space="preserve">5215-2-114                                   </v>
          </cell>
          <cell r="C1263">
            <v>0</v>
          </cell>
          <cell r="D1263">
            <v>0</v>
          </cell>
        </row>
        <row r="1264">
          <cell r="A1264" t="str">
            <v xml:space="preserve">5215-2-115                                   </v>
          </cell>
          <cell r="C1264">
            <v>0</v>
          </cell>
          <cell r="D1264">
            <v>9943.57</v>
          </cell>
        </row>
        <row r="1265">
          <cell r="A1265" t="str">
            <v xml:space="preserve">5215-2-120                                   </v>
          </cell>
          <cell r="C1265">
            <v>0</v>
          </cell>
          <cell r="D1265">
            <v>0</v>
          </cell>
        </row>
        <row r="1266">
          <cell r="A1266" t="str">
            <v xml:space="preserve">5215-2-130                                   </v>
          </cell>
          <cell r="C1266">
            <v>0</v>
          </cell>
          <cell r="D1266">
            <v>19235.11</v>
          </cell>
        </row>
        <row r="1267">
          <cell r="A1267" t="str">
            <v xml:space="preserve">5215-2-140                                   </v>
          </cell>
          <cell r="C1267">
            <v>0</v>
          </cell>
          <cell r="D1267">
            <v>0</v>
          </cell>
        </row>
        <row r="1268">
          <cell r="A1268" t="str">
            <v xml:space="preserve">5215-2-141                                   </v>
          </cell>
          <cell r="C1268">
            <v>0</v>
          </cell>
          <cell r="D1268">
            <v>0</v>
          </cell>
        </row>
        <row r="1269">
          <cell r="A1269" t="str">
            <v xml:space="preserve">5215-2-142                                   </v>
          </cell>
          <cell r="C1269">
            <v>0</v>
          </cell>
          <cell r="D1269">
            <v>0</v>
          </cell>
        </row>
        <row r="1270">
          <cell r="A1270" t="str">
            <v xml:space="preserve">5215-2-200                                   </v>
          </cell>
          <cell r="C1270">
            <v>0</v>
          </cell>
          <cell r="D1270">
            <v>0</v>
          </cell>
        </row>
        <row r="1271">
          <cell r="A1271" t="str">
            <v xml:space="preserve">5215-2-300                                   </v>
          </cell>
          <cell r="C1271">
            <v>0</v>
          </cell>
          <cell r="D1271">
            <v>0</v>
          </cell>
        </row>
        <row r="1272">
          <cell r="A1272" t="str">
            <v xml:space="preserve">5215-2-400                                   </v>
          </cell>
          <cell r="C1272">
            <v>0</v>
          </cell>
          <cell r="D1272">
            <v>0</v>
          </cell>
        </row>
        <row r="1273">
          <cell r="A1273" t="str">
            <v xml:space="preserve">5215-2-500                                   </v>
          </cell>
          <cell r="C1273">
            <v>0</v>
          </cell>
          <cell r="D1273">
            <v>0</v>
          </cell>
        </row>
        <row r="1274">
          <cell r="A1274" t="str">
            <v xml:space="preserve">5215-2-600                                   </v>
          </cell>
          <cell r="C1274">
            <v>0</v>
          </cell>
          <cell r="D1274">
            <v>0</v>
          </cell>
        </row>
        <row r="1275">
          <cell r="A1275" t="str">
            <v xml:space="preserve">5215-2-610                                   </v>
          </cell>
          <cell r="C1275">
            <v>0</v>
          </cell>
          <cell r="D1275">
            <v>0</v>
          </cell>
        </row>
        <row r="1276">
          <cell r="A1276" t="str">
            <v xml:space="preserve">5215-2-620                                   </v>
          </cell>
          <cell r="C1276">
            <v>0</v>
          </cell>
          <cell r="D1276">
            <v>0</v>
          </cell>
        </row>
        <row r="1277">
          <cell r="A1277" t="str">
            <v xml:space="preserve">5215-2-700                                   </v>
          </cell>
          <cell r="C1277">
            <v>0</v>
          </cell>
          <cell r="D1277">
            <v>0</v>
          </cell>
        </row>
        <row r="1278">
          <cell r="A1278" t="str">
            <v xml:space="preserve">5215-2-710                                   </v>
          </cell>
          <cell r="C1278">
            <v>0</v>
          </cell>
          <cell r="D1278">
            <v>19947.2</v>
          </cell>
        </row>
        <row r="1279">
          <cell r="A1279" t="str">
            <v xml:space="preserve">5215-2-720                                   </v>
          </cell>
          <cell r="C1279">
            <v>0</v>
          </cell>
          <cell r="D1279">
            <v>8588.02</v>
          </cell>
        </row>
        <row r="1280">
          <cell r="A1280" t="str">
            <v xml:space="preserve">5215-3                                       </v>
          </cell>
          <cell r="C1280">
            <v>0</v>
          </cell>
          <cell r="D1280">
            <v>0</v>
          </cell>
        </row>
        <row r="1281">
          <cell r="A1281" t="str">
            <v xml:space="preserve">5215-3-000                                   </v>
          </cell>
          <cell r="C1281">
            <v>0</v>
          </cell>
          <cell r="D1281">
            <v>0</v>
          </cell>
        </row>
        <row r="1282">
          <cell r="A1282" t="str">
            <v xml:space="preserve">5215-3-100                                   </v>
          </cell>
          <cell r="C1282">
            <v>0</v>
          </cell>
          <cell r="D1282">
            <v>8236.26</v>
          </cell>
        </row>
        <row r="1283">
          <cell r="A1283" t="str">
            <v xml:space="preserve">5215-3-200                                   </v>
          </cell>
          <cell r="C1283">
            <v>0</v>
          </cell>
          <cell r="D1283">
            <v>0</v>
          </cell>
        </row>
        <row r="1284">
          <cell r="A1284" t="str">
            <v xml:space="preserve">5215-5                                       </v>
          </cell>
          <cell r="C1284">
            <v>0</v>
          </cell>
          <cell r="D1284">
            <v>0</v>
          </cell>
        </row>
        <row r="1285">
          <cell r="A1285" t="str">
            <v xml:space="preserve">5215-5-100                                   </v>
          </cell>
          <cell r="C1285">
            <v>0</v>
          </cell>
          <cell r="D1285">
            <v>0</v>
          </cell>
        </row>
        <row r="1286">
          <cell r="A1286" t="str">
            <v xml:space="preserve">5215-5-200                                   </v>
          </cell>
          <cell r="C1286">
            <v>0</v>
          </cell>
          <cell r="D1286">
            <v>0</v>
          </cell>
        </row>
        <row r="1287">
          <cell r="A1287" t="str">
            <v xml:space="preserve">5215-6                                       </v>
          </cell>
          <cell r="C1287">
            <v>0</v>
          </cell>
          <cell r="D1287">
            <v>0</v>
          </cell>
        </row>
        <row r="1288">
          <cell r="A1288" t="str">
            <v xml:space="preserve">5215-6-100                                   </v>
          </cell>
          <cell r="C1288">
            <v>0</v>
          </cell>
          <cell r="D1288">
            <v>82233.960000000006</v>
          </cell>
        </row>
        <row r="1289">
          <cell r="A1289" t="str">
            <v xml:space="preserve">5215-6-150                                   </v>
          </cell>
          <cell r="C1289">
            <v>0</v>
          </cell>
          <cell r="D1289">
            <v>35167.129999999997</v>
          </cell>
        </row>
        <row r="1290">
          <cell r="A1290" t="str">
            <v xml:space="preserve">5215-6-170                                   </v>
          </cell>
          <cell r="C1290">
            <v>0</v>
          </cell>
          <cell r="D1290">
            <v>0</v>
          </cell>
        </row>
        <row r="1291">
          <cell r="A1291" t="str">
            <v xml:space="preserve">5215-6-200                                   </v>
          </cell>
          <cell r="C1291">
            <v>0</v>
          </cell>
          <cell r="D1291">
            <v>14147.5</v>
          </cell>
        </row>
        <row r="1292">
          <cell r="A1292" t="str">
            <v xml:space="preserve">5215-6-250                                   </v>
          </cell>
          <cell r="C1292">
            <v>0</v>
          </cell>
          <cell r="D1292">
            <v>0</v>
          </cell>
        </row>
        <row r="1293">
          <cell r="A1293" t="str">
            <v xml:space="preserve">5215-6-270                                   </v>
          </cell>
          <cell r="C1293">
            <v>0</v>
          </cell>
          <cell r="D1293">
            <v>0</v>
          </cell>
        </row>
        <row r="1294">
          <cell r="A1294" t="str">
            <v xml:space="preserve">5215-6-300                                   </v>
          </cell>
          <cell r="C1294">
            <v>0</v>
          </cell>
          <cell r="D1294">
            <v>7189.57</v>
          </cell>
        </row>
        <row r="1295">
          <cell r="A1295" t="str">
            <v xml:space="preserve">5215-7-100                                   </v>
          </cell>
          <cell r="C1295">
            <v>0</v>
          </cell>
          <cell r="D1295">
            <v>0</v>
          </cell>
        </row>
        <row r="1296">
          <cell r="A1296" t="str">
            <v xml:space="preserve">5215-7-200                                   </v>
          </cell>
          <cell r="C1296">
            <v>0</v>
          </cell>
          <cell r="D1296">
            <v>0</v>
          </cell>
        </row>
        <row r="1297">
          <cell r="A1297" t="str">
            <v xml:space="preserve">5216-2                                       </v>
          </cell>
          <cell r="C1297">
            <v>0</v>
          </cell>
          <cell r="D1297">
            <v>0</v>
          </cell>
        </row>
        <row r="1298">
          <cell r="A1298" t="str">
            <v xml:space="preserve">5216-2-000                                   </v>
          </cell>
          <cell r="C1298">
            <v>0</v>
          </cell>
          <cell r="D1298">
            <v>0</v>
          </cell>
        </row>
        <row r="1299">
          <cell r="A1299" t="str">
            <v xml:space="preserve">5216-2-100                                   </v>
          </cell>
          <cell r="C1299">
            <v>0</v>
          </cell>
          <cell r="D1299">
            <v>0</v>
          </cell>
        </row>
        <row r="1300">
          <cell r="A1300" t="str">
            <v xml:space="preserve">5216-2-110                                   </v>
          </cell>
          <cell r="C1300">
            <v>0</v>
          </cell>
          <cell r="D1300">
            <v>0</v>
          </cell>
        </row>
        <row r="1301">
          <cell r="A1301" t="str">
            <v xml:space="preserve">5216-2-111                                   </v>
          </cell>
          <cell r="C1301">
            <v>0</v>
          </cell>
          <cell r="D1301">
            <v>0</v>
          </cell>
        </row>
        <row r="1302">
          <cell r="A1302" t="str">
            <v xml:space="preserve">5216-2-112                                   </v>
          </cell>
          <cell r="C1302">
            <v>0</v>
          </cell>
          <cell r="D1302">
            <v>0</v>
          </cell>
        </row>
        <row r="1303">
          <cell r="A1303" t="str">
            <v xml:space="preserve">5216-2-112-1                                 </v>
          </cell>
          <cell r="C1303">
            <v>0</v>
          </cell>
          <cell r="D1303">
            <v>0</v>
          </cell>
        </row>
        <row r="1304">
          <cell r="A1304" t="str">
            <v xml:space="preserve">5216-2-112-2                                 </v>
          </cell>
          <cell r="C1304">
            <v>0</v>
          </cell>
          <cell r="D1304">
            <v>0</v>
          </cell>
        </row>
        <row r="1305">
          <cell r="A1305" t="str">
            <v xml:space="preserve">5216-2-112-3                                 </v>
          </cell>
          <cell r="C1305">
            <v>0</v>
          </cell>
          <cell r="D1305">
            <v>0</v>
          </cell>
        </row>
        <row r="1306">
          <cell r="A1306" t="str">
            <v xml:space="preserve">5216-2-113                                   </v>
          </cell>
          <cell r="C1306">
            <v>0</v>
          </cell>
          <cell r="D1306">
            <v>0</v>
          </cell>
        </row>
        <row r="1307">
          <cell r="A1307" t="str">
            <v xml:space="preserve">5216-2-114                                   </v>
          </cell>
          <cell r="C1307">
            <v>0</v>
          </cell>
          <cell r="D1307">
            <v>0</v>
          </cell>
        </row>
        <row r="1308">
          <cell r="A1308" t="str">
            <v xml:space="preserve">5216-2-115                                   </v>
          </cell>
          <cell r="C1308">
            <v>0</v>
          </cell>
          <cell r="D1308">
            <v>0</v>
          </cell>
        </row>
        <row r="1309">
          <cell r="A1309" t="str">
            <v xml:space="preserve">5216-2-120                                   </v>
          </cell>
          <cell r="C1309">
            <v>0</v>
          </cell>
          <cell r="D1309">
            <v>0</v>
          </cell>
        </row>
        <row r="1310">
          <cell r="A1310" t="str">
            <v xml:space="preserve">5216-2-130                                   </v>
          </cell>
          <cell r="C1310">
            <v>0</v>
          </cell>
          <cell r="D1310">
            <v>0</v>
          </cell>
        </row>
        <row r="1311">
          <cell r="A1311" t="str">
            <v xml:space="preserve">5216-2-140                                   </v>
          </cell>
          <cell r="C1311">
            <v>0</v>
          </cell>
          <cell r="D1311">
            <v>0</v>
          </cell>
        </row>
        <row r="1312">
          <cell r="A1312" t="str">
            <v xml:space="preserve">5216-2-141                                   </v>
          </cell>
          <cell r="C1312">
            <v>0</v>
          </cell>
          <cell r="D1312">
            <v>0</v>
          </cell>
        </row>
        <row r="1313">
          <cell r="A1313" t="str">
            <v xml:space="preserve">5216-2-142                                   </v>
          </cell>
          <cell r="C1313">
            <v>0</v>
          </cell>
          <cell r="D1313">
            <v>0</v>
          </cell>
        </row>
        <row r="1314">
          <cell r="A1314" t="str">
            <v xml:space="preserve">5216-2-200                                   </v>
          </cell>
          <cell r="C1314">
            <v>0</v>
          </cell>
          <cell r="D1314">
            <v>0</v>
          </cell>
        </row>
        <row r="1315">
          <cell r="A1315" t="str">
            <v xml:space="preserve">5216-2-300                                   </v>
          </cell>
          <cell r="C1315">
            <v>0</v>
          </cell>
          <cell r="D1315">
            <v>0</v>
          </cell>
        </row>
        <row r="1316">
          <cell r="A1316" t="str">
            <v xml:space="preserve">5216-2-400                                   </v>
          </cell>
          <cell r="C1316">
            <v>0</v>
          </cell>
          <cell r="D1316">
            <v>0</v>
          </cell>
        </row>
        <row r="1317">
          <cell r="A1317" t="str">
            <v xml:space="preserve">5216-2-500                                   </v>
          </cell>
          <cell r="C1317">
            <v>0</v>
          </cell>
          <cell r="D1317">
            <v>0</v>
          </cell>
        </row>
        <row r="1318">
          <cell r="A1318" t="str">
            <v xml:space="preserve">5216-2-600                                   </v>
          </cell>
          <cell r="C1318">
            <v>0</v>
          </cell>
          <cell r="D1318">
            <v>0</v>
          </cell>
        </row>
        <row r="1319">
          <cell r="A1319" t="str">
            <v xml:space="preserve">5216-2-610                                   </v>
          </cell>
          <cell r="C1319">
            <v>0</v>
          </cell>
          <cell r="D1319">
            <v>0</v>
          </cell>
        </row>
        <row r="1320">
          <cell r="A1320" t="str">
            <v xml:space="preserve">5216-2-620                                   </v>
          </cell>
          <cell r="C1320">
            <v>0</v>
          </cell>
          <cell r="D1320">
            <v>0</v>
          </cell>
        </row>
        <row r="1321">
          <cell r="A1321" t="str">
            <v xml:space="preserve">5216-2-700                                   </v>
          </cell>
          <cell r="C1321">
            <v>0</v>
          </cell>
          <cell r="D1321">
            <v>0</v>
          </cell>
        </row>
        <row r="1322">
          <cell r="A1322" t="str">
            <v xml:space="preserve">5216-2-710                                   </v>
          </cell>
          <cell r="C1322">
            <v>0</v>
          </cell>
          <cell r="D1322">
            <v>0</v>
          </cell>
        </row>
        <row r="1323">
          <cell r="A1323" t="str">
            <v xml:space="preserve">5216-2-720                                   </v>
          </cell>
          <cell r="C1323">
            <v>0</v>
          </cell>
          <cell r="D1323">
            <v>0</v>
          </cell>
        </row>
        <row r="1324">
          <cell r="A1324" t="str">
            <v xml:space="preserve">5216-3                                       </v>
          </cell>
          <cell r="C1324">
            <v>0</v>
          </cell>
          <cell r="D1324">
            <v>0</v>
          </cell>
        </row>
        <row r="1325">
          <cell r="A1325" t="str">
            <v xml:space="preserve">5216-3-000                                   </v>
          </cell>
          <cell r="C1325">
            <v>0</v>
          </cell>
          <cell r="D1325">
            <v>0</v>
          </cell>
        </row>
        <row r="1326">
          <cell r="A1326" t="str">
            <v xml:space="preserve">5216-3-100                                   </v>
          </cell>
          <cell r="C1326">
            <v>0</v>
          </cell>
          <cell r="D1326">
            <v>0</v>
          </cell>
        </row>
        <row r="1327">
          <cell r="A1327" t="str">
            <v xml:space="preserve">5216-3-200                                   </v>
          </cell>
          <cell r="C1327">
            <v>0</v>
          </cell>
          <cell r="D1327">
            <v>0</v>
          </cell>
        </row>
        <row r="1328">
          <cell r="A1328" t="str">
            <v xml:space="preserve">5216-5                                       </v>
          </cell>
          <cell r="C1328">
            <v>0</v>
          </cell>
          <cell r="D1328">
            <v>0</v>
          </cell>
        </row>
        <row r="1329">
          <cell r="A1329" t="str">
            <v xml:space="preserve">5216-5-100                                   </v>
          </cell>
          <cell r="C1329">
            <v>0</v>
          </cell>
          <cell r="D1329">
            <v>0</v>
          </cell>
        </row>
        <row r="1330">
          <cell r="A1330" t="str">
            <v xml:space="preserve">5216-5-200                                   </v>
          </cell>
          <cell r="C1330">
            <v>0</v>
          </cell>
          <cell r="D1330">
            <v>0</v>
          </cell>
        </row>
        <row r="1331">
          <cell r="A1331" t="str">
            <v xml:space="preserve">5216-6                                       </v>
          </cell>
          <cell r="C1331">
            <v>0</v>
          </cell>
          <cell r="D1331">
            <v>0</v>
          </cell>
        </row>
        <row r="1332">
          <cell r="A1332" t="str">
            <v xml:space="preserve">5216-6-100                                   </v>
          </cell>
          <cell r="C1332">
            <v>0</v>
          </cell>
          <cell r="D1332">
            <v>0</v>
          </cell>
        </row>
        <row r="1333">
          <cell r="A1333" t="str">
            <v xml:space="preserve">5216-6-150                                   </v>
          </cell>
          <cell r="C1333">
            <v>0</v>
          </cell>
          <cell r="D1333">
            <v>0</v>
          </cell>
        </row>
        <row r="1334">
          <cell r="A1334" t="str">
            <v xml:space="preserve">5216-6-170                                   </v>
          </cell>
          <cell r="C1334">
            <v>0</v>
          </cell>
          <cell r="D1334">
            <v>0</v>
          </cell>
        </row>
        <row r="1335">
          <cell r="A1335" t="str">
            <v xml:space="preserve">5216-6-200                                   </v>
          </cell>
          <cell r="C1335">
            <v>0</v>
          </cell>
          <cell r="D1335">
            <v>0</v>
          </cell>
        </row>
        <row r="1336">
          <cell r="A1336" t="str">
            <v xml:space="preserve">5216-6-250                                   </v>
          </cell>
          <cell r="C1336">
            <v>0</v>
          </cell>
          <cell r="D1336">
            <v>0</v>
          </cell>
        </row>
        <row r="1337">
          <cell r="A1337" t="str">
            <v xml:space="preserve">5216-6-270                                   </v>
          </cell>
          <cell r="C1337">
            <v>0</v>
          </cell>
          <cell r="D1337">
            <v>0</v>
          </cell>
        </row>
        <row r="1338">
          <cell r="A1338" t="str">
            <v xml:space="preserve">5216-6-300                                   </v>
          </cell>
          <cell r="C1338">
            <v>0</v>
          </cell>
          <cell r="D1338">
            <v>0</v>
          </cell>
        </row>
        <row r="1339">
          <cell r="A1339" t="str">
            <v xml:space="preserve">5216-7-100                                   </v>
          </cell>
          <cell r="C1339">
            <v>0</v>
          </cell>
          <cell r="D1339">
            <v>0</v>
          </cell>
        </row>
        <row r="1340">
          <cell r="A1340" t="str">
            <v xml:space="preserve">5216-7-200                                   </v>
          </cell>
          <cell r="C1340">
            <v>0</v>
          </cell>
          <cell r="D1340">
            <v>0</v>
          </cell>
        </row>
        <row r="1341">
          <cell r="A1341" t="str">
            <v xml:space="preserve">5217-2                                       </v>
          </cell>
          <cell r="C1341">
            <v>0</v>
          </cell>
          <cell r="D1341">
            <v>0</v>
          </cell>
        </row>
        <row r="1342">
          <cell r="A1342" t="str">
            <v xml:space="preserve">5217-2-000                                   </v>
          </cell>
          <cell r="C1342">
            <v>0</v>
          </cell>
          <cell r="D1342">
            <v>0</v>
          </cell>
        </row>
        <row r="1343">
          <cell r="A1343" t="str">
            <v xml:space="preserve">5217-2-100                                   </v>
          </cell>
          <cell r="C1343">
            <v>0</v>
          </cell>
          <cell r="D1343">
            <v>0</v>
          </cell>
        </row>
        <row r="1344">
          <cell r="A1344" t="str">
            <v xml:space="preserve">5217-2-110                                   </v>
          </cell>
          <cell r="C1344">
            <v>0</v>
          </cell>
          <cell r="D1344">
            <v>0</v>
          </cell>
        </row>
        <row r="1345">
          <cell r="A1345" t="str">
            <v xml:space="preserve">5217-2-111                                   </v>
          </cell>
          <cell r="C1345">
            <v>0</v>
          </cell>
          <cell r="D1345">
            <v>0</v>
          </cell>
        </row>
        <row r="1346">
          <cell r="A1346" t="str">
            <v xml:space="preserve">5217-2-112                                   </v>
          </cell>
          <cell r="C1346">
            <v>0</v>
          </cell>
          <cell r="D1346">
            <v>0</v>
          </cell>
        </row>
        <row r="1347">
          <cell r="A1347" t="str">
            <v xml:space="preserve">5217-2-112-1                                 </v>
          </cell>
          <cell r="C1347">
            <v>0</v>
          </cell>
          <cell r="D1347">
            <v>0</v>
          </cell>
        </row>
        <row r="1348">
          <cell r="A1348" t="str">
            <v xml:space="preserve">5217-2-112-2                                 </v>
          </cell>
          <cell r="C1348">
            <v>0</v>
          </cell>
          <cell r="D1348">
            <v>0</v>
          </cell>
        </row>
        <row r="1349">
          <cell r="A1349" t="str">
            <v xml:space="preserve">5217-2-112-3                                 </v>
          </cell>
          <cell r="C1349">
            <v>0</v>
          </cell>
          <cell r="D1349">
            <v>0</v>
          </cell>
        </row>
        <row r="1350">
          <cell r="A1350" t="str">
            <v xml:space="preserve">5217-2-113                                   </v>
          </cell>
          <cell r="C1350">
            <v>0</v>
          </cell>
          <cell r="D1350">
            <v>0</v>
          </cell>
        </row>
        <row r="1351">
          <cell r="A1351" t="str">
            <v xml:space="preserve">5217-2-114                                   </v>
          </cell>
          <cell r="C1351">
            <v>0</v>
          </cell>
          <cell r="D1351">
            <v>0</v>
          </cell>
        </row>
        <row r="1352">
          <cell r="A1352" t="str">
            <v xml:space="preserve">5217-2-115                                   </v>
          </cell>
          <cell r="C1352">
            <v>0</v>
          </cell>
          <cell r="D1352">
            <v>0</v>
          </cell>
        </row>
        <row r="1353">
          <cell r="A1353" t="str">
            <v xml:space="preserve">5217-2-120                                   </v>
          </cell>
          <cell r="C1353">
            <v>0</v>
          </cell>
          <cell r="D1353">
            <v>0</v>
          </cell>
        </row>
        <row r="1354">
          <cell r="A1354" t="str">
            <v xml:space="preserve">5217-2-130                                   </v>
          </cell>
          <cell r="C1354">
            <v>0</v>
          </cell>
          <cell r="D1354">
            <v>0</v>
          </cell>
        </row>
        <row r="1355">
          <cell r="A1355" t="str">
            <v xml:space="preserve">5217-2-140                                   </v>
          </cell>
          <cell r="C1355">
            <v>0</v>
          </cell>
          <cell r="D1355">
            <v>0</v>
          </cell>
        </row>
        <row r="1356">
          <cell r="A1356" t="str">
            <v xml:space="preserve">5217-2-141                                   </v>
          </cell>
          <cell r="C1356">
            <v>0</v>
          </cell>
          <cell r="D1356">
            <v>0</v>
          </cell>
        </row>
        <row r="1357">
          <cell r="A1357" t="str">
            <v xml:space="preserve">5217-2-142                                   </v>
          </cell>
          <cell r="C1357">
            <v>0</v>
          </cell>
          <cell r="D1357">
            <v>0</v>
          </cell>
        </row>
        <row r="1358">
          <cell r="A1358" t="str">
            <v xml:space="preserve">5217-2-200                                   </v>
          </cell>
          <cell r="C1358">
            <v>0</v>
          </cell>
          <cell r="D1358">
            <v>0</v>
          </cell>
        </row>
        <row r="1359">
          <cell r="A1359" t="str">
            <v xml:space="preserve">5217-2-300                                   </v>
          </cell>
          <cell r="C1359">
            <v>0</v>
          </cell>
          <cell r="D1359">
            <v>0</v>
          </cell>
        </row>
        <row r="1360">
          <cell r="A1360" t="str">
            <v xml:space="preserve">5217-2-400                                   </v>
          </cell>
          <cell r="C1360">
            <v>0</v>
          </cell>
          <cell r="D1360">
            <v>0</v>
          </cell>
        </row>
        <row r="1361">
          <cell r="A1361" t="str">
            <v xml:space="preserve">5217-2-500                                   </v>
          </cell>
          <cell r="C1361">
            <v>0</v>
          </cell>
          <cell r="D1361">
            <v>0</v>
          </cell>
        </row>
        <row r="1362">
          <cell r="A1362" t="str">
            <v xml:space="preserve">5217-2-600                                   </v>
          </cell>
          <cell r="C1362">
            <v>0</v>
          </cell>
          <cell r="D1362">
            <v>0</v>
          </cell>
        </row>
        <row r="1363">
          <cell r="A1363" t="str">
            <v xml:space="preserve">5217-2-610                                   </v>
          </cell>
          <cell r="C1363">
            <v>0</v>
          </cell>
          <cell r="D1363">
            <v>0</v>
          </cell>
        </row>
        <row r="1364">
          <cell r="A1364" t="str">
            <v xml:space="preserve">5217-2-620                                   </v>
          </cell>
          <cell r="C1364">
            <v>0</v>
          </cell>
          <cell r="D1364">
            <v>0</v>
          </cell>
        </row>
        <row r="1365">
          <cell r="A1365" t="str">
            <v xml:space="preserve">5217-2-700                                   </v>
          </cell>
          <cell r="C1365">
            <v>0</v>
          </cell>
          <cell r="D1365">
            <v>0</v>
          </cell>
        </row>
        <row r="1366">
          <cell r="A1366" t="str">
            <v xml:space="preserve">5217-2-710                                   </v>
          </cell>
          <cell r="C1366">
            <v>0</v>
          </cell>
          <cell r="D1366">
            <v>0</v>
          </cell>
        </row>
        <row r="1367">
          <cell r="A1367" t="str">
            <v xml:space="preserve">5217-2-720                                   </v>
          </cell>
          <cell r="C1367">
            <v>0</v>
          </cell>
          <cell r="D1367">
            <v>0</v>
          </cell>
        </row>
        <row r="1368">
          <cell r="A1368" t="str">
            <v xml:space="preserve">5217-3                                       </v>
          </cell>
          <cell r="C1368">
            <v>0</v>
          </cell>
          <cell r="D1368">
            <v>0</v>
          </cell>
        </row>
        <row r="1369">
          <cell r="A1369" t="str">
            <v xml:space="preserve">5217-3-000                                   </v>
          </cell>
          <cell r="C1369">
            <v>0</v>
          </cell>
          <cell r="D1369">
            <v>0</v>
          </cell>
        </row>
        <row r="1370">
          <cell r="A1370" t="str">
            <v xml:space="preserve">5217-3-100                                   </v>
          </cell>
          <cell r="C1370">
            <v>0</v>
          </cell>
          <cell r="D1370">
            <v>0</v>
          </cell>
        </row>
        <row r="1371">
          <cell r="A1371" t="str">
            <v xml:space="preserve">5217-3-200                                   </v>
          </cell>
          <cell r="C1371">
            <v>0</v>
          </cell>
          <cell r="D1371">
            <v>0</v>
          </cell>
        </row>
        <row r="1372">
          <cell r="A1372" t="str">
            <v xml:space="preserve">5217-5                                       </v>
          </cell>
          <cell r="C1372">
            <v>0</v>
          </cell>
          <cell r="D1372">
            <v>0</v>
          </cell>
        </row>
        <row r="1373">
          <cell r="A1373" t="str">
            <v xml:space="preserve">5217-5-100                                   </v>
          </cell>
          <cell r="C1373">
            <v>0</v>
          </cell>
          <cell r="D1373">
            <v>0</v>
          </cell>
        </row>
        <row r="1374">
          <cell r="A1374" t="str">
            <v xml:space="preserve">5217-5-200                                   </v>
          </cell>
          <cell r="C1374">
            <v>0</v>
          </cell>
          <cell r="D1374">
            <v>0</v>
          </cell>
        </row>
        <row r="1375">
          <cell r="A1375" t="str">
            <v xml:space="preserve">5217-6                                       </v>
          </cell>
          <cell r="C1375">
            <v>0</v>
          </cell>
          <cell r="D1375">
            <v>0</v>
          </cell>
        </row>
        <row r="1376">
          <cell r="A1376" t="str">
            <v xml:space="preserve">5217-6-100                                   </v>
          </cell>
          <cell r="C1376">
            <v>0</v>
          </cell>
          <cell r="D1376">
            <v>0</v>
          </cell>
        </row>
        <row r="1377">
          <cell r="A1377" t="str">
            <v xml:space="preserve">5217-6-150                                   </v>
          </cell>
          <cell r="C1377">
            <v>0</v>
          </cell>
          <cell r="D1377">
            <v>0</v>
          </cell>
        </row>
        <row r="1378">
          <cell r="A1378" t="str">
            <v xml:space="preserve">5217-6-170                                   </v>
          </cell>
          <cell r="C1378">
            <v>0</v>
          </cell>
          <cell r="D1378">
            <v>0</v>
          </cell>
        </row>
        <row r="1379">
          <cell r="A1379" t="str">
            <v xml:space="preserve">5217-6-200                                   </v>
          </cell>
          <cell r="C1379">
            <v>0</v>
          </cell>
          <cell r="D1379">
            <v>0</v>
          </cell>
        </row>
        <row r="1380">
          <cell r="A1380" t="str">
            <v xml:space="preserve">5217-6-250                                   </v>
          </cell>
          <cell r="C1380">
            <v>0</v>
          </cell>
          <cell r="D1380">
            <v>0</v>
          </cell>
        </row>
        <row r="1381">
          <cell r="A1381" t="str">
            <v xml:space="preserve">5217-6-270                                   </v>
          </cell>
          <cell r="C1381">
            <v>0</v>
          </cell>
          <cell r="D1381">
            <v>0</v>
          </cell>
        </row>
        <row r="1382">
          <cell r="A1382" t="str">
            <v xml:space="preserve">5217-6-300                                   </v>
          </cell>
          <cell r="C1382">
            <v>0</v>
          </cell>
          <cell r="D1382">
            <v>0</v>
          </cell>
        </row>
        <row r="1383">
          <cell r="A1383" t="str">
            <v xml:space="preserve">5217-7-100                                   </v>
          </cell>
          <cell r="C1383">
            <v>0</v>
          </cell>
          <cell r="D1383">
            <v>0</v>
          </cell>
        </row>
        <row r="1384">
          <cell r="A1384" t="str">
            <v xml:space="preserve">5217-7-200                                   </v>
          </cell>
          <cell r="C1384">
            <v>0</v>
          </cell>
          <cell r="D1384">
            <v>0</v>
          </cell>
        </row>
        <row r="1385">
          <cell r="A1385" t="str">
            <v xml:space="preserve">5218-2                                       </v>
          </cell>
          <cell r="C1385">
            <v>0</v>
          </cell>
          <cell r="D1385">
            <v>0</v>
          </cell>
        </row>
        <row r="1386">
          <cell r="A1386" t="str">
            <v xml:space="preserve">5218-2-000                                   </v>
          </cell>
          <cell r="C1386">
            <v>0</v>
          </cell>
          <cell r="D1386">
            <v>0</v>
          </cell>
        </row>
        <row r="1387">
          <cell r="A1387" t="str">
            <v xml:space="preserve">5218-2-100                                   </v>
          </cell>
          <cell r="C1387">
            <v>0</v>
          </cell>
          <cell r="D1387">
            <v>0</v>
          </cell>
        </row>
        <row r="1388">
          <cell r="A1388" t="str">
            <v xml:space="preserve">5218-2-110                                   </v>
          </cell>
          <cell r="C1388">
            <v>2237</v>
          </cell>
          <cell r="D1388">
            <v>-449.20000000000005</v>
          </cell>
        </row>
        <row r="1389">
          <cell r="A1389" t="str">
            <v xml:space="preserve">5218-2-111                                   </v>
          </cell>
          <cell r="C1389">
            <v>0</v>
          </cell>
          <cell r="D1389">
            <v>0</v>
          </cell>
        </row>
        <row r="1390">
          <cell r="A1390" t="str">
            <v xml:space="preserve">5218-2-112                                   </v>
          </cell>
          <cell r="C1390">
            <v>0</v>
          </cell>
          <cell r="D1390">
            <v>0</v>
          </cell>
        </row>
        <row r="1391">
          <cell r="A1391" t="str">
            <v xml:space="preserve">5218-2-112-1                                 </v>
          </cell>
          <cell r="C1391">
            <v>186</v>
          </cell>
          <cell r="D1391">
            <v>-37.199999999999989</v>
          </cell>
        </row>
        <row r="1392">
          <cell r="A1392" t="str">
            <v xml:space="preserve">5218-2-112-2                                 </v>
          </cell>
          <cell r="C1392">
            <v>378</v>
          </cell>
          <cell r="D1392">
            <v>-78.600000000000023</v>
          </cell>
        </row>
        <row r="1393">
          <cell r="A1393" t="str">
            <v xml:space="preserve">5218-2-112-3                                 </v>
          </cell>
          <cell r="C1393">
            <v>0</v>
          </cell>
          <cell r="D1393">
            <v>0</v>
          </cell>
        </row>
        <row r="1394">
          <cell r="A1394" t="str">
            <v xml:space="preserve">5218-2-113                                   </v>
          </cell>
          <cell r="C1394">
            <v>0</v>
          </cell>
          <cell r="D1394">
            <v>0</v>
          </cell>
        </row>
        <row r="1395">
          <cell r="A1395" t="str">
            <v xml:space="preserve">5218-2-114                                   </v>
          </cell>
          <cell r="C1395">
            <v>0</v>
          </cell>
          <cell r="D1395">
            <v>0</v>
          </cell>
        </row>
        <row r="1396">
          <cell r="A1396" t="str">
            <v xml:space="preserve">5218-2-115                                   </v>
          </cell>
          <cell r="C1396">
            <v>1123</v>
          </cell>
          <cell r="D1396">
            <v>-227.60000000000002</v>
          </cell>
        </row>
        <row r="1397">
          <cell r="A1397" t="str">
            <v xml:space="preserve">5218-2-120                                   </v>
          </cell>
          <cell r="C1397">
            <v>0</v>
          </cell>
          <cell r="D1397">
            <v>0</v>
          </cell>
        </row>
        <row r="1398">
          <cell r="A1398" t="str">
            <v xml:space="preserve">5218-2-130                                   </v>
          </cell>
          <cell r="C1398">
            <v>1494</v>
          </cell>
          <cell r="D1398">
            <v>-301.20000000000005</v>
          </cell>
        </row>
        <row r="1399">
          <cell r="A1399" t="str">
            <v xml:space="preserve">5218-2-140                                   </v>
          </cell>
          <cell r="C1399">
            <v>0</v>
          </cell>
          <cell r="D1399">
            <v>0</v>
          </cell>
        </row>
        <row r="1400">
          <cell r="A1400" t="str">
            <v xml:space="preserve">5218-2-141                                   </v>
          </cell>
          <cell r="C1400">
            <v>0</v>
          </cell>
          <cell r="D1400">
            <v>0</v>
          </cell>
        </row>
        <row r="1401">
          <cell r="A1401" t="str">
            <v xml:space="preserve">5218-2-142                                   </v>
          </cell>
          <cell r="C1401">
            <v>0</v>
          </cell>
          <cell r="D1401">
            <v>0</v>
          </cell>
        </row>
        <row r="1402">
          <cell r="A1402" t="str">
            <v xml:space="preserve">5218-2-200                                   </v>
          </cell>
          <cell r="C1402">
            <v>0</v>
          </cell>
          <cell r="D1402">
            <v>0</v>
          </cell>
        </row>
        <row r="1403">
          <cell r="A1403" t="str">
            <v xml:space="preserve">5218-2-300                                   </v>
          </cell>
          <cell r="C1403">
            <v>500</v>
          </cell>
          <cell r="D1403">
            <v>0</v>
          </cell>
        </row>
        <row r="1404">
          <cell r="A1404" t="str">
            <v xml:space="preserve">5218-2-400                                   </v>
          </cell>
          <cell r="C1404">
            <v>10000</v>
          </cell>
          <cell r="D1404">
            <v>0</v>
          </cell>
        </row>
        <row r="1405">
          <cell r="A1405" t="str">
            <v xml:space="preserve">5218-2-500                                   </v>
          </cell>
          <cell r="C1405">
            <v>0</v>
          </cell>
          <cell r="D1405">
            <v>0</v>
          </cell>
        </row>
        <row r="1406">
          <cell r="A1406" t="str">
            <v xml:space="preserve">5218-2-600                                   </v>
          </cell>
          <cell r="C1406">
            <v>0</v>
          </cell>
          <cell r="D1406">
            <v>0</v>
          </cell>
        </row>
        <row r="1407">
          <cell r="A1407" t="str">
            <v xml:space="preserve">5218-2-610                                   </v>
          </cell>
          <cell r="C1407">
            <v>0</v>
          </cell>
          <cell r="D1407">
            <v>0</v>
          </cell>
        </row>
        <row r="1408">
          <cell r="A1408" t="str">
            <v xml:space="preserve">5218-2-620                                   </v>
          </cell>
          <cell r="C1408">
            <v>0</v>
          </cell>
          <cell r="D1408">
            <v>0</v>
          </cell>
        </row>
        <row r="1409">
          <cell r="A1409" t="str">
            <v xml:space="preserve">5218-2-700                                   </v>
          </cell>
          <cell r="C1409">
            <v>0</v>
          </cell>
          <cell r="D1409">
            <v>0</v>
          </cell>
        </row>
        <row r="1410">
          <cell r="A1410" t="str">
            <v xml:space="preserve">5218-2-710                                   </v>
          </cell>
          <cell r="C1410">
            <v>2610</v>
          </cell>
          <cell r="D1410">
            <v>-523.80000000000018</v>
          </cell>
        </row>
        <row r="1411">
          <cell r="A1411" t="str">
            <v xml:space="preserve">5218-2-720                                   </v>
          </cell>
          <cell r="C1411">
            <v>1123</v>
          </cell>
          <cell r="D1411">
            <v>-227.60000000000002</v>
          </cell>
        </row>
        <row r="1412">
          <cell r="A1412" t="str">
            <v xml:space="preserve">5218-3                                       </v>
          </cell>
          <cell r="C1412">
            <v>0</v>
          </cell>
          <cell r="D1412">
            <v>0</v>
          </cell>
        </row>
        <row r="1413">
          <cell r="A1413" t="str">
            <v xml:space="preserve">5218-3-000                                   </v>
          </cell>
          <cell r="C1413">
            <v>0</v>
          </cell>
          <cell r="D1413">
            <v>0</v>
          </cell>
        </row>
        <row r="1414">
          <cell r="A1414" t="str">
            <v xml:space="preserve">5218-3-100                                   </v>
          </cell>
          <cell r="C1414">
            <v>564</v>
          </cell>
          <cell r="D1414">
            <v>-115.80000000000001</v>
          </cell>
        </row>
        <row r="1415">
          <cell r="A1415" t="str">
            <v xml:space="preserve">5218-3-200                                   </v>
          </cell>
          <cell r="C1415">
            <v>0</v>
          </cell>
          <cell r="D1415">
            <v>0</v>
          </cell>
        </row>
        <row r="1416">
          <cell r="A1416" t="str">
            <v xml:space="preserve">5218-5                                       </v>
          </cell>
          <cell r="C1416">
            <v>0</v>
          </cell>
          <cell r="D1416">
            <v>0</v>
          </cell>
        </row>
        <row r="1417">
          <cell r="A1417" t="str">
            <v xml:space="preserve">5218-5-100                                   </v>
          </cell>
          <cell r="C1417">
            <v>0</v>
          </cell>
          <cell r="D1417">
            <v>0</v>
          </cell>
        </row>
        <row r="1418">
          <cell r="A1418" t="str">
            <v xml:space="preserve">5218-5-200                                   </v>
          </cell>
          <cell r="C1418">
            <v>0</v>
          </cell>
          <cell r="D1418">
            <v>0</v>
          </cell>
        </row>
        <row r="1419">
          <cell r="A1419" t="str">
            <v xml:space="preserve">5218-6                                       </v>
          </cell>
          <cell r="C1419">
            <v>0</v>
          </cell>
          <cell r="D1419">
            <v>0</v>
          </cell>
        </row>
        <row r="1420">
          <cell r="A1420" t="str">
            <v xml:space="preserve">5218-6-100                                   </v>
          </cell>
          <cell r="C1420">
            <v>8938</v>
          </cell>
          <cell r="D1420">
            <v>-1788.8000000000002</v>
          </cell>
        </row>
        <row r="1421">
          <cell r="A1421" t="str">
            <v xml:space="preserve">5218-6-150                                   </v>
          </cell>
          <cell r="C1421">
            <v>4469</v>
          </cell>
          <cell r="D1421">
            <v>-894.40000000000009</v>
          </cell>
        </row>
        <row r="1422">
          <cell r="A1422" t="str">
            <v xml:space="preserve">5218-6-170                                   </v>
          </cell>
          <cell r="C1422">
            <v>0</v>
          </cell>
          <cell r="D1422">
            <v>0</v>
          </cell>
        </row>
        <row r="1423">
          <cell r="A1423" t="str">
            <v xml:space="preserve">5218-6-200                                   </v>
          </cell>
          <cell r="C1423">
            <v>1307</v>
          </cell>
          <cell r="D1423">
            <v>-263.79999999999995</v>
          </cell>
        </row>
        <row r="1424">
          <cell r="A1424" t="str">
            <v xml:space="preserve">5218-6-250                                   </v>
          </cell>
          <cell r="C1424">
            <v>0</v>
          </cell>
          <cell r="D1424">
            <v>0</v>
          </cell>
        </row>
        <row r="1425">
          <cell r="A1425" t="str">
            <v xml:space="preserve">5218-6-270                                   </v>
          </cell>
          <cell r="C1425">
            <v>0</v>
          </cell>
          <cell r="D1425">
            <v>0</v>
          </cell>
        </row>
        <row r="1426">
          <cell r="A1426" t="str">
            <v xml:space="preserve">5218-6-300                                   </v>
          </cell>
          <cell r="C1426">
            <v>933.18</v>
          </cell>
          <cell r="D1426">
            <v>-188.4899999999999</v>
          </cell>
        </row>
        <row r="1427">
          <cell r="A1427" t="str">
            <v xml:space="preserve">5218-7-100                                   </v>
          </cell>
          <cell r="C1427">
            <v>0</v>
          </cell>
          <cell r="D1427">
            <v>0</v>
          </cell>
        </row>
        <row r="1428">
          <cell r="A1428" t="str">
            <v xml:space="preserve">5218-7-200                                   </v>
          </cell>
          <cell r="C1428">
            <v>0</v>
          </cell>
          <cell r="D1428">
            <v>0</v>
          </cell>
        </row>
        <row r="1429">
          <cell r="A1429" t="str">
            <v xml:space="preserve">5219-2                                       </v>
          </cell>
          <cell r="C1429">
            <v>0</v>
          </cell>
          <cell r="D1429">
            <v>0</v>
          </cell>
        </row>
        <row r="1430">
          <cell r="A1430" t="str">
            <v xml:space="preserve">5219-2-000                                   </v>
          </cell>
          <cell r="C1430">
            <v>0</v>
          </cell>
          <cell r="D1430">
            <v>0</v>
          </cell>
        </row>
        <row r="1431">
          <cell r="A1431" t="str">
            <v xml:space="preserve">5219-2-100                                   </v>
          </cell>
          <cell r="C1431">
            <v>0</v>
          </cell>
          <cell r="D1431">
            <v>0</v>
          </cell>
        </row>
        <row r="1432">
          <cell r="A1432" t="str">
            <v xml:space="preserve">5219-2-110                                   </v>
          </cell>
          <cell r="C1432">
            <v>0</v>
          </cell>
          <cell r="D1432">
            <v>0</v>
          </cell>
        </row>
        <row r="1433">
          <cell r="A1433" t="str">
            <v xml:space="preserve">5219-2-111                                   </v>
          </cell>
          <cell r="C1433">
            <v>0</v>
          </cell>
          <cell r="D1433">
            <v>0</v>
          </cell>
        </row>
        <row r="1434">
          <cell r="A1434" t="str">
            <v xml:space="preserve">5219-2-112                                   </v>
          </cell>
          <cell r="C1434">
            <v>0</v>
          </cell>
          <cell r="D1434">
            <v>0</v>
          </cell>
        </row>
        <row r="1435">
          <cell r="A1435" t="str">
            <v xml:space="preserve">5219-2-112-1                                 </v>
          </cell>
          <cell r="C1435">
            <v>0</v>
          </cell>
          <cell r="D1435">
            <v>0</v>
          </cell>
        </row>
        <row r="1436">
          <cell r="A1436" t="str">
            <v xml:space="preserve">5219-2-112-2                                 </v>
          </cell>
          <cell r="C1436">
            <v>0</v>
          </cell>
          <cell r="D1436">
            <v>0</v>
          </cell>
        </row>
        <row r="1437">
          <cell r="A1437" t="str">
            <v xml:space="preserve">5219-2-112-3                                 </v>
          </cell>
          <cell r="C1437">
            <v>0</v>
          </cell>
          <cell r="D1437">
            <v>0</v>
          </cell>
        </row>
        <row r="1438">
          <cell r="A1438" t="str">
            <v xml:space="preserve">5219-2-113                                   </v>
          </cell>
          <cell r="C1438">
            <v>0</v>
          </cell>
          <cell r="D1438">
            <v>0</v>
          </cell>
        </row>
        <row r="1439">
          <cell r="A1439" t="str">
            <v xml:space="preserve">5219-2-114                                   </v>
          </cell>
          <cell r="C1439">
            <v>0</v>
          </cell>
          <cell r="D1439">
            <v>0</v>
          </cell>
        </row>
        <row r="1440">
          <cell r="A1440" t="str">
            <v xml:space="preserve">5219-2-115                                   </v>
          </cell>
          <cell r="C1440">
            <v>0</v>
          </cell>
          <cell r="D1440">
            <v>0</v>
          </cell>
        </row>
        <row r="1441">
          <cell r="A1441" t="str">
            <v xml:space="preserve">5219-2-120                                   </v>
          </cell>
          <cell r="C1441">
            <v>0</v>
          </cell>
          <cell r="D1441">
            <v>0</v>
          </cell>
        </row>
        <row r="1442">
          <cell r="A1442" t="str">
            <v xml:space="preserve">5219-2-130                                   </v>
          </cell>
          <cell r="C1442">
            <v>0</v>
          </cell>
          <cell r="D1442">
            <v>0</v>
          </cell>
        </row>
        <row r="1443">
          <cell r="A1443" t="str">
            <v xml:space="preserve">5219-2-140                                   </v>
          </cell>
          <cell r="C1443">
            <v>0</v>
          </cell>
          <cell r="D1443">
            <v>0</v>
          </cell>
        </row>
        <row r="1444">
          <cell r="A1444" t="str">
            <v xml:space="preserve">5219-2-141                                   </v>
          </cell>
          <cell r="C1444">
            <v>0</v>
          </cell>
          <cell r="D1444">
            <v>0</v>
          </cell>
        </row>
        <row r="1445">
          <cell r="A1445" t="str">
            <v xml:space="preserve">5219-2-142                                   </v>
          </cell>
          <cell r="C1445">
            <v>0</v>
          </cell>
          <cell r="D1445">
            <v>0</v>
          </cell>
        </row>
        <row r="1446">
          <cell r="A1446" t="str">
            <v xml:space="preserve">5219-2-200                                   </v>
          </cell>
          <cell r="C1446">
            <v>0</v>
          </cell>
          <cell r="D1446">
            <v>0</v>
          </cell>
        </row>
        <row r="1447">
          <cell r="A1447" t="str">
            <v xml:space="preserve">5219-2-300                                   </v>
          </cell>
          <cell r="C1447">
            <v>0</v>
          </cell>
          <cell r="D1447">
            <v>0</v>
          </cell>
        </row>
        <row r="1448">
          <cell r="A1448" t="str">
            <v xml:space="preserve">5219-2-400                                   </v>
          </cell>
          <cell r="C1448">
            <v>0</v>
          </cell>
          <cell r="D1448">
            <v>0</v>
          </cell>
        </row>
        <row r="1449">
          <cell r="A1449" t="str">
            <v xml:space="preserve">5219-2-500                                   </v>
          </cell>
          <cell r="C1449">
            <v>0</v>
          </cell>
          <cell r="D1449">
            <v>0</v>
          </cell>
        </row>
        <row r="1450">
          <cell r="A1450" t="str">
            <v xml:space="preserve">5219-2-600                                   </v>
          </cell>
          <cell r="C1450">
            <v>0</v>
          </cell>
          <cell r="D1450">
            <v>0</v>
          </cell>
        </row>
        <row r="1451">
          <cell r="A1451" t="str">
            <v xml:space="preserve">5219-2-610                                   </v>
          </cell>
          <cell r="C1451">
            <v>0</v>
          </cell>
          <cell r="D1451">
            <v>0</v>
          </cell>
        </row>
        <row r="1452">
          <cell r="A1452" t="str">
            <v xml:space="preserve">5219-2-620                                   </v>
          </cell>
          <cell r="C1452">
            <v>0</v>
          </cell>
          <cell r="D1452">
            <v>0</v>
          </cell>
        </row>
        <row r="1453">
          <cell r="A1453" t="str">
            <v xml:space="preserve">5219-2-700                                   </v>
          </cell>
          <cell r="C1453">
            <v>0</v>
          </cell>
          <cell r="D1453">
            <v>0</v>
          </cell>
        </row>
        <row r="1454">
          <cell r="A1454" t="str">
            <v xml:space="preserve">5219-2-710                                   </v>
          </cell>
          <cell r="C1454">
            <v>0</v>
          </cell>
          <cell r="D1454">
            <v>0</v>
          </cell>
        </row>
        <row r="1455">
          <cell r="A1455" t="str">
            <v xml:space="preserve">5219-2-720                                   </v>
          </cell>
          <cell r="C1455">
            <v>0</v>
          </cell>
          <cell r="D1455">
            <v>0</v>
          </cell>
        </row>
        <row r="1456">
          <cell r="A1456" t="str">
            <v xml:space="preserve">5219-3                                       </v>
          </cell>
          <cell r="C1456">
            <v>0</v>
          </cell>
          <cell r="D1456">
            <v>0</v>
          </cell>
        </row>
        <row r="1457">
          <cell r="A1457" t="str">
            <v xml:space="preserve">5219-3-000                                   </v>
          </cell>
          <cell r="C1457">
            <v>0</v>
          </cell>
          <cell r="D1457">
            <v>0</v>
          </cell>
        </row>
        <row r="1458">
          <cell r="A1458" t="str">
            <v xml:space="preserve">5219-3-100                                   </v>
          </cell>
          <cell r="C1458">
            <v>0</v>
          </cell>
          <cell r="D1458">
            <v>0</v>
          </cell>
        </row>
        <row r="1459">
          <cell r="A1459" t="str">
            <v xml:space="preserve">5219-3-200                                   </v>
          </cell>
          <cell r="C1459">
            <v>0</v>
          </cell>
          <cell r="D1459">
            <v>0</v>
          </cell>
        </row>
        <row r="1460">
          <cell r="A1460" t="str">
            <v xml:space="preserve">5219-5                                       </v>
          </cell>
          <cell r="C1460">
            <v>0</v>
          </cell>
          <cell r="D1460">
            <v>0</v>
          </cell>
        </row>
        <row r="1461">
          <cell r="A1461" t="str">
            <v xml:space="preserve">5219-5-100                                   </v>
          </cell>
          <cell r="C1461">
            <v>0</v>
          </cell>
          <cell r="D1461">
            <v>0</v>
          </cell>
        </row>
        <row r="1462">
          <cell r="A1462" t="str">
            <v xml:space="preserve">5219-5-200                                   </v>
          </cell>
          <cell r="C1462">
            <v>0</v>
          </cell>
          <cell r="D1462">
            <v>0</v>
          </cell>
        </row>
        <row r="1463">
          <cell r="A1463" t="str">
            <v xml:space="preserve">5219-6                                       </v>
          </cell>
          <cell r="C1463">
            <v>0</v>
          </cell>
          <cell r="D1463">
            <v>0</v>
          </cell>
        </row>
        <row r="1464">
          <cell r="A1464" t="str">
            <v xml:space="preserve">5219-6-100                                   </v>
          </cell>
          <cell r="C1464">
            <v>0</v>
          </cell>
          <cell r="D1464">
            <v>0</v>
          </cell>
        </row>
        <row r="1465">
          <cell r="A1465" t="str">
            <v xml:space="preserve">5219-6-150                                   </v>
          </cell>
          <cell r="C1465">
            <v>0</v>
          </cell>
          <cell r="D1465">
            <v>0</v>
          </cell>
        </row>
        <row r="1466">
          <cell r="A1466" t="str">
            <v xml:space="preserve">5219-6-170                                   </v>
          </cell>
          <cell r="C1466">
            <v>0</v>
          </cell>
          <cell r="D1466">
            <v>0</v>
          </cell>
        </row>
        <row r="1467">
          <cell r="A1467" t="str">
            <v xml:space="preserve">5219-6-200                                   </v>
          </cell>
          <cell r="C1467">
            <v>0</v>
          </cell>
          <cell r="D1467">
            <v>0</v>
          </cell>
        </row>
        <row r="1468">
          <cell r="A1468" t="str">
            <v xml:space="preserve">5219-6-250                                   </v>
          </cell>
          <cell r="C1468">
            <v>0</v>
          </cell>
          <cell r="D1468">
            <v>0</v>
          </cell>
        </row>
        <row r="1469">
          <cell r="A1469" t="str">
            <v xml:space="preserve">5219-6-270                                   </v>
          </cell>
          <cell r="C1469">
            <v>0</v>
          </cell>
          <cell r="D1469">
            <v>0</v>
          </cell>
        </row>
        <row r="1470">
          <cell r="A1470" t="str">
            <v xml:space="preserve">5219-6-300                                   </v>
          </cell>
          <cell r="C1470">
            <v>0</v>
          </cell>
          <cell r="D1470">
            <v>0</v>
          </cell>
        </row>
        <row r="1471">
          <cell r="A1471" t="str">
            <v xml:space="preserve">5219-7-100                                   </v>
          </cell>
          <cell r="C1471">
            <v>0</v>
          </cell>
          <cell r="D1471">
            <v>0</v>
          </cell>
        </row>
        <row r="1472">
          <cell r="A1472" t="str">
            <v xml:space="preserve">5219-7-200                                   </v>
          </cell>
          <cell r="C1472">
            <v>0</v>
          </cell>
          <cell r="D1472">
            <v>0</v>
          </cell>
        </row>
        <row r="1473">
          <cell r="A1473" t="str">
            <v xml:space="preserve">5230-2                                       </v>
          </cell>
          <cell r="C1473">
            <v>0</v>
          </cell>
          <cell r="D1473">
            <v>0</v>
          </cell>
        </row>
        <row r="1474">
          <cell r="A1474" t="str">
            <v xml:space="preserve">5230-2-000                                   </v>
          </cell>
          <cell r="C1474">
            <v>1294801.33</v>
          </cell>
          <cell r="D1474">
            <v>212000</v>
          </cell>
        </row>
        <row r="1475">
          <cell r="A1475" t="str">
            <v xml:space="preserve">5230-2-100                                   </v>
          </cell>
          <cell r="C1475">
            <v>0</v>
          </cell>
          <cell r="D1475">
            <v>0</v>
          </cell>
        </row>
        <row r="1476">
          <cell r="A1476" t="str">
            <v xml:space="preserve">5230-2-110                                   </v>
          </cell>
          <cell r="C1476">
            <v>1083910</v>
          </cell>
          <cell r="D1476">
            <v>219603.33000000007</v>
          </cell>
        </row>
        <row r="1477">
          <cell r="A1477" t="str">
            <v xml:space="preserve">5230-2-111                                   </v>
          </cell>
          <cell r="C1477">
            <v>0</v>
          </cell>
          <cell r="D1477">
            <v>0</v>
          </cell>
        </row>
        <row r="1478">
          <cell r="A1478" t="str">
            <v xml:space="preserve">5230-2-112                                   </v>
          </cell>
          <cell r="C1478">
            <v>0</v>
          </cell>
          <cell r="D1478">
            <v>0</v>
          </cell>
        </row>
        <row r="1479">
          <cell r="A1479" t="str">
            <v xml:space="preserve">5230-2-112-1                                 </v>
          </cell>
          <cell r="C1479">
            <v>41450</v>
          </cell>
          <cell r="D1479">
            <v>10650</v>
          </cell>
        </row>
        <row r="1480">
          <cell r="A1480" t="str">
            <v xml:space="preserve">5230-2-112-2                                 </v>
          </cell>
          <cell r="C1480">
            <v>0</v>
          </cell>
          <cell r="D1480">
            <v>0</v>
          </cell>
        </row>
        <row r="1481">
          <cell r="A1481" t="str">
            <v xml:space="preserve">5230-2-112-3                                 </v>
          </cell>
          <cell r="C1481">
            <v>0</v>
          </cell>
          <cell r="D1481">
            <v>0</v>
          </cell>
        </row>
        <row r="1482">
          <cell r="A1482" t="str">
            <v xml:space="preserve">5230-2-113                                   </v>
          </cell>
          <cell r="C1482">
            <v>154250</v>
          </cell>
          <cell r="D1482">
            <v>30850</v>
          </cell>
        </row>
        <row r="1483">
          <cell r="A1483" t="str">
            <v xml:space="preserve">5230-2-114                                   </v>
          </cell>
          <cell r="C1483">
            <v>0</v>
          </cell>
          <cell r="D1483">
            <v>0</v>
          </cell>
        </row>
        <row r="1484">
          <cell r="A1484" t="str">
            <v xml:space="preserve">5230-2-115                                   </v>
          </cell>
          <cell r="C1484">
            <v>50300</v>
          </cell>
          <cell r="D1484">
            <v>7700</v>
          </cell>
        </row>
        <row r="1485">
          <cell r="A1485" t="str">
            <v xml:space="preserve">5230-2-120                                   </v>
          </cell>
          <cell r="C1485">
            <v>1659963.33</v>
          </cell>
          <cell r="D1485">
            <v>339850</v>
          </cell>
        </row>
        <row r="1486">
          <cell r="A1486" t="str">
            <v xml:space="preserve">5230-2-130                                   </v>
          </cell>
          <cell r="C1486">
            <v>1251241.6599999999</v>
          </cell>
          <cell r="D1486">
            <v>256535</v>
          </cell>
        </row>
        <row r="1487">
          <cell r="A1487" t="str">
            <v xml:space="preserve">5230-2-140                                   </v>
          </cell>
          <cell r="C1487">
            <v>0</v>
          </cell>
          <cell r="D1487">
            <v>0</v>
          </cell>
        </row>
        <row r="1488">
          <cell r="A1488" t="str">
            <v xml:space="preserve">5230-2-141                                   </v>
          </cell>
          <cell r="C1488">
            <v>0</v>
          </cell>
          <cell r="D1488">
            <v>0</v>
          </cell>
        </row>
        <row r="1489">
          <cell r="A1489" t="str">
            <v xml:space="preserve">5230-2-142                                   </v>
          </cell>
          <cell r="C1489">
            <v>0</v>
          </cell>
          <cell r="D1489">
            <v>0</v>
          </cell>
        </row>
        <row r="1490">
          <cell r="A1490" t="str">
            <v xml:space="preserve">5230-2-200                                   </v>
          </cell>
          <cell r="C1490">
            <v>725850</v>
          </cell>
          <cell r="D1490">
            <v>150670</v>
          </cell>
        </row>
        <row r="1491">
          <cell r="A1491" t="str">
            <v xml:space="preserve">5230-2-300                                   </v>
          </cell>
          <cell r="C1491">
            <v>364719.99</v>
          </cell>
          <cell r="D1491">
            <v>176353</v>
          </cell>
        </row>
        <row r="1492">
          <cell r="A1492" t="str">
            <v xml:space="preserve">5230-2-400                                   </v>
          </cell>
          <cell r="C1492">
            <v>771900.33</v>
          </cell>
          <cell r="D1492">
            <v>158000</v>
          </cell>
        </row>
        <row r="1493">
          <cell r="A1493" t="str">
            <v xml:space="preserve">5230-2-500                                   </v>
          </cell>
          <cell r="C1493">
            <v>0</v>
          </cell>
          <cell r="D1493">
            <v>0</v>
          </cell>
        </row>
        <row r="1494">
          <cell r="A1494" t="str">
            <v xml:space="preserve">5230-2-600                                   </v>
          </cell>
          <cell r="C1494">
            <v>556100</v>
          </cell>
          <cell r="D1494">
            <v>138600</v>
          </cell>
        </row>
        <row r="1495">
          <cell r="A1495" t="str">
            <v xml:space="preserve">5230-2-610                                   </v>
          </cell>
          <cell r="C1495">
            <v>0</v>
          </cell>
          <cell r="D1495">
            <v>0</v>
          </cell>
        </row>
        <row r="1496">
          <cell r="A1496" t="str">
            <v xml:space="preserve">5230-2-620                                   </v>
          </cell>
          <cell r="C1496">
            <v>0</v>
          </cell>
          <cell r="D1496">
            <v>0</v>
          </cell>
        </row>
        <row r="1497">
          <cell r="A1497" t="str">
            <v xml:space="preserve">5230-2-700                                   </v>
          </cell>
          <cell r="C1497">
            <v>1041850</v>
          </cell>
          <cell r="D1497">
            <v>202528.33000000007</v>
          </cell>
        </row>
        <row r="1498">
          <cell r="A1498" t="str">
            <v xml:space="preserve">5230-2-710                                   </v>
          </cell>
          <cell r="C1498">
            <v>316241.33</v>
          </cell>
          <cell r="D1498">
            <v>71233.329999999958</v>
          </cell>
        </row>
        <row r="1499">
          <cell r="A1499" t="str">
            <v xml:space="preserve">5230-2-720                                   </v>
          </cell>
          <cell r="C1499">
            <v>115750</v>
          </cell>
          <cell r="D1499">
            <v>23150</v>
          </cell>
        </row>
        <row r="1500">
          <cell r="A1500" t="str">
            <v xml:space="preserve">5230-3                                       </v>
          </cell>
          <cell r="C1500">
            <v>0</v>
          </cell>
          <cell r="D1500">
            <v>0</v>
          </cell>
        </row>
        <row r="1501">
          <cell r="A1501" t="str">
            <v xml:space="preserve">5230-3-000                                   </v>
          </cell>
          <cell r="C1501">
            <v>0</v>
          </cell>
          <cell r="D1501">
            <v>0</v>
          </cell>
        </row>
        <row r="1502">
          <cell r="A1502" t="str">
            <v xml:space="preserve">5230-3-100                                   </v>
          </cell>
          <cell r="C1502">
            <v>897755</v>
          </cell>
          <cell r="D1502">
            <v>181163.60000000009</v>
          </cell>
        </row>
        <row r="1503">
          <cell r="A1503" t="str">
            <v xml:space="preserve">5230-3-200                                   </v>
          </cell>
          <cell r="C1503">
            <v>0</v>
          </cell>
          <cell r="D1503">
            <v>0</v>
          </cell>
        </row>
        <row r="1504">
          <cell r="A1504" t="str">
            <v xml:space="preserve">5230-5                                       </v>
          </cell>
          <cell r="C1504">
            <v>0</v>
          </cell>
          <cell r="D1504">
            <v>0</v>
          </cell>
        </row>
        <row r="1505">
          <cell r="A1505" t="str">
            <v xml:space="preserve">5230-5-100                                   </v>
          </cell>
          <cell r="C1505">
            <v>0</v>
          </cell>
          <cell r="D1505">
            <v>0</v>
          </cell>
        </row>
        <row r="1506">
          <cell r="A1506" t="str">
            <v xml:space="preserve">5230-5-200                                   </v>
          </cell>
          <cell r="C1506">
            <v>0</v>
          </cell>
          <cell r="D1506">
            <v>0</v>
          </cell>
        </row>
        <row r="1507">
          <cell r="A1507" t="str">
            <v xml:space="preserve">5230-6                                       </v>
          </cell>
          <cell r="C1507">
            <v>0</v>
          </cell>
          <cell r="D1507">
            <v>0</v>
          </cell>
        </row>
        <row r="1508">
          <cell r="A1508" t="str">
            <v xml:space="preserve">5230-6-100                                   </v>
          </cell>
          <cell r="C1508">
            <v>1355451</v>
          </cell>
          <cell r="D1508">
            <v>296385.33000000007</v>
          </cell>
        </row>
        <row r="1509">
          <cell r="A1509" t="str">
            <v xml:space="preserve">5230-6-150                                   </v>
          </cell>
          <cell r="C1509">
            <v>377550</v>
          </cell>
          <cell r="D1509">
            <v>71730</v>
          </cell>
        </row>
        <row r="1510">
          <cell r="A1510" t="str">
            <v xml:space="preserve">5230-6-170                                   </v>
          </cell>
          <cell r="C1510">
            <v>0</v>
          </cell>
          <cell r="D1510">
            <v>0</v>
          </cell>
        </row>
        <row r="1511">
          <cell r="A1511" t="str">
            <v xml:space="preserve">5230-6-200                                   </v>
          </cell>
          <cell r="C1511">
            <v>500983.33</v>
          </cell>
          <cell r="D1511">
            <v>99946.669999999984</v>
          </cell>
        </row>
        <row r="1512">
          <cell r="A1512" t="str">
            <v xml:space="preserve">5230-6-250                                   </v>
          </cell>
          <cell r="C1512">
            <v>66000</v>
          </cell>
          <cell r="D1512">
            <v>13200</v>
          </cell>
        </row>
        <row r="1513">
          <cell r="A1513" t="str">
            <v xml:space="preserve">5230-6-270                                   </v>
          </cell>
          <cell r="C1513">
            <v>0</v>
          </cell>
          <cell r="D1513">
            <v>0</v>
          </cell>
        </row>
        <row r="1514">
          <cell r="A1514" t="str">
            <v xml:space="preserve">5230-6-300                                   </v>
          </cell>
          <cell r="C1514">
            <v>962469.33</v>
          </cell>
          <cell r="D1514">
            <v>88345.000000000116</v>
          </cell>
        </row>
        <row r="1515">
          <cell r="A1515" t="str">
            <v xml:space="preserve">5230-7-100                                   </v>
          </cell>
          <cell r="C1515">
            <v>0</v>
          </cell>
          <cell r="D1515">
            <v>0</v>
          </cell>
        </row>
        <row r="1516">
          <cell r="A1516" t="str">
            <v xml:space="preserve">5230-7-200                                   </v>
          </cell>
          <cell r="C1516">
            <v>0</v>
          </cell>
          <cell r="D1516">
            <v>0</v>
          </cell>
        </row>
        <row r="1517">
          <cell r="A1517" t="str">
            <v xml:space="preserve">5231-2                                       </v>
          </cell>
          <cell r="C1517">
            <v>0</v>
          </cell>
          <cell r="D1517">
            <v>0</v>
          </cell>
        </row>
        <row r="1518">
          <cell r="A1518" t="str">
            <v xml:space="preserve">5231-2-000                                   </v>
          </cell>
          <cell r="C1518">
            <v>6000</v>
          </cell>
          <cell r="D1518">
            <v>0</v>
          </cell>
        </row>
        <row r="1519">
          <cell r="A1519" t="str">
            <v xml:space="preserve">5231-2-100                                   </v>
          </cell>
          <cell r="C1519">
            <v>0</v>
          </cell>
          <cell r="D1519">
            <v>0</v>
          </cell>
        </row>
        <row r="1520">
          <cell r="A1520" t="str">
            <v xml:space="preserve">5231-2-110                                   </v>
          </cell>
          <cell r="C1520">
            <v>15500</v>
          </cell>
          <cell r="D1520">
            <v>2000</v>
          </cell>
        </row>
        <row r="1521">
          <cell r="A1521" t="str">
            <v xml:space="preserve">5231-2-111                                   </v>
          </cell>
          <cell r="C1521">
            <v>0</v>
          </cell>
          <cell r="D1521">
            <v>0</v>
          </cell>
        </row>
        <row r="1522">
          <cell r="A1522" t="str">
            <v xml:space="preserve">5231-2-112                                   </v>
          </cell>
          <cell r="C1522">
            <v>0</v>
          </cell>
          <cell r="D1522">
            <v>0</v>
          </cell>
        </row>
        <row r="1523">
          <cell r="A1523" t="str">
            <v xml:space="preserve">5231-2-112-1                                 </v>
          </cell>
          <cell r="C1523">
            <v>0</v>
          </cell>
          <cell r="D1523">
            <v>0</v>
          </cell>
        </row>
        <row r="1524">
          <cell r="A1524" t="str">
            <v xml:space="preserve">5231-2-112-2                                 </v>
          </cell>
          <cell r="C1524">
            <v>0</v>
          </cell>
          <cell r="D1524">
            <v>0</v>
          </cell>
        </row>
        <row r="1525">
          <cell r="A1525" t="str">
            <v xml:space="preserve">5231-2-112-3                                 </v>
          </cell>
          <cell r="C1525">
            <v>0</v>
          </cell>
          <cell r="D1525">
            <v>0</v>
          </cell>
        </row>
        <row r="1526">
          <cell r="A1526" t="str">
            <v xml:space="preserve">5231-2-113                                   </v>
          </cell>
          <cell r="C1526">
            <v>0</v>
          </cell>
          <cell r="D1526">
            <v>0</v>
          </cell>
        </row>
        <row r="1527">
          <cell r="A1527" t="str">
            <v xml:space="preserve">5231-2-114                                   </v>
          </cell>
          <cell r="C1527">
            <v>0</v>
          </cell>
          <cell r="D1527">
            <v>0</v>
          </cell>
        </row>
        <row r="1528">
          <cell r="A1528" t="str">
            <v xml:space="preserve">5231-2-115                                   </v>
          </cell>
          <cell r="C1528">
            <v>0</v>
          </cell>
          <cell r="D1528">
            <v>0</v>
          </cell>
        </row>
        <row r="1529">
          <cell r="A1529" t="str">
            <v xml:space="preserve">5231-2-120                                   </v>
          </cell>
          <cell r="C1529">
            <v>14300</v>
          </cell>
          <cell r="D1529">
            <v>2000</v>
          </cell>
        </row>
        <row r="1530">
          <cell r="A1530" t="str">
            <v xml:space="preserve">5231-2-130                                   </v>
          </cell>
          <cell r="C1530">
            <v>13500</v>
          </cell>
          <cell r="D1530">
            <v>2000</v>
          </cell>
        </row>
        <row r="1531">
          <cell r="A1531" t="str">
            <v xml:space="preserve">5231-2-140                                   </v>
          </cell>
          <cell r="C1531">
            <v>0</v>
          </cell>
          <cell r="D1531">
            <v>0</v>
          </cell>
        </row>
        <row r="1532">
          <cell r="A1532" t="str">
            <v xml:space="preserve">5231-2-141                                   </v>
          </cell>
          <cell r="C1532">
            <v>0</v>
          </cell>
          <cell r="D1532">
            <v>0</v>
          </cell>
        </row>
        <row r="1533">
          <cell r="A1533" t="str">
            <v xml:space="preserve">5231-2-142                                   </v>
          </cell>
          <cell r="C1533">
            <v>0</v>
          </cell>
          <cell r="D1533">
            <v>0</v>
          </cell>
        </row>
        <row r="1534">
          <cell r="A1534" t="str">
            <v xml:space="preserve">5231-2-200                                   </v>
          </cell>
          <cell r="C1534">
            <v>8000</v>
          </cell>
          <cell r="D1534">
            <v>1000</v>
          </cell>
        </row>
        <row r="1535">
          <cell r="A1535" t="str">
            <v xml:space="preserve">5231-2-300                                   </v>
          </cell>
          <cell r="C1535">
            <v>3666.67</v>
          </cell>
          <cell r="D1535">
            <v>5000</v>
          </cell>
        </row>
        <row r="1536">
          <cell r="A1536" t="str">
            <v xml:space="preserve">5231-2-400                                   </v>
          </cell>
          <cell r="C1536">
            <v>1000</v>
          </cell>
          <cell r="D1536">
            <v>0</v>
          </cell>
        </row>
        <row r="1537">
          <cell r="A1537" t="str">
            <v xml:space="preserve">5231-2-500                                   </v>
          </cell>
          <cell r="C1537">
            <v>0</v>
          </cell>
          <cell r="D1537">
            <v>0</v>
          </cell>
        </row>
        <row r="1538">
          <cell r="A1538" t="str">
            <v xml:space="preserve">5231-2-600                                   </v>
          </cell>
          <cell r="C1538">
            <v>1000</v>
          </cell>
          <cell r="D1538">
            <v>1000</v>
          </cell>
        </row>
        <row r="1539">
          <cell r="A1539" t="str">
            <v xml:space="preserve">5231-2-610                                   </v>
          </cell>
          <cell r="C1539">
            <v>0</v>
          </cell>
          <cell r="D1539">
            <v>0</v>
          </cell>
        </row>
        <row r="1540">
          <cell r="A1540" t="str">
            <v xml:space="preserve">5231-2-620                                   </v>
          </cell>
          <cell r="C1540">
            <v>0</v>
          </cell>
          <cell r="D1540">
            <v>0</v>
          </cell>
        </row>
        <row r="1541">
          <cell r="A1541" t="str">
            <v xml:space="preserve">5231-2-700                                   </v>
          </cell>
          <cell r="C1541">
            <v>30000</v>
          </cell>
          <cell r="D1541">
            <v>6000</v>
          </cell>
        </row>
        <row r="1542">
          <cell r="A1542" t="str">
            <v xml:space="preserve">5231-2-710                                   </v>
          </cell>
          <cell r="C1542">
            <v>0</v>
          </cell>
          <cell r="D1542">
            <v>0</v>
          </cell>
        </row>
        <row r="1543">
          <cell r="A1543" t="str">
            <v xml:space="preserve">5231-2-720                                   </v>
          </cell>
          <cell r="C1543">
            <v>0</v>
          </cell>
          <cell r="D1543">
            <v>0</v>
          </cell>
        </row>
        <row r="1544">
          <cell r="A1544" t="str">
            <v xml:space="preserve">5231-3                                       </v>
          </cell>
          <cell r="C1544">
            <v>0</v>
          </cell>
          <cell r="D1544">
            <v>0</v>
          </cell>
        </row>
        <row r="1545">
          <cell r="A1545" t="str">
            <v xml:space="preserve">5231-3-000                                   </v>
          </cell>
          <cell r="C1545">
            <v>0</v>
          </cell>
          <cell r="D1545">
            <v>0</v>
          </cell>
        </row>
        <row r="1546">
          <cell r="A1546" t="str">
            <v xml:space="preserve">5231-3-100                                   </v>
          </cell>
          <cell r="C1546">
            <v>8588.94</v>
          </cell>
          <cell r="D1546">
            <v>1346.5900000000001</v>
          </cell>
        </row>
        <row r="1547">
          <cell r="A1547" t="str">
            <v xml:space="preserve">5231-3-200                                   </v>
          </cell>
          <cell r="C1547">
            <v>0</v>
          </cell>
          <cell r="D1547">
            <v>0</v>
          </cell>
        </row>
        <row r="1548">
          <cell r="A1548" t="str">
            <v xml:space="preserve">5231-5                                       </v>
          </cell>
          <cell r="C1548">
            <v>0</v>
          </cell>
          <cell r="D1548">
            <v>0</v>
          </cell>
        </row>
        <row r="1549">
          <cell r="A1549" t="str">
            <v xml:space="preserve">5231-5-100                                   </v>
          </cell>
          <cell r="C1549">
            <v>0</v>
          </cell>
          <cell r="D1549">
            <v>0</v>
          </cell>
        </row>
        <row r="1550">
          <cell r="A1550" t="str">
            <v xml:space="preserve">5231-5-200                                   </v>
          </cell>
          <cell r="C1550">
            <v>0</v>
          </cell>
          <cell r="D1550">
            <v>0</v>
          </cell>
        </row>
        <row r="1551">
          <cell r="A1551" t="str">
            <v xml:space="preserve">5231-6                                       </v>
          </cell>
          <cell r="C1551">
            <v>0</v>
          </cell>
          <cell r="D1551">
            <v>0</v>
          </cell>
        </row>
        <row r="1552">
          <cell r="A1552" t="str">
            <v xml:space="preserve">5231-6-100                                   </v>
          </cell>
          <cell r="C1552">
            <v>20000</v>
          </cell>
          <cell r="D1552">
            <v>4000</v>
          </cell>
        </row>
        <row r="1553">
          <cell r="A1553" t="str">
            <v xml:space="preserve">5231-6-150                                   </v>
          </cell>
          <cell r="C1553">
            <v>0</v>
          </cell>
          <cell r="D1553">
            <v>0</v>
          </cell>
        </row>
        <row r="1554">
          <cell r="A1554" t="str">
            <v xml:space="preserve">5231-6-170                                   </v>
          </cell>
          <cell r="C1554">
            <v>0</v>
          </cell>
          <cell r="D1554">
            <v>0</v>
          </cell>
        </row>
        <row r="1555">
          <cell r="A1555" t="str">
            <v xml:space="preserve">5231-6-200                                   </v>
          </cell>
          <cell r="C1555">
            <v>5000</v>
          </cell>
          <cell r="D1555">
            <v>1000</v>
          </cell>
        </row>
        <row r="1556">
          <cell r="A1556" t="str">
            <v xml:space="preserve">5231-6-250                                   </v>
          </cell>
          <cell r="C1556">
            <v>0</v>
          </cell>
          <cell r="D1556">
            <v>0</v>
          </cell>
        </row>
        <row r="1557">
          <cell r="A1557" t="str">
            <v xml:space="preserve">5231-6-270                                   </v>
          </cell>
          <cell r="C1557">
            <v>0</v>
          </cell>
          <cell r="D1557">
            <v>0</v>
          </cell>
        </row>
        <row r="1558">
          <cell r="A1558" t="str">
            <v xml:space="preserve">5231-6-300                                   </v>
          </cell>
          <cell r="C1558">
            <v>0</v>
          </cell>
          <cell r="D1558">
            <v>0</v>
          </cell>
        </row>
        <row r="1559">
          <cell r="A1559" t="str">
            <v xml:space="preserve">5231-7-100                                   </v>
          </cell>
          <cell r="C1559">
            <v>0</v>
          </cell>
          <cell r="D1559">
            <v>0</v>
          </cell>
        </row>
        <row r="1560">
          <cell r="A1560" t="str">
            <v xml:space="preserve">5231-7-200                                   </v>
          </cell>
          <cell r="C1560">
            <v>0</v>
          </cell>
          <cell r="D1560">
            <v>0</v>
          </cell>
        </row>
        <row r="1561">
          <cell r="A1561" t="str">
            <v xml:space="preserve">5232-2                                       </v>
          </cell>
          <cell r="C1561">
            <v>0</v>
          </cell>
          <cell r="D1561">
            <v>0</v>
          </cell>
        </row>
        <row r="1562">
          <cell r="A1562" t="str">
            <v xml:space="preserve">5232-2-000                                   </v>
          </cell>
          <cell r="C1562">
            <v>9385.7099999999991</v>
          </cell>
          <cell r="D1562">
            <v>1775</v>
          </cell>
        </row>
        <row r="1563">
          <cell r="A1563" t="str">
            <v xml:space="preserve">5232-2-100                                   </v>
          </cell>
          <cell r="C1563">
            <v>0</v>
          </cell>
          <cell r="D1563">
            <v>0</v>
          </cell>
        </row>
        <row r="1564">
          <cell r="A1564" t="str">
            <v xml:space="preserve">5232-2-110                                   </v>
          </cell>
          <cell r="C1564">
            <v>58609.24</v>
          </cell>
          <cell r="D1564">
            <v>11041.57</v>
          </cell>
        </row>
        <row r="1565">
          <cell r="A1565" t="str">
            <v xml:space="preserve">5232-2-111                                   </v>
          </cell>
          <cell r="C1565">
            <v>0</v>
          </cell>
          <cell r="D1565">
            <v>0</v>
          </cell>
        </row>
        <row r="1566">
          <cell r="A1566" t="str">
            <v xml:space="preserve">5232-2-112                                   </v>
          </cell>
          <cell r="C1566">
            <v>0</v>
          </cell>
          <cell r="D1566">
            <v>0</v>
          </cell>
        </row>
        <row r="1567">
          <cell r="A1567" t="str">
            <v xml:space="preserve">5232-2-112-1                                 </v>
          </cell>
          <cell r="C1567">
            <v>13488.46</v>
          </cell>
          <cell r="D1567">
            <v>2757.6600000000017</v>
          </cell>
        </row>
        <row r="1568">
          <cell r="A1568" t="str">
            <v xml:space="preserve">5232-2-112-2                                 </v>
          </cell>
          <cell r="C1568">
            <v>0</v>
          </cell>
          <cell r="D1568">
            <v>0</v>
          </cell>
        </row>
        <row r="1569">
          <cell r="A1569" t="str">
            <v xml:space="preserve">5232-2-112-3                                 </v>
          </cell>
          <cell r="C1569">
            <v>0</v>
          </cell>
          <cell r="D1569">
            <v>0</v>
          </cell>
        </row>
        <row r="1570">
          <cell r="A1570" t="str">
            <v xml:space="preserve">5232-2-113                                   </v>
          </cell>
          <cell r="C1570">
            <v>52060.73</v>
          </cell>
          <cell r="D1570">
            <v>8409.5399999999936</v>
          </cell>
        </row>
        <row r="1571">
          <cell r="A1571" t="str">
            <v xml:space="preserve">5232-2-114                                   </v>
          </cell>
          <cell r="C1571">
            <v>0</v>
          </cell>
          <cell r="D1571">
            <v>0</v>
          </cell>
        </row>
        <row r="1572">
          <cell r="A1572" t="str">
            <v xml:space="preserve">5232-2-115                                   </v>
          </cell>
          <cell r="C1572">
            <v>14640.48</v>
          </cell>
          <cell r="D1572">
            <v>1050.7299999999996</v>
          </cell>
        </row>
        <row r="1573">
          <cell r="A1573" t="str">
            <v xml:space="preserve">5232-2-120                                   </v>
          </cell>
          <cell r="C1573">
            <v>7482.41</v>
          </cell>
          <cell r="D1573">
            <v>3226.25</v>
          </cell>
        </row>
        <row r="1574">
          <cell r="A1574" t="str">
            <v xml:space="preserve">5232-2-130                                   </v>
          </cell>
          <cell r="C1574">
            <v>144392.07</v>
          </cell>
          <cell r="D1574">
            <v>26596.359999999986</v>
          </cell>
        </row>
        <row r="1575">
          <cell r="A1575" t="str">
            <v xml:space="preserve">5232-2-140                                   </v>
          </cell>
          <cell r="C1575">
            <v>0</v>
          </cell>
          <cell r="D1575">
            <v>0</v>
          </cell>
        </row>
        <row r="1576">
          <cell r="A1576" t="str">
            <v xml:space="preserve">5232-2-141                                   </v>
          </cell>
          <cell r="C1576">
            <v>0</v>
          </cell>
          <cell r="D1576">
            <v>0</v>
          </cell>
        </row>
        <row r="1577">
          <cell r="A1577" t="str">
            <v xml:space="preserve">5232-2-142                                   </v>
          </cell>
          <cell r="C1577">
            <v>0</v>
          </cell>
          <cell r="D1577">
            <v>0</v>
          </cell>
        </row>
        <row r="1578">
          <cell r="A1578" t="str">
            <v xml:space="preserve">5232-2-200                                   </v>
          </cell>
          <cell r="C1578">
            <v>20364.21</v>
          </cell>
          <cell r="D1578">
            <v>8510.25</v>
          </cell>
        </row>
        <row r="1579">
          <cell r="A1579" t="str">
            <v xml:space="preserve">5232-2-300                                   </v>
          </cell>
          <cell r="C1579">
            <v>4144.5600000000004</v>
          </cell>
          <cell r="D1579">
            <v>790.6299999999992</v>
          </cell>
        </row>
        <row r="1580">
          <cell r="A1580" t="str">
            <v xml:space="preserve">5232-2-400                                   </v>
          </cell>
          <cell r="C1580">
            <v>108587.64</v>
          </cell>
          <cell r="D1580">
            <v>11912.100000000006</v>
          </cell>
        </row>
        <row r="1581">
          <cell r="A1581" t="str">
            <v xml:space="preserve">5232-2-500                                   </v>
          </cell>
          <cell r="C1581">
            <v>0</v>
          </cell>
          <cell r="D1581">
            <v>0</v>
          </cell>
        </row>
        <row r="1582">
          <cell r="A1582" t="str">
            <v xml:space="preserve">5232-2-600                                   </v>
          </cell>
          <cell r="C1582">
            <v>27071.52</v>
          </cell>
          <cell r="D1582">
            <v>2264.380000000001</v>
          </cell>
        </row>
        <row r="1583">
          <cell r="A1583" t="str">
            <v xml:space="preserve">5232-2-610                                   </v>
          </cell>
          <cell r="C1583">
            <v>0</v>
          </cell>
          <cell r="D1583">
            <v>0</v>
          </cell>
        </row>
        <row r="1584">
          <cell r="A1584" t="str">
            <v xml:space="preserve">5232-2-620                                   </v>
          </cell>
          <cell r="C1584">
            <v>0</v>
          </cell>
          <cell r="D1584">
            <v>0</v>
          </cell>
        </row>
        <row r="1585">
          <cell r="A1585" t="str">
            <v xml:space="preserve">5232-2-700                                   </v>
          </cell>
          <cell r="C1585">
            <v>4672.67</v>
          </cell>
          <cell r="D1585">
            <v>1873.3099999999995</v>
          </cell>
        </row>
        <row r="1586">
          <cell r="A1586" t="str">
            <v xml:space="preserve">5232-2-710                                   </v>
          </cell>
          <cell r="C1586">
            <v>89240.75</v>
          </cell>
          <cell r="D1586">
            <v>13744.89</v>
          </cell>
        </row>
        <row r="1587">
          <cell r="A1587" t="str">
            <v xml:space="preserve">5232-2-720                                   </v>
          </cell>
          <cell r="C1587">
            <v>13284.67</v>
          </cell>
          <cell r="D1587">
            <v>1778.4400000000005</v>
          </cell>
        </row>
        <row r="1588">
          <cell r="A1588" t="str">
            <v xml:space="preserve">5232-3                                       </v>
          </cell>
          <cell r="C1588">
            <v>0</v>
          </cell>
          <cell r="D1588">
            <v>0</v>
          </cell>
        </row>
        <row r="1589">
          <cell r="A1589" t="str">
            <v xml:space="preserve">5232-3-000                                   </v>
          </cell>
          <cell r="C1589">
            <v>0</v>
          </cell>
          <cell r="D1589">
            <v>0</v>
          </cell>
        </row>
        <row r="1590">
          <cell r="A1590" t="str">
            <v xml:space="preserve">5232-3-100                                   </v>
          </cell>
          <cell r="C1590">
            <v>191898.56</v>
          </cell>
          <cell r="D1590">
            <v>30016.600000000006</v>
          </cell>
        </row>
        <row r="1591">
          <cell r="A1591" t="str">
            <v xml:space="preserve">5232-3-200                                   </v>
          </cell>
          <cell r="C1591">
            <v>0</v>
          </cell>
          <cell r="D1591">
            <v>0</v>
          </cell>
        </row>
        <row r="1592">
          <cell r="A1592" t="str">
            <v xml:space="preserve">5232-5                                       </v>
          </cell>
          <cell r="C1592">
            <v>0</v>
          </cell>
          <cell r="D1592">
            <v>0</v>
          </cell>
        </row>
        <row r="1593">
          <cell r="A1593" t="str">
            <v xml:space="preserve">5232-5-100                                   </v>
          </cell>
          <cell r="C1593">
            <v>0</v>
          </cell>
          <cell r="D1593">
            <v>0</v>
          </cell>
        </row>
        <row r="1594">
          <cell r="A1594" t="str">
            <v xml:space="preserve">5232-5-200                                   </v>
          </cell>
          <cell r="C1594">
            <v>0</v>
          </cell>
          <cell r="D1594">
            <v>0</v>
          </cell>
        </row>
        <row r="1595">
          <cell r="A1595" t="str">
            <v xml:space="preserve">5232-6                                       </v>
          </cell>
          <cell r="C1595">
            <v>0</v>
          </cell>
          <cell r="D1595">
            <v>0</v>
          </cell>
        </row>
        <row r="1596">
          <cell r="A1596" t="str">
            <v xml:space="preserve">5232-6-100                                   </v>
          </cell>
          <cell r="C1596">
            <v>110967.17</v>
          </cell>
          <cell r="D1596">
            <v>23628.550000000003</v>
          </cell>
        </row>
        <row r="1597">
          <cell r="A1597" t="str">
            <v xml:space="preserve">5232-6-150                                   </v>
          </cell>
          <cell r="C1597">
            <v>129601.32</v>
          </cell>
          <cell r="D1597">
            <v>26565.889999999985</v>
          </cell>
        </row>
        <row r="1598">
          <cell r="A1598" t="str">
            <v xml:space="preserve">5232-6-160                                   </v>
          </cell>
          <cell r="C1598">
            <v>0</v>
          </cell>
          <cell r="D1598">
            <v>0</v>
          </cell>
        </row>
        <row r="1599">
          <cell r="A1599" t="str">
            <v xml:space="preserve">5232-6-170                                   </v>
          </cell>
          <cell r="C1599">
            <v>0</v>
          </cell>
          <cell r="D1599">
            <v>0</v>
          </cell>
        </row>
        <row r="1600">
          <cell r="A1600" t="str">
            <v xml:space="preserve">5232-6-200                                   </v>
          </cell>
          <cell r="C1600">
            <v>53079.13</v>
          </cell>
          <cell r="D1600">
            <v>12738.310000000005</v>
          </cell>
        </row>
        <row r="1601">
          <cell r="A1601" t="str">
            <v xml:space="preserve">5232-6-250                                   </v>
          </cell>
          <cell r="C1601">
            <v>22733.919999999998</v>
          </cell>
          <cell r="D1601">
            <v>6406.25</v>
          </cell>
        </row>
        <row r="1602">
          <cell r="A1602" t="str">
            <v xml:space="preserve">5232-6-270                                   </v>
          </cell>
          <cell r="C1602">
            <v>0</v>
          </cell>
          <cell r="D1602">
            <v>0</v>
          </cell>
        </row>
        <row r="1603">
          <cell r="A1603" t="str">
            <v xml:space="preserve">5232-6-300                                   </v>
          </cell>
          <cell r="C1603">
            <v>52927.83</v>
          </cell>
          <cell r="D1603">
            <v>10951.309999999998</v>
          </cell>
        </row>
        <row r="1604">
          <cell r="A1604" t="str">
            <v xml:space="preserve">5232-7-100                                   </v>
          </cell>
          <cell r="C1604">
            <v>0</v>
          </cell>
          <cell r="D1604">
            <v>0</v>
          </cell>
        </row>
        <row r="1605">
          <cell r="A1605" t="str">
            <v xml:space="preserve">5232-7-200                                   </v>
          </cell>
          <cell r="C1605">
            <v>0</v>
          </cell>
          <cell r="D1605">
            <v>0</v>
          </cell>
        </row>
        <row r="1606">
          <cell r="A1606" t="str">
            <v xml:space="preserve">5233-2                                       </v>
          </cell>
          <cell r="C1606">
            <v>0</v>
          </cell>
          <cell r="D1606">
            <v>0</v>
          </cell>
        </row>
        <row r="1607">
          <cell r="A1607" t="str">
            <v xml:space="preserve">5233-2-000                                   </v>
          </cell>
          <cell r="C1607">
            <v>8223</v>
          </cell>
          <cell r="D1607">
            <v>1150</v>
          </cell>
        </row>
        <row r="1608">
          <cell r="A1608" t="str">
            <v xml:space="preserve">5233-2-100                                   </v>
          </cell>
          <cell r="C1608">
            <v>0</v>
          </cell>
          <cell r="D1608">
            <v>0</v>
          </cell>
        </row>
        <row r="1609">
          <cell r="A1609" t="str">
            <v xml:space="preserve">5233-2-110                                   </v>
          </cell>
          <cell r="C1609">
            <v>29933</v>
          </cell>
          <cell r="D1609">
            <v>6181</v>
          </cell>
        </row>
        <row r="1610">
          <cell r="A1610" t="str">
            <v xml:space="preserve">5233-2-111                                   </v>
          </cell>
          <cell r="C1610">
            <v>0</v>
          </cell>
          <cell r="D1610">
            <v>0</v>
          </cell>
        </row>
        <row r="1611">
          <cell r="A1611" t="str">
            <v xml:space="preserve">5233-2-112                                   </v>
          </cell>
          <cell r="C1611">
            <v>0</v>
          </cell>
          <cell r="D1611">
            <v>0</v>
          </cell>
        </row>
        <row r="1612">
          <cell r="A1612" t="str">
            <v xml:space="preserve">5233-2-112-1                                 </v>
          </cell>
          <cell r="C1612">
            <v>2033</v>
          </cell>
          <cell r="D1612">
            <v>533</v>
          </cell>
        </row>
        <row r="1613">
          <cell r="A1613" t="str">
            <v xml:space="preserve">5233-2-112-2                                 </v>
          </cell>
          <cell r="C1613">
            <v>0</v>
          </cell>
          <cell r="D1613">
            <v>0</v>
          </cell>
        </row>
        <row r="1614">
          <cell r="A1614" t="str">
            <v xml:space="preserve">5233-2-112-3                                 </v>
          </cell>
          <cell r="C1614">
            <v>0</v>
          </cell>
          <cell r="D1614">
            <v>0</v>
          </cell>
        </row>
        <row r="1615">
          <cell r="A1615" t="str">
            <v xml:space="preserve">5233-2-113                                   </v>
          </cell>
          <cell r="C1615">
            <v>7450</v>
          </cell>
          <cell r="D1615">
            <v>1508</v>
          </cell>
        </row>
        <row r="1616">
          <cell r="A1616" t="str">
            <v xml:space="preserve">5233-2-114                                   </v>
          </cell>
          <cell r="C1616">
            <v>0</v>
          </cell>
          <cell r="D1616">
            <v>0</v>
          </cell>
        </row>
        <row r="1617">
          <cell r="A1617" t="str">
            <v xml:space="preserve">5233-2-115                                   </v>
          </cell>
          <cell r="C1617">
            <v>2471</v>
          </cell>
          <cell r="D1617">
            <v>385</v>
          </cell>
        </row>
        <row r="1618">
          <cell r="A1618" t="str">
            <v xml:space="preserve">5233-2-120                                   </v>
          </cell>
          <cell r="C1618">
            <v>20443</v>
          </cell>
          <cell r="D1618">
            <v>4053</v>
          </cell>
        </row>
        <row r="1619">
          <cell r="A1619" t="str">
            <v xml:space="preserve">5233-2-130                                   </v>
          </cell>
          <cell r="C1619">
            <v>46555</v>
          </cell>
          <cell r="D1619">
            <v>9772</v>
          </cell>
        </row>
        <row r="1620">
          <cell r="A1620" t="str">
            <v xml:space="preserve">5233-2-140                                   </v>
          </cell>
          <cell r="C1620">
            <v>0</v>
          </cell>
          <cell r="D1620">
            <v>0</v>
          </cell>
        </row>
        <row r="1621">
          <cell r="A1621" t="str">
            <v xml:space="preserve">5233-2-141                                   </v>
          </cell>
          <cell r="C1621">
            <v>0</v>
          </cell>
          <cell r="D1621">
            <v>0</v>
          </cell>
        </row>
        <row r="1622">
          <cell r="A1622" t="str">
            <v xml:space="preserve">5233-2-142                                   </v>
          </cell>
          <cell r="C1622">
            <v>0</v>
          </cell>
          <cell r="D1622">
            <v>0</v>
          </cell>
        </row>
        <row r="1623">
          <cell r="A1623" t="str">
            <v xml:space="preserve">5233-2-200                                   </v>
          </cell>
          <cell r="C1623">
            <v>16315</v>
          </cell>
          <cell r="D1623">
            <v>3566</v>
          </cell>
        </row>
        <row r="1624">
          <cell r="A1624" t="str">
            <v xml:space="preserve">5233-2-300                                   </v>
          </cell>
          <cell r="C1624">
            <v>11755</v>
          </cell>
          <cell r="D1624">
            <v>2767</v>
          </cell>
        </row>
        <row r="1625">
          <cell r="A1625" t="str">
            <v xml:space="preserve">5233-2-400                                   </v>
          </cell>
          <cell r="C1625">
            <v>28177</v>
          </cell>
          <cell r="D1625">
            <v>6150</v>
          </cell>
        </row>
        <row r="1626">
          <cell r="A1626" t="str">
            <v xml:space="preserve">5233-2-500                                   </v>
          </cell>
          <cell r="C1626">
            <v>0</v>
          </cell>
          <cell r="D1626">
            <v>0</v>
          </cell>
        </row>
        <row r="1627">
          <cell r="A1627" t="str">
            <v xml:space="preserve">5233-2-600                                   </v>
          </cell>
          <cell r="C1627">
            <v>13279</v>
          </cell>
          <cell r="D1627">
            <v>3395</v>
          </cell>
        </row>
        <row r="1628">
          <cell r="A1628" t="str">
            <v xml:space="preserve">5233-2-610                                   </v>
          </cell>
          <cell r="C1628">
            <v>0</v>
          </cell>
          <cell r="D1628">
            <v>0</v>
          </cell>
        </row>
        <row r="1629">
          <cell r="A1629" t="str">
            <v xml:space="preserve">5233-2-620                                   </v>
          </cell>
          <cell r="C1629">
            <v>0</v>
          </cell>
          <cell r="D1629">
            <v>0</v>
          </cell>
        </row>
        <row r="1630">
          <cell r="A1630" t="str">
            <v xml:space="preserve">5233-2-700                                   </v>
          </cell>
          <cell r="C1630">
            <v>25938</v>
          </cell>
          <cell r="D1630">
            <v>4939</v>
          </cell>
        </row>
        <row r="1631">
          <cell r="A1631" t="str">
            <v xml:space="preserve">5233-2-710                                   </v>
          </cell>
          <cell r="C1631">
            <v>15331</v>
          </cell>
          <cell r="D1631">
            <v>3498</v>
          </cell>
        </row>
        <row r="1632">
          <cell r="A1632" t="str">
            <v xml:space="preserve">5233-2-720                                   </v>
          </cell>
          <cell r="C1632">
            <v>5684</v>
          </cell>
          <cell r="D1632">
            <v>1158</v>
          </cell>
        </row>
        <row r="1633">
          <cell r="A1633" t="str">
            <v xml:space="preserve">5233-3                                       </v>
          </cell>
          <cell r="C1633">
            <v>0</v>
          </cell>
          <cell r="D1633">
            <v>0</v>
          </cell>
        </row>
        <row r="1634">
          <cell r="A1634" t="str">
            <v xml:space="preserve">5233-3-000                                   </v>
          </cell>
          <cell r="C1634">
            <v>0</v>
          </cell>
          <cell r="D1634">
            <v>0</v>
          </cell>
        </row>
        <row r="1635">
          <cell r="A1635" t="str">
            <v xml:space="preserve">5233-3-100                                   </v>
          </cell>
          <cell r="C1635">
            <v>34593.589999999997</v>
          </cell>
          <cell r="D1635">
            <v>7075.7800000000061</v>
          </cell>
        </row>
        <row r="1636">
          <cell r="A1636" t="str">
            <v xml:space="preserve">5233-3-200                                   </v>
          </cell>
          <cell r="C1636">
            <v>0</v>
          </cell>
          <cell r="D1636">
            <v>0</v>
          </cell>
        </row>
        <row r="1637">
          <cell r="A1637" t="str">
            <v xml:space="preserve">5233-5                                       </v>
          </cell>
          <cell r="C1637">
            <v>0</v>
          </cell>
          <cell r="D1637">
            <v>0</v>
          </cell>
        </row>
        <row r="1638">
          <cell r="A1638" t="str">
            <v xml:space="preserve">5233-5-100                                   </v>
          </cell>
          <cell r="C1638">
            <v>0</v>
          </cell>
          <cell r="D1638">
            <v>0</v>
          </cell>
        </row>
        <row r="1639">
          <cell r="A1639" t="str">
            <v xml:space="preserve">5233-5-200                                   </v>
          </cell>
          <cell r="C1639">
            <v>0</v>
          </cell>
          <cell r="D1639">
            <v>0</v>
          </cell>
        </row>
        <row r="1640">
          <cell r="A1640" t="str">
            <v xml:space="preserve">5233-6                                       </v>
          </cell>
          <cell r="C1640">
            <v>0</v>
          </cell>
          <cell r="D1640">
            <v>0</v>
          </cell>
        </row>
        <row r="1641">
          <cell r="A1641" t="str">
            <v xml:space="preserve">5233-6-100                                   </v>
          </cell>
          <cell r="C1641">
            <v>42369</v>
          </cell>
          <cell r="D1641">
            <v>9027</v>
          </cell>
        </row>
        <row r="1642">
          <cell r="A1642" t="str">
            <v xml:space="preserve">5233-6-150                                   </v>
          </cell>
          <cell r="C1642">
            <v>18162</v>
          </cell>
          <cell r="D1642">
            <v>3515</v>
          </cell>
        </row>
        <row r="1643">
          <cell r="A1643" t="str">
            <v xml:space="preserve">5233-6-170                                   </v>
          </cell>
          <cell r="C1643">
            <v>0</v>
          </cell>
          <cell r="D1643">
            <v>0</v>
          </cell>
        </row>
        <row r="1644">
          <cell r="A1644" t="str">
            <v xml:space="preserve">5233-6-200                                   </v>
          </cell>
          <cell r="C1644">
            <v>17450</v>
          </cell>
          <cell r="D1644">
            <v>3524</v>
          </cell>
        </row>
        <row r="1645">
          <cell r="A1645" t="str">
            <v xml:space="preserve">5233-6-250                                   </v>
          </cell>
          <cell r="C1645">
            <v>3216</v>
          </cell>
          <cell r="D1645">
            <v>660</v>
          </cell>
        </row>
        <row r="1646">
          <cell r="A1646" t="str">
            <v xml:space="preserve">5233-6-270                                   </v>
          </cell>
          <cell r="C1646">
            <v>0</v>
          </cell>
          <cell r="D1646">
            <v>0</v>
          </cell>
        </row>
        <row r="1647">
          <cell r="A1647" t="str">
            <v xml:space="preserve">5233-6-300                                   </v>
          </cell>
          <cell r="C1647">
            <v>18845</v>
          </cell>
          <cell r="D1647">
            <v>2918</v>
          </cell>
        </row>
        <row r="1648">
          <cell r="A1648" t="str">
            <v xml:space="preserve">5233-7-100                                   </v>
          </cell>
          <cell r="C1648">
            <v>0</v>
          </cell>
          <cell r="D1648">
            <v>0</v>
          </cell>
        </row>
        <row r="1649">
          <cell r="A1649" t="str">
            <v xml:space="preserve">5233-7-200                                   </v>
          </cell>
          <cell r="C1649">
            <v>0</v>
          </cell>
          <cell r="D1649">
            <v>0</v>
          </cell>
        </row>
        <row r="1650">
          <cell r="A1650" t="str">
            <v xml:space="preserve">5234-2                                       </v>
          </cell>
          <cell r="C1650">
            <v>0</v>
          </cell>
          <cell r="D1650">
            <v>0</v>
          </cell>
        </row>
        <row r="1651">
          <cell r="A1651" t="str">
            <v xml:space="preserve">5234-2-000                                   </v>
          </cell>
          <cell r="C1651">
            <v>36111</v>
          </cell>
          <cell r="D1651">
            <v>6030</v>
          </cell>
        </row>
        <row r="1652">
          <cell r="A1652" t="str">
            <v xml:space="preserve">5234-2-100                                   </v>
          </cell>
          <cell r="C1652">
            <v>0</v>
          </cell>
          <cell r="D1652">
            <v>0</v>
          </cell>
        </row>
        <row r="1653">
          <cell r="A1653" t="str">
            <v xml:space="preserve">5234-2-110                                   </v>
          </cell>
          <cell r="C1653">
            <v>47825.9</v>
          </cell>
          <cell r="D1653">
            <v>10382.900000000001</v>
          </cell>
        </row>
        <row r="1654">
          <cell r="A1654" t="str">
            <v xml:space="preserve">5234-2-111                                   </v>
          </cell>
          <cell r="C1654">
            <v>0</v>
          </cell>
          <cell r="D1654">
            <v>0</v>
          </cell>
        </row>
        <row r="1655">
          <cell r="A1655" t="str">
            <v xml:space="preserve">5234-2-112                                   </v>
          </cell>
          <cell r="C1655">
            <v>0</v>
          </cell>
          <cell r="D1655">
            <v>0</v>
          </cell>
        </row>
        <row r="1656">
          <cell r="A1656" t="str">
            <v xml:space="preserve">5234-2-112-1                                 </v>
          </cell>
          <cell r="C1656">
            <v>1219.5</v>
          </cell>
          <cell r="D1656">
            <v>319.5</v>
          </cell>
        </row>
        <row r="1657">
          <cell r="A1657" t="str">
            <v xml:space="preserve">5234-2-112-2                                 </v>
          </cell>
          <cell r="C1657">
            <v>0</v>
          </cell>
          <cell r="D1657">
            <v>0</v>
          </cell>
        </row>
        <row r="1658">
          <cell r="A1658" t="str">
            <v xml:space="preserve">5234-2-112-3                                 </v>
          </cell>
          <cell r="C1658">
            <v>0</v>
          </cell>
          <cell r="D1658">
            <v>0</v>
          </cell>
        </row>
        <row r="1659">
          <cell r="A1659" t="str">
            <v xml:space="preserve">5234-2-113                                   </v>
          </cell>
          <cell r="C1659">
            <v>7611.5</v>
          </cell>
          <cell r="D1659">
            <v>1553.5</v>
          </cell>
        </row>
        <row r="1660">
          <cell r="A1660" t="str">
            <v xml:space="preserve">5234-2-114                                   </v>
          </cell>
          <cell r="C1660">
            <v>0</v>
          </cell>
          <cell r="D1660">
            <v>0</v>
          </cell>
        </row>
        <row r="1661">
          <cell r="A1661" t="str">
            <v xml:space="preserve">5234-2-115                                   </v>
          </cell>
          <cell r="C1661">
            <v>1482</v>
          </cell>
          <cell r="D1661">
            <v>231</v>
          </cell>
        </row>
        <row r="1662">
          <cell r="A1662" t="str">
            <v xml:space="preserve">5234-2-120                                   </v>
          </cell>
          <cell r="C1662">
            <v>43525.2</v>
          </cell>
          <cell r="D1662">
            <v>8874</v>
          </cell>
        </row>
        <row r="1663">
          <cell r="A1663" t="str">
            <v xml:space="preserve">5234-2-130                                   </v>
          </cell>
          <cell r="C1663">
            <v>38031.9</v>
          </cell>
          <cell r="D1663">
            <v>8197.6500000000015</v>
          </cell>
        </row>
        <row r="1664">
          <cell r="A1664" t="str">
            <v xml:space="preserve">5234-2-140                                   </v>
          </cell>
          <cell r="C1664">
            <v>0</v>
          </cell>
          <cell r="D1664">
            <v>0</v>
          </cell>
        </row>
        <row r="1665">
          <cell r="A1665" t="str">
            <v xml:space="preserve">5234-2-141                                   </v>
          </cell>
          <cell r="C1665">
            <v>0</v>
          </cell>
          <cell r="D1665">
            <v>0</v>
          </cell>
        </row>
        <row r="1666">
          <cell r="A1666" t="str">
            <v xml:space="preserve">5234-2-142                                   </v>
          </cell>
          <cell r="C1666">
            <v>0</v>
          </cell>
          <cell r="D1666">
            <v>0</v>
          </cell>
        </row>
        <row r="1667">
          <cell r="A1667" t="str">
            <v xml:space="preserve">5234-2-200                                   </v>
          </cell>
          <cell r="C1667">
            <v>20624.7</v>
          </cell>
          <cell r="D1667">
            <v>4370.0999999999985</v>
          </cell>
        </row>
        <row r="1668">
          <cell r="A1668" t="str">
            <v xml:space="preserve">5234-2-300                                   </v>
          </cell>
          <cell r="C1668">
            <v>4756.2</v>
          </cell>
          <cell r="D1668">
            <v>971.40000000000055</v>
          </cell>
        </row>
        <row r="1669">
          <cell r="A1669" t="str">
            <v xml:space="preserve">5234-2-400                                   </v>
          </cell>
          <cell r="C1669">
            <v>19756</v>
          </cell>
          <cell r="D1669">
            <v>4216</v>
          </cell>
        </row>
        <row r="1670">
          <cell r="A1670" t="str">
            <v xml:space="preserve">5234-2-500                                   </v>
          </cell>
          <cell r="C1670">
            <v>0</v>
          </cell>
          <cell r="D1670">
            <v>0</v>
          </cell>
        </row>
        <row r="1671">
          <cell r="A1671" t="str">
            <v xml:space="preserve">5234-2-600                                   </v>
          </cell>
          <cell r="C1671">
            <v>0</v>
          </cell>
          <cell r="D1671">
            <v>0</v>
          </cell>
        </row>
        <row r="1672">
          <cell r="A1672" t="str">
            <v xml:space="preserve">5234-2-610                                   </v>
          </cell>
          <cell r="C1672">
            <v>0</v>
          </cell>
          <cell r="D1672">
            <v>0</v>
          </cell>
        </row>
        <row r="1673">
          <cell r="A1673" t="str">
            <v xml:space="preserve">5234-2-620                                   </v>
          </cell>
          <cell r="C1673">
            <v>0</v>
          </cell>
          <cell r="D1673">
            <v>0</v>
          </cell>
        </row>
        <row r="1674">
          <cell r="A1674" t="str">
            <v xml:space="preserve">5234-2-700                                   </v>
          </cell>
          <cell r="C1674">
            <v>21802.799999999999</v>
          </cell>
          <cell r="D1674">
            <v>4467.8500000000022</v>
          </cell>
        </row>
        <row r="1675">
          <cell r="A1675" t="str">
            <v xml:space="preserve">5234-2-710                                   </v>
          </cell>
          <cell r="C1675">
            <v>9575.24</v>
          </cell>
          <cell r="D1675">
            <v>2003</v>
          </cell>
        </row>
        <row r="1676">
          <cell r="A1676" t="str">
            <v xml:space="preserve">5234-2-720                                   </v>
          </cell>
          <cell r="C1676">
            <v>2328</v>
          </cell>
          <cell r="D1676">
            <v>474</v>
          </cell>
        </row>
        <row r="1677">
          <cell r="A1677" t="str">
            <v xml:space="preserve">5234-3                                       </v>
          </cell>
          <cell r="C1677">
            <v>0</v>
          </cell>
          <cell r="D1677">
            <v>0</v>
          </cell>
        </row>
        <row r="1678">
          <cell r="A1678" t="str">
            <v xml:space="preserve">5234-3-000                                   </v>
          </cell>
          <cell r="C1678">
            <v>0</v>
          </cell>
          <cell r="D1678">
            <v>0</v>
          </cell>
        </row>
        <row r="1679">
          <cell r="A1679" t="str">
            <v xml:space="preserve">5234-3-100                                   </v>
          </cell>
          <cell r="C1679">
            <v>19354.13</v>
          </cell>
          <cell r="D1679">
            <v>4043.9500000000007</v>
          </cell>
        </row>
        <row r="1680">
          <cell r="A1680" t="str">
            <v xml:space="preserve">5234-3-200                                   </v>
          </cell>
          <cell r="C1680">
            <v>0</v>
          </cell>
          <cell r="D1680">
            <v>0</v>
          </cell>
        </row>
        <row r="1681">
          <cell r="A1681" t="str">
            <v xml:space="preserve">5234-5                                       </v>
          </cell>
          <cell r="C1681">
            <v>0</v>
          </cell>
          <cell r="D1681">
            <v>0</v>
          </cell>
        </row>
        <row r="1682">
          <cell r="A1682" t="str">
            <v xml:space="preserve">5234-5-100                                   </v>
          </cell>
          <cell r="C1682">
            <v>0</v>
          </cell>
          <cell r="D1682">
            <v>0</v>
          </cell>
        </row>
        <row r="1683">
          <cell r="A1683" t="str">
            <v xml:space="preserve">5234-5-200                                   </v>
          </cell>
          <cell r="C1683">
            <v>0</v>
          </cell>
          <cell r="D1683">
            <v>0</v>
          </cell>
        </row>
        <row r="1684">
          <cell r="A1684" t="str">
            <v xml:space="preserve">5234-6                                       </v>
          </cell>
          <cell r="C1684">
            <v>0</v>
          </cell>
          <cell r="D1684">
            <v>0</v>
          </cell>
        </row>
        <row r="1685">
          <cell r="A1685" t="str">
            <v xml:space="preserve">5234-6-100                                   </v>
          </cell>
          <cell r="C1685">
            <v>41782.800000000003</v>
          </cell>
          <cell r="D1685">
            <v>9647.5</v>
          </cell>
        </row>
        <row r="1686">
          <cell r="A1686" t="str">
            <v xml:space="preserve">5234-6-150                                   </v>
          </cell>
          <cell r="C1686">
            <v>10672.2</v>
          </cell>
          <cell r="D1686">
            <v>2106.8999999999996</v>
          </cell>
        </row>
        <row r="1687">
          <cell r="A1687" t="str">
            <v xml:space="preserve">5234-6-170                                   </v>
          </cell>
          <cell r="C1687">
            <v>0</v>
          </cell>
          <cell r="D1687">
            <v>0</v>
          </cell>
        </row>
        <row r="1688">
          <cell r="A1688" t="str">
            <v xml:space="preserve">5234-6-200                                   </v>
          </cell>
          <cell r="C1688">
            <v>5746.2</v>
          </cell>
          <cell r="D1688">
            <v>1075.5</v>
          </cell>
        </row>
        <row r="1689">
          <cell r="A1689" t="str">
            <v xml:space="preserve">5234-6-250                                   </v>
          </cell>
          <cell r="C1689">
            <v>1140</v>
          </cell>
          <cell r="D1689">
            <v>234</v>
          </cell>
        </row>
        <row r="1690">
          <cell r="A1690" t="str">
            <v xml:space="preserve">5234-6-270                                   </v>
          </cell>
          <cell r="C1690">
            <v>0</v>
          </cell>
          <cell r="D1690">
            <v>0</v>
          </cell>
        </row>
        <row r="1691">
          <cell r="A1691" t="str">
            <v xml:space="preserve">5234-6-300                                   </v>
          </cell>
          <cell r="C1691">
            <v>28851.4</v>
          </cell>
          <cell r="D1691">
            <v>3036.7999999999993</v>
          </cell>
        </row>
        <row r="1692">
          <cell r="A1692" t="str">
            <v xml:space="preserve">5234-7-100                                   </v>
          </cell>
          <cell r="C1692">
            <v>0</v>
          </cell>
          <cell r="D1692">
            <v>0</v>
          </cell>
        </row>
        <row r="1693">
          <cell r="A1693" t="str">
            <v xml:space="preserve">5234-7-200                                   </v>
          </cell>
          <cell r="C1693">
            <v>0</v>
          </cell>
          <cell r="D1693">
            <v>0</v>
          </cell>
        </row>
        <row r="1694">
          <cell r="A1694" t="str">
            <v xml:space="preserve">5235-2                                       </v>
          </cell>
          <cell r="C1694">
            <v>0</v>
          </cell>
          <cell r="D1694">
            <v>0</v>
          </cell>
        </row>
        <row r="1695">
          <cell r="A1695" t="str">
            <v xml:space="preserve">5235-2-000                                   </v>
          </cell>
          <cell r="C1695">
            <v>159895</v>
          </cell>
          <cell r="D1695">
            <v>35679</v>
          </cell>
        </row>
        <row r="1696">
          <cell r="A1696" t="str">
            <v xml:space="preserve">5235-2-100                                   </v>
          </cell>
          <cell r="C1696">
            <v>0</v>
          </cell>
          <cell r="D1696">
            <v>0</v>
          </cell>
        </row>
        <row r="1697">
          <cell r="A1697" t="str">
            <v xml:space="preserve">5235-2-110                                   </v>
          </cell>
          <cell r="C1697">
            <v>117355</v>
          </cell>
          <cell r="D1697">
            <v>25971</v>
          </cell>
        </row>
        <row r="1698">
          <cell r="A1698" t="str">
            <v xml:space="preserve">5235-2-111                                   </v>
          </cell>
          <cell r="C1698">
            <v>0</v>
          </cell>
          <cell r="D1698">
            <v>0</v>
          </cell>
        </row>
        <row r="1699">
          <cell r="A1699" t="str">
            <v xml:space="preserve">5235-2-112                                   </v>
          </cell>
          <cell r="C1699">
            <v>0</v>
          </cell>
          <cell r="D1699">
            <v>0</v>
          </cell>
        </row>
        <row r="1700">
          <cell r="A1700" t="str">
            <v xml:space="preserve">5235-2-112-1                                 </v>
          </cell>
          <cell r="C1700">
            <v>4317</v>
          </cell>
          <cell r="D1700">
            <v>963</v>
          </cell>
        </row>
        <row r="1701">
          <cell r="A1701" t="str">
            <v xml:space="preserve">5235-2-112-2                                 </v>
          </cell>
          <cell r="C1701">
            <v>0</v>
          </cell>
          <cell r="D1701">
            <v>0</v>
          </cell>
        </row>
        <row r="1702">
          <cell r="A1702" t="str">
            <v xml:space="preserve">5235-2-112-3                                 </v>
          </cell>
          <cell r="C1702">
            <v>0</v>
          </cell>
          <cell r="D1702">
            <v>0</v>
          </cell>
        </row>
        <row r="1703">
          <cell r="A1703" t="str">
            <v xml:space="preserve">5235-2-113                                   </v>
          </cell>
          <cell r="C1703">
            <v>19134</v>
          </cell>
          <cell r="D1703">
            <v>3856</v>
          </cell>
        </row>
        <row r="1704">
          <cell r="A1704" t="str">
            <v xml:space="preserve">5235-2-114                                   </v>
          </cell>
          <cell r="C1704">
            <v>0</v>
          </cell>
          <cell r="D1704">
            <v>0</v>
          </cell>
        </row>
        <row r="1705">
          <cell r="A1705" t="str">
            <v xml:space="preserve">5235-2-115                                   </v>
          </cell>
          <cell r="C1705">
            <v>5959</v>
          </cell>
          <cell r="D1705">
            <v>1331</v>
          </cell>
        </row>
        <row r="1706">
          <cell r="A1706" t="str">
            <v xml:space="preserve">5235-2-120                                   </v>
          </cell>
          <cell r="C1706">
            <v>131253.32</v>
          </cell>
          <cell r="D1706">
            <v>38681</v>
          </cell>
        </row>
        <row r="1707">
          <cell r="A1707" t="str">
            <v xml:space="preserve">5235-2-130                                   </v>
          </cell>
          <cell r="C1707">
            <v>129894</v>
          </cell>
          <cell r="D1707">
            <v>30122</v>
          </cell>
        </row>
        <row r="1708">
          <cell r="A1708" t="str">
            <v xml:space="preserve">5235-2-140                                   </v>
          </cell>
          <cell r="C1708">
            <v>0</v>
          </cell>
          <cell r="D1708">
            <v>0</v>
          </cell>
        </row>
        <row r="1709">
          <cell r="A1709" t="str">
            <v xml:space="preserve">5235-2-141                                   </v>
          </cell>
          <cell r="C1709">
            <v>0</v>
          </cell>
          <cell r="D1709">
            <v>0</v>
          </cell>
        </row>
        <row r="1710">
          <cell r="A1710" t="str">
            <v xml:space="preserve">5235-2-142                                   </v>
          </cell>
          <cell r="C1710">
            <v>0</v>
          </cell>
          <cell r="D1710">
            <v>0</v>
          </cell>
        </row>
        <row r="1711">
          <cell r="A1711" t="str">
            <v xml:space="preserve">5235-2-200                                   </v>
          </cell>
          <cell r="C1711">
            <v>81367</v>
          </cell>
          <cell r="D1711">
            <v>17546</v>
          </cell>
        </row>
        <row r="1712">
          <cell r="A1712" t="str">
            <v xml:space="preserve">5235-2-300                                   </v>
          </cell>
          <cell r="C1712">
            <v>30763</v>
          </cell>
          <cell r="D1712">
            <v>6865</v>
          </cell>
        </row>
        <row r="1713">
          <cell r="A1713" t="str">
            <v xml:space="preserve">5235-2-400                                   </v>
          </cell>
          <cell r="C1713">
            <v>75858</v>
          </cell>
          <cell r="D1713">
            <v>18500</v>
          </cell>
        </row>
        <row r="1714">
          <cell r="A1714" t="str">
            <v xml:space="preserve">5235-2-500                                   </v>
          </cell>
          <cell r="C1714">
            <v>0</v>
          </cell>
          <cell r="D1714">
            <v>0</v>
          </cell>
        </row>
        <row r="1715">
          <cell r="A1715" t="str">
            <v xml:space="preserve">5235-2-600                                   </v>
          </cell>
          <cell r="C1715">
            <v>34435</v>
          </cell>
          <cell r="D1715">
            <v>12538</v>
          </cell>
        </row>
        <row r="1716">
          <cell r="A1716" t="str">
            <v xml:space="preserve">5235-2-610                                   </v>
          </cell>
          <cell r="C1716">
            <v>0</v>
          </cell>
          <cell r="D1716">
            <v>0</v>
          </cell>
        </row>
        <row r="1717">
          <cell r="A1717" t="str">
            <v xml:space="preserve">5235-2-620                                   </v>
          </cell>
          <cell r="C1717">
            <v>0</v>
          </cell>
          <cell r="D1717">
            <v>0</v>
          </cell>
        </row>
        <row r="1718">
          <cell r="A1718" t="str">
            <v xml:space="preserve">5235-2-700                                   </v>
          </cell>
          <cell r="C1718">
            <v>101397</v>
          </cell>
          <cell r="D1718">
            <v>25184</v>
          </cell>
        </row>
        <row r="1719">
          <cell r="A1719" t="str">
            <v xml:space="preserve">5235-2-710                                   </v>
          </cell>
          <cell r="C1719">
            <v>6851</v>
          </cell>
          <cell r="D1719">
            <v>7856</v>
          </cell>
        </row>
        <row r="1720">
          <cell r="A1720" t="str">
            <v xml:space="preserve">5235-2-720                                   </v>
          </cell>
          <cell r="C1720">
            <v>12444</v>
          </cell>
          <cell r="D1720">
            <v>2894</v>
          </cell>
        </row>
        <row r="1721">
          <cell r="A1721" t="str">
            <v xml:space="preserve">5235-3                                       </v>
          </cell>
          <cell r="C1721">
            <v>0</v>
          </cell>
          <cell r="D1721">
            <v>0</v>
          </cell>
        </row>
        <row r="1722">
          <cell r="A1722" t="str">
            <v xml:space="preserve">5235-3-000                                   </v>
          </cell>
          <cell r="C1722">
            <v>0</v>
          </cell>
          <cell r="D1722">
            <v>0</v>
          </cell>
        </row>
        <row r="1723">
          <cell r="A1723" t="str">
            <v xml:space="preserve">5235-3-100                                   </v>
          </cell>
          <cell r="C1723">
            <v>100077.38</v>
          </cell>
          <cell r="D1723">
            <v>21922.28</v>
          </cell>
        </row>
        <row r="1724">
          <cell r="A1724" t="str">
            <v xml:space="preserve">5235-3-200                                   </v>
          </cell>
          <cell r="C1724">
            <v>0</v>
          </cell>
          <cell r="D1724">
            <v>0</v>
          </cell>
        </row>
        <row r="1725">
          <cell r="A1725" t="str">
            <v xml:space="preserve">5235-5                                       </v>
          </cell>
          <cell r="C1725">
            <v>0</v>
          </cell>
          <cell r="D1725">
            <v>0</v>
          </cell>
        </row>
        <row r="1726">
          <cell r="A1726" t="str">
            <v xml:space="preserve">5235-5-100                                   </v>
          </cell>
          <cell r="C1726">
            <v>0</v>
          </cell>
          <cell r="D1726">
            <v>0</v>
          </cell>
        </row>
        <row r="1727">
          <cell r="A1727" t="str">
            <v xml:space="preserve">5235-5-200                                   </v>
          </cell>
          <cell r="C1727">
            <v>0</v>
          </cell>
          <cell r="D1727">
            <v>0</v>
          </cell>
        </row>
        <row r="1728">
          <cell r="A1728" t="str">
            <v xml:space="preserve">5235-6                                       </v>
          </cell>
          <cell r="C1728">
            <v>0</v>
          </cell>
          <cell r="D1728">
            <v>0</v>
          </cell>
        </row>
        <row r="1729">
          <cell r="A1729" t="str">
            <v xml:space="preserve">5235-6-100                                   </v>
          </cell>
          <cell r="C1729">
            <v>147804</v>
          </cell>
          <cell r="D1729">
            <v>30136</v>
          </cell>
        </row>
        <row r="1730">
          <cell r="A1730" t="str">
            <v xml:space="preserve">5235-6-150                                   </v>
          </cell>
          <cell r="C1730">
            <v>43338</v>
          </cell>
          <cell r="D1730">
            <v>9251</v>
          </cell>
        </row>
        <row r="1731">
          <cell r="A1731" t="str">
            <v xml:space="preserve">5235-6-170                                   </v>
          </cell>
          <cell r="C1731">
            <v>0</v>
          </cell>
          <cell r="D1731">
            <v>0</v>
          </cell>
        </row>
        <row r="1732">
          <cell r="A1732" t="str">
            <v xml:space="preserve">5235-6-200                                   </v>
          </cell>
          <cell r="C1732">
            <v>57531</v>
          </cell>
          <cell r="D1732">
            <v>11993</v>
          </cell>
        </row>
        <row r="1733">
          <cell r="A1733" t="str">
            <v xml:space="preserve">5235-6-250                                   </v>
          </cell>
          <cell r="C1733">
            <v>10495</v>
          </cell>
          <cell r="D1733">
            <v>1650</v>
          </cell>
        </row>
        <row r="1734">
          <cell r="A1734" t="str">
            <v xml:space="preserve">5235-6-270                                   </v>
          </cell>
          <cell r="C1734">
            <v>0</v>
          </cell>
          <cell r="D1734">
            <v>0</v>
          </cell>
        </row>
        <row r="1735">
          <cell r="A1735" t="str">
            <v xml:space="preserve">5235-6-300                                   </v>
          </cell>
          <cell r="C1735">
            <v>108718</v>
          </cell>
          <cell r="D1735">
            <v>22788</v>
          </cell>
        </row>
        <row r="1736">
          <cell r="A1736" t="str">
            <v xml:space="preserve">5235-7-100                                   </v>
          </cell>
          <cell r="C1736">
            <v>0</v>
          </cell>
          <cell r="D1736">
            <v>0</v>
          </cell>
        </row>
        <row r="1737">
          <cell r="A1737" t="str">
            <v xml:space="preserve">5235-7-200                                   </v>
          </cell>
          <cell r="C1737">
            <v>0</v>
          </cell>
          <cell r="D1737">
            <v>0</v>
          </cell>
        </row>
        <row r="1738">
          <cell r="A1738" t="str">
            <v xml:space="preserve">5236-2                                       </v>
          </cell>
          <cell r="C1738">
            <v>0</v>
          </cell>
          <cell r="D1738">
            <v>0</v>
          </cell>
        </row>
        <row r="1739">
          <cell r="A1739" t="str">
            <v xml:space="preserve">5236-2-000                                   </v>
          </cell>
          <cell r="C1739">
            <v>7770</v>
          </cell>
          <cell r="D1739">
            <v>1648.2900000000009</v>
          </cell>
        </row>
        <row r="1740">
          <cell r="A1740" t="str">
            <v xml:space="preserve">5236-2-100                                   </v>
          </cell>
          <cell r="C1740">
            <v>0</v>
          </cell>
          <cell r="D1740">
            <v>0</v>
          </cell>
        </row>
        <row r="1741">
          <cell r="A1741" t="str">
            <v xml:space="preserve">5236-2-110                                   </v>
          </cell>
          <cell r="C1741">
            <v>70929.429999999993</v>
          </cell>
          <cell r="D1741">
            <v>54227.390000000014</v>
          </cell>
        </row>
        <row r="1742">
          <cell r="A1742" t="str">
            <v xml:space="preserve">5236-2-111                                   </v>
          </cell>
          <cell r="C1742">
            <v>0</v>
          </cell>
          <cell r="D1742">
            <v>0</v>
          </cell>
        </row>
        <row r="1743">
          <cell r="A1743" t="str">
            <v xml:space="preserve">5236-2-112                                   </v>
          </cell>
          <cell r="C1743">
            <v>0</v>
          </cell>
          <cell r="D1743">
            <v>279.7</v>
          </cell>
        </row>
        <row r="1744">
          <cell r="A1744" t="str">
            <v xml:space="preserve">5236-2-112-1                                 </v>
          </cell>
          <cell r="C1744">
            <v>970</v>
          </cell>
          <cell r="D1744">
            <v>103.20000000000005</v>
          </cell>
        </row>
        <row r="1745">
          <cell r="A1745" t="str">
            <v xml:space="preserve">5236-2-112-2                                 </v>
          </cell>
          <cell r="C1745">
            <v>0</v>
          </cell>
          <cell r="D1745">
            <v>148.6</v>
          </cell>
        </row>
        <row r="1746">
          <cell r="A1746" t="str">
            <v xml:space="preserve">5236-2-112-3                                 </v>
          </cell>
          <cell r="C1746">
            <v>0</v>
          </cell>
          <cell r="D1746">
            <v>0</v>
          </cell>
        </row>
        <row r="1747">
          <cell r="A1747" t="str">
            <v xml:space="preserve">5236-2-113                                   </v>
          </cell>
          <cell r="C1747">
            <v>2915</v>
          </cell>
          <cell r="D1747">
            <v>-112.30999999999995</v>
          </cell>
        </row>
        <row r="1748">
          <cell r="A1748" t="str">
            <v xml:space="preserve">5236-2-114                                   </v>
          </cell>
          <cell r="C1748">
            <v>0</v>
          </cell>
          <cell r="D1748">
            <v>0</v>
          </cell>
        </row>
        <row r="1749">
          <cell r="A1749" t="str">
            <v xml:space="preserve">5236-2-115                                   </v>
          </cell>
          <cell r="C1749">
            <v>1945</v>
          </cell>
          <cell r="D1749">
            <v>548.34000000000015</v>
          </cell>
        </row>
        <row r="1750">
          <cell r="A1750" t="str">
            <v xml:space="preserve">5236-2-120                                   </v>
          </cell>
          <cell r="C1750">
            <v>1945</v>
          </cell>
          <cell r="D1750">
            <v>4950.95</v>
          </cell>
        </row>
        <row r="1751">
          <cell r="A1751" t="str">
            <v xml:space="preserve">5236-2-130                                   </v>
          </cell>
          <cell r="C1751">
            <v>18460</v>
          </cell>
          <cell r="D1751">
            <v>817.18000000000029</v>
          </cell>
        </row>
        <row r="1752">
          <cell r="A1752" t="str">
            <v xml:space="preserve">5236-2-140                                   </v>
          </cell>
          <cell r="C1752">
            <v>0</v>
          </cell>
          <cell r="D1752">
            <v>0</v>
          </cell>
        </row>
        <row r="1753">
          <cell r="A1753" t="str">
            <v xml:space="preserve">5236-2-141                                   </v>
          </cell>
          <cell r="C1753">
            <v>0</v>
          </cell>
          <cell r="D1753">
            <v>0</v>
          </cell>
        </row>
        <row r="1754">
          <cell r="A1754" t="str">
            <v xml:space="preserve">5236-2-142                                   </v>
          </cell>
          <cell r="C1754">
            <v>0</v>
          </cell>
          <cell r="D1754">
            <v>0</v>
          </cell>
        </row>
        <row r="1755">
          <cell r="A1755" t="str">
            <v xml:space="preserve">5236-2-200                                   </v>
          </cell>
          <cell r="C1755">
            <v>7775</v>
          </cell>
          <cell r="D1755">
            <v>-1185.6800000000003</v>
          </cell>
        </row>
        <row r="1756">
          <cell r="A1756" t="str">
            <v xml:space="preserve">5236-2-300                                   </v>
          </cell>
          <cell r="C1756">
            <v>4860</v>
          </cell>
          <cell r="D1756">
            <v>-279.64000000000033</v>
          </cell>
        </row>
        <row r="1757">
          <cell r="A1757" t="str">
            <v xml:space="preserve">5236-2-400                                   </v>
          </cell>
          <cell r="C1757">
            <v>223839.77</v>
          </cell>
          <cell r="D1757">
            <v>273.02999999999884</v>
          </cell>
        </row>
        <row r="1758">
          <cell r="A1758" t="str">
            <v xml:space="preserve">5236-2-500                                   </v>
          </cell>
          <cell r="C1758">
            <v>0</v>
          </cell>
          <cell r="D1758">
            <v>0</v>
          </cell>
        </row>
        <row r="1759">
          <cell r="A1759" t="str">
            <v xml:space="preserve">5236-2-600                                   </v>
          </cell>
          <cell r="C1759">
            <v>5830</v>
          </cell>
          <cell r="D1759">
            <v>402.72000000000025</v>
          </cell>
        </row>
        <row r="1760">
          <cell r="A1760" t="str">
            <v xml:space="preserve">5236-2-610                                   </v>
          </cell>
          <cell r="C1760">
            <v>0</v>
          </cell>
          <cell r="D1760">
            <v>0</v>
          </cell>
        </row>
        <row r="1761">
          <cell r="A1761" t="str">
            <v xml:space="preserve">5236-2-620                                   </v>
          </cell>
          <cell r="C1761">
            <v>0</v>
          </cell>
          <cell r="D1761">
            <v>0</v>
          </cell>
        </row>
        <row r="1762">
          <cell r="A1762" t="str">
            <v xml:space="preserve">5236-2-700                                   </v>
          </cell>
          <cell r="C1762">
            <v>5830</v>
          </cell>
          <cell r="D1762">
            <v>1907.3199999999997</v>
          </cell>
        </row>
        <row r="1763">
          <cell r="A1763" t="str">
            <v xml:space="preserve">5236-2-710                                   </v>
          </cell>
          <cell r="C1763">
            <v>6800</v>
          </cell>
          <cell r="D1763">
            <v>747.22000000000025</v>
          </cell>
        </row>
        <row r="1764">
          <cell r="A1764" t="str">
            <v xml:space="preserve">5236-2-720                                   </v>
          </cell>
          <cell r="C1764">
            <v>3885</v>
          </cell>
          <cell r="D1764">
            <v>21.630000000000109</v>
          </cell>
        </row>
        <row r="1765">
          <cell r="A1765" t="str">
            <v xml:space="preserve">5236-3                                       </v>
          </cell>
          <cell r="C1765">
            <v>0</v>
          </cell>
          <cell r="D1765">
            <v>0</v>
          </cell>
        </row>
        <row r="1766">
          <cell r="A1766" t="str">
            <v xml:space="preserve">5236-3-000                                   </v>
          </cell>
          <cell r="C1766">
            <v>0</v>
          </cell>
          <cell r="D1766">
            <v>0</v>
          </cell>
        </row>
        <row r="1767">
          <cell r="A1767" t="str">
            <v xml:space="preserve">5236-3-100                                   </v>
          </cell>
          <cell r="C1767">
            <v>16153.35</v>
          </cell>
          <cell r="D1767">
            <v>-69.530000000000655</v>
          </cell>
        </row>
        <row r="1768">
          <cell r="A1768" t="str">
            <v xml:space="preserve">5236-3-200                                   </v>
          </cell>
          <cell r="C1768">
            <v>0</v>
          </cell>
          <cell r="D1768">
            <v>0</v>
          </cell>
        </row>
        <row r="1769">
          <cell r="A1769" t="str">
            <v xml:space="preserve">5236-5                                       </v>
          </cell>
          <cell r="C1769">
            <v>0</v>
          </cell>
          <cell r="D1769">
            <v>0</v>
          </cell>
        </row>
        <row r="1770">
          <cell r="A1770" t="str">
            <v xml:space="preserve">5236-5-100                                   </v>
          </cell>
          <cell r="C1770">
            <v>0</v>
          </cell>
          <cell r="D1770">
            <v>0</v>
          </cell>
        </row>
        <row r="1771">
          <cell r="A1771" t="str">
            <v xml:space="preserve">5236-5-200                                   </v>
          </cell>
          <cell r="C1771">
            <v>0</v>
          </cell>
          <cell r="D1771">
            <v>0</v>
          </cell>
        </row>
        <row r="1772">
          <cell r="A1772" t="str">
            <v xml:space="preserve">5236-6                                       </v>
          </cell>
          <cell r="C1772">
            <v>0</v>
          </cell>
          <cell r="D1772">
            <v>0</v>
          </cell>
        </row>
        <row r="1773">
          <cell r="A1773" t="str">
            <v xml:space="preserve">5236-6-100                                   </v>
          </cell>
          <cell r="C1773">
            <v>15545</v>
          </cell>
          <cell r="D1773">
            <v>5697.23</v>
          </cell>
        </row>
        <row r="1774">
          <cell r="A1774" t="str">
            <v xml:space="preserve">5236-6-150                                   </v>
          </cell>
          <cell r="C1774">
            <v>8745</v>
          </cell>
          <cell r="D1774">
            <v>1073.4899999999998</v>
          </cell>
        </row>
        <row r="1775">
          <cell r="A1775" t="str">
            <v xml:space="preserve">5236-6-170                                   </v>
          </cell>
          <cell r="C1775">
            <v>0</v>
          </cell>
          <cell r="D1775">
            <v>0</v>
          </cell>
        </row>
        <row r="1776">
          <cell r="A1776" t="str">
            <v xml:space="preserve">5236-6-200                                   </v>
          </cell>
          <cell r="C1776">
            <v>6800</v>
          </cell>
          <cell r="D1776">
            <v>692.5600000000004</v>
          </cell>
        </row>
        <row r="1777">
          <cell r="A1777" t="str">
            <v xml:space="preserve">5236-6-250                                   </v>
          </cell>
          <cell r="C1777">
            <v>1945</v>
          </cell>
          <cell r="D1777">
            <v>-187.18000000000006</v>
          </cell>
        </row>
        <row r="1778">
          <cell r="A1778" t="str">
            <v xml:space="preserve">5236-6-270                                   </v>
          </cell>
          <cell r="C1778">
            <v>0</v>
          </cell>
          <cell r="D1778">
            <v>0</v>
          </cell>
        </row>
        <row r="1779">
          <cell r="A1779" t="str">
            <v xml:space="preserve">5236-6-300                                   </v>
          </cell>
          <cell r="C1779">
            <v>6800</v>
          </cell>
          <cell r="D1779">
            <v>1731.5900000000001</v>
          </cell>
        </row>
        <row r="1780">
          <cell r="A1780" t="str">
            <v xml:space="preserve">5236-7-100                                   </v>
          </cell>
          <cell r="C1780">
            <v>0</v>
          </cell>
          <cell r="D1780">
            <v>0</v>
          </cell>
        </row>
        <row r="1781">
          <cell r="A1781" t="str">
            <v xml:space="preserve">5236-7-200                                   </v>
          </cell>
          <cell r="C1781">
            <v>0</v>
          </cell>
          <cell r="D1781">
            <v>0</v>
          </cell>
        </row>
        <row r="1782">
          <cell r="A1782" t="str">
            <v xml:space="preserve">5237-2                                       </v>
          </cell>
          <cell r="C1782">
            <v>0</v>
          </cell>
          <cell r="D1782">
            <v>0</v>
          </cell>
        </row>
        <row r="1783">
          <cell r="A1783" t="str">
            <v xml:space="preserve">5237-2-000                                   </v>
          </cell>
          <cell r="C1783">
            <v>3747</v>
          </cell>
          <cell r="D1783">
            <v>3030</v>
          </cell>
        </row>
        <row r="1784">
          <cell r="A1784" t="str">
            <v xml:space="preserve">5237-2-100                                   </v>
          </cell>
          <cell r="C1784">
            <v>0</v>
          </cell>
          <cell r="D1784">
            <v>0</v>
          </cell>
        </row>
        <row r="1785">
          <cell r="A1785" t="str">
            <v xml:space="preserve">5237-2-110                                   </v>
          </cell>
          <cell r="C1785">
            <v>2680</v>
          </cell>
          <cell r="D1785">
            <v>309</v>
          </cell>
        </row>
        <row r="1786">
          <cell r="A1786" t="str">
            <v xml:space="preserve">5237-2-111                                   </v>
          </cell>
          <cell r="C1786">
            <v>0</v>
          </cell>
          <cell r="D1786">
            <v>0</v>
          </cell>
        </row>
        <row r="1787">
          <cell r="A1787" t="str">
            <v xml:space="preserve">5237-2-112                                   </v>
          </cell>
          <cell r="C1787">
            <v>0</v>
          </cell>
          <cell r="D1787">
            <v>0</v>
          </cell>
        </row>
        <row r="1788">
          <cell r="A1788" t="str">
            <v xml:space="preserve">5237-2-112-1                                 </v>
          </cell>
          <cell r="C1788">
            <v>0</v>
          </cell>
          <cell r="D1788">
            <v>0</v>
          </cell>
        </row>
        <row r="1789">
          <cell r="A1789" t="str">
            <v xml:space="preserve">5237-2-112-2                                 </v>
          </cell>
          <cell r="C1789">
            <v>0</v>
          </cell>
          <cell r="D1789">
            <v>0</v>
          </cell>
        </row>
        <row r="1790">
          <cell r="A1790" t="str">
            <v xml:space="preserve">5237-2-112-3                                 </v>
          </cell>
          <cell r="C1790">
            <v>0</v>
          </cell>
          <cell r="D1790">
            <v>0</v>
          </cell>
        </row>
        <row r="1791">
          <cell r="A1791" t="str">
            <v xml:space="preserve">5237-2-113                                   </v>
          </cell>
          <cell r="C1791">
            <v>0</v>
          </cell>
          <cell r="D1791">
            <v>0</v>
          </cell>
        </row>
        <row r="1792">
          <cell r="A1792" t="str">
            <v xml:space="preserve">5237-2-114                                   </v>
          </cell>
          <cell r="C1792">
            <v>0</v>
          </cell>
          <cell r="D1792">
            <v>0</v>
          </cell>
        </row>
        <row r="1793">
          <cell r="A1793" t="str">
            <v xml:space="preserve">5237-2-115                                   </v>
          </cell>
          <cell r="C1793">
            <v>0</v>
          </cell>
          <cell r="D1793">
            <v>0</v>
          </cell>
        </row>
        <row r="1794">
          <cell r="A1794" t="str">
            <v xml:space="preserve">5237-2-120                                   </v>
          </cell>
          <cell r="C1794">
            <v>0</v>
          </cell>
          <cell r="D1794">
            <v>0</v>
          </cell>
        </row>
        <row r="1795">
          <cell r="A1795" t="str">
            <v xml:space="preserve">5237-2-130                                   </v>
          </cell>
          <cell r="C1795">
            <v>3332</v>
          </cell>
          <cell r="D1795">
            <v>309</v>
          </cell>
        </row>
        <row r="1796">
          <cell r="A1796" t="str">
            <v xml:space="preserve">5237-2-140                                   </v>
          </cell>
          <cell r="C1796">
            <v>0</v>
          </cell>
          <cell r="D1796">
            <v>0</v>
          </cell>
        </row>
        <row r="1797">
          <cell r="A1797" t="str">
            <v xml:space="preserve">5237-2-141                                   </v>
          </cell>
          <cell r="C1797">
            <v>0</v>
          </cell>
          <cell r="D1797">
            <v>0</v>
          </cell>
        </row>
        <row r="1798">
          <cell r="A1798" t="str">
            <v xml:space="preserve">5237-2-142                                   </v>
          </cell>
          <cell r="C1798">
            <v>0</v>
          </cell>
          <cell r="D1798">
            <v>0</v>
          </cell>
        </row>
        <row r="1799">
          <cell r="A1799" t="str">
            <v xml:space="preserve">5237-2-200                                   </v>
          </cell>
          <cell r="C1799">
            <v>0</v>
          </cell>
          <cell r="D1799">
            <v>0</v>
          </cell>
        </row>
        <row r="1800">
          <cell r="A1800" t="str">
            <v xml:space="preserve">5237-2-300                                   </v>
          </cell>
          <cell r="C1800">
            <v>0</v>
          </cell>
          <cell r="D1800">
            <v>0</v>
          </cell>
        </row>
        <row r="1801">
          <cell r="A1801" t="str">
            <v xml:space="preserve">5237-2-400                                   </v>
          </cell>
          <cell r="C1801">
            <v>13650</v>
          </cell>
          <cell r="D1801">
            <v>229.5</v>
          </cell>
        </row>
        <row r="1802">
          <cell r="A1802" t="str">
            <v xml:space="preserve">5237-2-500                                   </v>
          </cell>
          <cell r="C1802">
            <v>0</v>
          </cell>
          <cell r="D1802">
            <v>0</v>
          </cell>
        </row>
        <row r="1803">
          <cell r="A1803" t="str">
            <v xml:space="preserve">5237-2-600                                   </v>
          </cell>
          <cell r="C1803">
            <v>450</v>
          </cell>
          <cell r="D1803">
            <v>310</v>
          </cell>
        </row>
        <row r="1804">
          <cell r="A1804" t="str">
            <v xml:space="preserve">5237-2-610                                   </v>
          </cell>
          <cell r="C1804">
            <v>0</v>
          </cell>
          <cell r="D1804">
            <v>0</v>
          </cell>
        </row>
        <row r="1805">
          <cell r="A1805" t="str">
            <v xml:space="preserve">5237-2-620                                   </v>
          </cell>
          <cell r="C1805">
            <v>0</v>
          </cell>
          <cell r="D1805">
            <v>0</v>
          </cell>
        </row>
        <row r="1806">
          <cell r="A1806" t="str">
            <v xml:space="preserve">5237-2-700                                   </v>
          </cell>
          <cell r="C1806">
            <v>0</v>
          </cell>
          <cell r="D1806">
            <v>927</v>
          </cell>
        </row>
        <row r="1807">
          <cell r="A1807" t="str">
            <v xml:space="preserve">5237-2-710                                   </v>
          </cell>
          <cell r="C1807">
            <v>0</v>
          </cell>
          <cell r="D1807">
            <v>0</v>
          </cell>
        </row>
        <row r="1808">
          <cell r="A1808" t="str">
            <v xml:space="preserve">5237-2-720                                   </v>
          </cell>
          <cell r="C1808">
            <v>0</v>
          </cell>
          <cell r="D1808">
            <v>0</v>
          </cell>
        </row>
        <row r="1809">
          <cell r="A1809" t="str">
            <v xml:space="preserve">5237-3                                       </v>
          </cell>
          <cell r="C1809">
            <v>0</v>
          </cell>
          <cell r="D1809">
            <v>0</v>
          </cell>
        </row>
        <row r="1810">
          <cell r="A1810" t="str">
            <v xml:space="preserve">5237-3-000                                   </v>
          </cell>
          <cell r="C1810">
            <v>0</v>
          </cell>
          <cell r="D1810">
            <v>0</v>
          </cell>
        </row>
        <row r="1811">
          <cell r="A1811" t="str">
            <v xml:space="preserve">5237-3-100                                   </v>
          </cell>
          <cell r="C1811">
            <v>0</v>
          </cell>
          <cell r="D1811">
            <v>107.44</v>
          </cell>
        </row>
        <row r="1812">
          <cell r="A1812" t="str">
            <v xml:space="preserve">5237-3-200                                   </v>
          </cell>
          <cell r="C1812">
            <v>0</v>
          </cell>
          <cell r="D1812">
            <v>0</v>
          </cell>
        </row>
        <row r="1813">
          <cell r="A1813" t="str">
            <v xml:space="preserve">5237-5                                       </v>
          </cell>
          <cell r="C1813">
            <v>0</v>
          </cell>
          <cell r="D1813">
            <v>0</v>
          </cell>
        </row>
        <row r="1814">
          <cell r="A1814" t="str">
            <v xml:space="preserve">5237-5-100                                   </v>
          </cell>
          <cell r="C1814">
            <v>0</v>
          </cell>
          <cell r="D1814">
            <v>0</v>
          </cell>
        </row>
        <row r="1815">
          <cell r="A1815" t="str">
            <v xml:space="preserve">5237-5-200                                   </v>
          </cell>
          <cell r="C1815">
            <v>0</v>
          </cell>
          <cell r="D1815">
            <v>0</v>
          </cell>
        </row>
        <row r="1816">
          <cell r="A1816" t="str">
            <v xml:space="preserve">5237-6                                       </v>
          </cell>
          <cell r="C1816">
            <v>0</v>
          </cell>
          <cell r="D1816">
            <v>0</v>
          </cell>
        </row>
        <row r="1817">
          <cell r="A1817" t="str">
            <v xml:space="preserve">5237-6-100                                   </v>
          </cell>
          <cell r="C1817">
            <v>0</v>
          </cell>
          <cell r="D1817">
            <v>0</v>
          </cell>
        </row>
        <row r="1818">
          <cell r="A1818" t="str">
            <v xml:space="preserve">5237-6-150                                   </v>
          </cell>
          <cell r="C1818">
            <v>0</v>
          </cell>
          <cell r="D1818">
            <v>0</v>
          </cell>
        </row>
        <row r="1819">
          <cell r="A1819" t="str">
            <v xml:space="preserve">5237-6-170                                   </v>
          </cell>
          <cell r="C1819">
            <v>0</v>
          </cell>
          <cell r="D1819">
            <v>0</v>
          </cell>
        </row>
        <row r="1820">
          <cell r="A1820" t="str">
            <v xml:space="preserve">5237-6-200                                   </v>
          </cell>
          <cell r="C1820">
            <v>0</v>
          </cell>
          <cell r="D1820">
            <v>0</v>
          </cell>
        </row>
        <row r="1821">
          <cell r="A1821" t="str">
            <v xml:space="preserve">5237-6-250                                   </v>
          </cell>
          <cell r="C1821">
            <v>0</v>
          </cell>
          <cell r="D1821">
            <v>0</v>
          </cell>
        </row>
        <row r="1822">
          <cell r="A1822" t="str">
            <v xml:space="preserve">5237-6-270                                   </v>
          </cell>
          <cell r="C1822">
            <v>0</v>
          </cell>
          <cell r="D1822">
            <v>0</v>
          </cell>
        </row>
        <row r="1823">
          <cell r="A1823" t="str">
            <v xml:space="preserve">5237-6-300                                   </v>
          </cell>
          <cell r="C1823">
            <v>1314</v>
          </cell>
          <cell r="D1823">
            <v>0</v>
          </cell>
        </row>
        <row r="1824">
          <cell r="A1824" t="str">
            <v xml:space="preserve">5237-7-100                                   </v>
          </cell>
          <cell r="C1824">
            <v>0</v>
          </cell>
          <cell r="D1824">
            <v>0</v>
          </cell>
        </row>
        <row r="1825">
          <cell r="A1825" t="str">
            <v xml:space="preserve">5237-7-200                                   </v>
          </cell>
          <cell r="C1825">
            <v>0</v>
          </cell>
          <cell r="D1825">
            <v>0</v>
          </cell>
        </row>
        <row r="1826">
          <cell r="A1826" t="str">
            <v xml:space="preserve">5238-2                                       </v>
          </cell>
          <cell r="C1826">
            <v>0</v>
          </cell>
          <cell r="D1826">
            <v>0</v>
          </cell>
        </row>
        <row r="1827">
          <cell r="A1827" t="str">
            <v xml:space="preserve">5238-2-000                                   </v>
          </cell>
          <cell r="C1827">
            <v>18384.36</v>
          </cell>
          <cell r="D1827">
            <v>-2716.51</v>
          </cell>
        </row>
        <row r="1828">
          <cell r="A1828" t="str">
            <v xml:space="preserve">5238-2-100                                   </v>
          </cell>
          <cell r="C1828">
            <v>0</v>
          </cell>
          <cell r="D1828">
            <v>0</v>
          </cell>
        </row>
        <row r="1829">
          <cell r="A1829" t="str">
            <v xml:space="preserve">5238-2-110                                   </v>
          </cell>
          <cell r="C1829">
            <v>5711</v>
          </cell>
          <cell r="D1829">
            <v>3078.6499999999996</v>
          </cell>
        </row>
        <row r="1830">
          <cell r="A1830" t="str">
            <v xml:space="preserve">5238-2-111                                   </v>
          </cell>
          <cell r="C1830">
            <v>0</v>
          </cell>
          <cell r="D1830">
            <v>0</v>
          </cell>
        </row>
        <row r="1831">
          <cell r="A1831" t="str">
            <v xml:space="preserve">5238-2-112                                   </v>
          </cell>
          <cell r="C1831">
            <v>0</v>
          </cell>
          <cell r="D1831">
            <v>0</v>
          </cell>
        </row>
        <row r="1832">
          <cell r="A1832" t="str">
            <v xml:space="preserve">5238-2-112-1                                 </v>
          </cell>
          <cell r="C1832">
            <v>221</v>
          </cell>
          <cell r="D1832">
            <v>1108.5</v>
          </cell>
        </row>
        <row r="1833">
          <cell r="A1833" t="str">
            <v xml:space="preserve">5238-2-112-2                                 </v>
          </cell>
          <cell r="C1833">
            <v>0</v>
          </cell>
          <cell r="D1833">
            <v>0</v>
          </cell>
        </row>
        <row r="1834">
          <cell r="A1834" t="str">
            <v xml:space="preserve">5238-2-112-3                                 </v>
          </cell>
          <cell r="C1834">
            <v>0</v>
          </cell>
          <cell r="D1834">
            <v>0</v>
          </cell>
        </row>
        <row r="1835">
          <cell r="A1835" t="str">
            <v xml:space="preserve">5238-2-113                                   </v>
          </cell>
          <cell r="C1835">
            <v>1104</v>
          </cell>
          <cell r="D1835">
            <v>928.90000000000009</v>
          </cell>
        </row>
        <row r="1836">
          <cell r="A1836" t="str">
            <v xml:space="preserve">5238-2-114                                   </v>
          </cell>
          <cell r="C1836">
            <v>0</v>
          </cell>
          <cell r="D1836">
            <v>0</v>
          </cell>
        </row>
        <row r="1837">
          <cell r="A1837" t="str">
            <v xml:space="preserve">5238-2-115                                   </v>
          </cell>
          <cell r="C1837">
            <v>445</v>
          </cell>
          <cell r="D1837">
            <v>-89.600000000000023</v>
          </cell>
        </row>
        <row r="1838">
          <cell r="A1838" t="str">
            <v xml:space="preserve">5238-2-120                                   </v>
          </cell>
          <cell r="C1838">
            <v>4912</v>
          </cell>
          <cell r="D1838">
            <v>3602.1100000000006</v>
          </cell>
        </row>
        <row r="1839">
          <cell r="A1839" t="str">
            <v xml:space="preserve">5238-2-130                                   </v>
          </cell>
          <cell r="C1839">
            <v>7345</v>
          </cell>
          <cell r="D1839">
            <v>6093.3899999999994</v>
          </cell>
        </row>
        <row r="1840">
          <cell r="A1840" t="str">
            <v xml:space="preserve">5238-2-140                                   </v>
          </cell>
          <cell r="C1840">
            <v>0</v>
          </cell>
          <cell r="D1840">
            <v>0</v>
          </cell>
        </row>
        <row r="1841">
          <cell r="A1841" t="str">
            <v xml:space="preserve">5238-2-141                                   </v>
          </cell>
          <cell r="C1841">
            <v>0</v>
          </cell>
          <cell r="D1841">
            <v>0</v>
          </cell>
        </row>
        <row r="1842">
          <cell r="A1842" t="str">
            <v xml:space="preserve">5238-2-142                                   </v>
          </cell>
          <cell r="C1842">
            <v>0</v>
          </cell>
          <cell r="D1842">
            <v>0</v>
          </cell>
        </row>
        <row r="1843">
          <cell r="A1843" t="str">
            <v xml:space="preserve">5238-2-200                                   </v>
          </cell>
          <cell r="C1843">
            <v>6772</v>
          </cell>
          <cell r="D1843">
            <v>447.06999999999971</v>
          </cell>
        </row>
        <row r="1844">
          <cell r="A1844" t="str">
            <v xml:space="preserve">5238-2-300                                   </v>
          </cell>
          <cell r="C1844">
            <v>4559</v>
          </cell>
          <cell r="D1844">
            <v>1515.0200000000004</v>
          </cell>
        </row>
        <row r="1845">
          <cell r="A1845" t="str">
            <v xml:space="preserve">5238-2-400                                   </v>
          </cell>
          <cell r="C1845">
            <v>31460</v>
          </cell>
          <cell r="D1845">
            <v>8684.2900000000009</v>
          </cell>
        </row>
        <row r="1846">
          <cell r="A1846" t="str">
            <v xml:space="preserve">5238-2-500                                   </v>
          </cell>
          <cell r="C1846">
            <v>0</v>
          </cell>
          <cell r="D1846">
            <v>0</v>
          </cell>
        </row>
        <row r="1847">
          <cell r="A1847" t="str">
            <v xml:space="preserve">5238-2-600                                   </v>
          </cell>
          <cell r="C1847">
            <v>4559</v>
          </cell>
          <cell r="D1847">
            <v>816.22999999999956</v>
          </cell>
        </row>
        <row r="1848">
          <cell r="A1848" t="str">
            <v xml:space="preserve">5238-2-610                                   </v>
          </cell>
          <cell r="C1848">
            <v>0</v>
          </cell>
          <cell r="D1848">
            <v>0</v>
          </cell>
        </row>
        <row r="1849">
          <cell r="A1849" t="str">
            <v xml:space="preserve">5238-2-620                                   </v>
          </cell>
          <cell r="C1849">
            <v>0</v>
          </cell>
          <cell r="D1849">
            <v>0</v>
          </cell>
        </row>
        <row r="1850">
          <cell r="A1850" t="str">
            <v xml:space="preserve">5238-2-700                                   </v>
          </cell>
          <cell r="C1850">
            <v>2746</v>
          </cell>
          <cell r="D1850">
            <v>6506.25</v>
          </cell>
        </row>
        <row r="1851">
          <cell r="A1851" t="str">
            <v xml:space="preserve">5238-2-710                                   </v>
          </cell>
          <cell r="C1851">
            <v>1997</v>
          </cell>
          <cell r="D1851">
            <v>3207.34</v>
          </cell>
        </row>
        <row r="1852">
          <cell r="A1852" t="str">
            <v xml:space="preserve">5238-2-720                                   </v>
          </cell>
          <cell r="C1852">
            <v>1098</v>
          </cell>
          <cell r="D1852">
            <v>930.7</v>
          </cell>
        </row>
        <row r="1853">
          <cell r="A1853" t="str">
            <v xml:space="preserve">5238-3                                       </v>
          </cell>
          <cell r="C1853">
            <v>0</v>
          </cell>
          <cell r="D1853">
            <v>0</v>
          </cell>
        </row>
        <row r="1854">
          <cell r="A1854" t="str">
            <v xml:space="preserve">5238-3-000                                   </v>
          </cell>
          <cell r="C1854">
            <v>0</v>
          </cell>
          <cell r="D1854">
            <v>0</v>
          </cell>
        </row>
        <row r="1855">
          <cell r="A1855" t="str">
            <v xml:space="preserve">5238-3-100                                   </v>
          </cell>
          <cell r="C1855">
            <v>5463.18</v>
          </cell>
          <cell r="D1855">
            <v>5214.6100000000006</v>
          </cell>
        </row>
        <row r="1856">
          <cell r="A1856" t="str">
            <v xml:space="preserve">5238-3-200                                   </v>
          </cell>
          <cell r="C1856">
            <v>0</v>
          </cell>
          <cell r="D1856">
            <v>0</v>
          </cell>
        </row>
        <row r="1857">
          <cell r="A1857" t="str">
            <v xml:space="preserve">5238-5                                       </v>
          </cell>
          <cell r="C1857">
            <v>0</v>
          </cell>
          <cell r="D1857">
            <v>0</v>
          </cell>
        </row>
        <row r="1858">
          <cell r="A1858" t="str">
            <v xml:space="preserve">5238-5-100                                   </v>
          </cell>
          <cell r="C1858">
            <v>0</v>
          </cell>
          <cell r="D1858">
            <v>0</v>
          </cell>
        </row>
        <row r="1859">
          <cell r="A1859" t="str">
            <v xml:space="preserve">5238-5-200                                   </v>
          </cell>
          <cell r="C1859">
            <v>0</v>
          </cell>
          <cell r="D1859">
            <v>0</v>
          </cell>
        </row>
        <row r="1860">
          <cell r="A1860" t="str">
            <v xml:space="preserve">5238-6                                       </v>
          </cell>
          <cell r="C1860">
            <v>0</v>
          </cell>
          <cell r="D1860">
            <v>0</v>
          </cell>
        </row>
        <row r="1861">
          <cell r="A1861" t="str">
            <v xml:space="preserve">5238-6-100                                   </v>
          </cell>
          <cell r="C1861">
            <v>8249</v>
          </cell>
          <cell r="D1861">
            <v>6196.07</v>
          </cell>
        </row>
        <row r="1862">
          <cell r="A1862" t="str">
            <v xml:space="preserve">5238-6-150                                   </v>
          </cell>
          <cell r="C1862">
            <v>2699</v>
          </cell>
          <cell r="D1862">
            <v>2917.7</v>
          </cell>
        </row>
        <row r="1863">
          <cell r="A1863" t="str">
            <v xml:space="preserve">5238-6-170                                   </v>
          </cell>
          <cell r="C1863">
            <v>0</v>
          </cell>
          <cell r="D1863">
            <v>0</v>
          </cell>
        </row>
        <row r="1864">
          <cell r="A1864" t="str">
            <v xml:space="preserve">5238-6-200                                   </v>
          </cell>
          <cell r="C1864">
            <v>2916</v>
          </cell>
          <cell r="D1864">
            <v>1996.5900000000001</v>
          </cell>
        </row>
        <row r="1865">
          <cell r="A1865" t="str">
            <v xml:space="preserve">5238-6-250                                   </v>
          </cell>
          <cell r="C1865">
            <v>345</v>
          </cell>
          <cell r="D1865">
            <v>698.86999999999989</v>
          </cell>
        </row>
        <row r="1866">
          <cell r="A1866" t="str">
            <v xml:space="preserve">5238-6-270                                   </v>
          </cell>
          <cell r="C1866">
            <v>0</v>
          </cell>
          <cell r="D1866">
            <v>0</v>
          </cell>
        </row>
        <row r="1867">
          <cell r="A1867" t="str">
            <v xml:space="preserve">5238-6-300                                   </v>
          </cell>
          <cell r="C1867">
            <v>6139</v>
          </cell>
          <cell r="D1867">
            <v>2046.92</v>
          </cell>
        </row>
        <row r="1868">
          <cell r="A1868" t="str">
            <v xml:space="preserve">5238-7-100                                   </v>
          </cell>
          <cell r="C1868">
            <v>0</v>
          </cell>
          <cell r="D1868">
            <v>0</v>
          </cell>
        </row>
        <row r="1869">
          <cell r="A1869" t="str">
            <v xml:space="preserve">5238-7-200                                   </v>
          </cell>
          <cell r="C1869">
            <v>0</v>
          </cell>
          <cell r="D1869">
            <v>0</v>
          </cell>
        </row>
        <row r="1870">
          <cell r="A1870" t="str">
            <v xml:space="preserve">5239-2                                       </v>
          </cell>
          <cell r="C1870">
            <v>0</v>
          </cell>
          <cell r="D1870">
            <v>0</v>
          </cell>
        </row>
        <row r="1871">
          <cell r="A1871" t="str">
            <v xml:space="preserve">5239-2-000                                   </v>
          </cell>
          <cell r="C1871">
            <v>0</v>
          </cell>
          <cell r="D1871">
            <v>0</v>
          </cell>
        </row>
        <row r="1872">
          <cell r="A1872" t="str">
            <v xml:space="preserve">5239-2-100                                   </v>
          </cell>
          <cell r="C1872">
            <v>0</v>
          </cell>
          <cell r="D1872">
            <v>0</v>
          </cell>
        </row>
        <row r="1873">
          <cell r="A1873" t="str">
            <v xml:space="preserve">5239-2-110                                   </v>
          </cell>
          <cell r="C1873">
            <v>0</v>
          </cell>
          <cell r="D1873">
            <v>0</v>
          </cell>
        </row>
        <row r="1874">
          <cell r="A1874" t="str">
            <v xml:space="preserve">5239-2-111                                   </v>
          </cell>
          <cell r="C1874">
            <v>0</v>
          </cell>
          <cell r="D1874">
            <v>0</v>
          </cell>
        </row>
        <row r="1875">
          <cell r="A1875" t="str">
            <v xml:space="preserve">5239-2-112                                   </v>
          </cell>
          <cell r="C1875">
            <v>0</v>
          </cell>
          <cell r="D1875">
            <v>0</v>
          </cell>
        </row>
        <row r="1876">
          <cell r="A1876" t="str">
            <v xml:space="preserve">5239-2-112-1                                 </v>
          </cell>
          <cell r="C1876">
            <v>0</v>
          </cell>
          <cell r="D1876">
            <v>0</v>
          </cell>
        </row>
        <row r="1877">
          <cell r="A1877" t="str">
            <v xml:space="preserve">5239-2-112-2                                 </v>
          </cell>
          <cell r="C1877">
            <v>0</v>
          </cell>
          <cell r="D1877">
            <v>0</v>
          </cell>
        </row>
        <row r="1878">
          <cell r="A1878" t="str">
            <v xml:space="preserve">5239-2-112-3                                 </v>
          </cell>
          <cell r="C1878">
            <v>0</v>
          </cell>
          <cell r="D1878">
            <v>0</v>
          </cell>
        </row>
        <row r="1879">
          <cell r="A1879" t="str">
            <v xml:space="preserve">5239-2-113                                   </v>
          </cell>
          <cell r="C1879">
            <v>0</v>
          </cell>
          <cell r="D1879">
            <v>0</v>
          </cell>
        </row>
        <row r="1880">
          <cell r="A1880" t="str">
            <v xml:space="preserve">5239-2-114                                   </v>
          </cell>
          <cell r="C1880">
            <v>0</v>
          </cell>
          <cell r="D1880">
            <v>0</v>
          </cell>
        </row>
        <row r="1881">
          <cell r="A1881" t="str">
            <v xml:space="preserve">5239-2-115                                   </v>
          </cell>
          <cell r="C1881">
            <v>0</v>
          </cell>
          <cell r="D1881">
            <v>0</v>
          </cell>
        </row>
        <row r="1882">
          <cell r="A1882" t="str">
            <v xml:space="preserve">5239-2-120                                   </v>
          </cell>
          <cell r="C1882">
            <v>0</v>
          </cell>
          <cell r="D1882">
            <v>0</v>
          </cell>
        </row>
        <row r="1883">
          <cell r="A1883" t="str">
            <v xml:space="preserve">5239-2-130                                   </v>
          </cell>
          <cell r="C1883">
            <v>0</v>
          </cell>
          <cell r="D1883">
            <v>0</v>
          </cell>
        </row>
        <row r="1884">
          <cell r="A1884" t="str">
            <v xml:space="preserve">5239-2-140                                   </v>
          </cell>
          <cell r="C1884">
            <v>0</v>
          </cell>
          <cell r="D1884">
            <v>0</v>
          </cell>
        </row>
        <row r="1885">
          <cell r="A1885" t="str">
            <v xml:space="preserve">5239-2-141                                   </v>
          </cell>
          <cell r="C1885">
            <v>0</v>
          </cell>
          <cell r="D1885">
            <v>0</v>
          </cell>
        </row>
        <row r="1886">
          <cell r="A1886" t="str">
            <v xml:space="preserve">5239-2-142                                   </v>
          </cell>
          <cell r="C1886">
            <v>0</v>
          </cell>
          <cell r="D1886">
            <v>0</v>
          </cell>
        </row>
        <row r="1887">
          <cell r="A1887" t="str">
            <v xml:space="preserve">5239-2-200                                   </v>
          </cell>
          <cell r="C1887">
            <v>0</v>
          </cell>
          <cell r="D1887">
            <v>0</v>
          </cell>
        </row>
        <row r="1888">
          <cell r="A1888" t="str">
            <v xml:space="preserve">5239-2-300                                   </v>
          </cell>
          <cell r="C1888">
            <v>0</v>
          </cell>
          <cell r="D1888">
            <v>0</v>
          </cell>
        </row>
        <row r="1889">
          <cell r="A1889" t="str">
            <v xml:space="preserve">5239-2-400                                   </v>
          </cell>
          <cell r="C1889">
            <v>0</v>
          </cell>
          <cell r="D1889">
            <v>0</v>
          </cell>
        </row>
        <row r="1890">
          <cell r="A1890" t="str">
            <v xml:space="preserve">5239-2-500                                   </v>
          </cell>
          <cell r="C1890">
            <v>0</v>
          </cell>
          <cell r="D1890">
            <v>0</v>
          </cell>
        </row>
        <row r="1891">
          <cell r="A1891" t="str">
            <v xml:space="preserve">5239-2-600                                   </v>
          </cell>
          <cell r="C1891">
            <v>0</v>
          </cell>
          <cell r="D1891">
            <v>0</v>
          </cell>
        </row>
        <row r="1892">
          <cell r="A1892" t="str">
            <v xml:space="preserve">5239-2-610                                   </v>
          </cell>
          <cell r="C1892">
            <v>0</v>
          </cell>
          <cell r="D1892">
            <v>0</v>
          </cell>
        </row>
        <row r="1893">
          <cell r="A1893" t="str">
            <v xml:space="preserve">5239-2-620                                   </v>
          </cell>
          <cell r="C1893">
            <v>0</v>
          </cell>
          <cell r="D1893">
            <v>0</v>
          </cell>
        </row>
        <row r="1894">
          <cell r="A1894" t="str">
            <v xml:space="preserve">5239-2-700                                   </v>
          </cell>
          <cell r="C1894">
            <v>0</v>
          </cell>
          <cell r="D1894">
            <v>0</v>
          </cell>
        </row>
        <row r="1895">
          <cell r="A1895" t="str">
            <v xml:space="preserve">5239-2-710                                   </v>
          </cell>
          <cell r="C1895">
            <v>0</v>
          </cell>
          <cell r="D1895">
            <v>0</v>
          </cell>
        </row>
        <row r="1896">
          <cell r="A1896" t="str">
            <v xml:space="preserve">5239-2-720                                   </v>
          </cell>
          <cell r="C1896">
            <v>0</v>
          </cell>
          <cell r="D1896">
            <v>0</v>
          </cell>
        </row>
        <row r="1897">
          <cell r="A1897" t="str">
            <v xml:space="preserve">5239-3                                       </v>
          </cell>
          <cell r="C1897">
            <v>0</v>
          </cell>
          <cell r="D1897">
            <v>0</v>
          </cell>
        </row>
        <row r="1898">
          <cell r="A1898" t="str">
            <v xml:space="preserve">5239-3-000                                   </v>
          </cell>
          <cell r="C1898">
            <v>0</v>
          </cell>
          <cell r="D1898">
            <v>0</v>
          </cell>
        </row>
        <row r="1899">
          <cell r="A1899" t="str">
            <v xml:space="preserve">5239-3-100                                   </v>
          </cell>
          <cell r="C1899">
            <v>0</v>
          </cell>
          <cell r="D1899">
            <v>0</v>
          </cell>
        </row>
        <row r="1900">
          <cell r="A1900" t="str">
            <v xml:space="preserve">5239-3-200                                   </v>
          </cell>
          <cell r="C1900">
            <v>0</v>
          </cell>
          <cell r="D1900">
            <v>0</v>
          </cell>
        </row>
        <row r="1901">
          <cell r="A1901" t="str">
            <v xml:space="preserve">5239-5                                       </v>
          </cell>
          <cell r="C1901">
            <v>0</v>
          </cell>
          <cell r="D1901">
            <v>0</v>
          </cell>
        </row>
        <row r="1902">
          <cell r="A1902" t="str">
            <v xml:space="preserve">5239-5-100                                   </v>
          </cell>
          <cell r="C1902">
            <v>0</v>
          </cell>
          <cell r="D1902">
            <v>0</v>
          </cell>
        </row>
        <row r="1903">
          <cell r="A1903" t="str">
            <v xml:space="preserve">5239-5-200                                   </v>
          </cell>
          <cell r="C1903">
            <v>0</v>
          </cell>
          <cell r="D1903">
            <v>0</v>
          </cell>
        </row>
        <row r="1904">
          <cell r="A1904" t="str">
            <v xml:space="preserve">5239-6                                       </v>
          </cell>
          <cell r="C1904">
            <v>0</v>
          </cell>
          <cell r="D1904">
            <v>0</v>
          </cell>
        </row>
        <row r="1905">
          <cell r="A1905" t="str">
            <v xml:space="preserve">5239-6-100                                   </v>
          </cell>
          <cell r="C1905">
            <v>0</v>
          </cell>
          <cell r="D1905">
            <v>0</v>
          </cell>
        </row>
        <row r="1906">
          <cell r="A1906" t="str">
            <v xml:space="preserve">5239-6-150                                   </v>
          </cell>
          <cell r="C1906">
            <v>0</v>
          </cell>
          <cell r="D1906">
            <v>0</v>
          </cell>
        </row>
        <row r="1907">
          <cell r="A1907" t="str">
            <v xml:space="preserve">5239-6-170                                   </v>
          </cell>
          <cell r="C1907">
            <v>0</v>
          </cell>
          <cell r="D1907">
            <v>0</v>
          </cell>
        </row>
        <row r="1908">
          <cell r="A1908" t="str">
            <v xml:space="preserve">5239-6-200                                   </v>
          </cell>
          <cell r="C1908">
            <v>0</v>
          </cell>
          <cell r="D1908">
            <v>0</v>
          </cell>
        </row>
        <row r="1909">
          <cell r="A1909" t="str">
            <v xml:space="preserve">5239-6-250                                   </v>
          </cell>
          <cell r="C1909">
            <v>0</v>
          </cell>
          <cell r="D1909">
            <v>0</v>
          </cell>
        </row>
        <row r="1910">
          <cell r="A1910" t="str">
            <v xml:space="preserve">5239-6-270                                   </v>
          </cell>
          <cell r="C1910">
            <v>0</v>
          </cell>
          <cell r="D1910">
            <v>0</v>
          </cell>
        </row>
        <row r="1911">
          <cell r="A1911" t="str">
            <v xml:space="preserve">5239-6-300                                   </v>
          </cell>
          <cell r="C1911">
            <v>0</v>
          </cell>
          <cell r="D1911">
            <v>0</v>
          </cell>
        </row>
        <row r="1912">
          <cell r="A1912" t="str">
            <v xml:space="preserve">5239-7-100                                   </v>
          </cell>
          <cell r="C1912">
            <v>0</v>
          </cell>
          <cell r="D1912">
            <v>0</v>
          </cell>
        </row>
        <row r="1913">
          <cell r="A1913" t="str">
            <v xml:space="preserve">5239-7-200                                   </v>
          </cell>
          <cell r="C1913">
            <v>0</v>
          </cell>
          <cell r="D1913">
            <v>0</v>
          </cell>
        </row>
        <row r="1914">
          <cell r="A1914" t="str">
            <v xml:space="preserve">5310-2                                       </v>
          </cell>
          <cell r="C1914">
            <v>0</v>
          </cell>
          <cell r="D1914">
            <v>0</v>
          </cell>
        </row>
        <row r="1915">
          <cell r="A1915" t="str">
            <v xml:space="preserve">5310-2-000                                   </v>
          </cell>
          <cell r="C1915">
            <v>5692.56</v>
          </cell>
          <cell r="D1915">
            <v>0</v>
          </cell>
        </row>
        <row r="1916">
          <cell r="A1916" t="str">
            <v xml:space="preserve">5310-2-100                                   </v>
          </cell>
          <cell r="C1916">
            <v>38000</v>
          </cell>
          <cell r="D1916">
            <v>6693</v>
          </cell>
        </row>
        <row r="1917">
          <cell r="A1917" t="str">
            <v xml:space="preserve">5310-2-110                                   </v>
          </cell>
          <cell r="C1917">
            <v>367863.61</v>
          </cell>
          <cell r="D1917">
            <v>256152.02000000002</v>
          </cell>
        </row>
        <row r="1918">
          <cell r="A1918" t="str">
            <v xml:space="preserve">5310-2-111                                   </v>
          </cell>
          <cell r="C1918">
            <v>374915</v>
          </cell>
          <cell r="D1918">
            <v>750</v>
          </cell>
        </row>
        <row r="1919">
          <cell r="A1919" t="str">
            <v xml:space="preserve">5310-2-112                                   </v>
          </cell>
          <cell r="C1919">
            <v>257645.09</v>
          </cell>
          <cell r="D1919">
            <v>39235.790000000008</v>
          </cell>
        </row>
        <row r="1920">
          <cell r="A1920" t="str">
            <v xml:space="preserve">5310-2-112-1                                 </v>
          </cell>
          <cell r="C1920">
            <v>55845</v>
          </cell>
          <cell r="D1920">
            <v>2521</v>
          </cell>
        </row>
        <row r="1921">
          <cell r="A1921" t="str">
            <v xml:space="preserve">5310-2-112-2                                 </v>
          </cell>
          <cell r="C1921">
            <v>0</v>
          </cell>
          <cell r="D1921">
            <v>0</v>
          </cell>
        </row>
        <row r="1922">
          <cell r="A1922" t="str">
            <v xml:space="preserve">5310-2-112-3                                 </v>
          </cell>
          <cell r="C1922">
            <v>167282.07</v>
          </cell>
          <cell r="D1922">
            <v>0</v>
          </cell>
        </row>
        <row r="1923">
          <cell r="A1923" t="str">
            <v xml:space="preserve">5310-2-113                                   </v>
          </cell>
          <cell r="C1923">
            <v>458104.31</v>
          </cell>
          <cell r="D1923">
            <v>1483.640000000014</v>
          </cell>
        </row>
        <row r="1924">
          <cell r="A1924" t="str">
            <v xml:space="preserve">5310-2-114                                   </v>
          </cell>
          <cell r="C1924">
            <v>996291.48</v>
          </cell>
          <cell r="D1924">
            <v>14790</v>
          </cell>
        </row>
        <row r="1925">
          <cell r="A1925" t="str">
            <v xml:space="preserve">5310-2-115                                   </v>
          </cell>
          <cell r="C1925">
            <v>1043379.32</v>
          </cell>
          <cell r="D1925">
            <v>73178.470000000088</v>
          </cell>
        </row>
        <row r="1926">
          <cell r="A1926" t="str">
            <v xml:space="preserve">5310-2-120                                   </v>
          </cell>
          <cell r="C1926">
            <v>18824</v>
          </cell>
          <cell r="D1926">
            <v>38</v>
          </cell>
        </row>
        <row r="1927">
          <cell r="A1927" t="str">
            <v xml:space="preserve">5310-2-130                                   </v>
          </cell>
          <cell r="C1927">
            <v>395135.57</v>
          </cell>
          <cell r="D1927">
            <v>67401.580000000016</v>
          </cell>
        </row>
        <row r="1928">
          <cell r="A1928" t="str">
            <v xml:space="preserve">5310-2-140                                   </v>
          </cell>
          <cell r="C1928">
            <v>0</v>
          </cell>
          <cell r="D1928">
            <v>0</v>
          </cell>
        </row>
        <row r="1929">
          <cell r="A1929" t="str">
            <v xml:space="preserve">5310-2-141                                   </v>
          </cell>
          <cell r="C1929">
            <v>0</v>
          </cell>
          <cell r="D1929">
            <v>0</v>
          </cell>
        </row>
        <row r="1930">
          <cell r="A1930" t="str">
            <v xml:space="preserve">5310-2-142                                   </v>
          </cell>
          <cell r="C1930">
            <v>0</v>
          </cell>
          <cell r="D1930">
            <v>0</v>
          </cell>
        </row>
        <row r="1931">
          <cell r="A1931" t="str">
            <v xml:space="preserve">5310-2-200                                   </v>
          </cell>
          <cell r="C1931">
            <v>102504.93</v>
          </cell>
          <cell r="D1931">
            <v>9250</v>
          </cell>
        </row>
        <row r="1932">
          <cell r="A1932" t="str">
            <v xml:space="preserve">5310-2-300                                   </v>
          </cell>
          <cell r="C1932">
            <v>800</v>
          </cell>
          <cell r="D1932">
            <v>0</v>
          </cell>
        </row>
        <row r="1933">
          <cell r="A1933" t="str">
            <v xml:space="preserve">5310-2-400                                   </v>
          </cell>
          <cell r="C1933">
            <v>92863.53</v>
          </cell>
          <cell r="D1933">
            <v>223640.00000000003</v>
          </cell>
        </row>
        <row r="1934">
          <cell r="A1934" t="str">
            <v xml:space="preserve">5310-2-500                                   </v>
          </cell>
          <cell r="C1934">
            <v>0</v>
          </cell>
          <cell r="D1934">
            <v>0</v>
          </cell>
        </row>
        <row r="1935">
          <cell r="A1935" t="str">
            <v xml:space="preserve">5310-2-600                                   </v>
          </cell>
          <cell r="C1935">
            <v>800</v>
          </cell>
          <cell r="D1935">
            <v>0</v>
          </cell>
        </row>
        <row r="1936">
          <cell r="A1936" t="str">
            <v xml:space="preserve">5310-2-610                                   </v>
          </cell>
          <cell r="C1936">
            <v>0</v>
          </cell>
          <cell r="D1936">
            <v>0</v>
          </cell>
        </row>
        <row r="1937">
          <cell r="A1937" t="str">
            <v xml:space="preserve">5310-2-620                                   </v>
          </cell>
          <cell r="C1937">
            <v>0</v>
          </cell>
          <cell r="D1937">
            <v>0</v>
          </cell>
        </row>
        <row r="1938">
          <cell r="A1938" t="str">
            <v xml:space="preserve">5310-2-700                                   </v>
          </cell>
          <cell r="C1938">
            <v>192933.46</v>
          </cell>
          <cell r="D1938">
            <v>28546</v>
          </cell>
        </row>
        <row r="1939">
          <cell r="A1939" t="str">
            <v xml:space="preserve">5310-2-710                                   </v>
          </cell>
          <cell r="C1939">
            <v>146058.03</v>
          </cell>
          <cell r="D1939">
            <v>80416.73000000001</v>
          </cell>
        </row>
        <row r="1940">
          <cell r="A1940" t="str">
            <v xml:space="preserve">5310-2-720                                   </v>
          </cell>
          <cell r="C1940">
            <v>10014</v>
          </cell>
          <cell r="D1940">
            <v>3505</v>
          </cell>
        </row>
        <row r="1941">
          <cell r="A1941" t="str">
            <v xml:space="preserve">5310-3                                       </v>
          </cell>
          <cell r="C1941">
            <v>0</v>
          </cell>
          <cell r="D1941">
            <v>0</v>
          </cell>
        </row>
        <row r="1942">
          <cell r="A1942" t="str">
            <v xml:space="preserve">5310-3-000                                   </v>
          </cell>
          <cell r="C1942">
            <v>0</v>
          </cell>
          <cell r="D1942">
            <v>0</v>
          </cell>
        </row>
        <row r="1943">
          <cell r="A1943" t="str">
            <v xml:space="preserve">5310-3-100                                   </v>
          </cell>
          <cell r="C1943">
            <v>1426602.46</v>
          </cell>
          <cell r="D1943">
            <v>547149.57000000007</v>
          </cell>
        </row>
        <row r="1944">
          <cell r="A1944" t="str">
            <v xml:space="preserve">5310-3-200                                   </v>
          </cell>
          <cell r="C1944">
            <v>0</v>
          </cell>
          <cell r="D1944">
            <v>0</v>
          </cell>
        </row>
        <row r="1945">
          <cell r="A1945" t="str">
            <v xml:space="preserve">5310-5                                       </v>
          </cell>
          <cell r="C1945">
            <v>0</v>
          </cell>
          <cell r="D1945">
            <v>0</v>
          </cell>
        </row>
        <row r="1946">
          <cell r="A1946" t="str">
            <v xml:space="preserve">5310-5-100                                   </v>
          </cell>
          <cell r="C1946">
            <v>0</v>
          </cell>
          <cell r="D1946">
            <v>0</v>
          </cell>
        </row>
        <row r="1947">
          <cell r="A1947" t="str">
            <v xml:space="preserve">5310-5-200                                   </v>
          </cell>
          <cell r="C1947">
            <v>0</v>
          </cell>
          <cell r="D1947">
            <v>0</v>
          </cell>
        </row>
        <row r="1948">
          <cell r="A1948" t="str">
            <v xml:space="preserve">5310-6                                       </v>
          </cell>
          <cell r="C1948">
            <v>0</v>
          </cell>
          <cell r="D1948">
            <v>0</v>
          </cell>
        </row>
        <row r="1949">
          <cell r="A1949" t="str">
            <v xml:space="preserve">5310-6-100                                   </v>
          </cell>
          <cell r="C1949">
            <v>8622475.6699999999</v>
          </cell>
          <cell r="D1949">
            <v>663499.97000000067</v>
          </cell>
        </row>
        <row r="1950">
          <cell r="A1950" t="str">
            <v xml:space="preserve">5310-6-150                                   </v>
          </cell>
          <cell r="C1950">
            <v>2820248.13</v>
          </cell>
          <cell r="D1950">
            <v>361669.58000000007</v>
          </cell>
        </row>
        <row r="1951">
          <cell r="A1951" t="str">
            <v xml:space="preserve">5310-6-170                                   </v>
          </cell>
          <cell r="C1951">
            <v>0</v>
          </cell>
          <cell r="D1951">
            <v>0</v>
          </cell>
        </row>
        <row r="1952">
          <cell r="A1952" t="str">
            <v xml:space="preserve">5310-6-200                                   </v>
          </cell>
          <cell r="C1952">
            <v>2672</v>
          </cell>
          <cell r="D1952">
            <v>450</v>
          </cell>
        </row>
        <row r="1953">
          <cell r="A1953" t="str">
            <v xml:space="preserve">5310-6-250                                   </v>
          </cell>
          <cell r="C1953">
            <v>31918</v>
          </cell>
          <cell r="D1953">
            <v>150</v>
          </cell>
        </row>
        <row r="1954">
          <cell r="A1954" t="str">
            <v xml:space="preserve">5310-6-270                                   </v>
          </cell>
          <cell r="C1954">
            <v>0</v>
          </cell>
          <cell r="D1954">
            <v>0</v>
          </cell>
        </row>
        <row r="1955">
          <cell r="A1955" t="str">
            <v xml:space="preserve">5310-6-300                                   </v>
          </cell>
          <cell r="C1955">
            <v>72419.23</v>
          </cell>
          <cell r="D1955">
            <v>6380.5</v>
          </cell>
        </row>
        <row r="1956">
          <cell r="A1956" t="str">
            <v xml:space="preserve">5310-7-100                                   </v>
          </cell>
          <cell r="C1956">
            <v>0</v>
          </cell>
          <cell r="D1956">
            <v>0</v>
          </cell>
        </row>
        <row r="1957">
          <cell r="A1957" t="str">
            <v xml:space="preserve">5310-7-200                                   </v>
          </cell>
          <cell r="C1957">
            <v>0</v>
          </cell>
          <cell r="D1957">
            <v>0</v>
          </cell>
        </row>
        <row r="1958">
          <cell r="A1958" t="str">
            <v xml:space="preserve">5311-2                                       </v>
          </cell>
          <cell r="C1958">
            <v>0</v>
          </cell>
          <cell r="D1958">
            <v>0</v>
          </cell>
        </row>
        <row r="1959">
          <cell r="A1959" t="str">
            <v xml:space="preserve">5311-2-000                                   </v>
          </cell>
          <cell r="C1959">
            <v>0</v>
          </cell>
          <cell r="D1959">
            <v>0</v>
          </cell>
        </row>
        <row r="1960">
          <cell r="A1960" t="str">
            <v xml:space="preserve">5311-2-100                                   </v>
          </cell>
          <cell r="C1960">
            <v>0</v>
          </cell>
          <cell r="D1960">
            <v>0</v>
          </cell>
        </row>
        <row r="1961">
          <cell r="A1961" t="str">
            <v xml:space="preserve">5311-2-110                                   </v>
          </cell>
          <cell r="C1961">
            <v>0</v>
          </cell>
          <cell r="D1961">
            <v>0</v>
          </cell>
        </row>
        <row r="1962">
          <cell r="A1962" t="str">
            <v xml:space="preserve">5311-2-120                                   </v>
          </cell>
          <cell r="C1962">
            <v>0</v>
          </cell>
          <cell r="D1962">
            <v>0</v>
          </cell>
        </row>
        <row r="1963">
          <cell r="A1963" t="str">
            <v xml:space="preserve">5311-2-130                                   </v>
          </cell>
          <cell r="C1963">
            <v>0</v>
          </cell>
          <cell r="D1963">
            <v>0</v>
          </cell>
        </row>
        <row r="1964">
          <cell r="A1964" t="str">
            <v xml:space="preserve">5311-2-140                                   </v>
          </cell>
          <cell r="C1964">
            <v>0</v>
          </cell>
          <cell r="D1964">
            <v>0</v>
          </cell>
        </row>
        <row r="1965">
          <cell r="A1965" t="str">
            <v xml:space="preserve">5311-2-141                                   </v>
          </cell>
          <cell r="C1965">
            <v>0</v>
          </cell>
          <cell r="D1965">
            <v>0</v>
          </cell>
        </row>
        <row r="1966">
          <cell r="A1966" t="str">
            <v xml:space="preserve">5311-2-142                                   </v>
          </cell>
          <cell r="C1966">
            <v>0</v>
          </cell>
          <cell r="D1966">
            <v>0</v>
          </cell>
        </row>
        <row r="1967">
          <cell r="A1967" t="str">
            <v xml:space="preserve">5311-2-200                                   </v>
          </cell>
          <cell r="C1967">
            <v>0</v>
          </cell>
          <cell r="D1967">
            <v>0</v>
          </cell>
        </row>
        <row r="1968">
          <cell r="A1968" t="str">
            <v xml:space="preserve">5311-2-300                                   </v>
          </cell>
          <cell r="C1968">
            <v>0</v>
          </cell>
          <cell r="D1968">
            <v>0</v>
          </cell>
        </row>
        <row r="1969">
          <cell r="A1969" t="str">
            <v xml:space="preserve">5311-2-400                                   </v>
          </cell>
          <cell r="C1969">
            <v>0</v>
          </cell>
          <cell r="D1969">
            <v>0</v>
          </cell>
        </row>
        <row r="1970">
          <cell r="A1970" t="str">
            <v xml:space="preserve">5311-2-500                                   </v>
          </cell>
          <cell r="C1970">
            <v>0</v>
          </cell>
          <cell r="D1970">
            <v>0</v>
          </cell>
        </row>
        <row r="1971">
          <cell r="A1971" t="str">
            <v xml:space="preserve">5311-2-600                                   </v>
          </cell>
          <cell r="C1971">
            <v>0</v>
          </cell>
          <cell r="D1971">
            <v>0</v>
          </cell>
        </row>
        <row r="1972">
          <cell r="A1972" t="str">
            <v xml:space="preserve">5311-2-610                                   </v>
          </cell>
          <cell r="C1972">
            <v>0</v>
          </cell>
          <cell r="D1972">
            <v>0</v>
          </cell>
        </row>
        <row r="1973">
          <cell r="A1973" t="str">
            <v xml:space="preserve">5311-2-620                                   </v>
          </cell>
          <cell r="C1973">
            <v>0</v>
          </cell>
          <cell r="D1973">
            <v>0</v>
          </cell>
        </row>
        <row r="1974">
          <cell r="A1974" t="str">
            <v xml:space="preserve">5311-2-700                                   </v>
          </cell>
          <cell r="C1974">
            <v>0</v>
          </cell>
          <cell r="D1974">
            <v>0</v>
          </cell>
        </row>
        <row r="1975">
          <cell r="A1975" t="str">
            <v xml:space="preserve">5311-2-710                                   </v>
          </cell>
          <cell r="C1975">
            <v>0</v>
          </cell>
          <cell r="D1975">
            <v>0</v>
          </cell>
        </row>
        <row r="1976">
          <cell r="A1976" t="str">
            <v xml:space="preserve">5311-2-720                                   </v>
          </cell>
          <cell r="C1976">
            <v>0</v>
          </cell>
          <cell r="D1976">
            <v>0</v>
          </cell>
        </row>
        <row r="1977">
          <cell r="A1977" t="str">
            <v xml:space="preserve">5311-3                                       </v>
          </cell>
          <cell r="C1977">
            <v>0</v>
          </cell>
          <cell r="D1977">
            <v>0</v>
          </cell>
        </row>
        <row r="1978">
          <cell r="A1978" t="str">
            <v xml:space="preserve">5311-3-000                                   </v>
          </cell>
          <cell r="C1978">
            <v>0</v>
          </cell>
          <cell r="D1978">
            <v>0</v>
          </cell>
        </row>
        <row r="1979">
          <cell r="A1979" t="str">
            <v xml:space="preserve">5311-3-100                                   </v>
          </cell>
          <cell r="C1979">
            <v>0</v>
          </cell>
          <cell r="D1979">
            <v>0</v>
          </cell>
        </row>
        <row r="1980">
          <cell r="A1980" t="str">
            <v xml:space="preserve">5311-3-200                                   </v>
          </cell>
          <cell r="C1980">
            <v>0</v>
          </cell>
          <cell r="D1980">
            <v>0</v>
          </cell>
        </row>
        <row r="1981">
          <cell r="A1981" t="str">
            <v xml:space="preserve">5311-5                                       </v>
          </cell>
          <cell r="C1981">
            <v>0</v>
          </cell>
          <cell r="D1981">
            <v>0</v>
          </cell>
        </row>
        <row r="1982">
          <cell r="A1982" t="str">
            <v xml:space="preserve">5311-5-100                                   </v>
          </cell>
          <cell r="C1982">
            <v>0</v>
          </cell>
          <cell r="D1982">
            <v>0</v>
          </cell>
        </row>
        <row r="1983">
          <cell r="A1983" t="str">
            <v xml:space="preserve">5311-5-200                                   </v>
          </cell>
          <cell r="C1983">
            <v>0</v>
          </cell>
          <cell r="D1983">
            <v>0</v>
          </cell>
        </row>
        <row r="1984">
          <cell r="A1984" t="str">
            <v xml:space="preserve">5311-6                                       </v>
          </cell>
          <cell r="C1984">
            <v>0</v>
          </cell>
          <cell r="D1984">
            <v>0</v>
          </cell>
        </row>
        <row r="1985">
          <cell r="A1985" t="str">
            <v xml:space="preserve">5311-6-100                                   </v>
          </cell>
          <cell r="C1985">
            <v>0</v>
          </cell>
          <cell r="D1985">
            <v>0</v>
          </cell>
        </row>
        <row r="1986">
          <cell r="A1986" t="str">
            <v xml:space="preserve">5311-6-150                                   </v>
          </cell>
          <cell r="C1986">
            <v>0</v>
          </cell>
          <cell r="D1986">
            <v>0</v>
          </cell>
        </row>
        <row r="1987">
          <cell r="A1987" t="str">
            <v xml:space="preserve">5311-6-170                                   </v>
          </cell>
          <cell r="C1987">
            <v>0</v>
          </cell>
          <cell r="D1987">
            <v>0</v>
          </cell>
        </row>
        <row r="1988">
          <cell r="A1988" t="str">
            <v xml:space="preserve">5311-6-200                                   </v>
          </cell>
          <cell r="C1988">
            <v>150</v>
          </cell>
          <cell r="D1988">
            <v>0</v>
          </cell>
        </row>
        <row r="1989">
          <cell r="A1989" t="str">
            <v xml:space="preserve">5311-6-250                                   </v>
          </cell>
          <cell r="C1989">
            <v>24044</v>
          </cell>
          <cell r="D1989">
            <v>0</v>
          </cell>
        </row>
        <row r="1990">
          <cell r="A1990" t="str">
            <v xml:space="preserve">5311-6-270                                   </v>
          </cell>
          <cell r="C1990">
            <v>0</v>
          </cell>
          <cell r="D1990">
            <v>0</v>
          </cell>
        </row>
        <row r="1991">
          <cell r="A1991" t="str">
            <v xml:space="preserve">5311-6-300                                   </v>
          </cell>
          <cell r="C1991">
            <v>0</v>
          </cell>
          <cell r="D1991">
            <v>0</v>
          </cell>
        </row>
        <row r="1992">
          <cell r="A1992" t="str">
            <v xml:space="preserve">5311-7-100                                   </v>
          </cell>
          <cell r="C1992">
            <v>0</v>
          </cell>
          <cell r="D1992">
            <v>0</v>
          </cell>
        </row>
        <row r="1993">
          <cell r="A1993" t="str">
            <v xml:space="preserve">5311-7-200                                   </v>
          </cell>
          <cell r="C1993">
            <v>0</v>
          </cell>
          <cell r="D1993">
            <v>0</v>
          </cell>
        </row>
        <row r="1994">
          <cell r="A1994" t="str">
            <v xml:space="preserve">5312-2                                       </v>
          </cell>
          <cell r="C1994">
            <v>0</v>
          </cell>
          <cell r="D1994">
            <v>0</v>
          </cell>
        </row>
        <row r="1995">
          <cell r="A1995" t="str">
            <v xml:space="preserve">5312-2-000                                   </v>
          </cell>
          <cell r="C1995">
            <v>0</v>
          </cell>
          <cell r="D1995">
            <v>0</v>
          </cell>
        </row>
        <row r="1996">
          <cell r="A1996" t="str">
            <v xml:space="preserve">5312-2-100                                   </v>
          </cell>
          <cell r="C1996">
            <v>290150</v>
          </cell>
          <cell r="D1996">
            <v>58030</v>
          </cell>
        </row>
        <row r="1997">
          <cell r="A1997" t="str">
            <v xml:space="preserve">5312-2-110                                   </v>
          </cell>
          <cell r="C1997">
            <v>0</v>
          </cell>
          <cell r="D1997">
            <v>0</v>
          </cell>
        </row>
        <row r="1998">
          <cell r="A1998" t="str">
            <v xml:space="preserve">5312-2-120                                   </v>
          </cell>
          <cell r="C1998">
            <v>0</v>
          </cell>
          <cell r="D1998">
            <v>0</v>
          </cell>
        </row>
        <row r="1999">
          <cell r="A1999" t="str">
            <v xml:space="preserve">5312-2-130                                   </v>
          </cell>
          <cell r="C1999">
            <v>0</v>
          </cell>
          <cell r="D1999">
            <v>0</v>
          </cell>
        </row>
        <row r="2000">
          <cell r="A2000" t="str">
            <v xml:space="preserve">5312-2-140                                   </v>
          </cell>
          <cell r="C2000">
            <v>0</v>
          </cell>
          <cell r="D2000">
            <v>0</v>
          </cell>
        </row>
        <row r="2001">
          <cell r="A2001" t="str">
            <v xml:space="preserve">5312-2-141                                   </v>
          </cell>
          <cell r="C2001">
            <v>0</v>
          </cell>
          <cell r="D2001">
            <v>0</v>
          </cell>
        </row>
        <row r="2002">
          <cell r="A2002" t="str">
            <v xml:space="preserve">5312-2-142                                   </v>
          </cell>
          <cell r="C2002">
            <v>0</v>
          </cell>
          <cell r="D2002">
            <v>0</v>
          </cell>
        </row>
        <row r="2003">
          <cell r="A2003" t="str">
            <v xml:space="preserve">5312-2-200                                   </v>
          </cell>
          <cell r="C2003">
            <v>0</v>
          </cell>
          <cell r="D2003">
            <v>0</v>
          </cell>
        </row>
        <row r="2004">
          <cell r="A2004" t="str">
            <v xml:space="preserve">5312-2-300                                   </v>
          </cell>
          <cell r="C2004">
            <v>0</v>
          </cell>
          <cell r="D2004">
            <v>0</v>
          </cell>
        </row>
        <row r="2005">
          <cell r="A2005" t="str">
            <v xml:space="preserve">5312-2-400                                   </v>
          </cell>
          <cell r="C2005">
            <v>0</v>
          </cell>
          <cell r="D2005">
            <v>0</v>
          </cell>
        </row>
        <row r="2006">
          <cell r="A2006" t="str">
            <v xml:space="preserve">5312-2-500                                   </v>
          </cell>
          <cell r="C2006">
            <v>0</v>
          </cell>
          <cell r="D2006">
            <v>0</v>
          </cell>
        </row>
        <row r="2007">
          <cell r="A2007" t="str">
            <v xml:space="preserve">5312-2-600                                   </v>
          </cell>
          <cell r="C2007">
            <v>0</v>
          </cell>
          <cell r="D2007">
            <v>0</v>
          </cell>
        </row>
        <row r="2008">
          <cell r="A2008" t="str">
            <v xml:space="preserve">5312-2-610                                   </v>
          </cell>
          <cell r="C2008">
            <v>0</v>
          </cell>
          <cell r="D2008">
            <v>0</v>
          </cell>
        </row>
        <row r="2009">
          <cell r="A2009" t="str">
            <v xml:space="preserve">5312-2-620                                   </v>
          </cell>
          <cell r="C2009">
            <v>0</v>
          </cell>
          <cell r="D2009">
            <v>0</v>
          </cell>
        </row>
        <row r="2010">
          <cell r="A2010" t="str">
            <v xml:space="preserve">5312-2-700                                   </v>
          </cell>
          <cell r="C2010">
            <v>0</v>
          </cell>
          <cell r="D2010">
            <v>0</v>
          </cell>
        </row>
        <row r="2011">
          <cell r="A2011" t="str">
            <v xml:space="preserve">5312-2-710                                   </v>
          </cell>
          <cell r="C2011">
            <v>0</v>
          </cell>
          <cell r="D2011">
            <v>0</v>
          </cell>
        </row>
        <row r="2012">
          <cell r="A2012" t="str">
            <v xml:space="preserve">5312-2-720                                   </v>
          </cell>
          <cell r="C2012">
            <v>0</v>
          </cell>
          <cell r="D2012">
            <v>0</v>
          </cell>
        </row>
        <row r="2013">
          <cell r="A2013" t="str">
            <v xml:space="preserve">5312-3                                       </v>
          </cell>
          <cell r="C2013">
            <v>0</v>
          </cell>
          <cell r="D2013">
            <v>0</v>
          </cell>
        </row>
        <row r="2014">
          <cell r="A2014" t="str">
            <v xml:space="preserve">5312-3-000                                   </v>
          </cell>
          <cell r="C2014">
            <v>0</v>
          </cell>
          <cell r="D2014">
            <v>0</v>
          </cell>
        </row>
        <row r="2015">
          <cell r="A2015" t="str">
            <v xml:space="preserve">5312-3-100                                   </v>
          </cell>
          <cell r="C2015">
            <v>208615</v>
          </cell>
          <cell r="D2015">
            <v>41723</v>
          </cell>
        </row>
        <row r="2016">
          <cell r="A2016" t="str">
            <v xml:space="preserve">5312-3-200                                   </v>
          </cell>
          <cell r="C2016">
            <v>0</v>
          </cell>
          <cell r="D2016">
            <v>0</v>
          </cell>
        </row>
        <row r="2017">
          <cell r="A2017" t="str">
            <v xml:space="preserve">5312-5                                       </v>
          </cell>
          <cell r="C2017">
            <v>0</v>
          </cell>
          <cell r="D2017">
            <v>0</v>
          </cell>
        </row>
        <row r="2018">
          <cell r="A2018" t="str">
            <v xml:space="preserve">5312-5-100                                   </v>
          </cell>
          <cell r="C2018">
            <v>0</v>
          </cell>
          <cell r="D2018">
            <v>0</v>
          </cell>
        </row>
        <row r="2019">
          <cell r="A2019" t="str">
            <v xml:space="preserve">5312-5-200                                   </v>
          </cell>
          <cell r="C2019">
            <v>0</v>
          </cell>
          <cell r="D2019">
            <v>0</v>
          </cell>
        </row>
        <row r="2020">
          <cell r="A2020" t="str">
            <v xml:space="preserve">5312-6                                       </v>
          </cell>
          <cell r="C2020">
            <v>0</v>
          </cell>
          <cell r="D2020">
            <v>0</v>
          </cell>
        </row>
        <row r="2021">
          <cell r="A2021" t="str">
            <v xml:space="preserve">5312-6-100                                   </v>
          </cell>
          <cell r="C2021">
            <v>442790</v>
          </cell>
          <cell r="D2021">
            <v>88558</v>
          </cell>
        </row>
        <row r="2022">
          <cell r="A2022" t="str">
            <v xml:space="preserve">5312-6-150                                   </v>
          </cell>
          <cell r="C2022">
            <v>154950</v>
          </cell>
          <cell r="D2022">
            <v>30990</v>
          </cell>
        </row>
        <row r="2023">
          <cell r="A2023" t="str">
            <v xml:space="preserve">5312-6-160                                   </v>
          </cell>
          <cell r="C2023">
            <v>0</v>
          </cell>
          <cell r="D2023">
            <v>0</v>
          </cell>
        </row>
        <row r="2024">
          <cell r="A2024" t="str">
            <v xml:space="preserve">5312-6-170                                   </v>
          </cell>
          <cell r="C2024">
            <v>0</v>
          </cell>
          <cell r="D2024">
            <v>0</v>
          </cell>
        </row>
        <row r="2025">
          <cell r="A2025" t="str">
            <v xml:space="preserve">5312-6-200                                   </v>
          </cell>
          <cell r="C2025">
            <v>0</v>
          </cell>
          <cell r="D2025">
            <v>0</v>
          </cell>
        </row>
        <row r="2026">
          <cell r="A2026" t="str">
            <v xml:space="preserve">5312-6-250                                   </v>
          </cell>
          <cell r="C2026">
            <v>0</v>
          </cell>
          <cell r="D2026">
            <v>0</v>
          </cell>
        </row>
        <row r="2027">
          <cell r="A2027" t="str">
            <v xml:space="preserve">5312-6-270                                   </v>
          </cell>
          <cell r="C2027">
            <v>0</v>
          </cell>
          <cell r="D2027">
            <v>0</v>
          </cell>
        </row>
        <row r="2028">
          <cell r="A2028" t="str">
            <v xml:space="preserve">5312-6-300                                   </v>
          </cell>
          <cell r="C2028">
            <v>14992.36</v>
          </cell>
          <cell r="D2028">
            <v>2986</v>
          </cell>
        </row>
        <row r="2029">
          <cell r="A2029" t="str">
            <v xml:space="preserve">5312-7-100                                   </v>
          </cell>
          <cell r="C2029">
            <v>0</v>
          </cell>
          <cell r="D2029">
            <v>0</v>
          </cell>
        </row>
        <row r="2030">
          <cell r="A2030" t="str">
            <v xml:space="preserve">5312-7-200                                   </v>
          </cell>
          <cell r="C2030">
            <v>0</v>
          </cell>
          <cell r="D2030">
            <v>0</v>
          </cell>
        </row>
        <row r="2031">
          <cell r="A2031" t="str">
            <v xml:space="preserve">5313-2                                       </v>
          </cell>
          <cell r="C2031">
            <v>0</v>
          </cell>
          <cell r="D2031">
            <v>0</v>
          </cell>
        </row>
        <row r="2032">
          <cell r="A2032" t="str">
            <v xml:space="preserve">5313-2-000                                   </v>
          </cell>
          <cell r="C2032">
            <v>0</v>
          </cell>
          <cell r="D2032">
            <v>0</v>
          </cell>
        </row>
        <row r="2033">
          <cell r="A2033" t="str">
            <v xml:space="preserve">5313-2-100                                   </v>
          </cell>
          <cell r="C2033">
            <v>0</v>
          </cell>
          <cell r="D2033">
            <v>0</v>
          </cell>
        </row>
        <row r="2034">
          <cell r="A2034" t="str">
            <v xml:space="preserve">5313-2-110                                   </v>
          </cell>
          <cell r="C2034">
            <v>0</v>
          </cell>
          <cell r="D2034">
            <v>0</v>
          </cell>
        </row>
        <row r="2035">
          <cell r="A2035" t="str">
            <v xml:space="preserve">5313-2-120                                   </v>
          </cell>
          <cell r="C2035">
            <v>0</v>
          </cell>
          <cell r="D2035">
            <v>0</v>
          </cell>
        </row>
        <row r="2036">
          <cell r="A2036" t="str">
            <v xml:space="preserve">5313-2-130                                   </v>
          </cell>
          <cell r="C2036">
            <v>0</v>
          </cell>
          <cell r="D2036">
            <v>0</v>
          </cell>
        </row>
        <row r="2037">
          <cell r="A2037" t="str">
            <v xml:space="preserve">5313-2-140                                   </v>
          </cell>
          <cell r="C2037">
            <v>0</v>
          </cell>
          <cell r="D2037">
            <v>0</v>
          </cell>
        </row>
        <row r="2038">
          <cell r="A2038" t="str">
            <v xml:space="preserve">5313-2-141                                   </v>
          </cell>
          <cell r="C2038">
            <v>0</v>
          </cell>
          <cell r="D2038">
            <v>0</v>
          </cell>
        </row>
        <row r="2039">
          <cell r="A2039" t="str">
            <v xml:space="preserve">5313-2-142                                   </v>
          </cell>
          <cell r="C2039">
            <v>0</v>
          </cell>
          <cell r="D2039">
            <v>0</v>
          </cell>
        </row>
        <row r="2040">
          <cell r="A2040" t="str">
            <v xml:space="preserve">5313-2-200                                   </v>
          </cell>
          <cell r="C2040">
            <v>0</v>
          </cell>
          <cell r="D2040">
            <v>0</v>
          </cell>
        </row>
        <row r="2041">
          <cell r="A2041" t="str">
            <v xml:space="preserve">5313-2-300                                   </v>
          </cell>
          <cell r="C2041">
            <v>0</v>
          </cell>
          <cell r="D2041">
            <v>0</v>
          </cell>
        </row>
        <row r="2042">
          <cell r="A2042" t="str">
            <v xml:space="preserve">5313-2-400                                   </v>
          </cell>
          <cell r="C2042">
            <v>0</v>
          </cell>
          <cell r="D2042">
            <v>0</v>
          </cell>
        </row>
        <row r="2043">
          <cell r="A2043" t="str">
            <v xml:space="preserve">5313-2-500                                   </v>
          </cell>
          <cell r="C2043">
            <v>0</v>
          </cell>
          <cell r="D2043">
            <v>0</v>
          </cell>
        </row>
        <row r="2044">
          <cell r="A2044" t="str">
            <v xml:space="preserve">5313-2-600                                   </v>
          </cell>
          <cell r="C2044">
            <v>0</v>
          </cell>
          <cell r="D2044">
            <v>0</v>
          </cell>
        </row>
        <row r="2045">
          <cell r="A2045" t="str">
            <v xml:space="preserve">5313-2-610                                   </v>
          </cell>
          <cell r="C2045">
            <v>0</v>
          </cell>
          <cell r="D2045">
            <v>0</v>
          </cell>
        </row>
        <row r="2046">
          <cell r="A2046" t="str">
            <v xml:space="preserve">5313-2-620                                   </v>
          </cell>
          <cell r="C2046">
            <v>0</v>
          </cell>
          <cell r="D2046">
            <v>0</v>
          </cell>
        </row>
        <row r="2047">
          <cell r="A2047" t="str">
            <v xml:space="preserve">5313-2-700                                   </v>
          </cell>
          <cell r="C2047">
            <v>0</v>
          </cell>
          <cell r="D2047">
            <v>0</v>
          </cell>
        </row>
        <row r="2048">
          <cell r="A2048" t="str">
            <v xml:space="preserve">5313-2-710                                   </v>
          </cell>
          <cell r="C2048">
            <v>0</v>
          </cell>
          <cell r="D2048">
            <v>0</v>
          </cell>
        </row>
        <row r="2049">
          <cell r="A2049" t="str">
            <v xml:space="preserve">5313-2-720                                   </v>
          </cell>
          <cell r="C2049">
            <v>0</v>
          </cell>
          <cell r="D2049">
            <v>0</v>
          </cell>
        </row>
        <row r="2050">
          <cell r="A2050" t="str">
            <v xml:space="preserve">5313-3                                       </v>
          </cell>
          <cell r="C2050">
            <v>0</v>
          </cell>
          <cell r="D2050">
            <v>0</v>
          </cell>
        </row>
        <row r="2051">
          <cell r="A2051" t="str">
            <v xml:space="preserve">5313-3-000                                   </v>
          </cell>
          <cell r="C2051">
            <v>0</v>
          </cell>
          <cell r="D2051">
            <v>0</v>
          </cell>
        </row>
        <row r="2052">
          <cell r="A2052" t="str">
            <v xml:space="preserve">5313-3-100                                   </v>
          </cell>
          <cell r="C2052">
            <v>0</v>
          </cell>
          <cell r="D2052">
            <v>0</v>
          </cell>
        </row>
        <row r="2053">
          <cell r="A2053" t="str">
            <v xml:space="preserve">5313-3-200                                   </v>
          </cell>
          <cell r="C2053">
            <v>0</v>
          </cell>
          <cell r="D2053">
            <v>0</v>
          </cell>
        </row>
        <row r="2054">
          <cell r="A2054" t="str">
            <v xml:space="preserve">5313-5                                       </v>
          </cell>
          <cell r="C2054">
            <v>0</v>
          </cell>
          <cell r="D2054">
            <v>0</v>
          </cell>
        </row>
        <row r="2055">
          <cell r="A2055" t="str">
            <v xml:space="preserve">5313-5-100                                   </v>
          </cell>
          <cell r="C2055">
            <v>0</v>
          </cell>
          <cell r="D2055">
            <v>0</v>
          </cell>
        </row>
        <row r="2056">
          <cell r="A2056" t="str">
            <v xml:space="preserve">5313-5-200                                   </v>
          </cell>
          <cell r="C2056">
            <v>0</v>
          </cell>
          <cell r="D2056">
            <v>0</v>
          </cell>
        </row>
        <row r="2057">
          <cell r="A2057" t="str">
            <v xml:space="preserve">5313-6                                       </v>
          </cell>
          <cell r="C2057">
            <v>0</v>
          </cell>
          <cell r="D2057">
            <v>0</v>
          </cell>
        </row>
        <row r="2058">
          <cell r="A2058" t="str">
            <v xml:space="preserve">5313-6-100                                   </v>
          </cell>
          <cell r="C2058">
            <v>0</v>
          </cell>
          <cell r="D2058">
            <v>0</v>
          </cell>
        </row>
        <row r="2059">
          <cell r="A2059" t="str">
            <v xml:space="preserve">5313-6-150                                   </v>
          </cell>
          <cell r="C2059">
            <v>0</v>
          </cell>
          <cell r="D2059">
            <v>0</v>
          </cell>
        </row>
        <row r="2060">
          <cell r="A2060" t="str">
            <v xml:space="preserve">5313-6-170                                   </v>
          </cell>
          <cell r="C2060">
            <v>0</v>
          </cell>
          <cell r="D2060">
            <v>0</v>
          </cell>
        </row>
        <row r="2061">
          <cell r="A2061" t="str">
            <v xml:space="preserve">5313-6-200                                   </v>
          </cell>
          <cell r="C2061">
            <v>0</v>
          </cell>
          <cell r="D2061">
            <v>0</v>
          </cell>
        </row>
        <row r="2062">
          <cell r="A2062" t="str">
            <v xml:space="preserve">5313-6-250                                   </v>
          </cell>
          <cell r="C2062">
            <v>0</v>
          </cell>
          <cell r="D2062">
            <v>0</v>
          </cell>
        </row>
        <row r="2063">
          <cell r="A2063" t="str">
            <v xml:space="preserve">5313-6-270                                   </v>
          </cell>
          <cell r="C2063">
            <v>0</v>
          </cell>
          <cell r="D2063">
            <v>0</v>
          </cell>
        </row>
        <row r="2064">
          <cell r="A2064" t="str">
            <v xml:space="preserve">5313-6-300                                   </v>
          </cell>
          <cell r="C2064">
            <v>0</v>
          </cell>
          <cell r="D2064">
            <v>0</v>
          </cell>
        </row>
        <row r="2065">
          <cell r="A2065" t="str">
            <v xml:space="preserve">5313-7-100                                   </v>
          </cell>
          <cell r="C2065">
            <v>0</v>
          </cell>
          <cell r="D2065">
            <v>0</v>
          </cell>
        </row>
        <row r="2066">
          <cell r="A2066" t="str">
            <v xml:space="preserve">5313-7-200                                   </v>
          </cell>
          <cell r="C2066">
            <v>0</v>
          </cell>
          <cell r="D2066">
            <v>0</v>
          </cell>
        </row>
        <row r="2067">
          <cell r="A2067" t="str">
            <v xml:space="preserve">5314-2                                       </v>
          </cell>
          <cell r="C2067">
            <v>0</v>
          </cell>
          <cell r="D2067">
            <v>0</v>
          </cell>
        </row>
        <row r="2068">
          <cell r="A2068" t="str">
            <v xml:space="preserve">5314-2-000                                   </v>
          </cell>
          <cell r="C2068">
            <v>0</v>
          </cell>
          <cell r="D2068">
            <v>0</v>
          </cell>
        </row>
        <row r="2069">
          <cell r="A2069" t="str">
            <v xml:space="preserve">5314-2-100                                   </v>
          </cell>
          <cell r="C2069">
            <v>0</v>
          </cell>
          <cell r="D2069">
            <v>0</v>
          </cell>
        </row>
        <row r="2070">
          <cell r="A2070" t="str">
            <v xml:space="preserve">5314-2-110                                   </v>
          </cell>
          <cell r="C2070">
            <v>0</v>
          </cell>
          <cell r="D2070">
            <v>0</v>
          </cell>
        </row>
        <row r="2071">
          <cell r="A2071" t="str">
            <v xml:space="preserve">5314-2-120                                   </v>
          </cell>
          <cell r="C2071">
            <v>0</v>
          </cell>
          <cell r="D2071">
            <v>0</v>
          </cell>
        </row>
        <row r="2072">
          <cell r="A2072" t="str">
            <v xml:space="preserve">5314-2-130                                   </v>
          </cell>
          <cell r="C2072">
            <v>0</v>
          </cell>
          <cell r="D2072">
            <v>0</v>
          </cell>
        </row>
        <row r="2073">
          <cell r="A2073" t="str">
            <v xml:space="preserve">5314-2-140                                   </v>
          </cell>
          <cell r="C2073">
            <v>0</v>
          </cell>
          <cell r="D2073">
            <v>0</v>
          </cell>
        </row>
        <row r="2074">
          <cell r="A2074" t="str">
            <v xml:space="preserve">5314-2-141                                   </v>
          </cell>
          <cell r="C2074">
            <v>0</v>
          </cell>
          <cell r="D2074">
            <v>0</v>
          </cell>
        </row>
        <row r="2075">
          <cell r="A2075" t="str">
            <v xml:space="preserve">5314-2-142                                   </v>
          </cell>
          <cell r="C2075">
            <v>0</v>
          </cell>
          <cell r="D2075">
            <v>0</v>
          </cell>
        </row>
        <row r="2076">
          <cell r="A2076" t="str">
            <v xml:space="preserve">5314-2-200                                   </v>
          </cell>
          <cell r="C2076">
            <v>0</v>
          </cell>
          <cell r="D2076">
            <v>0</v>
          </cell>
        </row>
        <row r="2077">
          <cell r="A2077" t="str">
            <v xml:space="preserve">5314-2-300                                   </v>
          </cell>
          <cell r="C2077">
            <v>0</v>
          </cell>
          <cell r="D2077">
            <v>0</v>
          </cell>
        </row>
        <row r="2078">
          <cell r="A2078" t="str">
            <v xml:space="preserve">5314-2-400                                   </v>
          </cell>
          <cell r="C2078">
            <v>0</v>
          </cell>
          <cell r="D2078">
            <v>0</v>
          </cell>
        </row>
        <row r="2079">
          <cell r="A2079" t="str">
            <v xml:space="preserve">5314-2-500                                   </v>
          </cell>
          <cell r="C2079">
            <v>0</v>
          </cell>
          <cell r="D2079">
            <v>0</v>
          </cell>
        </row>
        <row r="2080">
          <cell r="A2080" t="str">
            <v xml:space="preserve">5314-2-600                                   </v>
          </cell>
          <cell r="C2080">
            <v>0</v>
          </cell>
          <cell r="D2080">
            <v>0</v>
          </cell>
        </row>
        <row r="2081">
          <cell r="A2081" t="str">
            <v xml:space="preserve">5314-2-610                                   </v>
          </cell>
          <cell r="C2081">
            <v>0</v>
          </cell>
          <cell r="D2081">
            <v>0</v>
          </cell>
        </row>
        <row r="2082">
          <cell r="A2082" t="str">
            <v xml:space="preserve">5314-2-620                                   </v>
          </cell>
          <cell r="C2082">
            <v>0</v>
          </cell>
          <cell r="D2082">
            <v>0</v>
          </cell>
        </row>
        <row r="2083">
          <cell r="A2083" t="str">
            <v xml:space="preserve">5314-2-700                                   </v>
          </cell>
          <cell r="C2083">
            <v>0</v>
          </cell>
          <cell r="D2083">
            <v>0</v>
          </cell>
        </row>
        <row r="2084">
          <cell r="A2084" t="str">
            <v xml:space="preserve">5314-2-710                                   </v>
          </cell>
          <cell r="C2084">
            <v>1836183.68</v>
          </cell>
          <cell r="D2084">
            <v>395117.84000000008</v>
          </cell>
        </row>
        <row r="2085">
          <cell r="A2085" t="str">
            <v xml:space="preserve">5314-2-720                                   </v>
          </cell>
          <cell r="C2085">
            <v>0</v>
          </cell>
          <cell r="D2085">
            <v>0</v>
          </cell>
        </row>
        <row r="2086">
          <cell r="A2086" t="str">
            <v xml:space="preserve">5314-3                                       </v>
          </cell>
          <cell r="C2086">
            <v>0</v>
          </cell>
          <cell r="D2086">
            <v>0</v>
          </cell>
        </row>
        <row r="2087">
          <cell r="A2087" t="str">
            <v xml:space="preserve">5314-3-000                                   </v>
          </cell>
          <cell r="C2087">
            <v>0</v>
          </cell>
          <cell r="D2087">
            <v>0</v>
          </cell>
        </row>
        <row r="2088">
          <cell r="A2088" t="str">
            <v xml:space="preserve">5314-3-100                                   </v>
          </cell>
          <cell r="C2088">
            <v>0</v>
          </cell>
          <cell r="D2088">
            <v>0</v>
          </cell>
        </row>
        <row r="2089">
          <cell r="A2089" t="str">
            <v xml:space="preserve">5314-3-200                                   </v>
          </cell>
          <cell r="C2089">
            <v>0</v>
          </cell>
          <cell r="D2089">
            <v>0</v>
          </cell>
        </row>
        <row r="2090">
          <cell r="A2090" t="str">
            <v xml:space="preserve">5314-5                                       </v>
          </cell>
          <cell r="C2090">
            <v>0</v>
          </cell>
          <cell r="D2090">
            <v>0</v>
          </cell>
        </row>
        <row r="2091">
          <cell r="A2091" t="str">
            <v xml:space="preserve">5314-5-100                                   </v>
          </cell>
          <cell r="C2091">
            <v>0</v>
          </cell>
          <cell r="D2091">
            <v>0</v>
          </cell>
        </row>
        <row r="2092">
          <cell r="A2092" t="str">
            <v xml:space="preserve">5314-5-200                                   </v>
          </cell>
          <cell r="C2092">
            <v>0</v>
          </cell>
          <cell r="D2092">
            <v>0</v>
          </cell>
        </row>
        <row r="2093">
          <cell r="A2093" t="str">
            <v xml:space="preserve">5314-6                                       </v>
          </cell>
          <cell r="C2093">
            <v>0</v>
          </cell>
          <cell r="D2093">
            <v>0</v>
          </cell>
        </row>
        <row r="2094">
          <cell r="A2094" t="str">
            <v xml:space="preserve">5314-6-100                                   </v>
          </cell>
          <cell r="C2094">
            <v>0</v>
          </cell>
          <cell r="D2094">
            <v>0</v>
          </cell>
        </row>
        <row r="2095">
          <cell r="A2095" t="str">
            <v xml:space="preserve">5314-6-150                                   </v>
          </cell>
          <cell r="C2095">
            <v>0</v>
          </cell>
          <cell r="D2095">
            <v>0</v>
          </cell>
        </row>
        <row r="2096">
          <cell r="A2096" t="str">
            <v xml:space="preserve">5314-6-160                                   </v>
          </cell>
          <cell r="C2096">
            <v>0</v>
          </cell>
          <cell r="D2096">
            <v>0</v>
          </cell>
        </row>
        <row r="2097">
          <cell r="A2097" t="str">
            <v xml:space="preserve">5314-6-170                                   </v>
          </cell>
          <cell r="C2097">
            <v>0</v>
          </cell>
          <cell r="D2097">
            <v>0</v>
          </cell>
        </row>
        <row r="2098">
          <cell r="A2098" t="str">
            <v xml:space="preserve">5314-6-200                                   </v>
          </cell>
          <cell r="C2098">
            <v>0</v>
          </cell>
          <cell r="D2098">
            <v>0</v>
          </cell>
        </row>
        <row r="2099">
          <cell r="A2099" t="str">
            <v xml:space="preserve">5314-6-250                                   </v>
          </cell>
          <cell r="C2099">
            <v>0</v>
          </cell>
          <cell r="D2099">
            <v>0</v>
          </cell>
        </row>
        <row r="2100">
          <cell r="A2100" t="str">
            <v xml:space="preserve">5314-6-270                                   </v>
          </cell>
          <cell r="C2100">
            <v>0</v>
          </cell>
          <cell r="D2100">
            <v>0</v>
          </cell>
        </row>
        <row r="2101">
          <cell r="A2101" t="str">
            <v xml:space="preserve">5314-6-300                                   </v>
          </cell>
          <cell r="C2101">
            <v>0</v>
          </cell>
          <cell r="D2101">
            <v>0</v>
          </cell>
        </row>
        <row r="2102">
          <cell r="A2102" t="str">
            <v xml:space="preserve">5314-7-100                                   </v>
          </cell>
          <cell r="C2102">
            <v>0</v>
          </cell>
          <cell r="D2102">
            <v>0</v>
          </cell>
        </row>
        <row r="2103">
          <cell r="A2103" t="str">
            <v xml:space="preserve">5314-7-200                                   </v>
          </cell>
          <cell r="C2103">
            <v>0</v>
          </cell>
          <cell r="D2103">
            <v>0</v>
          </cell>
        </row>
        <row r="2104">
          <cell r="A2104" t="str">
            <v xml:space="preserve">5315-2                                       </v>
          </cell>
          <cell r="C2104">
            <v>0</v>
          </cell>
          <cell r="D2104">
            <v>0</v>
          </cell>
        </row>
        <row r="2105">
          <cell r="A2105" t="str">
            <v xml:space="preserve">5315-2-000                                   </v>
          </cell>
          <cell r="C2105">
            <v>0</v>
          </cell>
          <cell r="D2105">
            <v>0</v>
          </cell>
        </row>
        <row r="2106">
          <cell r="A2106" t="str">
            <v xml:space="preserve">5315-2-100                                   </v>
          </cell>
          <cell r="C2106">
            <v>0</v>
          </cell>
          <cell r="D2106">
            <v>0</v>
          </cell>
        </row>
        <row r="2107">
          <cell r="A2107" t="str">
            <v xml:space="preserve">5315-2-110                                   </v>
          </cell>
          <cell r="C2107">
            <v>157000</v>
          </cell>
          <cell r="D2107">
            <v>27000</v>
          </cell>
        </row>
        <row r="2108">
          <cell r="A2108" t="str">
            <v xml:space="preserve">5315-2-111                                   </v>
          </cell>
          <cell r="C2108">
            <v>0</v>
          </cell>
          <cell r="D2108">
            <v>0</v>
          </cell>
        </row>
        <row r="2109">
          <cell r="A2109" t="str">
            <v xml:space="preserve">5315-2-112                                   </v>
          </cell>
          <cell r="C2109">
            <v>0</v>
          </cell>
          <cell r="D2109">
            <v>0</v>
          </cell>
        </row>
        <row r="2110">
          <cell r="A2110" t="str">
            <v xml:space="preserve">5315-2-112-1                                 </v>
          </cell>
          <cell r="C2110">
            <v>0</v>
          </cell>
          <cell r="D2110">
            <v>0</v>
          </cell>
        </row>
        <row r="2111">
          <cell r="A2111" t="str">
            <v xml:space="preserve">5315-2-112-2                                 </v>
          </cell>
          <cell r="C2111">
            <v>0</v>
          </cell>
          <cell r="D2111">
            <v>0</v>
          </cell>
        </row>
        <row r="2112">
          <cell r="A2112" t="str">
            <v xml:space="preserve">5315-2-112-3                                 </v>
          </cell>
          <cell r="C2112">
            <v>0</v>
          </cell>
          <cell r="D2112">
            <v>0</v>
          </cell>
        </row>
        <row r="2113">
          <cell r="A2113" t="str">
            <v xml:space="preserve">5315-2-113                                   </v>
          </cell>
          <cell r="C2113">
            <v>0</v>
          </cell>
          <cell r="D2113">
            <v>0</v>
          </cell>
        </row>
        <row r="2114">
          <cell r="A2114" t="str">
            <v xml:space="preserve">5315-2-114                                   </v>
          </cell>
          <cell r="C2114">
            <v>0</v>
          </cell>
          <cell r="D2114">
            <v>0</v>
          </cell>
        </row>
        <row r="2115">
          <cell r="A2115" t="str">
            <v xml:space="preserve">5315-2-115                                   </v>
          </cell>
          <cell r="C2115">
            <v>0</v>
          </cell>
          <cell r="D2115">
            <v>0</v>
          </cell>
        </row>
        <row r="2116">
          <cell r="A2116" t="str">
            <v xml:space="preserve">5315-2-120                                   </v>
          </cell>
          <cell r="C2116">
            <v>0</v>
          </cell>
          <cell r="D2116">
            <v>0</v>
          </cell>
        </row>
        <row r="2117">
          <cell r="A2117" t="str">
            <v xml:space="preserve">5315-2-130                                   </v>
          </cell>
          <cell r="C2117">
            <v>0</v>
          </cell>
          <cell r="D2117">
            <v>0</v>
          </cell>
        </row>
        <row r="2118">
          <cell r="A2118" t="str">
            <v xml:space="preserve">5315-2-140                                   </v>
          </cell>
          <cell r="C2118">
            <v>0</v>
          </cell>
          <cell r="D2118">
            <v>0</v>
          </cell>
        </row>
        <row r="2119">
          <cell r="A2119" t="str">
            <v xml:space="preserve">5315-2-141                                   </v>
          </cell>
          <cell r="C2119">
            <v>0</v>
          </cell>
          <cell r="D2119">
            <v>0</v>
          </cell>
        </row>
        <row r="2120">
          <cell r="A2120" t="str">
            <v xml:space="preserve">5315-2-142                                   </v>
          </cell>
          <cell r="C2120">
            <v>0</v>
          </cell>
          <cell r="D2120">
            <v>0</v>
          </cell>
        </row>
        <row r="2121">
          <cell r="A2121" t="str">
            <v xml:space="preserve">5315-2-200                                   </v>
          </cell>
          <cell r="C2121">
            <v>0</v>
          </cell>
          <cell r="D2121">
            <v>0</v>
          </cell>
        </row>
        <row r="2122">
          <cell r="A2122" t="str">
            <v xml:space="preserve">5315-2-300                                   </v>
          </cell>
          <cell r="C2122">
            <v>0</v>
          </cell>
          <cell r="D2122">
            <v>0</v>
          </cell>
        </row>
        <row r="2123">
          <cell r="A2123" t="str">
            <v xml:space="preserve">5315-2-400                                   </v>
          </cell>
          <cell r="C2123">
            <v>16800</v>
          </cell>
          <cell r="D2123">
            <v>4200</v>
          </cell>
        </row>
        <row r="2124">
          <cell r="A2124" t="str">
            <v xml:space="preserve">5315-2-500                                   </v>
          </cell>
          <cell r="C2124">
            <v>0</v>
          </cell>
          <cell r="D2124">
            <v>0</v>
          </cell>
        </row>
        <row r="2125">
          <cell r="A2125" t="str">
            <v xml:space="preserve">5315-2-600                                   </v>
          </cell>
          <cell r="C2125">
            <v>0</v>
          </cell>
          <cell r="D2125">
            <v>0</v>
          </cell>
        </row>
        <row r="2126">
          <cell r="A2126" t="str">
            <v xml:space="preserve">5315-2-610                                   </v>
          </cell>
          <cell r="C2126">
            <v>0</v>
          </cell>
          <cell r="D2126">
            <v>0</v>
          </cell>
        </row>
        <row r="2127">
          <cell r="A2127" t="str">
            <v xml:space="preserve">5315-2-620                                   </v>
          </cell>
          <cell r="C2127">
            <v>0</v>
          </cell>
          <cell r="D2127">
            <v>0</v>
          </cell>
        </row>
        <row r="2128">
          <cell r="A2128" t="str">
            <v xml:space="preserve">5315-2-700                                   </v>
          </cell>
          <cell r="C2128">
            <v>0</v>
          </cell>
          <cell r="D2128">
            <v>0</v>
          </cell>
        </row>
        <row r="2129">
          <cell r="A2129" t="str">
            <v xml:space="preserve">5315-2-710                                   </v>
          </cell>
          <cell r="C2129">
            <v>608294</v>
          </cell>
          <cell r="D2129">
            <v>112000</v>
          </cell>
        </row>
        <row r="2130">
          <cell r="A2130" t="str">
            <v xml:space="preserve">5315-2-720                                   </v>
          </cell>
          <cell r="C2130">
            <v>0</v>
          </cell>
          <cell r="D2130">
            <v>0</v>
          </cell>
        </row>
        <row r="2131">
          <cell r="A2131" t="str">
            <v xml:space="preserve">5315-3                                       </v>
          </cell>
          <cell r="C2131">
            <v>0</v>
          </cell>
          <cell r="D2131">
            <v>0</v>
          </cell>
        </row>
        <row r="2132">
          <cell r="A2132" t="str">
            <v xml:space="preserve">5315-3-000                                   </v>
          </cell>
          <cell r="C2132">
            <v>0</v>
          </cell>
          <cell r="D2132">
            <v>0</v>
          </cell>
        </row>
        <row r="2133">
          <cell r="A2133" t="str">
            <v xml:space="preserve">5315-3-100                                   </v>
          </cell>
          <cell r="C2133">
            <v>0</v>
          </cell>
          <cell r="D2133">
            <v>0</v>
          </cell>
        </row>
        <row r="2134">
          <cell r="A2134" t="str">
            <v xml:space="preserve">5315-3-200                                   </v>
          </cell>
          <cell r="C2134">
            <v>0</v>
          </cell>
          <cell r="D2134">
            <v>0</v>
          </cell>
        </row>
        <row r="2135">
          <cell r="A2135" t="str">
            <v xml:space="preserve">5315-5                                       </v>
          </cell>
          <cell r="C2135">
            <v>0</v>
          </cell>
          <cell r="D2135">
            <v>0</v>
          </cell>
        </row>
        <row r="2136">
          <cell r="A2136" t="str">
            <v xml:space="preserve">5315-5-100                                   </v>
          </cell>
          <cell r="C2136">
            <v>0</v>
          </cell>
          <cell r="D2136">
            <v>0</v>
          </cell>
        </row>
        <row r="2137">
          <cell r="A2137" t="str">
            <v xml:space="preserve">5315-5-200                                   </v>
          </cell>
          <cell r="C2137">
            <v>0</v>
          </cell>
          <cell r="D2137">
            <v>0</v>
          </cell>
        </row>
        <row r="2138">
          <cell r="A2138" t="str">
            <v xml:space="preserve">5315-6                                       </v>
          </cell>
          <cell r="C2138">
            <v>0</v>
          </cell>
          <cell r="D2138">
            <v>0</v>
          </cell>
        </row>
        <row r="2139">
          <cell r="A2139" t="str">
            <v xml:space="preserve">5315-6-100                                   </v>
          </cell>
          <cell r="C2139">
            <v>0</v>
          </cell>
          <cell r="D2139">
            <v>22000</v>
          </cell>
        </row>
        <row r="2140">
          <cell r="A2140" t="str">
            <v xml:space="preserve">5315-6-150                                   </v>
          </cell>
          <cell r="C2140">
            <v>19000</v>
          </cell>
          <cell r="D2140">
            <v>0</v>
          </cell>
        </row>
        <row r="2141">
          <cell r="A2141" t="str">
            <v xml:space="preserve">5315-6-170                                   </v>
          </cell>
          <cell r="C2141">
            <v>0</v>
          </cell>
          <cell r="D2141">
            <v>0</v>
          </cell>
        </row>
        <row r="2142">
          <cell r="A2142" t="str">
            <v xml:space="preserve">5315-6-200                                   </v>
          </cell>
          <cell r="C2142">
            <v>0</v>
          </cell>
          <cell r="D2142">
            <v>0</v>
          </cell>
        </row>
        <row r="2143">
          <cell r="A2143" t="str">
            <v xml:space="preserve">5315-6-250                                   </v>
          </cell>
          <cell r="C2143">
            <v>0</v>
          </cell>
          <cell r="D2143">
            <v>0</v>
          </cell>
        </row>
        <row r="2144">
          <cell r="A2144" t="str">
            <v xml:space="preserve">5315-6-270                                   </v>
          </cell>
          <cell r="C2144">
            <v>0</v>
          </cell>
          <cell r="D2144">
            <v>0</v>
          </cell>
        </row>
        <row r="2145">
          <cell r="A2145" t="str">
            <v xml:space="preserve">5315-6-300                                   </v>
          </cell>
          <cell r="C2145">
            <v>2399600</v>
          </cell>
          <cell r="D2145">
            <v>475600</v>
          </cell>
        </row>
        <row r="2146">
          <cell r="A2146" t="str">
            <v xml:space="preserve">5315-7-100                                   </v>
          </cell>
          <cell r="C2146">
            <v>0</v>
          </cell>
          <cell r="D2146">
            <v>0</v>
          </cell>
        </row>
        <row r="2147">
          <cell r="A2147" t="str">
            <v xml:space="preserve">5315-7-200                                   </v>
          </cell>
          <cell r="C2147">
            <v>0</v>
          </cell>
          <cell r="D2147">
            <v>0</v>
          </cell>
        </row>
        <row r="2148">
          <cell r="A2148" t="str">
            <v xml:space="preserve">5316-2-110                                   </v>
          </cell>
          <cell r="C2148">
            <v>4381.25</v>
          </cell>
          <cell r="D2148">
            <v>876.25</v>
          </cell>
        </row>
        <row r="2149">
          <cell r="A2149" t="str">
            <v xml:space="preserve">5316-2-112-1                                 </v>
          </cell>
          <cell r="C2149">
            <v>1418.75</v>
          </cell>
          <cell r="D2149">
            <v>283.75</v>
          </cell>
        </row>
        <row r="2150">
          <cell r="A2150" t="str">
            <v xml:space="preserve">5316-2-115                                   </v>
          </cell>
          <cell r="C2150">
            <v>47988</v>
          </cell>
          <cell r="D2150">
            <v>153986.06</v>
          </cell>
        </row>
        <row r="2151">
          <cell r="A2151" t="str">
            <v xml:space="preserve">5317-2                                       </v>
          </cell>
          <cell r="C2151">
            <v>0</v>
          </cell>
          <cell r="D2151">
            <v>0</v>
          </cell>
        </row>
        <row r="2152">
          <cell r="A2152" t="str">
            <v xml:space="preserve">5317-2-000                                   </v>
          </cell>
          <cell r="C2152">
            <v>55.84</v>
          </cell>
          <cell r="D2152">
            <v>0</v>
          </cell>
        </row>
        <row r="2153">
          <cell r="A2153" t="str">
            <v xml:space="preserve">5317-2-100                                   </v>
          </cell>
          <cell r="C2153">
            <v>231.74</v>
          </cell>
          <cell r="D2153">
            <v>99</v>
          </cell>
        </row>
        <row r="2154">
          <cell r="A2154" t="str">
            <v xml:space="preserve">5317-2-110                                   </v>
          </cell>
          <cell r="C2154">
            <v>45755.28</v>
          </cell>
          <cell r="D2154">
            <v>17402.5</v>
          </cell>
        </row>
        <row r="2155">
          <cell r="A2155" t="str">
            <v xml:space="preserve">5317-2-111                                   </v>
          </cell>
          <cell r="C2155">
            <v>0</v>
          </cell>
          <cell r="D2155">
            <v>0</v>
          </cell>
        </row>
        <row r="2156">
          <cell r="A2156" t="str">
            <v xml:space="preserve">5317-2-112                                   </v>
          </cell>
          <cell r="C2156">
            <v>1288.6400000000001</v>
          </cell>
          <cell r="D2156">
            <v>207.5</v>
          </cell>
        </row>
        <row r="2157">
          <cell r="A2157" t="str">
            <v xml:space="preserve">5317-2-112-1                                 </v>
          </cell>
          <cell r="C2157">
            <v>0</v>
          </cell>
          <cell r="D2157">
            <v>0</v>
          </cell>
        </row>
        <row r="2158">
          <cell r="A2158" t="str">
            <v xml:space="preserve">5317-2-112-2                                 </v>
          </cell>
          <cell r="C2158">
            <v>0</v>
          </cell>
          <cell r="D2158">
            <v>0</v>
          </cell>
        </row>
        <row r="2159">
          <cell r="A2159" t="str">
            <v xml:space="preserve">5317-2-112-3                                 </v>
          </cell>
          <cell r="C2159">
            <v>0</v>
          </cell>
          <cell r="D2159">
            <v>336</v>
          </cell>
        </row>
        <row r="2160">
          <cell r="A2160" t="str">
            <v xml:space="preserve">5317-2-113                                   </v>
          </cell>
          <cell r="C2160">
            <v>1804.91</v>
          </cell>
          <cell r="D2160">
            <v>226.98000000000002</v>
          </cell>
        </row>
        <row r="2161">
          <cell r="A2161" t="str">
            <v xml:space="preserve">5317-2-114                                   </v>
          </cell>
          <cell r="C2161">
            <v>80</v>
          </cell>
          <cell r="D2161">
            <v>0</v>
          </cell>
        </row>
        <row r="2162">
          <cell r="A2162" t="str">
            <v xml:space="preserve">5317-2-115                                   </v>
          </cell>
          <cell r="C2162">
            <v>2532.98</v>
          </cell>
          <cell r="D2162">
            <v>882.98999999999978</v>
          </cell>
        </row>
        <row r="2163">
          <cell r="A2163" t="str">
            <v xml:space="preserve">5317-2-120                                   </v>
          </cell>
          <cell r="C2163">
            <v>1303.8599999999999</v>
          </cell>
          <cell r="D2163">
            <v>0</v>
          </cell>
        </row>
        <row r="2164">
          <cell r="A2164" t="str">
            <v xml:space="preserve">5317-2-130                                   </v>
          </cell>
          <cell r="C2164">
            <v>34565.07</v>
          </cell>
          <cell r="D2164">
            <v>6450.0999999999985</v>
          </cell>
        </row>
        <row r="2165">
          <cell r="A2165" t="str">
            <v xml:space="preserve">5317-2-140                                   </v>
          </cell>
          <cell r="C2165">
            <v>0</v>
          </cell>
          <cell r="D2165">
            <v>0</v>
          </cell>
        </row>
        <row r="2166">
          <cell r="A2166" t="str">
            <v xml:space="preserve">5317-2-141                                   </v>
          </cell>
          <cell r="C2166">
            <v>0</v>
          </cell>
          <cell r="D2166">
            <v>0</v>
          </cell>
        </row>
        <row r="2167">
          <cell r="A2167" t="str">
            <v xml:space="preserve">5317-2-142                                   </v>
          </cell>
          <cell r="C2167">
            <v>0</v>
          </cell>
          <cell r="D2167">
            <v>0</v>
          </cell>
        </row>
        <row r="2168">
          <cell r="A2168" t="str">
            <v xml:space="preserve">5317-2-200                                   </v>
          </cell>
          <cell r="C2168">
            <v>299811.14</v>
          </cell>
          <cell r="D2168">
            <v>81156.899999999965</v>
          </cell>
        </row>
        <row r="2169">
          <cell r="A2169" t="str">
            <v xml:space="preserve">5317-2-300                                   </v>
          </cell>
          <cell r="C2169">
            <v>3.33</v>
          </cell>
          <cell r="D2169">
            <v>0</v>
          </cell>
        </row>
        <row r="2170">
          <cell r="A2170" t="str">
            <v xml:space="preserve">5317-2-400                                   </v>
          </cell>
          <cell r="C2170">
            <v>8221.2199999999993</v>
          </cell>
          <cell r="D2170">
            <v>390.98000000000138</v>
          </cell>
        </row>
        <row r="2171">
          <cell r="A2171" t="str">
            <v xml:space="preserve">5317-2-500                                   </v>
          </cell>
          <cell r="C2171">
            <v>0</v>
          </cell>
          <cell r="D2171">
            <v>0</v>
          </cell>
        </row>
        <row r="2172">
          <cell r="A2172" t="str">
            <v xml:space="preserve">5317-2-600                                   </v>
          </cell>
          <cell r="C2172">
            <v>87.92</v>
          </cell>
          <cell r="D2172">
            <v>0</v>
          </cell>
        </row>
        <row r="2173">
          <cell r="A2173" t="str">
            <v xml:space="preserve">5317-2-610                                   </v>
          </cell>
          <cell r="C2173">
            <v>0</v>
          </cell>
          <cell r="D2173">
            <v>0</v>
          </cell>
        </row>
        <row r="2174">
          <cell r="A2174" t="str">
            <v xml:space="preserve">5317-2-620                                   </v>
          </cell>
          <cell r="C2174">
            <v>0</v>
          </cell>
          <cell r="D2174">
            <v>0</v>
          </cell>
        </row>
        <row r="2175">
          <cell r="A2175" t="str">
            <v xml:space="preserve">5317-2-700                                   </v>
          </cell>
          <cell r="C2175">
            <v>5858.95</v>
          </cell>
          <cell r="D2175">
            <v>1250</v>
          </cell>
        </row>
        <row r="2176">
          <cell r="A2176" t="str">
            <v xml:space="preserve">5317-2-710                                   </v>
          </cell>
          <cell r="C2176">
            <v>18965.8</v>
          </cell>
          <cell r="D2176">
            <v>6171.18</v>
          </cell>
        </row>
        <row r="2177">
          <cell r="A2177" t="str">
            <v xml:space="preserve">5317-2-720                                   </v>
          </cell>
          <cell r="C2177">
            <v>3565.39</v>
          </cell>
          <cell r="D2177">
            <v>3912.0000000000005</v>
          </cell>
        </row>
        <row r="2178">
          <cell r="A2178" t="str">
            <v xml:space="preserve">5317-3                                       </v>
          </cell>
          <cell r="C2178">
            <v>0</v>
          </cell>
          <cell r="D2178">
            <v>0</v>
          </cell>
        </row>
        <row r="2179">
          <cell r="A2179" t="str">
            <v xml:space="preserve">5317-3-000                                   </v>
          </cell>
          <cell r="C2179">
            <v>0</v>
          </cell>
          <cell r="D2179">
            <v>0</v>
          </cell>
        </row>
        <row r="2180">
          <cell r="A2180" t="str">
            <v xml:space="preserve">5317-3-100                                   </v>
          </cell>
          <cell r="C2180">
            <v>488583.06</v>
          </cell>
          <cell r="D2180">
            <v>232713.14999999997</v>
          </cell>
        </row>
        <row r="2181">
          <cell r="A2181" t="str">
            <v xml:space="preserve">5317-3-200                                   </v>
          </cell>
          <cell r="C2181">
            <v>0</v>
          </cell>
          <cell r="D2181">
            <v>0</v>
          </cell>
        </row>
        <row r="2182">
          <cell r="A2182" t="str">
            <v xml:space="preserve">5317-5                                       </v>
          </cell>
          <cell r="C2182">
            <v>0</v>
          </cell>
          <cell r="D2182">
            <v>0</v>
          </cell>
        </row>
        <row r="2183">
          <cell r="A2183" t="str">
            <v xml:space="preserve">5317-5-100                                   </v>
          </cell>
          <cell r="C2183">
            <v>0</v>
          </cell>
          <cell r="D2183">
            <v>0</v>
          </cell>
        </row>
        <row r="2184">
          <cell r="A2184" t="str">
            <v xml:space="preserve">5317-5-200                                   </v>
          </cell>
          <cell r="C2184">
            <v>0</v>
          </cell>
          <cell r="D2184">
            <v>0</v>
          </cell>
        </row>
        <row r="2185">
          <cell r="A2185" t="str">
            <v xml:space="preserve">5317-6                                       </v>
          </cell>
          <cell r="C2185">
            <v>0</v>
          </cell>
          <cell r="D2185">
            <v>0</v>
          </cell>
        </row>
        <row r="2186">
          <cell r="A2186" t="str">
            <v xml:space="preserve">5317-6-100                                   </v>
          </cell>
          <cell r="C2186">
            <v>2617649.4700000002</v>
          </cell>
          <cell r="D2186">
            <v>475250.93999999994</v>
          </cell>
        </row>
        <row r="2187">
          <cell r="A2187" t="str">
            <v xml:space="preserve">5317-6-150                                   </v>
          </cell>
          <cell r="C2187">
            <v>242050.21</v>
          </cell>
          <cell r="D2187">
            <v>21038.24000000002</v>
          </cell>
        </row>
        <row r="2188">
          <cell r="A2188" t="str">
            <v xml:space="preserve">5317-6-170                                   </v>
          </cell>
          <cell r="C2188">
            <v>0</v>
          </cell>
          <cell r="D2188">
            <v>0</v>
          </cell>
        </row>
        <row r="2189">
          <cell r="A2189" t="str">
            <v xml:space="preserve">5317-6-200                                   </v>
          </cell>
          <cell r="C2189">
            <v>4661.29</v>
          </cell>
          <cell r="D2189">
            <v>1141</v>
          </cell>
        </row>
        <row r="2190">
          <cell r="A2190" t="str">
            <v xml:space="preserve">5317-6-250                                   </v>
          </cell>
          <cell r="C2190">
            <v>97653.35</v>
          </cell>
          <cell r="D2190">
            <v>24147</v>
          </cell>
        </row>
        <row r="2191">
          <cell r="A2191" t="str">
            <v xml:space="preserve">5317-6-270                                   </v>
          </cell>
          <cell r="C2191">
            <v>0</v>
          </cell>
          <cell r="D2191">
            <v>0</v>
          </cell>
        </row>
        <row r="2192">
          <cell r="A2192" t="str">
            <v xml:space="preserve">5317-6-300                                   </v>
          </cell>
          <cell r="C2192">
            <v>2084.2600000000002</v>
          </cell>
          <cell r="D2192">
            <v>397.97999999999956</v>
          </cell>
        </row>
        <row r="2193">
          <cell r="A2193" t="str">
            <v xml:space="preserve">5317-7-100                                   </v>
          </cell>
          <cell r="C2193">
            <v>0</v>
          </cell>
          <cell r="D2193">
            <v>0</v>
          </cell>
        </row>
        <row r="2194">
          <cell r="A2194" t="str">
            <v xml:space="preserve">5317-7-200                                   </v>
          </cell>
          <cell r="C2194">
            <v>0</v>
          </cell>
          <cell r="D2194">
            <v>0</v>
          </cell>
        </row>
        <row r="2195">
          <cell r="A2195" t="str">
            <v xml:space="preserve">5319-2-100                                   </v>
          </cell>
          <cell r="C2195">
            <v>1402674.15</v>
          </cell>
          <cell r="D2195">
            <v>278676.85000000009</v>
          </cell>
        </row>
        <row r="2196">
          <cell r="A2196" t="str">
            <v xml:space="preserve">5319-2-110                                   </v>
          </cell>
          <cell r="C2196">
            <v>2328.67</v>
          </cell>
          <cell r="D2196">
            <v>16953.96</v>
          </cell>
        </row>
        <row r="2197">
          <cell r="A2197" t="str">
            <v xml:space="preserve">5319-2-115                                   </v>
          </cell>
          <cell r="C2197">
            <v>2515143.29</v>
          </cell>
          <cell r="D2197">
            <v>499697.31999999983</v>
          </cell>
        </row>
        <row r="2198">
          <cell r="A2198" t="str">
            <v xml:space="preserve">5319-6-100                                   </v>
          </cell>
          <cell r="C2198">
            <v>45625.04</v>
          </cell>
          <cell r="D2198">
            <v>9064.57</v>
          </cell>
        </row>
        <row r="2199">
          <cell r="A2199" t="str">
            <v xml:space="preserve">5320-2                                       </v>
          </cell>
          <cell r="C2199">
            <v>0</v>
          </cell>
          <cell r="D2199">
            <v>0</v>
          </cell>
        </row>
        <row r="2200">
          <cell r="A2200" t="str">
            <v xml:space="preserve">5320-2-000                                   </v>
          </cell>
          <cell r="C2200">
            <v>0</v>
          </cell>
          <cell r="D2200">
            <v>0</v>
          </cell>
        </row>
        <row r="2201">
          <cell r="A2201" t="str">
            <v xml:space="preserve">5320-2-100                                   </v>
          </cell>
          <cell r="C2201">
            <v>412731.43</v>
          </cell>
          <cell r="D2201">
            <v>81999.62</v>
          </cell>
        </row>
        <row r="2202">
          <cell r="A2202" t="str">
            <v xml:space="preserve">5320-2-110                                   </v>
          </cell>
          <cell r="C2202">
            <v>305139.93</v>
          </cell>
          <cell r="D2202">
            <v>60623.81</v>
          </cell>
        </row>
        <row r="2203">
          <cell r="A2203" t="str">
            <v xml:space="preserve">5320-2-111                                   </v>
          </cell>
          <cell r="C2203">
            <v>14950.17</v>
          </cell>
          <cell r="D2203">
            <v>2970.2300000000014</v>
          </cell>
        </row>
        <row r="2204">
          <cell r="A2204" t="str">
            <v xml:space="preserve">5320-2-112                                   </v>
          </cell>
          <cell r="C2204">
            <v>33905.24</v>
          </cell>
          <cell r="D2204">
            <v>7027.6300000000047</v>
          </cell>
        </row>
        <row r="2205">
          <cell r="A2205" t="str">
            <v xml:space="preserve">5320-2-120                                   </v>
          </cell>
          <cell r="C2205">
            <v>0</v>
          </cell>
          <cell r="D2205">
            <v>0</v>
          </cell>
        </row>
        <row r="2206">
          <cell r="A2206" t="str">
            <v xml:space="preserve">5320-2-130                                   </v>
          </cell>
          <cell r="C2206">
            <v>0</v>
          </cell>
          <cell r="D2206">
            <v>0</v>
          </cell>
        </row>
        <row r="2207">
          <cell r="A2207" t="str">
            <v xml:space="preserve">5320-2-140                                   </v>
          </cell>
          <cell r="C2207">
            <v>0</v>
          </cell>
          <cell r="D2207">
            <v>0</v>
          </cell>
        </row>
        <row r="2208">
          <cell r="A2208" t="str">
            <v xml:space="preserve">5320-2-141                                   </v>
          </cell>
          <cell r="C2208">
            <v>0</v>
          </cell>
          <cell r="D2208">
            <v>0</v>
          </cell>
        </row>
        <row r="2209">
          <cell r="A2209" t="str">
            <v xml:space="preserve">5320-2-142                                   </v>
          </cell>
          <cell r="C2209">
            <v>0</v>
          </cell>
          <cell r="D2209">
            <v>0</v>
          </cell>
        </row>
        <row r="2210">
          <cell r="A2210" t="str">
            <v xml:space="preserve">5320-2-200                                   </v>
          </cell>
          <cell r="C2210">
            <v>188945.86</v>
          </cell>
          <cell r="D2210">
            <v>37538.900000000023</v>
          </cell>
        </row>
        <row r="2211">
          <cell r="A2211" t="str">
            <v xml:space="preserve">5320-2-300                                   </v>
          </cell>
          <cell r="C2211">
            <v>0</v>
          </cell>
          <cell r="D2211">
            <v>0</v>
          </cell>
        </row>
        <row r="2212">
          <cell r="A2212" t="str">
            <v xml:space="preserve">5320-2-400                                   </v>
          </cell>
          <cell r="C2212">
            <v>0</v>
          </cell>
          <cell r="D2212">
            <v>0</v>
          </cell>
        </row>
        <row r="2213">
          <cell r="A2213" t="str">
            <v xml:space="preserve">5320-2-500                                   </v>
          </cell>
          <cell r="C2213">
            <v>0</v>
          </cell>
          <cell r="D2213">
            <v>0</v>
          </cell>
        </row>
        <row r="2214">
          <cell r="A2214" t="str">
            <v xml:space="preserve">5320-2-600                                   </v>
          </cell>
          <cell r="C2214">
            <v>0</v>
          </cell>
          <cell r="D2214">
            <v>0</v>
          </cell>
        </row>
        <row r="2215">
          <cell r="A2215" t="str">
            <v xml:space="preserve">5320-2-610                                   </v>
          </cell>
          <cell r="C2215">
            <v>0</v>
          </cell>
          <cell r="D2215">
            <v>0</v>
          </cell>
        </row>
        <row r="2216">
          <cell r="A2216" t="str">
            <v xml:space="preserve">5320-2-620                                   </v>
          </cell>
          <cell r="C2216">
            <v>0</v>
          </cell>
          <cell r="D2216">
            <v>0</v>
          </cell>
        </row>
        <row r="2217">
          <cell r="A2217" t="str">
            <v xml:space="preserve">5320-2-700                                   </v>
          </cell>
          <cell r="C2217">
            <v>0</v>
          </cell>
          <cell r="D2217">
            <v>0</v>
          </cell>
        </row>
        <row r="2218">
          <cell r="A2218" t="str">
            <v xml:space="preserve">5320-2-710                                   </v>
          </cell>
          <cell r="C2218">
            <v>0</v>
          </cell>
          <cell r="D2218">
            <v>0</v>
          </cell>
        </row>
        <row r="2219">
          <cell r="A2219" t="str">
            <v xml:space="preserve">5320-2-720                                   </v>
          </cell>
          <cell r="C2219">
            <v>0</v>
          </cell>
          <cell r="D2219">
            <v>0</v>
          </cell>
        </row>
        <row r="2220">
          <cell r="A2220" t="str">
            <v xml:space="preserve">5320-3                                       </v>
          </cell>
          <cell r="C2220">
            <v>0</v>
          </cell>
          <cell r="D2220">
            <v>0</v>
          </cell>
        </row>
        <row r="2221">
          <cell r="A2221" t="str">
            <v xml:space="preserve">5320-3-000                                   </v>
          </cell>
          <cell r="C2221">
            <v>0</v>
          </cell>
          <cell r="D2221">
            <v>0</v>
          </cell>
        </row>
        <row r="2222">
          <cell r="A2222" t="str">
            <v xml:space="preserve">5320-3-100                                   </v>
          </cell>
          <cell r="C2222">
            <v>328975.38</v>
          </cell>
          <cell r="D2222">
            <v>65359.339999999967</v>
          </cell>
        </row>
        <row r="2223">
          <cell r="A2223" t="str">
            <v xml:space="preserve">5320-3-200                                   </v>
          </cell>
          <cell r="C2223">
            <v>0</v>
          </cell>
          <cell r="D2223">
            <v>0</v>
          </cell>
        </row>
        <row r="2224">
          <cell r="A2224" t="str">
            <v xml:space="preserve">5320-5                                       </v>
          </cell>
          <cell r="C2224">
            <v>0</v>
          </cell>
          <cell r="D2224">
            <v>0</v>
          </cell>
        </row>
        <row r="2225">
          <cell r="A2225" t="str">
            <v xml:space="preserve">5320-5-100                                   </v>
          </cell>
          <cell r="C2225">
            <v>0</v>
          </cell>
          <cell r="D2225">
            <v>0</v>
          </cell>
        </row>
        <row r="2226">
          <cell r="A2226" t="str">
            <v xml:space="preserve">5320-5-200                                   </v>
          </cell>
          <cell r="C2226">
            <v>0</v>
          </cell>
          <cell r="D2226">
            <v>0</v>
          </cell>
        </row>
        <row r="2227">
          <cell r="A2227" t="str">
            <v xml:space="preserve">5320-6                                       </v>
          </cell>
          <cell r="C2227">
            <v>0</v>
          </cell>
          <cell r="D2227">
            <v>0</v>
          </cell>
        </row>
        <row r="2228">
          <cell r="A2228" t="str">
            <v xml:space="preserve">5320-6-100                                   </v>
          </cell>
          <cell r="C2228">
            <v>793838.96</v>
          </cell>
          <cell r="D2228">
            <v>157716.32000000007</v>
          </cell>
        </row>
        <row r="2229">
          <cell r="A2229" t="str">
            <v xml:space="preserve">5320-6-150                                   </v>
          </cell>
          <cell r="C2229">
            <v>732387.75</v>
          </cell>
          <cell r="D2229">
            <v>145507.5</v>
          </cell>
        </row>
        <row r="2230">
          <cell r="A2230" t="str">
            <v xml:space="preserve">5320-6-170                                   </v>
          </cell>
          <cell r="C2230">
            <v>0</v>
          </cell>
          <cell r="D2230">
            <v>0</v>
          </cell>
        </row>
        <row r="2231">
          <cell r="A2231" t="str">
            <v xml:space="preserve">5320-6-200                                   </v>
          </cell>
          <cell r="C2231">
            <v>0</v>
          </cell>
          <cell r="D2231">
            <v>0</v>
          </cell>
        </row>
        <row r="2232">
          <cell r="A2232" t="str">
            <v xml:space="preserve">5320-6-250                                   </v>
          </cell>
          <cell r="C2232">
            <v>0</v>
          </cell>
          <cell r="D2232">
            <v>0</v>
          </cell>
        </row>
        <row r="2233">
          <cell r="A2233" t="str">
            <v xml:space="preserve">5320-6-270                                   </v>
          </cell>
          <cell r="C2233">
            <v>0</v>
          </cell>
          <cell r="D2233">
            <v>0</v>
          </cell>
        </row>
        <row r="2234">
          <cell r="A2234" t="str">
            <v xml:space="preserve">5320-6-300                                   </v>
          </cell>
          <cell r="C2234">
            <v>0</v>
          </cell>
          <cell r="D2234">
            <v>0</v>
          </cell>
        </row>
        <row r="2235">
          <cell r="A2235" t="str">
            <v xml:space="preserve">5320-7-100                                   </v>
          </cell>
          <cell r="C2235">
            <v>0</v>
          </cell>
          <cell r="D2235">
            <v>0</v>
          </cell>
        </row>
        <row r="2236">
          <cell r="A2236" t="str">
            <v xml:space="preserve">5320-7-200                                   </v>
          </cell>
          <cell r="C2236">
            <v>0</v>
          </cell>
          <cell r="D2236">
            <v>0</v>
          </cell>
        </row>
        <row r="2237">
          <cell r="A2237" t="str">
            <v xml:space="preserve">5321-2                                       </v>
          </cell>
          <cell r="C2237">
            <v>0</v>
          </cell>
          <cell r="D2237">
            <v>0</v>
          </cell>
        </row>
        <row r="2238">
          <cell r="A2238" t="str">
            <v xml:space="preserve">5321-2-000                                   </v>
          </cell>
          <cell r="C2238">
            <v>0</v>
          </cell>
          <cell r="D2238">
            <v>0</v>
          </cell>
        </row>
        <row r="2239">
          <cell r="A2239" t="str">
            <v xml:space="preserve">5321-2-100                                   </v>
          </cell>
          <cell r="C2239">
            <v>138530.99</v>
          </cell>
          <cell r="D2239">
            <v>27544.119999999995</v>
          </cell>
        </row>
        <row r="2240">
          <cell r="A2240" t="str">
            <v xml:space="preserve">5321-2-110                                   </v>
          </cell>
          <cell r="C2240">
            <v>0</v>
          </cell>
          <cell r="D2240">
            <v>0</v>
          </cell>
        </row>
        <row r="2241">
          <cell r="A2241" t="str">
            <v xml:space="preserve">5321-2-112                                   </v>
          </cell>
          <cell r="C2241">
            <v>26393.34</v>
          </cell>
          <cell r="D2241">
            <v>5243.7099999999991</v>
          </cell>
        </row>
        <row r="2242">
          <cell r="A2242" t="str">
            <v xml:space="preserve">5321-2-120                                   </v>
          </cell>
          <cell r="C2242">
            <v>0</v>
          </cell>
          <cell r="D2242">
            <v>0</v>
          </cell>
        </row>
        <row r="2243">
          <cell r="A2243" t="str">
            <v xml:space="preserve">5321-2-130                                   </v>
          </cell>
          <cell r="C2243">
            <v>0</v>
          </cell>
          <cell r="D2243">
            <v>0</v>
          </cell>
        </row>
        <row r="2244">
          <cell r="A2244" t="str">
            <v xml:space="preserve">5321-2-140                                   </v>
          </cell>
          <cell r="C2244">
            <v>0</v>
          </cell>
          <cell r="D2244">
            <v>0</v>
          </cell>
        </row>
        <row r="2245">
          <cell r="A2245" t="str">
            <v xml:space="preserve">5321-2-141                                   </v>
          </cell>
          <cell r="C2245">
            <v>0</v>
          </cell>
          <cell r="D2245">
            <v>0</v>
          </cell>
        </row>
        <row r="2246">
          <cell r="A2246" t="str">
            <v xml:space="preserve">5321-2-142                                   </v>
          </cell>
          <cell r="C2246">
            <v>0</v>
          </cell>
          <cell r="D2246">
            <v>0</v>
          </cell>
        </row>
        <row r="2247">
          <cell r="A2247" t="str">
            <v xml:space="preserve">5321-2-200                                   </v>
          </cell>
          <cell r="C2247">
            <v>0</v>
          </cell>
          <cell r="D2247">
            <v>0</v>
          </cell>
        </row>
        <row r="2248">
          <cell r="A2248" t="str">
            <v xml:space="preserve">5321-2-300                                   </v>
          </cell>
          <cell r="C2248">
            <v>0</v>
          </cell>
          <cell r="D2248">
            <v>0</v>
          </cell>
        </row>
        <row r="2249">
          <cell r="A2249" t="str">
            <v xml:space="preserve">5321-2-400                                   </v>
          </cell>
          <cell r="C2249">
            <v>0</v>
          </cell>
          <cell r="D2249">
            <v>0</v>
          </cell>
        </row>
        <row r="2250">
          <cell r="A2250" t="str">
            <v xml:space="preserve">5321-2-500                                   </v>
          </cell>
          <cell r="C2250">
            <v>0</v>
          </cell>
          <cell r="D2250">
            <v>0</v>
          </cell>
        </row>
        <row r="2251">
          <cell r="A2251" t="str">
            <v xml:space="preserve">5321-2-600                                   </v>
          </cell>
          <cell r="C2251">
            <v>0</v>
          </cell>
          <cell r="D2251">
            <v>0</v>
          </cell>
        </row>
        <row r="2252">
          <cell r="A2252" t="str">
            <v xml:space="preserve">5321-2-610                                   </v>
          </cell>
          <cell r="C2252">
            <v>0</v>
          </cell>
          <cell r="D2252">
            <v>0</v>
          </cell>
        </row>
        <row r="2253">
          <cell r="A2253" t="str">
            <v xml:space="preserve">5321-2-620                                   </v>
          </cell>
          <cell r="C2253">
            <v>0</v>
          </cell>
          <cell r="D2253">
            <v>0</v>
          </cell>
        </row>
        <row r="2254">
          <cell r="A2254" t="str">
            <v xml:space="preserve">5321-2-700                                   </v>
          </cell>
          <cell r="C2254">
            <v>0</v>
          </cell>
          <cell r="D2254">
            <v>0</v>
          </cell>
        </row>
        <row r="2255">
          <cell r="A2255" t="str">
            <v xml:space="preserve">5321-2-710                                   </v>
          </cell>
          <cell r="C2255">
            <v>0</v>
          </cell>
          <cell r="D2255">
            <v>0</v>
          </cell>
        </row>
        <row r="2256">
          <cell r="A2256" t="str">
            <v xml:space="preserve">5321-2-720                                   </v>
          </cell>
          <cell r="C2256">
            <v>0</v>
          </cell>
          <cell r="D2256">
            <v>0</v>
          </cell>
        </row>
        <row r="2257">
          <cell r="A2257" t="str">
            <v xml:space="preserve">5321-3                                       </v>
          </cell>
          <cell r="C2257">
            <v>0</v>
          </cell>
          <cell r="D2257">
            <v>0</v>
          </cell>
        </row>
        <row r="2258">
          <cell r="A2258" t="str">
            <v xml:space="preserve">5321-3-000                                   </v>
          </cell>
          <cell r="C2258">
            <v>0</v>
          </cell>
          <cell r="D2258">
            <v>0</v>
          </cell>
        </row>
        <row r="2259">
          <cell r="A2259" t="str">
            <v xml:space="preserve">5321-3-100                                   </v>
          </cell>
          <cell r="C2259">
            <v>1147.99</v>
          </cell>
          <cell r="D2259">
            <v>228.07999999999993</v>
          </cell>
        </row>
        <row r="2260">
          <cell r="A2260" t="str">
            <v xml:space="preserve">5321-3-200                                   </v>
          </cell>
          <cell r="C2260">
            <v>0</v>
          </cell>
          <cell r="D2260">
            <v>0</v>
          </cell>
        </row>
        <row r="2261">
          <cell r="A2261" t="str">
            <v xml:space="preserve">5321-5                                       </v>
          </cell>
          <cell r="C2261">
            <v>0</v>
          </cell>
          <cell r="D2261">
            <v>0</v>
          </cell>
        </row>
        <row r="2262">
          <cell r="A2262" t="str">
            <v xml:space="preserve">5321-5-100                                   </v>
          </cell>
          <cell r="C2262">
            <v>0</v>
          </cell>
          <cell r="D2262">
            <v>0</v>
          </cell>
        </row>
        <row r="2263">
          <cell r="A2263" t="str">
            <v xml:space="preserve">5321-5-200                                   </v>
          </cell>
          <cell r="C2263">
            <v>0</v>
          </cell>
          <cell r="D2263">
            <v>0</v>
          </cell>
        </row>
        <row r="2264">
          <cell r="A2264" t="str">
            <v xml:space="preserve">5321-6                                       </v>
          </cell>
          <cell r="C2264">
            <v>0</v>
          </cell>
          <cell r="D2264">
            <v>0</v>
          </cell>
        </row>
        <row r="2265">
          <cell r="A2265" t="str">
            <v xml:space="preserve">5321-6-100                                   </v>
          </cell>
          <cell r="C2265">
            <v>1499.1</v>
          </cell>
          <cell r="D2265">
            <v>297.84000000000015</v>
          </cell>
        </row>
        <row r="2266">
          <cell r="A2266" t="str">
            <v xml:space="preserve">5321-6-150                                   </v>
          </cell>
          <cell r="C2266">
            <v>47824.04</v>
          </cell>
          <cell r="D2266">
            <v>9501.4599999999991</v>
          </cell>
        </row>
        <row r="2267">
          <cell r="A2267" t="str">
            <v xml:space="preserve">5321-6-170                                   </v>
          </cell>
          <cell r="C2267">
            <v>0</v>
          </cell>
          <cell r="D2267">
            <v>0</v>
          </cell>
        </row>
        <row r="2268">
          <cell r="A2268" t="str">
            <v xml:space="preserve">5321-6-200                                   </v>
          </cell>
          <cell r="C2268">
            <v>0</v>
          </cell>
          <cell r="D2268">
            <v>0</v>
          </cell>
        </row>
        <row r="2269">
          <cell r="A2269" t="str">
            <v xml:space="preserve">5321-6-250                                   </v>
          </cell>
          <cell r="C2269">
            <v>0</v>
          </cell>
          <cell r="D2269">
            <v>0</v>
          </cell>
        </row>
        <row r="2270">
          <cell r="A2270" t="str">
            <v xml:space="preserve">5321-6-270                                   </v>
          </cell>
          <cell r="C2270">
            <v>0</v>
          </cell>
          <cell r="D2270">
            <v>0</v>
          </cell>
        </row>
        <row r="2271">
          <cell r="A2271" t="str">
            <v xml:space="preserve">5321-6-300                                   </v>
          </cell>
          <cell r="C2271">
            <v>0</v>
          </cell>
          <cell r="D2271">
            <v>0</v>
          </cell>
        </row>
        <row r="2272">
          <cell r="A2272" t="str">
            <v xml:space="preserve">5321-7-100                                   </v>
          </cell>
          <cell r="C2272">
            <v>0</v>
          </cell>
          <cell r="D2272">
            <v>0</v>
          </cell>
        </row>
        <row r="2273">
          <cell r="A2273" t="str">
            <v xml:space="preserve">5321-7-200                                   </v>
          </cell>
          <cell r="C2273">
            <v>0</v>
          </cell>
          <cell r="D2273">
            <v>0</v>
          </cell>
        </row>
        <row r="2274">
          <cell r="A2274" t="str">
            <v xml:space="preserve">5325-2                                       </v>
          </cell>
          <cell r="C2274">
            <v>0</v>
          </cell>
          <cell r="D2274">
            <v>0</v>
          </cell>
        </row>
        <row r="2275">
          <cell r="A2275" t="str">
            <v xml:space="preserve">5325-2-000                                   </v>
          </cell>
          <cell r="C2275">
            <v>0</v>
          </cell>
          <cell r="D2275">
            <v>0</v>
          </cell>
        </row>
        <row r="2276">
          <cell r="A2276" t="str">
            <v xml:space="preserve">5325-2-100                                   </v>
          </cell>
          <cell r="C2276">
            <v>13915.32</v>
          </cell>
          <cell r="D2276">
            <v>2764.630000000001</v>
          </cell>
        </row>
        <row r="2277">
          <cell r="A2277" t="str">
            <v xml:space="preserve">5325-2-110                                   </v>
          </cell>
          <cell r="C2277">
            <v>0</v>
          </cell>
          <cell r="D2277">
            <v>0</v>
          </cell>
        </row>
        <row r="2278">
          <cell r="A2278" t="str">
            <v xml:space="preserve">5325-2-120                                   </v>
          </cell>
          <cell r="C2278">
            <v>0</v>
          </cell>
          <cell r="D2278">
            <v>0</v>
          </cell>
        </row>
        <row r="2279">
          <cell r="A2279" t="str">
            <v xml:space="preserve">5325-2-130                                   </v>
          </cell>
          <cell r="C2279">
            <v>0</v>
          </cell>
          <cell r="D2279">
            <v>0</v>
          </cell>
        </row>
        <row r="2280">
          <cell r="A2280" t="str">
            <v xml:space="preserve">5325-2-140                                   </v>
          </cell>
          <cell r="C2280">
            <v>0</v>
          </cell>
          <cell r="D2280">
            <v>0</v>
          </cell>
        </row>
        <row r="2281">
          <cell r="A2281" t="str">
            <v xml:space="preserve">5325-2-141                                   </v>
          </cell>
          <cell r="C2281">
            <v>0</v>
          </cell>
          <cell r="D2281">
            <v>0</v>
          </cell>
        </row>
        <row r="2282">
          <cell r="A2282" t="str">
            <v xml:space="preserve">5325-2-142                                   </v>
          </cell>
          <cell r="C2282">
            <v>0</v>
          </cell>
          <cell r="D2282">
            <v>0</v>
          </cell>
        </row>
        <row r="2283">
          <cell r="A2283" t="str">
            <v xml:space="preserve">5325-2-200                                   </v>
          </cell>
          <cell r="C2283">
            <v>0</v>
          </cell>
          <cell r="D2283">
            <v>0</v>
          </cell>
        </row>
        <row r="2284">
          <cell r="A2284" t="str">
            <v xml:space="preserve">5325-2-300                                   </v>
          </cell>
          <cell r="C2284">
            <v>0</v>
          </cell>
          <cell r="D2284">
            <v>0</v>
          </cell>
        </row>
        <row r="2285">
          <cell r="A2285" t="str">
            <v xml:space="preserve">5325-2-400                                   </v>
          </cell>
          <cell r="C2285">
            <v>0</v>
          </cell>
          <cell r="D2285">
            <v>0</v>
          </cell>
        </row>
        <row r="2286">
          <cell r="A2286" t="str">
            <v xml:space="preserve">5325-2-500                                   </v>
          </cell>
          <cell r="C2286">
            <v>0</v>
          </cell>
          <cell r="D2286">
            <v>0</v>
          </cell>
        </row>
        <row r="2287">
          <cell r="A2287" t="str">
            <v xml:space="preserve">5325-2-600                                   </v>
          </cell>
          <cell r="C2287">
            <v>0</v>
          </cell>
          <cell r="D2287">
            <v>0</v>
          </cell>
        </row>
        <row r="2288">
          <cell r="A2288" t="str">
            <v xml:space="preserve">5325-2-610                                   </v>
          </cell>
          <cell r="C2288">
            <v>0</v>
          </cell>
          <cell r="D2288">
            <v>0</v>
          </cell>
        </row>
        <row r="2289">
          <cell r="A2289" t="str">
            <v xml:space="preserve">5325-2-620                                   </v>
          </cell>
          <cell r="C2289">
            <v>0</v>
          </cell>
          <cell r="D2289">
            <v>0</v>
          </cell>
        </row>
        <row r="2290">
          <cell r="A2290" t="str">
            <v xml:space="preserve">5325-2-700                                   </v>
          </cell>
          <cell r="C2290">
            <v>0</v>
          </cell>
          <cell r="D2290">
            <v>0</v>
          </cell>
        </row>
        <row r="2291">
          <cell r="A2291" t="str">
            <v xml:space="preserve">5325-2-710                                   </v>
          </cell>
          <cell r="C2291">
            <v>0</v>
          </cell>
          <cell r="D2291">
            <v>0</v>
          </cell>
        </row>
        <row r="2292">
          <cell r="A2292" t="str">
            <v xml:space="preserve">5325-2-720                                   </v>
          </cell>
          <cell r="C2292">
            <v>0</v>
          </cell>
          <cell r="D2292">
            <v>0</v>
          </cell>
        </row>
        <row r="2293">
          <cell r="A2293" t="str">
            <v xml:space="preserve">5325-3-000                                   </v>
          </cell>
          <cell r="C2293">
            <v>0</v>
          </cell>
          <cell r="D2293">
            <v>0</v>
          </cell>
        </row>
        <row r="2294">
          <cell r="A2294" t="str">
            <v xml:space="preserve">5325-3-200                                   </v>
          </cell>
          <cell r="C2294">
            <v>0</v>
          </cell>
          <cell r="D2294">
            <v>0</v>
          </cell>
        </row>
        <row r="2295">
          <cell r="A2295" t="str">
            <v xml:space="preserve">5325-5                                       </v>
          </cell>
          <cell r="C2295">
            <v>0</v>
          </cell>
          <cell r="D2295">
            <v>0</v>
          </cell>
        </row>
        <row r="2296">
          <cell r="A2296" t="str">
            <v xml:space="preserve">5325-5-100                                   </v>
          </cell>
          <cell r="C2296">
            <v>0</v>
          </cell>
          <cell r="D2296">
            <v>0</v>
          </cell>
        </row>
        <row r="2297">
          <cell r="A2297" t="str">
            <v xml:space="preserve">5325-5-200                                   </v>
          </cell>
          <cell r="C2297">
            <v>0</v>
          </cell>
          <cell r="D2297">
            <v>0</v>
          </cell>
        </row>
        <row r="2298">
          <cell r="A2298" t="str">
            <v xml:space="preserve">5325-6                                       </v>
          </cell>
          <cell r="C2298">
            <v>0</v>
          </cell>
          <cell r="D2298">
            <v>0</v>
          </cell>
        </row>
        <row r="2299">
          <cell r="A2299" t="str">
            <v xml:space="preserve">5325-6-100                                   </v>
          </cell>
          <cell r="C2299">
            <v>0</v>
          </cell>
          <cell r="D2299">
            <v>0</v>
          </cell>
        </row>
        <row r="2300">
          <cell r="A2300" t="str">
            <v xml:space="preserve">5325-6-150                                   </v>
          </cell>
          <cell r="C2300">
            <v>0</v>
          </cell>
          <cell r="D2300">
            <v>0</v>
          </cell>
        </row>
        <row r="2301">
          <cell r="A2301" t="str">
            <v xml:space="preserve">5325-6-170                                   </v>
          </cell>
          <cell r="C2301">
            <v>0</v>
          </cell>
          <cell r="D2301">
            <v>0</v>
          </cell>
        </row>
        <row r="2302">
          <cell r="A2302" t="str">
            <v xml:space="preserve">5325-6-200                                   </v>
          </cell>
          <cell r="C2302">
            <v>0</v>
          </cell>
          <cell r="D2302">
            <v>0</v>
          </cell>
        </row>
        <row r="2303">
          <cell r="A2303" t="str">
            <v xml:space="preserve">5325-6-250                                   </v>
          </cell>
          <cell r="C2303">
            <v>0</v>
          </cell>
          <cell r="D2303">
            <v>0</v>
          </cell>
        </row>
        <row r="2304">
          <cell r="A2304" t="str">
            <v xml:space="preserve">5325-6-270                                   </v>
          </cell>
          <cell r="C2304">
            <v>0</v>
          </cell>
          <cell r="D2304">
            <v>0</v>
          </cell>
        </row>
        <row r="2305">
          <cell r="A2305" t="str">
            <v xml:space="preserve">5325-6-300                                   </v>
          </cell>
          <cell r="C2305">
            <v>0</v>
          </cell>
          <cell r="D2305">
            <v>0</v>
          </cell>
        </row>
        <row r="2306">
          <cell r="A2306" t="str">
            <v xml:space="preserve">5325-7-100                                   </v>
          </cell>
          <cell r="C2306">
            <v>0</v>
          </cell>
          <cell r="D2306">
            <v>0</v>
          </cell>
        </row>
        <row r="2307">
          <cell r="A2307" t="str">
            <v xml:space="preserve">5325-7-200                                   </v>
          </cell>
          <cell r="C2307">
            <v>0</v>
          </cell>
          <cell r="D2307">
            <v>0</v>
          </cell>
        </row>
        <row r="2308">
          <cell r="A2308" t="str">
            <v xml:space="preserve">5330-2                                       </v>
          </cell>
          <cell r="C2308">
            <v>0</v>
          </cell>
          <cell r="D2308">
            <v>0</v>
          </cell>
        </row>
        <row r="2309">
          <cell r="A2309" t="str">
            <v xml:space="preserve">5330-2-000                                   </v>
          </cell>
          <cell r="C2309">
            <v>0</v>
          </cell>
          <cell r="D2309">
            <v>0</v>
          </cell>
        </row>
        <row r="2310">
          <cell r="A2310" t="str">
            <v xml:space="preserve">5330-2-100                                   </v>
          </cell>
          <cell r="C2310">
            <v>258966.19</v>
          </cell>
          <cell r="D2310">
            <v>37822.010000000009</v>
          </cell>
        </row>
        <row r="2311">
          <cell r="A2311" t="str">
            <v xml:space="preserve">5330-2-110                                   </v>
          </cell>
          <cell r="C2311">
            <v>2120580.7200000002</v>
          </cell>
          <cell r="D2311">
            <v>421307.40999999968</v>
          </cell>
        </row>
        <row r="2312">
          <cell r="A2312" t="str">
            <v xml:space="preserve">5330-2-112                                   </v>
          </cell>
          <cell r="C2312">
            <v>384783.32</v>
          </cell>
          <cell r="D2312">
            <v>80709.919999999984</v>
          </cell>
        </row>
        <row r="2313">
          <cell r="A2313" t="str">
            <v xml:space="preserve">5330-2-120                                   </v>
          </cell>
          <cell r="C2313">
            <v>0</v>
          </cell>
          <cell r="D2313">
            <v>0</v>
          </cell>
        </row>
        <row r="2314">
          <cell r="A2314" t="str">
            <v xml:space="preserve">5330-2-130                                   </v>
          </cell>
          <cell r="C2314">
            <v>0</v>
          </cell>
          <cell r="D2314">
            <v>0</v>
          </cell>
        </row>
        <row r="2315">
          <cell r="A2315" t="str">
            <v xml:space="preserve">5330-2-140                                   </v>
          </cell>
          <cell r="C2315">
            <v>0</v>
          </cell>
          <cell r="D2315">
            <v>0</v>
          </cell>
        </row>
        <row r="2316">
          <cell r="A2316" t="str">
            <v xml:space="preserve">5330-2-141                                   </v>
          </cell>
          <cell r="C2316">
            <v>0</v>
          </cell>
          <cell r="D2316">
            <v>0</v>
          </cell>
        </row>
        <row r="2317">
          <cell r="A2317" t="str">
            <v xml:space="preserve">5330-2-142                                   </v>
          </cell>
          <cell r="C2317">
            <v>0</v>
          </cell>
          <cell r="D2317">
            <v>0</v>
          </cell>
        </row>
        <row r="2318">
          <cell r="A2318" t="str">
            <v xml:space="preserve">5330-2-200                                   </v>
          </cell>
          <cell r="C2318">
            <v>0</v>
          </cell>
          <cell r="D2318">
            <v>0</v>
          </cell>
        </row>
        <row r="2319">
          <cell r="A2319" t="str">
            <v xml:space="preserve">5330-2-300                                   </v>
          </cell>
          <cell r="C2319">
            <v>0</v>
          </cell>
          <cell r="D2319">
            <v>0</v>
          </cell>
        </row>
        <row r="2320">
          <cell r="A2320" t="str">
            <v xml:space="preserve">5330-2-400                                   </v>
          </cell>
          <cell r="C2320">
            <v>66955.649999999994</v>
          </cell>
          <cell r="D2320">
            <v>13302.440000000002</v>
          </cell>
        </row>
        <row r="2321">
          <cell r="A2321" t="str">
            <v xml:space="preserve">5330-2-500                                   </v>
          </cell>
          <cell r="C2321">
            <v>0</v>
          </cell>
          <cell r="D2321">
            <v>0</v>
          </cell>
        </row>
        <row r="2322">
          <cell r="A2322" t="str">
            <v xml:space="preserve">5330-2-600                                   </v>
          </cell>
          <cell r="C2322">
            <v>0</v>
          </cell>
          <cell r="D2322">
            <v>0</v>
          </cell>
        </row>
        <row r="2323">
          <cell r="A2323" t="str">
            <v xml:space="preserve">5330-2-610                                   </v>
          </cell>
          <cell r="C2323">
            <v>0</v>
          </cell>
          <cell r="D2323">
            <v>0</v>
          </cell>
        </row>
        <row r="2324">
          <cell r="A2324" t="str">
            <v xml:space="preserve">5330-2-620                                   </v>
          </cell>
          <cell r="C2324">
            <v>0</v>
          </cell>
          <cell r="D2324">
            <v>0</v>
          </cell>
        </row>
        <row r="2325">
          <cell r="A2325" t="str">
            <v xml:space="preserve">5330-2-700                                   </v>
          </cell>
          <cell r="C2325">
            <v>0</v>
          </cell>
          <cell r="D2325">
            <v>1553.5</v>
          </cell>
        </row>
        <row r="2326">
          <cell r="A2326" t="str">
            <v xml:space="preserve">5330-2-710                                   </v>
          </cell>
          <cell r="C2326">
            <v>57793.36</v>
          </cell>
          <cell r="D2326">
            <v>11482.119999999995</v>
          </cell>
        </row>
        <row r="2327">
          <cell r="A2327" t="str">
            <v xml:space="preserve">5330-2-720                                   </v>
          </cell>
          <cell r="C2327">
            <v>0</v>
          </cell>
          <cell r="D2327">
            <v>0</v>
          </cell>
        </row>
        <row r="2328">
          <cell r="A2328" t="str">
            <v xml:space="preserve">5330-3                                       </v>
          </cell>
          <cell r="C2328">
            <v>0</v>
          </cell>
          <cell r="D2328">
            <v>0</v>
          </cell>
        </row>
        <row r="2329">
          <cell r="A2329" t="str">
            <v xml:space="preserve">5330-3-000                                   </v>
          </cell>
          <cell r="C2329">
            <v>0</v>
          </cell>
          <cell r="D2329">
            <v>0</v>
          </cell>
        </row>
        <row r="2330">
          <cell r="A2330" t="str">
            <v xml:space="preserve">5330-3-100                                   </v>
          </cell>
          <cell r="C2330">
            <v>867789.87</v>
          </cell>
          <cell r="D2330">
            <v>171742.31000000006</v>
          </cell>
        </row>
        <row r="2331">
          <cell r="A2331" t="str">
            <v xml:space="preserve">5330-3-200                                   </v>
          </cell>
          <cell r="C2331">
            <v>0</v>
          </cell>
          <cell r="D2331">
            <v>0</v>
          </cell>
        </row>
        <row r="2332">
          <cell r="A2332" t="str">
            <v xml:space="preserve">5330-5                                       </v>
          </cell>
          <cell r="C2332">
            <v>0</v>
          </cell>
          <cell r="D2332">
            <v>0</v>
          </cell>
        </row>
        <row r="2333">
          <cell r="A2333" t="str">
            <v xml:space="preserve">5330-5-100                                   </v>
          </cell>
          <cell r="C2333">
            <v>0</v>
          </cell>
          <cell r="D2333">
            <v>0</v>
          </cell>
        </row>
        <row r="2334">
          <cell r="A2334" t="str">
            <v xml:space="preserve">5330-5-200                                   </v>
          </cell>
          <cell r="C2334">
            <v>0</v>
          </cell>
          <cell r="D2334">
            <v>0</v>
          </cell>
        </row>
        <row r="2335">
          <cell r="A2335" t="str">
            <v xml:space="preserve">5330-6                                       </v>
          </cell>
          <cell r="C2335">
            <v>0</v>
          </cell>
          <cell r="D2335">
            <v>0</v>
          </cell>
        </row>
        <row r="2336">
          <cell r="A2336" t="str">
            <v xml:space="preserve">5330-6-100                                   </v>
          </cell>
          <cell r="C2336">
            <v>5283296.8499999996</v>
          </cell>
          <cell r="D2336">
            <v>1051546.4000000004</v>
          </cell>
        </row>
        <row r="2337">
          <cell r="A2337" t="str">
            <v xml:space="preserve">5330-6-150                                   </v>
          </cell>
          <cell r="C2337">
            <v>2229409.4500000002</v>
          </cell>
          <cell r="D2337">
            <v>389974.36999999965</v>
          </cell>
        </row>
        <row r="2338">
          <cell r="A2338" t="str">
            <v xml:space="preserve">5330-6-170                                   </v>
          </cell>
          <cell r="C2338">
            <v>0</v>
          </cell>
          <cell r="D2338">
            <v>0</v>
          </cell>
        </row>
        <row r="2339">
          <cell r="A2339" t="str">
            <v xml:space="preserve">5330-6-200                                   </v>
          </cell>
          <cell r="C2339">
            <v>0</v>
          </cell>
          <cell r="D2339">
            <v>0</v>
          </cell>
        </row>
        <row r="2340">
          <cell r="A2340" t="str">
            <v xml:space="preserve">5330-6-250                                   </v>
          </cell>
          <cell r="C2340">
            <v>0</v>
          </cell>
          <cell r="D2340">
            <v>0</v>
          </cell>
        </row>
        <row r="2341">
          <cell r="A2341" t="str">
            <v xml:space="preserve">5330-6-270                                   </v>
          </cell>
          <cell r="C2341">
            <v>0</v>
          </cell>
          <cell r="D2341">
            <v>0</v>
          </cell>
        </row>
        <row r="2342">
          <cell r="A2342" t="str">
            <v xml:space="preserve">5330-6-300                                   </v>
          </cell>
          <cell r="C2342">
            <v>0</v>
          </cell>
          <cell r="D2342">
            <v>0</v>
          </cell>
        </row>
        <row r="2343">
          <cell r="A2343" t="str">
            <v xml:space="preserve">5330-7-100                                   </v>
          </cell>
          <cell r="C2343">
            <v>0</v>
          </cell>
          <cell r="D2343">
            <v>0</v>
          </cell>
        </row>
        <row r="2344">
          <cell r="A2344" t="str">
            <v xml:space="preserve">5330-7-200                                   </v>
          </cell>
          <cell r="C2344">
            <v>0</v>
          </cell>
          <cell r="D2344">
            <v>0</v>
          </cell>
        </row>
        <row r="2345">
          <cell r="A2345" t="str">
            <v xml:space="preserve">5331-2                                       </v>
          </cell>
          <cell r="C2345">
            <v>0</v>
          </cell>
          <cell r="D2345">
            <v>0</v>
          </cell>
        </row>
        <row r="2346">
          <cell r="A2346" t="str">
            <v xml:space="preserve">5331-2-000                                   </v>
          </cell>
          <cell r="C2346">
            <v>0</v>
          </cell>
          <cell r="D2346">
            <v>0</v>
          </cell>
        </row>
        <row r="2347">
          <cell r="A2347" t="str">
            <v xml:space="preserve">5331-2-100                                   </v>
          </cell>
          <cell r="C2347">
            <v>2842016.16</v>
          </cell>
          <cell r="D2347">
            <v>564639.00999999978</v>
          </cell>
        </row>
        <row r="2348">
          <cell r="A2348" t="str">
            <v xml:space="preserve">5331-2-110                                   </v>
          </cell>
          <cell r="C2348">
            <v>0</v>
          </cell>
          <cell r="D2348">
            <v>0</v>
          </cell>
        </row>
        <row r="2349">
          <cell r="A2349" t="str">
            <v xml:space="preserve">5331-2-120                                   </v>
          </cell>
          <cell r="C2349">
            <v>0</v>
          </cell>
          <cell r="D2349">
            <v>0</v>
          </cell>
        </row>
        <row r="2350">
          <cell r="A2350" t="str">
            <v xml:space="preserve">5331-2-130                                   </v>
          </cell>
          <cell r="C2350">
            <v>0</v>
          </cell>
          <cell r="D2350">
            <v>0</v>
          </cell>
        </row>
        <row r="2351">
          <cell r="A2351" t="str">
            <v xml:space="preserve">5331-2-140                                   </v>
          </cell>
          <cell r="C2351">
            <v>0</v>
          </cell>
          <cell r="D2351">
            <v>0</v>
          </cell>
        </row>
        <row r="2352">
          <cell r="A2352" t="str">
            <v xml:space="preserve">5331-2-141                                   </v>
          </cell>
          <cell r="C2352">
            <v>0</v>
          </cell>
          <cell r="D2352">
            <v>0</v>
          </cell>
        </row>
        <row r="2353">
          <cell r="A2353" t="str">
            <v xml:space="preserve">5331-2-142                                   </v>
          </cell>
          <cell r="C2353">
            <v>0</v>
          </cell>
          <cell r="D2353">
            <v>0</v>
          </cell>
        </row>
        <row r="2354">
          <cell r="A2354" t="str">
            <v xml:space="preserve">5331-2-200                                   </v>
          </cell>
          <cell r="C2354">
            <v>0</v>
          </cell>
          <cell r="D2354">
            <v>0</v>
          </cell>
        </row>
        <row r="2355">
          <cell r="A2355" t="str">
            <v xml:space="preserve">5331-2-300                                   </v>
          </cell>
          <cell r="C2355">
            <v>0</v>
          </cell>
          <cell r="D2355">
            <v>0</v>
          </cell>
        </row>
        <row r="2356">
          <cell r="A2356" t="str">
            <v xml:space="preserve">5331-2-400                                   </v>
          </cell>
          <cell r="C2356">
            <v>0</v>
          </cell>
          <cell r="D2356">
            <v>0</v>
          </cell>
        </row>
        <row r="2357">
          <cell r="A2357" t="str">
            <v xml:space="preserve">5331-2-500                                   </v>
          </cell>
          <cell r="C2357">
            <v>0</v>
          </cell>
          <cell r="D2357">
            <v>0</v>
          </cell>
        </row>
        <row r="2358">
          <cell r="A2358" t="str">
            <v xml:space="preserve">5331-2-600                                   </v>
          </cell>
          <cell r="C2358">
            <v>0</v>
          </cell>
          <cell r="D2358">
            <v>0</v>
          </cell>
        </row>
        <row r="2359">
          <cell r="A2359" t="str">
            <v xml:space="preserve">5331-2-610                                   </v>
          </cell>
          <cell r="C2359">
            <v>0</v>
          </cell>
          <cell r="D2359">
            <v>0</v>
          </cell>
        </row>
        <row r="2360">
          <cell r="A2360" t="str">
            <v xml:space="preserve">5331-2-620                                   </v>
          </cell>
          <cell r="C2360">
            <v>0</v>
          </cell>
          <cell r="D2360">
            <v>0</v>
          </cell>
        </row>
        <row r="2361">
          <cell r="A2361" t="str">
            <v xml:space="preserve">5331-2-700                                   </v>
          </cell>
          <cell r="C2361">
            <v>0</v>
          </cell>
          <cell r="D2361">
            <v>0</v>
          </cell>
        </row>
        <row r="2362">
          <cell r="A2362" t="str">
            <v xml:space="preserve">5331-2-710                                   </v>
          </cell>
          <cell r="C2362">
            <v>0</v>
          </cell>
          <cell r="D2362">
            <v>0</v>
          </cell>
        </row>
        <row r="2363">
          <cell r="A2363" t="str">
            <v xml:space="preserve">5331-2-720                                   </v>
          </cell>
          <cell r="C2363">
            <v>0</v>
          </cell>
          <cell r="D2363">
            <v>0</v>
          </cell>
        </row>
        <row r="2364">
          <cell r="A2364" t="str">
            <v xml:space="preserve">5331-3                                       </v>
          </cell>
          <cell r="C2364">
            <v>0</v>
          </cell>
          <cell r="D2364">
            <v>0</v>
          </cell>
        </row>
        <row r="2365">
          <cell r="A2365" t="str">
            <v xml:space="preserve">5331-3-000                                   </v>
          </cell>
          <cell r="C2365">
            <v>0</v>
          </cell>
          <cell r="D2365">
            <v>0</v>
          </cell>
        </row>
        <row r="2366">
          <cell r="A2366" t="str">
            <v xml:space="preserve">5331-3-100                                   </v>
          </cell>
          <cell r="C2366">
            <v>4197102.25</v>
          </cell>
          <cell r="D2366">
            <v>833861.3200000003</v>
          </cell>
        </row>
        <row r="2367">
          <cell r="A2367" t="str">
            <v xml:space="preserve">5331-3-200                                   </v>
          </cell>
          <cell r="C2367">
            <v>0</v>
          </cell>
          <cell r="D2367">
            <v>0</v>
          </cell>
        </row>
        <row r="2368">
          <cell r="A2368" t="str">
            <v xml:space="preserve">5331-5                                       </v>
          </cell>
          <cell r="C2368">
            <v>0</v>
          </cell>
          <cell r="D2368">
            <v>0</v>
          </cell>
        </row>
        <row r="2369">
          <cell r="A2369" t="str">
            <v xml:space="preserve">5331-5-100                                   </v>
          </cell>
          <cell r="C2369">
            <v>0</v>
          </cell>
          <cell r="D2369">
            <v>0</v>
          </cell>
        </row>
        <row r="2370">
          <cell r="A2370" t="str">
            <v xml:space="preserve">5331-5-200                                   </v>
          </cell>
          <cell r="C2370">
            <v>0</v>
          </cell>
          <cell r="D2370">
            <v>0</v>
          </cell>
        </row>
        <row r="2371">
          <cell r="A2371" t="str">
            <v xml:space="preserve">5331-6                                       </v>
          </cell>
          <cell r="C2371">
            <v>0</v>
          </cell>
          <cell r="D2371">
            <v>0</v>
          </cell>
        </row>
        <row r="2372">
          <cell r="A2372" t="str">
            <v xml:space="preserve">5331-6-100                                   </v>
          </cell>
          <cell r="C2372">
            <v>0</v>
          </cell>
          <cell r="D2372">
            <v>0</v>
          </cell>
        </row>
        <row r="2373">
          <cell r="A2373" t="str">
            <v xml:space="preserve">5331-6-150                                   </v>
          </cell>
          <cell r="C2373">
            <v>0</v>
          </cell>
          <cell r="D2373">
            <v>0</v>
          </cell>
        </row>
        <row r="2374">
          <cell r="A2374" t="str">
            <v xml:space="preserve">5331-6-170                                   </v>
          </cell>
          <cell r="C2374">
            <v>0</v>
          </cell>
          <cell r="D2374">
            <v>0</v>
          </cell>
        </row>
        <row r="2375">
          <cell r="A2375" t="str">
            <v xml:space="preserve">5331-6-200                                   </v>
          </cell>
          <cell r="C2375">
            <v>0</v>
          </cell>
          <cell r="D2375">
            <v>0</v>
          </cell>
        </row>
        <row r="2376">
          <cell r="A2376" t="str">
            <v xml:space="preserve">5331-6-250                                   </v>
          </cell>
          <cell r="C2376">
            <v>0</v>
          </cell>
          <cell r="D2376">
            <v>0</v>
          </cell>
        </row>
        <row r="2377">
          <cell r="A2377" t="str">
            <v xml:space="preserve">5331-6-270                                   </v>
          </cell>
          <cell r="C2377">
            <v>0</v>
          </cell>
          <cell r="D2377">
            <v>0</v>
          </cell>
        </row>
        <row r="2378">
          <cell r="A2378" t="str">
            <v xml:space="preserve">5331-6-300                                   </v>
          </cell>
          <cell r="C2378">
            <v>0</v>
          </cell>
          <cell r="D2378">
            <v>0</v>
          </cell>
        </row>
        <row r="2379">
          <cell r="A2379" t="str">
            <v xml:space="preserve">5331-7-100                                   </v>
          </cell>
          <cell r="C2379">
            <v>0</v>
          </cell>
          <cell r="D2379">
            <v>0</v>
          </cell>
        </row>
        <row r="2380">
          <cell r="A2380" t="str">
            <v xml:space="preserve">5331-7-200                                   </v>
          </cell>
          <cell r="C2380">
            <v>0</v>
          </cell>
          <cell r="D2380">
            <v>0</v>
          </cell>
        </row>
        <row r="2381">
          <cell r="A2381" t="str">
            <v xml:space="preserve">5332-3-100                                   </v>
          </cell>
          <cell r="C2381">
            <v>1066668.21</v>
          </cell>
          <cell r="D2381">
            <v>211920.78000000003</v>
          </cell>
        </row>
        <row r="2382">
          <cell r="A2382" t="str">
            <v xml:space="preserve">5332-6-100                                   </v>
          </cell>
          <cell r="C2382">
            <v>4033.54</v>
          </cell>
          <cell r="D2382">
            <v>801.35999999999967</v>
          </cell>
        </row>
        <row r="2383">
          <cell r="A2383" t="str">
            <v xml:space="preserve">5335-2                                       </v>
          </cell>
          <cell r="C2383">
            <v>0</v>
          </cell>
          <cell r="D2383">
            <v>0</v>
          </cell>
        </row>
        <row r="2384">
          <cell r="A2384" t="str">
            <v xml:space="preserve">5335-2-000                                   </v>
          </cell>
          <cell r="C2384">
            <v>0</v>
          </cell>
          <cell r="D2384">
            <v>414.24</v>
          </cell>
        </row>
        <row r="2385">
          <cell r="A2385" t="str">
            <v xml:space="preserve">5335-2-100                                   </v>
          </cell>
          <cell r="C2385">
            <v>397894.78</v>
          </cell>
          <cell r="D2385">
            <v>75538.37</v>
          </cell>
        </row>
        <row r="2386">
          <cell r="A2386" t="str">
            <v xml:space="preserve">5335-2-110                                   </v>
          </cell>
          <cell r="C2386">
            <v>0</v>
          </cell>
          <cell r="D2386">
            <v>0</v>
          </cell>
        </row>
        <row r="2387">
          <cell r="A2387" t="str">
            <v xml:space="preserve">5335-2-120                                   </v>
          </cell>
          <cell r="C2387">
            <v>0</v>
          </cell>
          <cell r="D2387">
            <v>0</v>
          </cell>
        </row>
        <row r="2388">
          <cell r="A2388" t="str">
            <v xml:space="preserve">5335-2-130                                   </v>
          </cell>
          <cell r="C2388">
            <v>0</v>
          </cell>
          <cell r="D2388">
            <v>0</v>
          </cell>
        </row>
        <row r="2389">
          <cell r="A2389" t="str">
            <v xml:space="preserve">5335-2-140                                   </v>
          </cell>
          <cell r="C2389">
            <v>0</v>
          </cell>
          <cell r="D2389">
            <v>0</v>
          </cell>
        </row>
        <row r="2390">
          <cell r="A2390" t="str">
            <v xml:space="preserve">5335-2-141                                   </v>
          </cell>
          <cell r="C2390">
            <v>0</v>
          </cell>
          <cell r="D2390">
            <v>0</v>
          </cell>
        </row>
        <row r="2391">
          <cell r="A2391" t="str">
            <v xml:space="preserve">5335-2-142                                   </v>
          </cell>
          <cell r="C2391">
            <v>0</v>
          </cell>
          <cell r="D2391">
            <v>0</v>
          </cell>
        </row>
        <row r="2392">
          <cell r="A2392" t="str">
            <v xml:space="preserve">5335-2-200                                   </v>
          </cell>
          <cell r="C2392">
            <v>2185.27</v>
          </cell>
          <cell r="D2392">
            <v>443.02</v>
          </cell>
        </row>
        <row r="2393">
          <cell r="A2393" t="str">
            <v xml:space="preserve">5335-2-300                                   </v>
          </cell>
          <cell r="C2393">
            <v>0</v>
          </cell>
          <cell r="D2393">
            <v>0</v>
          </cell>
        </row>
        <row r="2394">
          <cell r="A2394" t="str">
            <v xml:space="preserve">5335-2-400                                   </v>
          </cell>
          <cell r="C2394">
            <v>1429.2</v>
          </cell>
          <cell r="D2394">
            <v>289.74</v>
          </cell>
        </row>
        <row r="2395">
          <cell r="A2395" t="str">
            <v xml:space="preserve">5335-2-500                                   </v>
          </cell>
          <cell r="C2395">
            <v>0</v>
          </cell>
          <cell r="D2395">
            <v>0</v>
          </cell>
        </row>
        <row r="2396">
          <cell r="A2396" t="str">
            <v xml:space="preserve">5335-2-600                                   </v>
          </cell>
          <cell r="C2396">
            <v>0</v>
          </cell>
          <cell r="D2396">
            <v>0</v>
          </cell>
        </row>
        <row r="2397">
          <cell r="A2397" t="str">
            <v xml:space="preserve">5335-2-610                                   </v>
          </cell>
          <cell r="C2397">
            <v>0</v>
          </cell>
          <cell r="D2397">
            <v>0</v>
          </cell>
        </row>
        <row r="2398">
          <cell r="A2398" t="str">
            <v xml:space="preserve">5335-2-620                                   </v>
          </cell>
          <cell r="C2398">
            <v>0</v>
          </cell>
          <cell r="D2398">
            <v>0</v>
          </cell>
        </row>
        <row r="2399">
          <cell r="A2399" t="str">
            <v xml:space="preserve">5335-2-700                                   </v>
          </cell>
          <cell r="C2399">
            <v>0</v>
          </cell>
          <cell r="D2399">
            <v>0</v>
          </cell>
        </row>
        <row r="2400">
          <cell r="A2400" t="str">
            <v xml:space="preserve">5335-2-710                                   </v>
          </cell>
          <cell r="C2400">
            <v>0</v>
          </cell>
          <cell r="D2400">
            <v>43.82</v>
          </cell>
        </row>
        <row r="2401">
          <cell r="A2401" t="str">
            <v xml:space="preserve">5335-2-720                                   </v>
          </cell>
          <cell r="C2401">
            <v>2748.39</v>
          </cell>
          <cell r="D2401">
            <v>557.18000000000029</v>
          </cell>
        </row>
        <row r="2402">
          <cell r="A2402" t="str">
            <v xml:space="preserve">5335-3                                       </v>
          </cell>
          <cell r="C2402">
            <v>0</v>
          </cell>
          <cell r="D2402">
            <v>0</v>
          </cell>
        </row>
        <row r="2403">
          <cell r="A2403" t="str">
            <v xml:space="preserve">5335-3-000                                   </v>
          </cell>
          <cell r="C2403">
            <v>0</v>
          </cell>
          <cell r="D2403">
            <v>0</v>
          </cell>
        </row>
        <row r="2404">
          <cell r="A2404" t="str">
            <v xml:space="preserve">5335-3-100                                   </v>
          </cell>
          <cell r="C2404">
            <v>16770.66</v>
          </cell>
          <cell r="D2404">
            <v>1236.3100000000013</v>
          </cell>
        </row>
        <row r="2405">
          <cell r="A2405" t="str">
            <v xml:space="preserve">5335-3-200                                   </v>
          </cell>
          <cell r="C2405">
            <v>0</v>
          </cell>
          <cell r="D2405">
            <v>0</v>
          </cell>
        </row>
        <row r="2406">
          <cell r="A2406" t="str">
            <v xml:space="preserve">5335-5                                       </v>
          </cell>
          <cell r="C2406">
            <v>0</v>
          </cell>
          <cell r="D2406">
            <v>0</v>
          </cell>
        </row>
        <row r="2407">
          <cell r="A2407" t="str">
            <v xml:space="preserve">5335-5-100                                   </v>
          </cell>
          <cell r="C2407">
            <v>0</v>
          </cell>
          <cell r="D2407">
            <v>0</v>
          </cell>
        </row>
        <row r="2408">
          <cell r="A2408" t="str">
            <v xml:space="preserve">5335-5-200                                   </v>
          </cell>
          <cell r="C2408">
            <v>0</v>
          </cell>
          <cell r="D2408">
            <v>0</v>
          </cell>
        </row>
        <row r="2409">
          <cell r="A2409" t="str">
            <v xml:space="preserve">5335-6                                       </v>
          </cell>
          <cell r="C2409">
            <v>0</v>
          </cell>
          <cell r="D2409">
            <v>0</v>
          </cell>
        </row>
        <row r="2410">
          <cell r="A2410" t="str">
            <v xml:space="preserve">5335-6-100                                   </v>
          </cell>
          <cell r="C2410">
            <v>25080.17</v>
          </cell>
          <cell r="D2410">
            <v>5108.380000000001</v>
          </cell>
        </row>
        <row r="2411">
          <cell r="A2411" t="str">
            <v xml:space="preserve">5335-6-150                                   </v>
          </cell>
          <cell r="C2411">
            <v>0</v>
          </cell>
          <cell r="D2411">
            <v>0</v>
          </cell>
        </row>
        <row r="2412">
          <cell r="A2412" t="str">
            <v xml:space="preserve">5335-6-170                                   </v>
          </cell>
          <cell r="C2412">
            <v>0</v>
          </cell>
          <cell r="D2412">
            <v>0</v>
          </cell>
        </row>
        <row r="2413">
          <cell r="A2413" t="str">
            <v xml:space="preserve">5335-6-200                                   </v>
          </cell>
          <cell r="C2413">
            <v>0</v>
          </cell>
          <cell r="D2413">
            <v>0</v>
          </cell>
        </row>
        <row r="2414">
          <cell r="A2414" t="str">
            <v xml:space="preserve">5335-6-250                                   </v>
          </cell>
          <cell r="C2414">
            <v>0</v>
          </cell>
          <cell r="D2414">
            <v>0</v>
          </cell>
        </row>
        <row r="2415">
          <cell r="A2415" t="str">
            <v xml:space="preserve">5335-6-270                                   </v>
          </cell>
          <cell r="C2415">
            <v>0</v>
          </cell>
          <cell r="D2415">
            <v>0</v>
          </cell>
        </row>
        <row r="2416">
          <cell r="A2416" t="str">
            <v xml:space="preserve">5335-6-300                                   </v>
          </cell>
          <cell r="C2416">
            <v>0</v>
          </cell>
          <cell r="D2416">
            <v>0</v>
          </cell>
        </row>
        <row r="2417">
          <cell r="A2417" t="str">
            <v xml:space="preserve">5335-7-100                                   </v>
          </cell>
          <cell r="C2417">
            <v>0</v>
          </cell>
          <cell r="D2417">
            <v>0</v>
          </cell>
        </row>
        <row r="2418">
          <cell r="A2418" t="str">
            <v xml:space="preserve">5335-7-200                                   </v>
          </cell>
          <cell r="C2418">
            <v>0</v>
          </cell>
          <cell r="D2418">
            <v>0</v>
          </cell>
        </row>
        <row r="2419">
          <cell r="A2419" t="str">
            <v xml:space="preserve">5336-2                                       </v>
          </cell>
          <cell r="C2419">
            <v>0</v>
          </cell>
          <cell r="D2419">
            <v>0</v>
          </cell>
        </row>
        <row r="2420">
          <cell r="A2420" t="str">
            <v xml:space="preserve">5336-2-000                                   </v>
          </cell>
          <cell r="C2420">
            <v>0</v>
          </cell>
          <cell r="D2420">
            <v>0</v>
          </cell>
        </row>
        <row r="2421">
          <cell r="A2421" t="str">
            <v xml:space="preserve">5336-2-100                                   </v>
          </cell>
          <cell r="C2421">
            <v>1980.74</v>
          </cell>
          <cell r="D2421">
            <v>393.54000000000019</v>
          </cell>
        </row>
        <row r="2422">
          <cell r="A2422" t="str">
            <v xml:space="preserve">5336-2-110                                   </v>
          </cell>
          <cell r="C2422">
            <v>0</v>
          </cell>
          <cell r="D2422">
            <v>0</v>
          </cell>
        </row>
        <row r="2423">
          <cell r="A2423" t="str">
            <v xml:space="preserve">5336-2-120                                   </v>
          </cell>
          <cell r="C2423">
            <v>0</v>
          </cell>
          <cell r="D2423">
            <v>0</v>
          </cell>
        </row>
        <row r="2424">
          <cell r="A2424" t="str">
            <v xml:space="preserve">5336-2-130                                   </v>
          </cell>
          <cell r="C2424">
            <v>0</v>
          </cell>
          <cell r="D2424">
            <v>0</v>
          </cell>
        </row>
        <row r="2425">
          <cell r="A2425" t="str">
            <v xml:space="preserve">5336-2-140                                   </v>
          </cell>
          <cell r="C2425">
            <v>0</v>
          </cell>
          <cell r="D2425">
            <v>0</v>
          </cell>
        </row>
        <row r="2426">
          <cell r="A2426" t="str">
            <v xml:space="preserve">5336-2-141                                   </v>
          </cell>
          <cell r="C2426">
            <v>0</v>
          </cell>
          <cell r="D2426">
            <v>0</v>
          </cell>
        </row>
        <row r="2427">
          <cell r="A2427" t="str">
            <v xml:space="preserve">5336-2-142                                   </v>
          </cell>
          <cell r="C2427">
            <v>0</v>
          </cell>
          <cell r="D2427">
            <v>0</v>
          </cell>
        </row>
        <row r="2428">
          <cell r="A2428" t="str">
            <v xml:space="preserve">5336-2-200                                   </v>
          </cell>
          <cell r="C2428">
            <v>0</v>
          </cell>
          <cell r="D2428">
            <v>0</v>
          </cell>
        </row>
        <row r="2429">
          <cell r="A2429" t="str">
            <v xml:space="preserve">5336-2-300                                   </v>
          </cell>
          <cell r="C2429">
            <v>0</v>
          </cell>
          <cell r="D2429">
            <v>0</v>
          </cell>
        </row>
        <row r="2430">
          <cell r="A2430" t="str">
            <v xml:space="preserve">5336-2-400                                   </v>
          </cell>
          <cell r="C2430">
            <v>0</v>
          </cell>
          <cell r="D2430">
            <v>0</v>
          </cell>
        </row>
        <row r="2431">
          <cell r="A2431" t="str">
            <v xml:space="preserve">5336-2-500                                   </v>
          </cell>
          <cell r="C2431">
            <v>0</v>
          </cell>
          <cell r="D2431">
            <v>0</v>
          </cell>
        </row>
        <row r="2432">
          <cell r="A2432" t="str">
            <v xml:space="preserve">5336-2-600                                   </v>
          </cell>
          <cell r="C2432">
            <v>0</v>
          </cell>
          <cell r="D2432">
            <v>0</v>
          </cell>
        </row>
        <row r="2433">
          <cell r="A2433" t="str">
            <v xml:space="preserve">5336-2-610                                   </v>
          </cell>
          <cell r="C2433">
            <v>0</v>
          </cell>
          <cell r="D2433">
            <v>0</v>
          </cell>
        </row>
        <row r="2434">
          <cell r="A2434" t="str">
            <v xml:space="preserve">5336-2-620                                   </v>
          </cell>
          <cell r="C2434">
            <v>0</v>
          </cell>
          <cell r="D2434">
            <v>0</v>
          </cell>
        </row>
        <row r="2435">
          <cell r="A2435" t="str">
            <v xml:space="preserve">5336-2-700                                   </v>
          </cell>
          <cell r="C2435">
            <v>0</v>
          </cell>
          <cell r="D2435">
            <v>0</v>
          </cell>
        </row>
        <row r="2436">
          <cell r="A2436" t="str">
            <v xml:space="preserve">5336-2-710                                   </v>
          </cell>
          <cell r="C2436">
            <v>0</v>
          </cell>
          <cell r="D2436">
            <v>0</v>
          </cell>
        </row>
        <row r="2437">
          <cell r="A2437" t="str">
            <v xml:space="preserve">5336-2-720                                   </v>
          </cell>
          <cell r="C2437">
            <v>0</v>
          </cell>
          <cell r="D2437">
            <v>0</v>
          </cell>
        </row>
        <row r="2438">
          <cell r="A2438" t="str">
            <v xml:space="preserve">5336-3-000                                   </v>
          </cell>
          <cell r="C2438">
            <v>0</v>
          </cell>
          <cell r="D2438">
            <v>0</v>
          </cell>
        </row>
        <row r="2439">
          <cell r="A2439" t="str">
            <v xml:space="preserve">5336-3-200                                   </v>
          </cell>
          <cell r="C2439">
            <v>0</v>
          </cell>
          <cell r="D2439">
            <v>0</v>
          </cell>
        </row>
        <row r="2440">
          <cell r="A2440" t="str">
            <v xml:space="preserve">5340-2                                       </v>
          </cell>
          <cell r="C2440">
            <v>0</v>
          </cell>
          <cell r="D2440">
            <v>0</v>
          </cell>
        </row>
        <row r="2441">
          <cell r="A2441" t="str">
            <v xml:space="preserve">5340-2-000                                   </v>
          </cell>
          <cell r="C2441">
            <v>0</v>
          </cell>
          <cell r="D2441">
            <v>0</v>
          </cell>
        </row>
        <row r="2442">
          <cell r="A2442" t="str">
            <v xml:space="preserve">5340-2-100                                   </v>
          </cell>
          <cell r="C2442">
            <v>569231.84</v>
          </cell>
          <cell r="D2442">
            <v>113577.96000000008</v>
          </cell>
        </row>
        <row r="2443">
          <cell r="A2443" t="str">
            <v xml:space="preserve">5340-2-110                                   </v>
          </cell>
          <cell r="C2443">
            <v>0</v>
          </cell>
          <cell r="D2443">
            <v>0</v>
          </cell>
        </row>
        <row r="2444">
          <cell r="A2444" t="str">
            <v xml:space="preserve">5340-2-120                                   </v>
          </cell>
          <cell r="C2444">
            <v>0</v>
          </cell>
          <cell r="D2444">
            <v>0</v>
          </cell>
        </row>
        <row r="2445">
          <cell r="A2445" t="str">
            <v xml:space="preserve">5340-2-130                                   </v>
          </cell>
          <cell r="C2445">
            <v>0</v>
          </cell>
          <cell r="D2445">
            <v>0</v>
          </cell>
        </row>
        <row r="2446">
          <cell r="A2446" t="str">
            <v xml:space="preserve">5340-2-140                                   </v>
          </cell>
          <cell r="C2446">
            <v>0</v>
          </cell>
          <cell r="D2446">
            <v>0</v>
          </cell>
        </row>
        <row r="2447">
          <cell r="A2447" t="str">
            <v xml:space="preserve">5340-2-141                                   </v>
          </cell>
          <cell r="C2447">
            <v>0</v>
          </cell>
          <cell r="D2447">
            <v>0</v>
          </cell>
        </row>
        <row r="2448">
          <cell r="A2448" t="str">
            <v xml:space="preserve">5340-2-142                                   </v>
          </cell>
          <cell r="C2448">
            <v>0</v>
          </cell>
          <cell r="D2448">
            <v>0</v>
          </cell>
        </row>
        <row r="2449">
          <cell r="A2449" t="str">
            <v xml:space="preserve">5340-2-200                                   </v>
          </cell>
          <cell r="C2449">
            <v>0</v>
          </cell>
          <cell r="D2449">
            <v>0</v>
          </cell>
        </row>
        <row r="2450">
          <cell r="A2450" t="str">
            <v xml:space="preserve">5340-2-300                                   </v>
          </cell>
          <cell r="C2450">
            <v>0</v>
          </cell>
          <cell r="D2450">
            <v>0</v>
          </cell>
        </row>
        <row r="2451">
          <cell r="A2451" t="str">
            <v xml:space="preserve">5340-2-400                                   </v>
          </cell>
          <cell r="C2451">
            <v>0</v>
          </cell>
          <cell r="D2451">
            <v>0</v>
          </cell>
        </row>
        <row r="2452">
          <cell r="A2452" t="str">
            <v xml:space="preserve">5340-2-500                                   </v>
          </cell>
          <cell r="C2452">
            <v>0</v>
          </cell>
          <cell r="D2452">
            <v>0</v>
          </cell>
        </row>
        <row r="2453">
          <cell r="A2453" t="str">
            <v xml:space="preserve">5340-2-600                                   </v>
          </cell>
          <cell r="C2453">
            <v>0</v>
          </cell>
          <cell r="D2453">
            <v>0</v>
          </cell>
        </row>
        <row r="2454">
          <cell r="A2454" t="str">
            <v xml:space="preserve">5340-2-610                                   </v>
          </cell>
          <cell r="C2454">
            <v>0</v>
          </cell>
          <cell r="D2454">
            <v>0</v>
          </cell>
        </row>
        <row r="2455">
          <cell r="A2455" t="str">
            <v xml:space="preserve">5340-2-620                                   </v>
          </cell>
          <cell r="C2455">
            <v>0</v>
          </cell>
          <cell r="D2455">
            <v>0</v>
          </cell>
        </row>
        <row r="2456">
          <cell r="A2456" t="str">
            <v xml:space="preserve">5340-2-700                                   </v>
          </cell>
          <cell r="C2456">
            <v>0</v>
          </cell>
          <cell r="D2456">
            <v>0</v>
          </cell>
        </row>
        <row r="2457">
          <cell r="A2457" t="str">
            <v xml:space="preserve">5340-2-710                                   </v>
          </cell>
          <cell r="C2457">
            <v>0</v>
          </cell>
          <cell r="D2457">
            <v>0</v>
          </cell>
        </row>
        <row r="2458">
          <cell r="A2458" t="str">
            <v xml:space="preserve">5340-2-720                                   </v>
          </cell>
          <cell r="C2458">
            <v>0</v>
          </cell>
          <cell r="D2458">
            <v>0</v>
          </cell>
        </row>
        <row r="2459">
          <cell r="A2459" t="str">
            <v xml:space="preserve">5340-3                                       </v>
          </cell>
          <cell r="C2459">
            <v>0</v>
          </cell>
          <cell r="D2459">
            <v>0</v>
          </cell>
        </row>
        <row r="2460">
          <cell r="A2460" t="str">
            <v xml:space="preserve">5340-3-000                                   </v>
          </cell>
          <cell r="C2460">
            <v>0</v>
          </cell>
          <cell r="D2460">
            <v>0</v>
          </cell>
        </row>
        <row r="2461">
          <cell r="A2461" t="str">
            <v xml:space="preserve">5340-3-100                                   </v>
          </cell>
          <cell r="C2461">
            <v>58085.45</v>
          </cell>
          <cell r="D2461">
            <v>12210.100000000006</v>
          </cell>
        </row>
        <row r="2462">
          <cell r="A2462" t="str">
            <v xml:space="preserve">5340-3-200                                   </v>
          </cell>
          <cell r="C2462">
            <v>0</v>
          </cell>
          <cell r="D2462">
            <v>0</v>
          </cell>
        </row>
        <row r="2463">
          <cell r="A2463" t="str">
            <v xml:space="preserve">5340-5                                       </v>
          </cell>
          <cell r="C2463">
            <v>0</v>
          </cell>
          <cell r="D2463">
            <v>0</v>
          </cell>
        </row>
        <row r="2464">
          <cell r="A2464" t="str">
            <v xml:space="preserve">5340-5-100                                   </v>
          </cell>
          <cell r="C2464">
            <v>0</v>
          </cell>
          <cell r="D2464">
            <v>0</v>
          </cell>
        </row>
        <row r="2465">
          <cell r="A2465" t="str">
            <v xml:space="preserve">5340-5-200                                   </v>
          </cell>
          <cell r="C2465">
            <v>0</v>
          </cell>
          <cell r="D2465">
            <v>0</v>
          </cell>
        </row>
        <row r="2466">
          <cell r="A2466" t="str">
            <v xml:space="preserve">5340-6                                       </v>
          </cell>
          <cell r="C2466">
            <v>0</v>
          </cell>
          <cell r="D2466">
            <v>0</v>
          </cell>
        </row>
        <row r="2467">
          <cell r="A2467" t="str">
            <v xml:space="preserve">5340-6-100                                   </v>
          </cell>
          <cell r="C2467">
            <v>91498.14</v>
          </cell>
          <cell r="D2467">
            <v>18143.770000000004</v>
          </cell>
        </row>
        <row r="2468">
          <cell r="A2468" t="str">
            <v xml:space="preserve">5340-6-150                                   </v>
          </cell>
          <cell r="C2468">
            <v>0</v>
          </cell>
          <cell r="D2468">
            <v>0</v>
          </cell>
        </row>
        <row r="2469">
          <cell r="A2469" t="str">
            <v xml:space="preserve">5340-6-170                                   </v>
          </cell>
          <cell r="C2469">
            <v>0</v>
          </cell>
          <cell r="D2469">
            <v>0</v>
          </cell>
        </row>
        <row r="2470">
          <cell r="A2470" t="str">
            <v xml:space="preserve">5340-6-200                                   </v>
          </cell>
          <cell r="C2470">
            <v>0</v>
          </cell>
          <cell r="D2470">
            <v>0</v>
          </cell>
        </row>
        <row r="2471">
          <cell r="A2471" t="str">
            <v xml:space="preserve">5340-6-250                                   </v>
          </cell>
          <cell r="C2471">
            <v>0</v>
          </cell>
          <cell r="D2471">
            <v>0</v>
          </cell>
        </row>
        <row r="2472">
          <cell r="A2472" t="str">
            <v xml:space="preserve">5340-6-270                                   </v>
          </cell>
          <cell r="C2472">
            <v>0</v>
          </cell>
          <cell r="D2472">
            <v>0</v>
          </cell>
        </row>
        <row r="2473">
          <cell r="A2473" t="str">
            <v xml:space="preserve">5340-6-300                                   </v>
          </cell>
          <cell r="C2473">
            <v>0</v>
          </cell>
          <cell r="D2473">
            <v>0</v>
          </cell>
        </row>
        <row r="2474">
          <cell r="A2474" t="str">
            <v xml:space="preserve">5340-7-100                                   </v>
          </cell>
          <cell r="C2474">
            <v>0</v>
          </cell>
          <cell r="D2474">
            <v>0</v>
          </cell>
        </row>
        <row r="2475">
          <cell r="A2475" t="str">
            <v xml:space="preserve">5340-7-200                                   </v>
          </cell>
          <cell r="C2475">
            <v>0</v>
          </cell>
          <cell r="D2475">
            <v>0</v>
          </cell>
        </row>
        <row r="2476">
          <cell r="A2476" t="str">
            <v xml:space="preserve">5341-2                                       </v>
          </cell>
          <cell r="C2476">
            <v>0</v>
          </cell>
          <cell r="D2476">
            <v>0</v>
          </cell>
        </row>
        <row r="2477">
          <cell r="A2477" t="str">
            <v xml:space="preserve">5341-2-000                                   </v>
          </cell>
          <cell r="C2477">
            <v>0</v>
          </cell>
          <cell r="D2477">
            <v>0</v>
          </cell>
        </row>
        <row r="2478">
          <cell r="A2478" t="str">
            <v xml:space="preserve">5341-2-100                                   </v>
          </cell>
          <cell r="C2478">
            <v>0</v>
          </cell>
          <cell r="D2478">
            <v>0</v>
          </cell>
        </row>
        <row r="2479">
          <cell r="A2479" t="str">
            <v xml:space="preserve">5341-2-110                                   </v>
          </cell>
          <cell r="C2479">
            <v>0</v>
          </cell>
          <cell r="D2479">
            <v>0</v>
          </cell>
        </row>
        <row r="2480">
          <cell r="A2480" t="str">
            <v xml:space="preserve">5341-2-120                                   </v>
          </cell>
          <cell r="C2480">
            <v>0</v>
          </cell>
          <cell r="D2480">
            <v>0</v>
          </cell>
        </row>
        <row r="2481">
          <cell r="A2481" t="str">
            <v xml:space="preserve">5341-2-130                                   </v>
          </cell>
          <cell r="C2481">
            <v>0</v>
          </cell>
          <cell r="D2481">
            <v>0</v>
          </cell>
        </row>
        <row r="2482">
          <cell r="A2482" t="str">
            <v xml:space="preserve">5341-2-140                                   </v>
          </cell>
          <cell r="C2482">
            <v>0</v>
          </cell>
          <cell r="D2482">
            <v>0</v>
          </cell>
        </row>
        <row r="2483">
          <cell r="A2483" t="str">
            <v xml:space="preserve">5341-2-141                                   </v>
          </cell>
          <cell r="C2483">
            <v>0</v>
          </cell>
          <cell r="D2483">
            <v>0</v>
          </cell>
        </row>
        <row r="2484">
          <cell r="A2484" t="str">
            <v xml:space="preserve">5341-2-142                                   </v>
          </cell>
          <cell r="C2484">
            <v>0</v>
          </cell>
          <cell r="D2484">
            <v>0</v>
          </cell>
        </row>
        <row r="2485">
          <cell r="A2485" t="str">
            <v xml:space="preserve">5341-2-200                                   </v>
          </cell>
          <cell r="C2485">
            <v>0</v>
          </cell>
          <cell r="D2485">
            <v>0</v>
          </cell>
        </row>
        <row r="2486">
          <cell r="A2486" t="str">
            <v xml:space="preserve">5341-2-300                                   </v>
          </cell>
          <cell r="C2486">
            <v>0</v>
          </cell>
          <cell r="D2486">
            <v>0</v>
          </cell>
        </row>
        <row r="2487">
          <cell r="A2487" t="str">
            <v xml:space="preserve">5341-2-400                                   </v>
          </cell>
          <cell r="C2487">
            <v>0</v>
          </cell>
          <cell r="D2487">
            <v>0</v>
          </cell>
        </row>
        <row r="2488">
          <cell r="A2488" t="str">
            <v xml:space="preserve">5341-2-500                                   </v>
          </cell>
          <cell r="C2488">
            <v>0</v>
          </cell>
          <cell r="D2488">
            <v>0</v>
          </cell>
        </row>
        <row r="2489">
          <cell r="A2489" t="str">
            <v xml:space="preserve">5341-2-600                                   </v>
          </cell>
          <cell r="C2489">
            <v>0</v>
          </cell>
          <cell r="D2489">
            <v>0</v>
          </cell>
        </row>
        <row r="2490">
          <cell r="A2490" t="str">
            <v xml:space="preserve">5341-2-610                                   </v>
          </cell>
          <cell r="C2490">
            <v>0</v>
          </cell>
          <cell r="D2490">
            <v>0</v>
          </cell>
        </row>
        <row r="2491">
          <cell r="A2491" t="str">
            <v xml:space="preserve">5341-2-620                                   </v>
          </cell>
          <cell r="C2491">
            <v>0</v>
          </cell>
          <cell r="D2491">
            <v>0</v>
          </cell>
        </row>
        <row r="2492">
          <cell r="A2492" t="str">
            <v xml:space="preserve">5341-2-700                                   </v>
          </cell>
          <cell r="C2492">
            <v>0</v>
          </cell>
          <cell r="D2492">
            <v>0</v>
          </cell>
        </row>
        <row r="2493">
          <cell r="A2493" t="str">
            <v xml:space="preserve">5341-2-710                                   </v>
          </cell>
          <cell r="C2493">
            <v>0</v>
          </cell>
          <cell r="D2493">
            <v>0</v>
          </cell>
        </row>
        <row r="2494">
          <cell r="A2494" t="str">
            <v xml:space="preserve">5341-2-720                                   </v>
          </cell>
          <cell r="C2494">
            <v>0</v>
          </cell>
          <cell r="D2494">
            <v>0</v>
          </cell>
        </row>
        <row r="2495">
          <cell r="A2495" t="str">
            <v xml:space="preserve">5341-3-000                                   </v>
          </cell>
          <cell r="C2495">
            <v>0</v>
          </cell>
          <cell r="D2495">
            <v>0</v>
          </cell>
        </row>
        <row r="2496">
          <cell r="A2496" t="str">
            <v xml:space="preserve">5341-3-200                                   </v>
          </cell>
          <cell r="C2496">
            <v>0</v>
          </cell>
          <cell r="D2496">
            <v>0</v>
          </cell>
        </row>
        <row r="2497">
          <cell r="A2497" t="str">
            <v xml:space="preserve">5345-2                                       </v>
          </cell>
          <cell r="C2497">
            <v>0</v>
          </cell>
          <cell r="D2497">
            <v>0</v>
          </cell>
        </row>
        <row r="2498">
          <cell r="A2498" t="str">
            <v xml:space="preserve">5345-2-000                                   </v>
          </cell>
          <cell r="C2498">
            <v>0</v>
          </cell>
          <cell r="D2498">
            <v>0</v>
          </cell>
        </row>
        <row r="2499">
          <cell r="A2499" t="str">
            <v xml:space="preserve">5345-2-100                                   </v>
          </cell>
          <cell r="C2499">
            <v>65702.61</v>
          </cell>
          <cell r="D2499">
            <v>13053.490000000005</v>
          </cell>
        </row>
        <row r="2500">
          <cell r="A2500" t="str">
            <v xml:space="preserve">5345-2-110                                   </v>
          </cell>
          <cell r="C2500">
            <v>0</v>
          </cell>
          <cell r="D2500">
            <v>0</v>
          </cell>
        </row>
        <row r="2501">
          <cell r="A2501" t="str">
            <v xml:space="preserve">5345-2-120                                   </v>
          </cell>
          <cell r="C2501">
            <v>0</v>
          </cell>
          <cell r="D2501">
            <v>0</v>
          </cell>
        </row>
        <row r="2502">
          <cell r="A2502" t="str">
            <v xml:space="preserve">5345-2-130                                   </v>
          </cell>
          <cell r="C2502">
            <v>0</v>
          </cell>
          <cell r="D2502">
            <v>0</v>
          </cell>
        </row>
        <row r="2503">
          <cell r="A2503" t="str">
            <v xml:space="preserve">5345-2-140                                   </v>
          </cell>
          <cell r="C2503">
            <v>0</v>
          </cell>
          <cell r="D2503">
            <v>0</v>
          </cell>
        </row>
        <row r="2504">
          <cell r="A2504" t="str">
            <v xml:space="preserve">5345-2-141                                   </v>
          </cell>
          <cell r="C2504">
            <v>0</v>
          </cell>
          <cell r="D2504">
            <v>0</v>
          </cell>
        </row>
        <row r="2505">
          <cell r="A2505" t="str">
            <v xml:space="preserve">5345-2-142                                   </v>
          </cell>
          <cell r="C2505">
            <v>0</v>
          </cell>
          <cell r="D2505">
            <v>0</v>
          </cell>
        </row>
        <row r="2506">
          <cell r="A2506" t="str">
            <v xml:space="preserve">5345-2-200                                   </v>
          </cell>
          <cell r="C2506">
            <v>0</v>
          </cell>
          <cell r="D2506">
            <v>0</v>
          </cell>
        </row>
        <row r="2507">
          <cell r="A2507" t="str">
            <v xml:space="preserve">5345-2-300                                   </v>
          </cell>
          <cell r="C2507">
            <v>0</v>
          </cell>
          <cell r="D2507">
            <v>0</v>
          </cell>
        </row>
        <row r="2508">
          <cell r="A2508" t="str">
            <v xml:space="preserve">5345-2-400                                   </v>
          </cell>
          <cell r="C2508">
            <v>0</v>
          </cell>
          <cell r="D2508">
            <v>0</v>
          </cell>
        </row>
        <row r="2509">
          <cell r="A2509" t="str">
            <v xml:space="preserve">5345-2-500                                   </v>
          </cell>
          <cell r="C2509">
            <v>0</v>
          </cell>
          <cell r="D2509">
            <v>0</v>
          </cell>
        </row>
        <row r="2510">
          <cell r="A2510" t="str">
            <v xml:space="preserve">5345-2-600                                   </v>
          </cell>
          <cell r="C2510">
            <v>0</v>
          </cell>
          <cell r="D2510">
            <v>0</v>
          </cell>
        </row>
        <row r="2511">
          <cell r="A2511" t="str">
            <v xml:space="preserve">5345-2-610                                   </v>
          </cell>
          <cell r="C2511">
            <v>0</v>
          </cell>
          <cell r="D2511">
            <v>0</v>
          </cell>
        </row>
        <row r="2512">
          <cell r="A2512" t="str">
            <v xml:space="preserve">5345-2-620                                   </v>
          </cell>
          <cell r="C2512">
            <v>0</v>
          </cell>
          <cell r="D2512">
            <v>0</v>
          </cell>
        </row>
        <row r="2513">
          <cell r="A2513" t="str">
            <v xml:space="preserve">5345-2-700                                   </v>
          </cell>
          <cell r="C2513">
            <v>0</v>
          </cell>
          <cell r="D2513">
            <v>0</v>
          </cell>
        </row>
        <row r="2514">
          <cell r="A2514" t="str">
            <v xml:space="preserve">5345-2-710                                   </v>
          </cell>
          <cell r="C2514">
            <v>0</v>
          </cell>
          <cell r="D2514">
            <v>0</v>
          </cell>
        </row>
        <row r="2515">
          <cell r="A2515" t="str">
            <v xml:space="preserve">5345-2-720                                   </v>
          </cell>
          <cell r="C2515">
            <v>0</v>
          </cell>
          <cell r="D2515">
            <v>0</v>
          </cell>
        </row>
        <row r="2516">
          <cell r="A2516" t="str">
            <v xml:space="preserve">5345-3                                       </v>
          </cell>
          <cell r="C2516">
            <v>0</v>
          </cell>
          <cell r="D2516">
            <v>0</v>
          </cell>
        </row>
        <row r="2517">
          <cell r="A2517" t="str">
            <v xml:space="preserve">5345-3-000                                   </v>
          </cell>
          <cell r="C2517">
            <v>0</v>
          </cell>
          <cell r="D2517">
            <v>0</v>
          </cell>
        </row>
        <row r="2518">
          <cell r="A2518" t="str">
            <v xml:space="preserve">5345-3-100                                   </v>
          </cell>
          <cell r="C2518">
            <v>0</v>
          </cell>
          <cell r="D2518">
            <v>0</v>
          </cell>
        </row>
        <row r="2519">
          <cell r="A2519" t="str">
            <v xml:space="preserve">5345-3-200                                   </v>
          </cell>
          <cell r="C2519">
            <v>0</v>
          </cell>
          <cell r="D2519">
            <v>0</v>
          </cell>
        </row>
        <row r="2520">
          <cell r="A2520" t="str">
            <v xml:space="preserve">5345-5                                       </v>
          </cell>
          <cell r="C2520">
            <v>0</v>
          </cell>
          <cell r="D2520">
            <v>0</v>
          </cell>
        </row>
        <row r="2521">
          <cell r="A2521" t="str">
            <v xml:space="preserve">5345-5-100                                   </v>
          </cell>
          <cell r="C2521">
            <v>0</v>
          </cell>
          <cell r="D2521">
            <v>0</v>
          </cell>
        </row>
        <row r="2522">
          <cell r="A2522" t="str">
            <v xml:space="preserve">5345-5-200                                   </v>
          </cell>
          <cell r="C2522">
            <v>0</v>
          </cell>
          <cell r="D2522">
            <v>0</v>
          </cell>
        </row>
        <row r="2523">
          <cell r="A2523" t="str">
            <v xml:space="preserve">5345-6                                       </v>
          </cell>
          <cell r="C2523">
            <v>0</v>
          </cell>
          <cell r="D2523">
            <v>0</v>
          </cell>
        </row>
        <row r="2524">
          <cell r="A2524" t="str">
            <v xml:space="preserve">5345-6-100                                   </v>
          </cell>
          <cell r="C2524">
            <v>0</v>
          </cell>
          <cell r="D2524">
            <v>0</v>
          </cell>
        </row>
        <row r="2525">
          <cell r="A2525" t="str">
            <v xml:space="preserve">5345-6-150                                   </v>
          </cell>
          <cell r="C2525">
            <v>0</v>
          </cell>
          <cell r="D2525">
            <v>0</v>
          </cell>
        </row>
        <row r="2526">
          <cell r="A2526" t="str">
            <v xml:space="preserve">5345-6-170                                   </v>
          </cell>
          <cell r="C2526">
            <v>0</v>
          </cell>
          <cell r="D2526">
            <v>0</v>
          </cell>
        </row>
        <row r="2527">
          <cell r="A2527" t="str">
            <v xml:space="preserve">5345-6-200                                   </v>
          </cell>
          <cell r="C2527">
            <v>0</v>
          </cell>
          <cell r="D2527">
            <v>0</v>
          </cell>
        </row>
        <row r="2528">
          <cell r="A2528" t="str">
            <v xml:space="preserve">5345-6-250                                   </v>
          </cell>
          <cell r="C2528">
            <v>0</v>
          </cell>
          <cell r="D2528">
            <v>0</v>
          </cell>
        </row>
        <row r="2529">
          <cell r="A2529" t="str">
            <v xml:space="preserve">5345-6-270                                   </v>
          </cell>
          <cell r="C2529">
            <v>0</v>
          </cell>
          <cell r="D2529">
            <v>0</v>
          </cell>
        </row>
        <row r="2530">
          <cell r="A2530" t="str">
            <v xml:space="preserve">5345-6-300                                   </v>
          </cell>
          <cell r="C2530">
            <v>0</v>
          </cell>
          <cell r="D2530">
            <v>0</v>
          </cell>
        </row>
        <row r="2531">
          <cell r="A2531" t="str">
            <v xml:space="preserve">5345-7-100                                   </v>
          </cell>
          <cell r="C2531">
            <v>0</v>
          </cell>
          <cell r="D2531">
            <v>0</v>
          </cell>
        </row>
        <row r="2532">
          <cell r="A2532" t="str">
            <v xml:space="preserve">5345-7-200                                   </v>
          </cell>
          <cell r="C2532">
            <v>0</v>
          </cell>
          <cell r="D2532">
            <v>0</v>
          </cell>
        </row>
        <row r="2533">
          <cell r="A2533" t="str">
            <v xml:space="preserve">5346-3                                       </v>
          </cell>
          <cell r="C2533">
            <v>0</v>
          </cell>
          <cell r="D2533">
            <v>0</v>
          </cell>
        </row>
        <row r="2534">
          <cell r="A2534" t="str">
            <v xml:space="preserve">5346-3-100                                   </v>
          </cell>
          <cell r="C2534">
            <v>2288.87</v>
          </cell>
          <cell r="D2534">
            <v>13933.79</v>
          </cell>
        </row>
        <row r="2535">
          <cell r="A2535" t="str">
            <v xml:space="preserve">5350-2                                       </v>
          </cell>
          <cell r="C2535">
            <v>0</v>
          </cell>
          <cell r="D2535">
            <v>0</v>
          </cell>
        </row>
        <row r="2536">
          <cell r="A2536" t="str">
            <v xml:space="preserve">5350-2-000                                   </v>
          </cell>
          <cell r="C2536">
            <v>0</v>
          </cell>
          <cell r="D2536">
            <v>0</v>
          </cell>
        </row>
        <row r="2537">
          <cell r="A2537" t="str">
            <v xml:space="preserve">5350-2-100                                   </v>
          </cell>
          <cell r="C2537">
            <v>528860.96</v>
          </cell>
          <cell r="D2537">
            <v>119572.85000000009</v>
          </cell>
        </row>
        <row r="2538">
          <cell r="A2538" t="str">
            <v xml:space="preserve">5350-2-110                                   </v>
          </cell>
          <cell r="C2538">
            <v>298319.89</v>
          </cell>
          <cell r="D2538">
            <v>59237.359999999986</v>
          </cell>
        </row>
        <row r="2539">
          <cell r="A2539" t="str">
            <v xml:space="preserve">5350-2-120                                   </v>
          </cell>
          <cell r="C2539">
            <v>0</v>
          </cell>
          <cell r="D2539">
            <v>0</v>
          </cell>
        </row>
        <row r="2540">
          <cell r="A2540" t="str">
            <v xml:space="preserve">5350-2-130                                   </v>
          </cell>
          <cell r="C2540">
            <v>3731.5</v>
          </cell>
          <cell r="D2540">
            <v>1714.4799999999996</v>
          </cell>
        </row>
        <row r="2541">
          <cell r="A2541" t="str">
            <v xml:space="preserve">5350-2-140                                   </v>
          </cell>
          <cell r="C2541">
            <v>0</v>
          </cell>
          <cell r="D2541">
            <v>0</v>
          </cell>
        </row>
        <row r="2542">
          <cell r="A2542" t="str">
            <v xml:space="preserve">5350-2-141                                   </v>
          </cell>
          <cell r="C2542">
            <v>0</v>
          </cell>
          <cell r="D2542">
            <v>0</v>
          </cell>
        </row>
        <row r="2543">
          <cell r="A2543" t="str">
            <v xml:space="preserve">5350-2-142                                   </v>
          </cell>
          <cell r="C2543">
            <v>0</v>
          </cell>
          <cell r="D2543">
            <v>0</v>
          </cell>
        </row>
        <row r="2544">
          <cell r="A2544" t="str">
            <v xml:space="preserve">5350-2-200                                   </v>
          </cell>
          <cell r="C2544">
            <v>610555.15</v>
          </cell>
          <cell r="D2544">
            <v>111162.39000000001</v>
          </cell>
        </row>
        <row r="2545">
          <cell r="A2545" t="str">
            <v xml:space="preserve">5350-2-300                                   </v>
          </cell>
          <cell r="C2545">
            <v>0</v>
          </cell>
          <cell r="D2545">
            <v>0</v>
          </cell>
        </row>
        <row r="2546">
          <cell r="A2546" t="str">
            <v xml:space="preserve">5350-2-400                                   </v>
          </cell>
          <cell r="C2546">
            <v>0</v>
          </cell>
          <cell r="D2546">
            <v>0</v>
          </cell>
        </row>
        <row r="2547">
          <cell r="A2547" t="str">
            <v xml:space="preserve">5350-2-500                                   </v>
          </cell>
          <cell r="C2547">
            <v>0</v>
          </cell>
          <cell r="D2547">
            <v>0</v>
          </cell>
        </row>
        <row r="2548">
          <cell r="A2548" t="str">
            <v xml:space="preserve">5350-2-600                                   </v>
          </cell>
          <cell r="C2548">
            <v>0</v>
          </cell>
          <cell r="D2548">
            <v>0</v>
          </cell>
        </row>
        <row r="2549">
          <cell r="A2549" t="str">
            <v xml:space="preserve">5350-2-610                                   </v>
          </cell>
          <cell r="C2549">
            <v>0</v>
          </cell>
          <cell r="D2549">
            <v>0</v>
          </cell>
        </row>
        <row r="2550">
          <cell r="A2550" t="str">
            <v xml:space="preserve">5350-2-620                                   </v>
          </cell>
          <cell r="C2550">
            <v>0</v>
          </cell>
          <cell r="D2550">
            <v>0</v>
          </cell>
        </row>
        <row r="2551">
          <cell r="A2551" t="str">
            <v xml:space="preserve">5350-2-700                                   </v>
          </cell>
          <cell r="C2551">
            <v>0</v>
          </cell>
          <cell r="D2551">
            <v>0</v>
          </cell>
        </row>
        <row r="2552">
          <cell r="A2552" t="str">
            <v xml:space="preserve">5350-2-710                                   </v>
          </cell>
          <cell r="C2552">
            <v>23418.44</v>
          </cell>
          <cell r="D2552">
            <v>4652.66</v>
          </cell>
        </row>
        <row r="2553">
          <cell r="A2553" t="str">
            <v xml:space="preserve">5350-2-720                                   </v>
          </cell>
          <cell r="C2553">
            <v>0</v>
          </cell>
          <cell r="D2553">
            <v>0</v>
          </cell>
        </row>
        <row r="2554">
          <cell r="A2554" t="str">
            <v xml:space="preserve">5350-3                                       </v>
          </cell>
          <cell r="C2554">
            <v>0</v>
          </cell>
          <cell r="D2554">
            <v>0</v>
          </cell>
        </row>
        <row r="2555">
          <cell r="A2555" t="str">
            <v xml:space="preserve">5350-3-000                                   </v>
          </cell>
          <cell r="C2555">
            <v>0</v>
          </cell>
          <cell r="D2555">
            <v>0</v>
          </cell>
        </row>
        <row r="2556">
          <cell r="A2556" t="str">
            <v xml:space="preserve">5350-3-100                                   </v>
          </cell>
          <cell r="C2556">
            <v>129550</v>
          </cell>
          <cell r="D2556">
            <v>25738.47</v>
          </cell>
        </row>
        <row r="2557">
          <cell r="A2557" t="str">
            <v xml:space="preserve">5350-3-200                                   </v>
          </cell>
          <cell r="C2557">
            <v>0</v>
          </cell>
          <cell r="D2557">
            <v>0</v>
          </cell>
        </row>
        <row r="2558">
          <cell r="A2558" t="str">
            <v xml:space="preserve">5350-5                                       </v>
          </cell>
          <cell r="C2558">
            <v>0</v>
          </cell>
          <cell r="D2558">
            <v>0</v>
          </cell>
        </row>
        <row r="2559">
          <cell r="A2559" t="str">
            <v xml:space="preserve">5350-5-100                                   </v>
          </cell>
          <cell r="C2559">
            <v>0</v>
          </cell>
          <cell r="D2559">
            <v>0</v>
          </cell>
        </row>
        <row r="2560">
          <cell r="A2560" t="str">
            <v xml:space="preserve">5350-5-200                                   </v>
          </cell>
          <cell r="C2560">
            <v>0</v>
          </cell>
          <cell r="D2560">
            <v>0</v>
          </cell>
        </row>
        <row r="2561">
          <cell r="A2561" t="str">
            <v xml:space="preserve">5350-6                                       </v>
          </cell>
          <cell r="C2561">
            <v>0</v>
          </cell>
          <cell r="D2561">
            <v>0</v>
          </cell>
        </row>
        <row r="2562">
          <cell r="A2562" t="str">
            <v xml:space="preserve">5350-6-100                                   </v>
          </cell>
          <cell r="C2562">
            <v>89522.65</v>
          </cell>
          <cell r="D2562">
            <v>17930.570000000007</v>
          </cell>
        </row>
        <row r="2563">
          <cell r="A2563" t="str">
            <v xml:space="preserve">5350-6-150                                   </v>
          </cell>
          <cell r="C2563">
            <v>3647.09</v>
          </cell>
          <cell r="D2563">
            <v>696.69999999999982</v>
          </cell>
        </row>
        <row r="2564">
          <cell r="A2564" t="str">
            <v xml:space="preserve">5350-6-170                                   </v>
          </cell>
          <cell r="C2564">
            <v>0</v>
          </cell>
          <cell r="D2564">
            <v>0</v>
          </cell>
        </row>
        <row r="2565">
          <cell r="A2565" t="str">
            <v xml:space="preserve">5350-6-200                                   </v>
          </cell>
          <cell r="C2565">
            <v>6820.23</v>
          </cell>
          <cell r="D2565">
            <v>1302.8800000000001</v>
          </cell>
        </row>
        <row r="2566">
          <cell r="A2566" t="str">
            <v xml:space="preserve">5350-6-250                                   </v>
          </cell>
          <cell r="C2566">
            <v>5814.1</v>
          </cell>
          <cell r="D2566">
            <v>1110.6799999999994</v>
          </cell>
        </row>
        <row r="2567">
          <cell r="A2567" t="str">
            <v xml:space="preserve">5350-6-270                                   </v>
          </cell>
          <cell r="C2567">
            <v>0</v>
          </cell>
          <cell r="D2567">
            <v>0</v>
          </cell>
        </row>
        <row r="2568">
          <cell r="A2568" t="str">
            <v xml:space="preserve">5350-6-300                                   </v>
          </cell>
          <cell r="C2568">
            <v>0</v>
          </cell>
          <cell r="D2568">
            <v>0</v>
          </cell>
        </row>
        <row r="2569">
          <cell r="A2569" t="str">
            <v xml:space="preserve">5350-7-100                                   </v>
          </cell>
          <cell r="C2569">
            <v>0</v>
          </cell>
          <cell r="D2569">
            <v>0</v>
          </cell>
        </row>
        <row r="2570">
          <cell r="A2570" t="str">
            <v xml:space="preserve">5350-7-200                                   </v>
          </cell>
          <cell r="C2570">
            <v>0</v>
          </cell>
          <cell r="D2570">
            <v>0</v>
          </cell>
        </row>
        <row r="2571">
          <cell r="A2571" t="str">
            <v xml:space="preserve">5351-3                                       </v>
          </cell>
          <cell r="C2571">
            <v>0</v>
          </cell>
          <cell r="D2571">
            <v>0</v>
          </cell>
        </row>
        <row r="2572">
          <cell r="A2572" t="str">
            <v xml:space="preserve">5351-3-100                                   </v>
          </cell>
          <cell r="C2572">
            <v>0</v>
          </cell>
          <cell r="D2572">
            <v>0</v>
          </cell>
        </row>
        <row r="2573">
          <cell r="A2573" t="str">
            <v xml:space="preserve">5410-2                                       </v>
          </cell>
          <cell r="C2573">
            <v>0</v>
          </cell>
          <cell r="D2573">
            <v>0</v>
          </cell>
        </row>
        <row r="2574">
          <cell r="A2574" t="str">
            <v xml:space="preserve">5410-2-000                                   </v>
          </cell>
          <cell r="C2574">
            <v>12726.71</v>
          </cell>
          <cell r="D2574">
            <v>686</v>
          </cell>
        </row>
        <row r="2575">
          <cell r="A2575" t="str">
            <v xml:space="preserve">5410-2-100                                   </v>
          </cell>
          <cell r="C2575">
            <v>0</v>
          </cell>
          <cell r="D2575">
            <v>0</v>
          </cell>
        </row>
        <row r="2576">
          <cell r="A2576" t="str">
            <v xml:space="preserve">5410-2-110                                   </v>
          </cell>
          <cell r="C2576">
            <v>7514.02</v>
          </cell>
          <cell r="D2576">
            <v>1214.9499999999989</v>
          </cell>
        </row>
        <row r="2577">
          <cell r="A2577" t="str">
            <v xml:space="preserve">5410-2-111                                   </v>
          </cell>
          <cell r="C2577">
            <v>0</v>
          </cell>
          <cell r="D2577">
            <v>0</v>
          </cell>
        </row>
        <row r="2578">
          <cell r="A2578" t="str">
            <v xml:space="preserve">5410-2-112                                   </v>
          </cell>
          <cell r="C2578">
            <v>0</v>
          </cell>
          <cell r="D2578">
            <v>0</v>
          </cell>
        </row>
        <row r="2579">
          <cell r="A2579" t="str">
            <v xml:space="preserve">5410-2-112-1                                 </v>
          </cell>
          <cell r="C2579">
            <v>0</v>
          </cell>
          <cell r="D2579">
            <v>0</v>
          </cell>
        </row>
        <row r="2580">
          <cell r="A2580" t="str">
            <v xml:space="preserve">5410-2-112-2                                 </v>
          </cell>
          <cell r="C2580">
            <v>0</v>
          </cell>
          <cell r="D2580">
            <v>0</v>
          </cell>
        </row>
        <row r="2581">
          <cell r="A2581" t="str">
            <v xml:space="preserve">5410-2-112-3                                 </v>
          </cell>
          <cell r="C2581">
            <v>0</v>
          </cell>
          <cell r="D2581">
            <v>0</v>
          </cell>
        </row>
        <row r="2582">
          <cell r="A2582" t="str">
            <v xml:space="preserve">5410-2-113                                   </v>
          </cell>
          <cell r="C2582">
            <v>0</v>
          </cell>
          <cell r="D2582">
            <v>0</v>
          </cell>
        </row>
        <row r="2583">
          <cell r="A2583" t="str">
            <v xml:space="preserve">5410-2-114                                   </v>
          </cell>
          <cell r="C2583">
            <v>0</v>
          </cell>
          <cell r="D2583">
            <v>0</v>
          </cell>
        </row>
        <row r="2584">
          <cell r="A2584" t="str">
            <v xml:space="preserve">5410-2-115                                   </v>
          </cell>
          <cell r="C2584">
            <v>0</v>
          </cell>
          <cell r="D2584">
            <v>0</v>
          </cell>
        </row>
        <row r="2585">
          <cell r="A2585" t="str">
            <v xml:space="preserve">5410-2-120                                   </v>
          </cell>
          <cell r="C2585">
            <v>174399</v>
          </cell>
          <cell r="D2585">
            <v>0</v>
          </cell>
        </row>
        <row r="2586">
          <cell r="A2586" t="str">
            <v xml:space="preserve">5410-2-130                                   </v>
          </cell>
          <cell r="C2586">
            <v>3000</v>
          </cell>
          <cell r="D2586">
            <v>2588.9499999999998</v>
          </cell>
        </row>
        <row r="2587">
          <cell r="A2587" t="str">
            <v xml:space="preserve">5410-2-140                                   </v>
          </cell>
          <cell r="C2587">
            <v>0</v>
          </cell>
          <cell r="D2587">
            <v>0</v>
          </cell>
        </row>
        <row r="2588">
          <cell r="A2588" t="str">
            <v xml:space="preserve">5410-2-141                                   </v>
          </cell>
          <cell r="C2588">
            <v>0</v>
          </cell>
          <cell r="D2588">
            <v>0</v>
          </cell>
        </row>
        <row r="2589">
          <cell r="A2589" t="str">
            <v xml:space="preserve">5410-2-142                                   </v>
          </cell>
          <cell r="C2589">
            <v>0</v>
          </cell>
          <cell r="D2589">
            <v>0</v>
          </cell>
        </row>
        <row r="2590">
          <cell r="A2590" t="str">
            <v xml:space="preserve">5410-2-200                                   </v>
          </cell>
          <cell r="C2590">
            <v>0</v>
          </cell>
          <cell r="D2590">
            <v>9000</v>
          </cell>
        </row>
        <row r="2591">
          <cell r="A2591" t="str">
            <v xml:space="preserve">5410-2-300                                   </v>
          </cell>
          <cell r="C2591">
            <v>0</v>
          </cell>
          <cell r="D2591">
            <v>1214.95</v>
          </cell>
        </row>
        <row r="2592">
          <cell r="A2592" t="str">
            <v xml:space="preserve">5410-2-400                                   </v>
          </cell>
          <cell r="C2592">
            <v>0</v>
          </cell>
          <cell r="D2592">
            <v>1214.95</v>
          </cell>
        </row>
        <row r="2593">
          <cell r="A2593" t="str">
            <v xml:space="preserve">5410-2-500                                   </v>
          </cell>
          <cell r="C2593">
            <v>0</v>
          </cell>
          <cell r="D2593">
            <v>0</v>
          </cell>
        </row>
        <row r="2594">
          <cell r="A2594" t="str">
            <v xml:space="preserve">5410-2-600                                   </v>
          </cell>
          <cell r="C2594">
            <v>0</v>
          </cell>
          <cell r="D2594">
            <v>7887.72</v>
          </cell>
        </row>
        <row r="2595">
          <cell r="A2595" t="str">
            <v xml:space="preserve">5410-2-610                                   </v>
          </cell>
          <cell r="C2595">
            <v>0</v>
          </cell>
          <cell r="D2595">
            <v>0</v>
          </cell>
        </row>
        <row r="2596">
          <cell r="A2596" t="str">
            <v xml:space="preserve">5410-2-620                                   </v>
          </cell>
          <cell r="C2596">
            <v>0</v>
          </cell>
          <cell r="D2596">
            <v>0</v>
          </cell>
        </row>
        <row r="2597">
          <cell r="A2597" t="str">
            <v xml:space="preserve">5410-2-700                                   </v>
          </cell>
          <cell r="C2597">
            <v>0</v>
          </cell>
          <cell r="D2597">
            <v>3735.95</v>
          </cell>
        </row>
        <row r="2598">
          <cell r="A2598" t="str">
            <v xml:space="preserve">5410-2-710                                   </v>
          </cell>
          <cell r="C2598">
            <v>0</v>
          </cell>
          <cell r="D2598">
            <v>0</v>
          </cell>
        </row>
        <row r="2599">
          <cell r="A2599" t="str">
            <v xml:space="preserve">5410-2-720                                   </v>
          </cell>
          <cell r="C2599">
            <v>0</v>
          </cell>
          <cell r="D2599">
            <v>0</v>
          </cell>
        </row>
        <row r="2600">
          <cell r="A2600" t="str">
            <v xml:space="preserve">5410-3                                       </v>
          </cell>
          <cell r="C2600">
            <v>0</v>
          </cell>
          <cell r="D2600">
            <v>0</v>
          </cell>
        </row>
        <row r="2601">
          <cell r="A2601" t="str">
            <v xml:space="preserve">5410-3-000                                   </v>
          </cell>
          <cell r="C2601">
            <v>0</v>
          </cell>
          <cell r="D2601">
            <v>0</v>
          </cell>
        </row>
        <row r="2602">
          <cell r="A2602" t="str">
            <v xml:space="preserve">5410-3-100                                   </v>
          </cell>
          <cell r="C2602">
            <v>1034.0999999999999</v>
          </cell>
          <cell r="D2602">
            <v>421.10000000000014</v>
          </cell>
        </row>
        <row r="2603">
          <cell r="A2603" t="str">
            <v xml:space="preserve">5410-3-200                                   </v>
          </cell>
          <cell r="C2603">
            <v>0</v>
          </cell>
          <cell r="D2603">
            <v>0</v>
          </cell>
        </row>
        <row r="2604">
          <cell r="A2604" t="str">
            <v xml:space="preserve">5410-5                                       </v>
          </cell>
          <cell r="C2604">
            <v>0</v>
          </cell>
          <cell r="D2604">
            <v>0</v>
          </cell>
        </row>
        <row r="2605">
          <cell r="A2605" t="str">
            <v xml:space="preserve">5410-5-100                                   </v>
          </cell>
          <cell r="C2605">
            <v>0</v>
          </cell>
          <cell r="D2605">
            <v>0</v>
          </cell>
        </row>
        <row r="2606">
          <cell r="A2606" t="str">
            <v xml:space="preserve">5410-5-200                                   </v>
          </cell>
          <cell r="C2606">
            <v>0</v>
          </cell>
          <cell r="D2606">
            <v>0</v>
          </cell>
        </row>
        <row r="2607">
          <cell r="A2607" t="str">
            <v xml:space="preserve">5410-6                                       </v>
          </cell>
          <cell r="C2607">
            <v>0</v>
          </cell>
          <cell r="D2607">
            <v>0</v>
          </cell>
        </row>
        <row r="2608">
          <cell r="A2608" t="str">
            <v xml:space="preserve">5410-6-100                                   </v>
          </cell>
          <cell r="C2608">
            <v>2153.27</v>
          </cell>
          <cell r="D2608">
            <v>4214.9599999999991</v>
          </cell>
        </row>
        <row r="2609">
          <cell r="A2609" t="str">
            <v xml:space="preserve">5410-6-150                                   </v>
          </cell>
          <cell r="C2609">
            <v>0</v>
          </cell>
          <cell r="D2609">
            <v>0</v>
          </cell>
        </row>
        <row r="2610">
          <cell r="A2610" t="str">
            <v xml:space="preserve">5410-6-170                                   </v>
          </cell>
          <cell r="C2610">
            <v>0</v>
          </cell>
          <cell r="D2610">
            <v>0</v>
          </cell>
        </row>
        <row r="2611">
          <cell r="A2611" t="str">
            <v xml:space="preserve">5410-6-200                                   </v>
          </cell>
          <cell r="C2611">
            <v>0</v>
          </cell>
          <cell r="D2611">
            <v>0</v>
          </cell>
        </row>
        <row r="2612">
          <cell r="A2612" t="str">
            <v xml:space="preserve">5410-6-250                                   </v>
          </cell>
          <cell r="C2612">
            <v>0</v>
          </cell>
          <cell r="D2612">
            <v>0</v>
          </cell>
        </row>
        <row r="2613">
          <cell r="A2613" t="str">
            <v xml:space="preserve">5410-6-270                                   </v>
          </cell>
          <cell r="C2613">
            <v>0</v>
          </cell>
          <cell r="D2613">
            <v>0</v>
          </cell>
        </row>
        <row r="2614">
          <cell r="A2614" t="str">
            <v xml:space="preserve">5410-6-300                                   </v>
          </cell>
          <cell r="C2614">
            <v>15914.74</v>
          </cell>
          <cell r="D2614">
            <v>0</v>
          </cell>
        </row>
        <row r="2615">
          <cell r="A2615" t="str">
            <v xml:space="preserve">5410-7-100                                   </v>
          </cell>
          <cell r="C2615">
            <v>0</v>
          </cell>
          <cell r="D2615">
            <v>0</v>
          </cell>
        </row>
        <row r="2616">
          <cell r="A2616" t="str">
            <v xml:space="preserve">5410-7-200                                   </v>
          </cell>
          <cell r="C2616">
            <v>0</v>
          </cell>
          <cell r="D2616">
            <v>0</v>
          </cell>
        </row>
        <row r="2617">
          <cell r="A2617" t="str">
            <v xml:space="preserve">5411-2                                       </v>
          </cell>
          <cell r="C2617">
            <v>0</v>
          </cell>
          <cell r="D2617">
            <v>0</v>
          </cell>
        </row>
        <row r="2618">
          <cell r="A2618" t="str">
            <v xml:space="preserve">5411-2-000                                   </v>
          </cell>
          <cell r="C2618">
            <v>0</v>
          </cell>
          <cell r="D2618">
            <v>0</v>
          </cell>
        </row>
        <row r="2619">
          <cell r="A2619" t="str">
            <v xml:space="preserve">5411-2-100                                   </v>
          </cell>
          <cell r="C2619">
            <v>0</v>
          </cell>
          <cell r="D2619">
            <v>0</v>
          </cell>
        </row>
        <row r="2620">
          <cell r="A2620" t="str">
            <v xml:space="preserve">5411-2-110                                   </v>
          </cell>
          <cell r="C2620">
            <v>0</v>
          </cell>
          <cell r="D2620">
            <v>0</v>
          </cell>
        </row>
        <row r="2621">
          <cell r="A2621" t="str">
            <v xml:space="preserve">5411-2-120                                   </v>
          </cell>
          <cell r="C2621">
            <v>0</v>
          </cell>
          <cell r="D2621">
            <v>0</v>
          </cell>
        </row>
        <row r="2622">
          <cell r="A2622" t="str">
            <v xml:space="preserve">5411-2-130                                   </v>
          </cell>
          <cell r="C2622">
            <v>0</v>
          </cell>
          <cell r="D2622">
            <v>0</v>
          </cell>
        </row>
        <row r="2623">
          <cell r="A2623" t="str">
            <v xml:space="preserve">5411-2-140                                   </v>
          </cell>
          <cell r="C2623">
            <v>0</v>
          </cell>
          <cell r="D2623">
            <v>0</v>
          </cell>
        </row>
        <row r="2624">
          <cell r="A2624" t="str">
            <v xml:space="preserve">5411-2-141                                   </v>
          </cell>
          <cell r="C2624">
            <v>0</v>
          </cell>
          <cell r="D2624">
            <v>0</v>
          </cell>
        </row>
        <row r="2625">
          <cell r="A2625" t="str">
            <v xml:space="preserve">5411-2-142                                   </v>
          </cell>
          <cell r="C2625">
            <v>0</v>
          </cell>
          <cell r="D2625">
            <v>0</v>
          </cell>
        </row>
        <row r="2626">
          <cell r="A2626" t="str">
            <v xml:space="preserve">5411-2-200                                   </v>
          </cell>
          <cell r="C2626">
            <v>0</v>
          </cell>
          <cell r="D2626">
            <v>0</v>
          </cell>
        </row>
        <row r="2627">
          <cell r="A2627" t="str">
            <v xml:space="preserve">5411-2-300                                   </v>
          </cell>
          <cell r="C2627">
            <v>0</v>
          </cell>
          <cell r="D2627">
            <v>0</v>
          </cell>
        </row>
        <row r="2628">
          <cell r="A2628" t="str">
            <v xml:space="preserve">5411-2-400                                   </v>
          </cell>
          <cell r="C2628">
            <v>0</v>
          </cell>
          <cell r="D2628">
            <v>1200</v>
          </cell>
        </row>
        <row r="2629">
          <cell r="A2629" t="str">
            <v xml:space="preserve">5411-2-500                                   </v>
          </cell>
          <cell r="C2629">
            <v>0</v>
          </cell>
          <cell r="D2629">
            <v>0</v>
          </cell>
        </row>
        <row r="2630">
          <cell r="A2630" t="str">
            <v xml:space="preserve">5411-2-600                                   </v>
          </cell>
          <cell r="C2630">
            <v>0</v>
          </cell>
          <cell r="D2630">
            <v>0</v>
          </cell>
        </row>
        <row r="2631">
          <cell r="A2631" t="str">
            <v xml:space="preserve">5411-2-610                                   </v>
          </cell>
          <cell r="C2631">
            <v>0</v>
          </cell>
          <cell r="D2631">
            <v>0</v>
          </cell>
        </row>
        <row r="2632">
          <cell r="A2632" t="str">
            <v xml:space="preserve">5411-2-620                                   </v>
          </cell>
          <cell r="C2632">
            <v>0</v>
          </cell>
          <cell r="D2632">
            <v>0</v>
          </cell>
        </row>
        <row r="2633">
          <cell r="A2633" t="str">
            <v xml:space="preserve">5411-2-700                                   </v>
          </cell>
          <cell r="C2633">
            <v>0</v>
          </cell>
          <cell r="D2633">
            <v>0</v>
          </cell>
        </row>
        <row r="2634">
          <cell r="A2634" t="str">
            <v xml:space="preserve">5411-2-710                                   </v>
          </cell>
          <cell r="C2634">
            <v>0</v>
          </cell>
          <cell r="D2634">
            <v>0</v>
          </cell>
        </row>
        <row r="2635">
          <cell r="A2635" t="str">
            <v xml:space="preserve">5411-2-720                                   </v>
          </cell>
          <cell r="C2635">
            <v>4200</v>
          </cell>
          <cell r="D2635">
            <v>0</v>
          </cell>
        </row>
        <row r="2636">
          <cell r="A2636" t="str">
            <v xml:space="preserve">5411-3                                       </v>
          </cell>
          <cell r="C2636">
            <v>0</v>
          </cell>
          <cell r="D2636">
            <v>0</v>
          </cell>
        </row>
        <row r="2637">
          <cell r="A2637" t="str">
            <v xml:space="preserve">5411-3-000                                   </v>
          </cell>
          <cell r="C2637">
            <v>0</v>
          </cell>
          <cell r="D2637">
            <v>0</v>
          </cell>
        </row>
        <row r="2638">
          <cell r="A2638" t="str">
            <v xml:space="preserve">5411-3-100                                   </v>
          </cell>
          <cell r="C2638">
            <v>0</v>
          </cell>
          <cell r="D2638">
            <v>0</v>
          </cell>
        </row>
        <row r="2639">
          <cell r="A2639" t="str">
            <v xml:space="preserve">5411-3-200                                   </v>
          </cell>
          <cell r="C2639">
            <v>0</v>
          </cell>
          <cell r="D2639">
            <v>0</v>
          </cell>
        </row>
        <row r="2640">
          <cell r="A2640" t="str">
            <v xml:space="preserve">5411-5                                       </v>
          </cell>
          <cell r="C2640">
            <v>0</v>
          </cell>
          <cell r="D2640">
            <v>0</v>
          </cell>
        </row>
        <row r="2641">
          <cell r="A2641" t="str">
            <v xml:space="preserve">5411-5-100                                   </v>
          </cell>
          <cell r="C2641">
            <v>0</v>
          </cell>
          <cell r="D2641">
            <v>0</v>
          </cell>
        </row>
        <row r="2642">
          <cell r="A2642" t="str">
            <v xml:space="preserve">5411-5-200                                   </v>
          </cell>
          <cell r="C2642">
            <v>0</v>
          </cell>
          <cell r="D2642">
            <v>0</v>
          </cell>
        </row>
        <row r="2643">
          <cell r="A2643" t="str">
            <v xml:space="preserve">5411-6                                       </v>
          </cell>
          <cell r="C2643">
            <v>0</v>
          </cell>
          <cell r="D2643">
            <v>0</v>
          </cell>
        </row>
        <row r="2644">
          <cell r="A2644" t="str">
            <v xml:space="preserve">5411-6-100                                   </v>
          </cell>
          <cell r="C2644">
            <v>0</v>
          </cell>
          <cell r="D2644">
            <v>0</v>
          </cell>
        </row>
        <row r="2645">
          <cell r="A2645" t="str">
            <v xml:space="preserve">5411-6-150                                   </v>
          </cell>
          <cell r="C2645">
            <v>0</v>
          </cell>
          <cell r="D2645">
            <v>0</v>
          </cell>
        </row>
        <row r="2646">
          <cell r="A2646" t="str">
            <v xml:space="preserve">5411-6-170                                   </v>
          </cell>
          <cell r="C2646">
            <v>0</v>
          </cell>
          <cell r="D2646">
            <v>0</v>
          </cell>
        </row>
        <row r="2647">
          <cell r="A2647" t="str">
            <v xml:space="preserve">5411-6-200                                   </v>
          </cell>
          <cell r="C2647">
            <v>0</v>
          </cell>
          <cell r="D2647">
            <v>0</v>
          </cell>
        </row>
        <row r="2648">
          <cell r="A2648" t="str">
            <v xml:space="preserve">5411-6-250                                   </v>
          </cell>
          <cell r="C2648">
            <v>0</v>
          </cell>
          <cell r="D2648">
            <v>0</v>
          </cell>
        </row>
        <row r="2649">
          <cell r="A2649" t="str">
            <v xml:space="preserve">5411-6-270                                   </v>
          </cell>
          <cell r="C2649">
            <v>0</v>
          </cell>
          <cell r="D2649">
            <v>0</v>
          </cell>
        </row>
        <row r="2650">
          <cell r="A2650" t="str">
            <v xml:space="preserve">5411-6-300                                   </v>
          </cell>
          <cell r="C2650">
            <v>0</v>
          </cell>
          <cell r="D2650">
            <v>0</v>
          </cell>
        </row>
        <row r="2651">
          <cell r="A2651" t="str">
            <v xml:space="preserve">5411-7-100                                   </v>
          </cell>
          <cell r="C2651">
            <v>0</v>
          </cell>
          <cell r="D2651">
            <v>0</v>
          </cell>
        </row>
        <row r="2652">
          <cell r="A2652" t="str">
            <v xml:space="preserve">5411-7-200                                   </v>
          </cell>
          <cell r="C2652">
            <v>0</v>
          </cell>
          <cell r="D2652">
            <v>0</v>
          </cell>
        </row>
        <row r="2653">
          <cell r="A2653" t="str">
            <v xml:space="preserve">5412-2                                       </v>
          </cell>
          <cell r="C2653">
            <v>0</v>
          </cell>
          <cell r="D2653">
            <v>0</v>
          </cell>
        </row>
        <row r="2654">
          <cell r="A2654" t="str">
            <v xml:space="preserve">5412-2-000                                   </v>
          </cell>
          <cell r="C2654">
            <v>0</v>
          </cell>
          <cell r="D2654">
            <v>0</v>
          </cell>
        </row>
        <row r="2655">
          <cell r="A2655" t="str">
            <v xml:space="preserve">5412-2-100                                   </v>
          </cell>
          <cell r="C2655">
            <v>0</v>
          </cell>
          <cell r="D2655">
            <v>0</v>
          </cell>
        </row>
        <row r="2656">
          <cell r="A2656" t="str">
            <v xml:space="preserve">5412-2-110                                   </v>
          </cell>
          <cell r="C2656">
            <v>0</v>
          </cell>
          <cell r="D2656">
            <v>0</v>
          </cell>
        </row>
        <row r="2657">
          <cell r="A2657" t="str">
            <v xml:space="preserve">5412-2-120                                   </v>
          </cell>
          <cell r="C2657">
            <v>0</v>
          </cell>
          <cell r="D2657">
            <v>0</v>
          </cell>
        </row>
        <row r="2658">
          <cell r="A2658" t="str">
            <v xml:space="preserve">5412-2-130                                   </v>
          </cell>
          <cell r="C2658">
            <v>0</v>
          </cell>
          <cell r="D2658">
            <v>0</v>
          </cell>
        </row>
        <row r="2659">
          <cell r="A2659" t="str">
            <v xml:space="preserve">5412-2-140                                   </v>
          </cell>
          <cell r="C2659">
            <v>0</v>
          </cell>
          <cell r="D2659">
            <v>0</v>
          </cell>
        </row>
        <row r="2660">
          <cell r="A2660" t="str">
            <v xml:space="preserve">5412-2-141                                   </v>
          </cell>
          <cell r="C2660">
            <v>0</v>
          </cell>
          <cell r="D2660">
            <v>0</v>
          </cell>
        </row>
        <row r="2661">
          <cell r="A2661" t="str">
            <v xml:space="preserve">5412-2-142                                   </v>
          </cell>
          <cell r="C2661">
            <v>0</v>
          </cell>
          <cell r="D2661">
            <v>0</v>
          </cell>
        </row>
        <row r="2662">
          <cell r="A2662" t="str">
            <v xml:space="preserve">5412-2-200                                   </v>
          </cell>
          <cell r="C2662">
            <v>0</v>
          </cell>
          <cell r="D2662">
            <v>0</v>
          </cell>
        </row>
        <row r="2663">
          <cell r="A2663" t="str">
            <v xml:space="preserve">5412-2-300                                   </v>
          </cell>
          <cell r="C2663">
            <v>0</v>
          </cell>
          <cell r="D2663">
            <v>0</v>
          </cell>
        </row>
        <row r="2664">
          <cell r="A2664" t="str">
            <v xml:space="preserve">5412-2-400                                   </v>
          </cell>
          <cell r="C2664">
            <v>0</v>
          </cell>
          <cell r="D2664">
            <v>0</v>
          </cell>
        </row>
        <row r="2665">
          <cell r="A2665" t="str">
            <v xml:space="preserve">5412-2-500                                   </v>
          </cell>
          <cell r="C2665">
            <v>0</v>
          </cell>
          <cell r="D2665">
            <v>0</v>
          </cell>
        </row>
        <row r="2666">
          <cell r="A2666" t="str">
            <v xml:space="preserve">5412-2-600                                   </v>
          </cell>
          <cell r="C2666">
            <v>0</v>
          </cell>
          <cell r="D2666">
            <v>0</v>
          </cell>
        </row>
        <row r="2667">
          <cell r="A2667" t="str">
            <v xml:space="preserve">5412-2-610                                   </v>
          </cell>
          <cell r="C2667">
            <v>0</v>
          </cell>
          <cell r="D2667">
            <v>0</v>
          </cell>
        </row>
        <row r="2668">
          <cell r="A2668" t="str">
            <v xml:space="preserve">5412-2-620                                   </v>
          </cell>
          <cell r="C2668">
            <v>0</v>
          </cell>
          <cell r="D2668">
            <v>0</v>
          </cell>
        </row>
        <row r="2669">
          <cell r="A2669" t="str">
            <v xml:space="preserve">5412-2-700                                   </v>
          </cell>
          <cell r="C2669">
            <v>0</v>
          </cell>
          <cell r="D2669">
            <v>0</v>
          </cell>
        </row>
        <row r="2670">
          <cell r="A2670" t="str">
            <v xml:space="preserve">5412-2-710                                   </v>
          </cell>
          <cell r="C2670">
            <v>0</v>
          </cell>
          <cell r="D2670">
            <v>0</v>
          </cell>
        </row>
        <row r="2671">
          <cell r="A2671" t="str">
            <v xml:space="preserve">5412-2-720                                   </v>
          </cell>
          <cell r="C2671">
            <v>0</v>
          </cell>
          <cell r="D2671">
            <v>0</v>
          </cell>
        </row>
        <row r="2672">
          <cell r="A2672" t="str">
            <v xml:space="preserve">5412-3                                       </v>
          </cell>
          <cell r="C2672">
            <v>0</v>
          </cell>
          <cell r="D2672">
            <v>0</v>
          </cell>
        </row>
        <row r="2673">
          <cell r="A2673" t="str">
            <v xml:space="preserve">5412-3-000                                   </v>
          </cell>
          <cell r="C2673">
            <v>0</v>
          </cell>
          <cell r="D2673">
            <v>0</v>
          </cell>
        </row>
        <row r="2674">
          <cell r="A2674" t="str">
            <v xml:space="preserve">5412-3-100                                   </v>
          </cell>
          <cell r="C2674">
            <v>0</v>
          </cell>
          <cell r="D2674">
            <v>0</v>
          </cell>
        </row>
        <row r="2675">
          <cell r="A2675" t="str">
            <v xml:space="preserve">5412-3-200                                   </v>
          </cell>
          <cell r="C2675">
            <v>0</v>
          </cell>
          <cell r="D2675">
            <v>0</v>
          </cell>
        </row>
        <row r="2676">
          <cell r="A2676" t="str">
            <v xml:space="preserve">5412-5                                       </v>
          </cell>
          <cell r="C2676">
            <v>0</v>
          </cell>
          <cell r="D2676">
            <v>0</v>
          </cell>
        </row>
        <row r="2677">
          <cell r="A2677" t="str">
            <v xml:space="preserve">5412-5-100                                   </v>
          </cell>
          <cell r="C2677">
            <v>0</v>
          </cell>
          <cell r="D2677">
            <v>0</v>
          </cell>
        </row>
        <row r="2678">
          <cell r="A2678" t="str">
            <v xml:space="preserve">5412-5-200                                   </v>
          </cell>
          <cell r="C2678">
            <v>0</v>
          </cell>
          <cell r="D2678">
            <v>0</v>
          </cell>
        </row>
        <row r="2679">
          <cell r="A2679" t="str">
            <v xml:space="preserve">5412-6                                       </v>
          </cell>
          <cell r="C2679">
            <v>0</v>
          </cell>
          <cell r="D2679">
            <v>0</v>
          </cell>
        </row>
        <row r="2680">
          <cell r="A2680" t="str">
            <v xml:space="preserve">5412-6-100                                   </v>
          </cell>
          <cell r="C2680">
            <v>0</v>
          </cell>
          <cell r="D2680">
            <v>0</v>
          </cell>
        </row>
        <row r="2681">
          <cell r="A2681" t="str">
            <v xml:space="preserve">5412-6-150                                   </v>
          </cell>
          <cell r="C2681">
            <v>0</v>
          </cell>
          <cell r="D2681">
            <v>0</v>
          </cell>
        </row>
        <row r="2682">
          <cell r="A2682" t="str">
            <v xml:space="preserve">5412-6-170                                   </v>
          </cell>
          <cell r="C2682">
            <v>0</v>
          </cell>
          <cell r="D2682">
            <v>0</v>
          </cell>
        </row>
        <row r="2683">
          <cell r="A2683" t="str">
            <v xml:space="preserve">5412-6-200                                   </v>
          </cell>
          <cell r="C2683">
            <v>0</v>
          </cell>
          <cell r="D2683">
            <v>0</v>
          </cell>
        </row>
        <row r="2684">
          <cell r="A2684" t="str">
            <v xml:space="preserve">5412-6-250                                   </v>
          </cell>
          <cell r="C2684">
            <v>0</v>
          </cell>
          <cell r="D2684">
            <v>0</v>
          </cell>
        </row>
        <row r="2685">
          <cell r="A2685" t="str">
            <v xml:space="preserve">5412-6-270                                   </v>
          </cell>
          <cell r="C2685">
            <v>0</v>
          </cell>
          <cell r="D2685">
            <v>0</v>
          </cell>
        </row>
        <row r="2686">
          <cell r="A2686" t="str">
            <v xml:space="preserve">5412-6-300                                   </v>
          </cell>
          <cell r="C2686">
            <v>0</v>
          </cell>
          <cell r="D2686">
            <v>0</v>
          </cell>
        </row>
        <row r="2687">
          <cell r="A2687" t="str">
            <v xml:space="preserve">5412-7-100                                   </v>
          </cell>
          <cell r="C2687">
            <v>0</v>
          </cell>
          <cell r="D2687">
            <v>0</v>
          </cell>
        </row>
        <row r="2688">
          <cell r="A2688" t="str">
            <v xml:space="preserve">5412-7-200                                   </v>
          </cell>
          <cell r="C2688">
            <v>0</v>
          </cell>
          <cell r="D2688">
            <v>0</v>
          </cell>
        </row>
        <row r="2689">
          <cell r="A2689" t="str">
            <v xml:space="preserve">5413-2                                       </v>
          </cell>
          <cell r="C2689">
            <v>0</v>
          </cell>
          <cell r="D2689">
            <v>0</v>
          </cell>
        </row>
        <row r="2690">
          <cell r="A2690" t="str">
            <v xml:space="preserve">5413-2-000                                   </v>
          </cell>
          <cell r="C2690">
            <v>22078.75</v>
          </cell>
          <cell r="D2690">
            <v>6937.52</v>
          </cell>
        </row>
        <row r="2691">
          <cell r="A2691" t="str">
            <v xml:space="preserve">5413-2-100                                   </v>
          </cell>
          <cell r="C2691">
            <v>1539</v>
          </cell>
          <cell r="D2691">
            <v>0</v>
          </cell>
        </row>
        <row r="2692">
          <cell r="A2692" t="str">
            <v xml:space="preserve">5413-2-110                                   </v>
          </cell>
          <cell r="C2692">
            <v>30825.5</v>
          </cell>
          <cell r="D2692">
            <v>7944.510000000002</v>
          </cell>
        </row>
        <row r="2693">
          <cell r="A2693" t="str">
            <v xml:space="preserve">5413-2-111                                   </v>
          </cell>
          <cell r="C2693">
            <v>0</v>
          </cell>
          <cell r="D2693">
            <v>0</v>
          </cell>
        </row>
        <row r="2694">
          <cell r="A2694" t="str">
            <v xml:space="preserve">5413-2-112                                   </v>
          </cell>
          <cell r="C2694">
            <v>0</v>
          </cell>
          <cell r="D2694">
            <v>0</v>
          </cell>
        </row>
        <row r="2695">
          <cell r="A2695" t="str">
            <v xml:space="preserve">5413-2-112-1                                 </v>
          </cell>
          <cell r="C2695">
            <v>0</v>
          </cell>
          <cell r="D2695">
            <v>0</v>
          </cell>
        </row>
        <row r="2696">
          <cell r="A2696" t="str">
            <v xml:space="preserve">5413-2-112-2                                 </v>
          </cell>
          <cell r="C2696">
            <v>0</v>
          </cell>
          <cell r="D2696">
            <v>0</v>
          </cell>
        </row>
        <row r="2697">
          <cell r="A2697" t="str">
            <v xml:space="preserve">5413-2-112-3                                 </v>
          </cell>
          <cell r="C2697">
            <v>0</v>
          </cell>
          <cell r="D2697">
            <v>0</v>
          </cell>
        </row>
        <row r="2698">
          <cell r="A2698" t="str">
            <v xml:space="preserve">5413-2-113                                   </v>
          </cell>
          <cell r="C2698">
            <v>0</v>
          </cell>
          <cell r="D2698">
            <v>0</v>
          </cell>
        </row>
        <row r="2699">
          <cell r="A2699" t="str">
            <v xml:space="preserve">5413-2-114                                   </v>
          </cell>
          <cell r="C2699">
            <v>0</v>
          </cell>
          <cell r="D2699">
            <v>0</v>
          </cell>
        </row>
        <row r="2700">
          <cell r="A2700" t="str">
            <v xml:space="preserve">5413-2-115                                   </v>
          </cell>
          <cell r="C2700">
            <v>0</v>
          </cell>
          <cell r="D2700">
            <v>0</v>
          </cell>
        </row>
        <row r="2701">
          <cell r="A2701" t="str">
            <v xml:space="preserve">5413-2-120                                   </v>
          </cell>
          <cell r="C2701">
            <v>24595.8</v>
          </cell>
          <cell r="D2701">
            <v>4894.880000000001</v>
          </cell>
        </row>
        <row r="2702">
          <cell r="A2702" t="str">
            <v xml:space="preserve">5413-2-130                                   </v>
          </cell>
          <cell r="C2702">
            <v>70463.75</v>
          </cell>
          <cell r="D2702">
            <v>8862.5500000000029</v>
          </cell>
        </row>
        <row r="2703">
          <cell r="A2703" t="str">
            <v xml:space="preserve">5413-2-140                                   </v>
          </cell>
          <cell r="C2703">
            <v>0</v>
          </cell>
          <cell r="D2703">
            <v>0</v>
          </cell>
        </row>
        <row r="2704">
          <cell r="A2704" t="str">
            <v xml:space="preserve">5413-2-141                                   </v>
          </cell>
          <cell r="C2704">
            <v>0</v>
          </cell>
          <cell r="D2704">
            <v>0</v>
          </cell>
        </row>
        <row r="2705">
          <cell r="A2705" t="str">
            <v xml:space="preserve">5413-2-142                                   </v>
          </cell>
          <cell r="C2705">
            <v>0</v>
          </cell>
          <cell r="D2705">
            <v>0</v>
          </cell>
        </row>
        <row r="2706">
          <cell r="A2706" t="str">
            <v xml:space="preserve">5413-2-200                                   </v>
          </cell>
          <cell r="C2706">
            <v>15136.63</v>
          </cell>
          <cell r="D2706">
            <v>2458.2600000000002</v>
          </cell>
        </row>
        <row r="2707">
          <cell r="A2707" t="str">
            <v xml:space="preserve">5413-2-300                                   </v>
          </cell>
          <cell r="C2707">
            <v>108400.12</v>
          </cell>
          <cell r="D2707">
            <v>19585.770000000004</v>
          </cell>
        </row>
        <row r="2708">
          <cell r="A2708" t="str">
            <v xml:space="preserve">5413-2-400                                   </v>
          </cell>
          <cell r="C2708">
            <v>46584.73</v>
          </cell>
          <cell r="D2708">
            <v>10426.779999999999</v>
          </cell>
        </row>
        <row r="2709">
          <cell r="A2709" t="str">
            <v xml:space="preserve">5413-2-500                                   </v>
          </cell>
          <cell r="C2709">
            <v>0</v>
          </cell>
          <cell r="D2709">
            <v>0</v>
          </cell>
        </row>
        <row r="2710">
          <cell r="A2710" t="str">
            <v xml:space="preserve">5413-2-600                                   </v>
          </cell>
          <cell r="C2710">
            <v>28733.27</v>
          </cell>
          <cell r="D2710">
            <v>10902.73</v>
          </cell>
        </row>
        <row r="2711">
          <cell r="A2711" t="str">
            <v xml:space="preserve">5413-2-610                                   </v>
          </cell>
          <cell r="C2711">
            <v>0</v>
          </cell>
          <cell r="D2711">
            <v>0</v>
          </cell>
        </row>
        <row r="2712">
          <cell r="A2712" t="str">
            <v xml:space="preserve">5413-2-620                                   </v>
          </cell>
          <cell r="C2712">
            <v>0</v>
          </cell>
          <cell r="D2712">
            <v>0</v>
          </cell>
        </row>
        <row r="2713">
          <cell r="A2713" t="str">
            <v xml:space="preserve">5413-2-700                                   </v>
          </cell>
          <cell r="C2713">
            <v>74144.58</v>
          </cell>
          <cell r="D2713">
            <v>8964.5699999999924</v>
          </cell>
        </row>
        <row r="2714">
          <cell r="A2714" t="str">
            <v xml:space="preserve">5413-2-710                                   </v>
          </cell>
          <cell r="C2714">
            <v>51713.88</v>
          </cell>
          <cell r="D2714">
            <v>9819.1700000000055</v>
          </cell>
        </row>
        <row r="2715">
          <cell r="A2715" t="str">
            <v xml:space="preserve">5413-2-720                                   </v>
          </cell>
          <cell r="C2715">
            <v>0</v>
          </cell>
          <cell r="D2715">
            <v>0</v>
          </cell>
        </row>
        <row r="2716">
          <cell r="A2716" t="str">
            <v xml:space="preserve">5413-3                                       </v>
          </cell>
          <cell r="C2716">
            <v>0</v>
          </cell>
          <cell r="D2716">
            <v>0</v>
          </cell>
        </row>
        <row r="2717">
          <cell r="A2717" t="str">
            <v xml:space="preserve">5413-3-000                                   </v>
          </cell>
          <cell r="C2717">
            <v>0</v>
          </cell>
          <cell r="D2717">
            <v>0</v>
          </cell>
        </row>
        <row r="2718">
          <cell r="A2718" t="str">
            <v xml:space="preserve">5413-3-100                                   </v>
          </cell>
          <cell r="C2718">
            <v>11495.67</v>
          </cell>
          <cell r="D2718">
            <v>2013.0100000000002</v>
          </cell>
        </row>
        <row r="2719">
          <cell r="A2719" t="str">
            <v xml:space="preserve">5413-3-200                                   </v>
          </cell>
          <cell r="C2719">
            <v>0</v>
          </cell>
          <cell r="D2719">
            <v>0</v>
          </cell>
        </row>
        <row r="2720">
          <cell r="A2720" t="str">
            <v xml:space="preserve">5413-5                                       </v>
          </cell>
          <cell r="C2720">
            <v>0</v>
          </cell>
          <cell r="D2720">
            <v>0</v>
          </cell>
        </row>
        <row r="2721">
          <cell r="A2721" t="str">
            <v xml:space="preserve">5413-5-100                                   </v>
          </cell>
          <cell r="C2721">
            <v>0</v>
          </cell>
          <cell r="D2721">
            <v>0</v>
          </cell>
        </row>
        <row r="2722">
          <cell r="A2722" t="str">
            <v xml:space="preserve">5413-5-200                                   </v>
          </cell>
          <cell r="C2722">
            <v>0</v>
          </cell>
          <cell r="D2722">
            <v>0</v>
          </cell>
        </row>
        <row r="2723">
          <cell r="A2723" t="str">
            <v xml:space="preserve">5413-6                                       </v>
          </cell>
          <cell r="C2723">
            <v>0</v>
          </cell>
          <cell r="D2723">
            <v>0</v>
          </cell>
        </row>
        <row r="2724">
          <cell r="A2724" t="str">
            <v xml:space="preserve">5413-6-100                                   </v>
          </cell>
          <cell r="C2724">
            <v>11632.32</v>
          </cell>
          <cell r="D2724">
            <v>3353.2700000000004</v>
          </cell>
        </row>
        <row r="2725">
          <cell r="A2725" t="str">
            <v xml:space="preserve">5413-6-150                                   </v>
          </cell>
          <cell r="C2725">
            <v>0</v>
          </cell>
          <cell r="D2725">
            <v>0</v>
          </cell>
        </row>
        <row r="2726">
          <cell r="A2726" t="str">
            <v xml:space="preserve">5413-6-170                                   </v>
          </cell>
          <cell r="C2726">
            <v>0</v>
          </cell>
          <cell r="D2726">
            <v>0</v>
          </cell>
        </row>
        <row r="2727">
          <cell r="A2727" t="str">
            <v xml:space="preserve">5413-6-200                                   </v>
          </cell>
          <cell r="C2727">
            <v>11852.33</v>
          </cell>
          <cell r="D2727">
            <v>6115.6799999999985</v>
          </cell>
        </row>
        <row r="2728">
          <cell r="A2728" t="str">
            <v xml:space="preserve">5413-6-250                                   </v>
          </cell>
          <cell r="C2728">
            <v>0</v>
          </cell>
          <cell r="D2728">
            <v>0</v>
          </cell>
        </row>
        <row r="2729">
          <cell r="A2729" t="str">
            <v xml:space="preserve">5413-6-270                                   </v>
          </cell>
          <cell r="C2729">
            <v>0</v>
          </cell>
          <cell r="D2729">
            <v>0</v>
          </cell>
        </row>
        <row r="2730">
          <cell r="A2730" t="str">
            <v xml:space="preserve">5413-6-300                                   </v>
          </cell>
          <cell r="C2730">
            <v>75518.490000000005</v>
          </cell>
          <cell r="D2730">
            <v>13541.239999999991</v>
          </cell>
        </row>
        <row r="2731">
          <cell r="A2731" t="str">
            <v xml:space="preserve">5413-7-100                                   </v>
          </cell>
          <cell r="C2731">
            <v>0</v>
          </cell>
          <cell r="D2731">
            <v>0</v>
          </cell>
        </row>
        <row r="2732">
          <cell r="A2732" t="str">
            <v xml:space="preserve">5413-7-200                                   </v>
          </cell>
          <cell r="C2732">
            <v>0</v>
          </cell>
          <cell r="D2732">
            <v>0</v>
          </cell>
        </row>
        <row r="2733">
          <cell r="A2733" t="str">
            <v xml:space="preserve">5414-2                                       </v>
          </cell>
          <cell r="C2733">
            <v>0</v>
          </cell>
          <cell r="D2733">
            <v>0</v>
          </cell>
        </row>
        <row r="2734">
          <cell r="A2734" t="str">
            <v xml:space="preserve">5414-2-000                                   </v>
          </cell>
          <cell r="C2734">
            <v>2941.3</v>
          </cell>
          <cell r="D2734">
            <v>0</v>
          </cell>
        </row>
        <row r="2735">
          <cell r="A2735" t="str">
            <v xml:space="preserve">5414-2-100                                   </v>
          </cell>
          <cell r="C2735">
            <v>37</v>
          </cell>
          <cell r="D2735">
            <v>0</v>
          </cell>
        </row>
        <row r="2736">
          <cell r="A2736" t="str">
            <v xml:space="preserve">5414-2-110                                   </v>
          </cell>
          <cell r="C2736">
            <v>131</v>
          </cell>
          <cell r="D2736">
            <v>0</v>
          </cell>
        </row>
        <row r="2737">
          <cell r="A2737" t="str">
            <v xml:space="preserve">5414-2-120                                   </v>
          </cell>
          <cell r="C2737">
            <v>0</v>
          </cell>
          <cell r="D2737">
            <v>0</v>
          </cell>
        </row>
        <row r="2738">
          <cell r="A2738" t="str">
            <v xml:space="preserve">5414-2-130                                   </v>
          </cell>
          <cell r="C2738">
            <v>180</v>
          </cell>
          <cell r="D2738">
            <v>0</v>
          </cell>
        </row>
        <row r="2739">
          <cell r="A2739" t="str">
            <v xml:space="preserve">5414-2-140                                   </v>
          </cell>
          <cell r="C2739">
            <v>0</v>
          </cell>
          <cell r="D2739">
            <v>0</v>
          </cell>
        </row>
        <row r="2740">
          <cell r="A2740" t="str">
            <v xml:space="preserve">5414-2-141                                   </v>
          </cell>
          <cell r="C2740">
            <v>0</v>
          </cell>
          <cell r="D2740">
            <v>0</v>
          </cell>
        </row>
        <row r="2741">
          <cell r="A2741" t="str">
            <v xml:space="preserve">5414-2-142                                   </v>
          </cell>
          <cell r="C2741">
            <v>0</v>
          </cell>
          <cell r="D2741">
            <v>0</v>
          </cell>
        </row>
        <row r="2742">
          <cell r="A2742" t="str">
            <v xml:space="preserve">5414-2-200                                   </v>
          </cell>
          <cell r="C2742">
            <v>302.5</v>
          </cell>
          <cell r="D2742">
            <v>0</v>
          </cell>
        </row>
        <row r="2743">
          <cell r="A2743" t="str">
            <v xml:space="preserve">5414-2-300                                   </v>
          </cell>
          <cell r="C2743">
            <v>2166</v>
          </cell>
          <cell r="D2743">
            <v>448</v>
          </cell>
        </row>
        <row r="2744">
          <cell r="A2744" t="str">
            <v xml:space="preserve">5414-2-400                                   </v>
          </cell>
          <cell r="C2744">
            <v>8843</v>
          </cell>
          <cell r="D2744">
            <v>2402</v>
          </cell>
        </row>
        <row r="2745">
          <cell r="A2745" t="str">
            <v xml:space="preserve">5414-2-500                                   </v>
          </cell>
          <cell r="C2745">
            <v>0</v>
          </cell>
          <cell r="D2745">
            <v>0</v>
          </cell>
        </row>
        <row r="2746">
          <cell r="A2746" t="str">
            <v xml:space="preserve">5414-2-600                                   </v>
          </cell>
          <cell r="C2746">
            <v>3691</v>
          </cell>
          <cell r="D2746">
            <v>862</v>
          </cell>
        </row>
        <row r="2747">
          <cell r="A2747" t="str">
            <v xml:space="preserve">5414-2-610                                   </v>
          </cell>
          <cell r="C2747">
            <v>0</v>
          </cell>
          <cell r="D2747">
            <v>0</v>
          </cell>
        </row>
        <row r="2748">
          <cell r="A2748" t="str">
            <v xml:space="preserve">5414-2-620                                   </v>
          </cell>
          <cell r="C2748">
            <v>0</v>
          </cell>
          <cell r="D2748">
            <v>0</v>
          </cell>
        </row>
        <row r="2749">
          <cell r="A2749" t="str">
            <v xml:space="preserve">5414-2-700                                   </v>
          </cell>
          <cell r="C2749">
            <v>612</v>
          </cell>
          <cell r="D2749">
            <v>27</v>
          </cell>
        </row>
        <row r="2750">
          <cell r="A2750" t="str">
            <v xml:space="preserve">5414-2-710                                   </v>
          </cell>
          <cell r="C2750">
            <v>0</v>
          </cell>
          <cell r="D2750">
            <v>0</v>
          </cell>
        </row>
        <row r="2751">
          <cell r="A2751" t="str">
            <v xml:space="preserve">5414-2-720                                   </v>
          </cell>
          <cell r="C2751">
            <v>0</v>
          </cell>
          <cell r="D2751">
            <v>0</v>
          </cell>
        </row>
        <row r="2752">
          <cell r="A2752" t="str">
            <v xml:space="preserve">5414-3                                       </v>
          </cell>
          <cell r="C2752">
            <v>0</v>
          </cell>
          <cell r="D2752">
            <v>0</v>
          </cell>
        </row>
        <row r="2753">
          <cell r="A2753" t="str">
            <v xml:space="preserve">5414-3-000                                   </v>
          </cell>
          <cell r="C2753">
            <v>0</v>
          </cell>
          <cell r="D2753">
            <v>0</v>
          </cell>
        </row>
        <row r="2754">
          <cell r="A2754" t="str">
            <v xml:space="preserve">5414-3-100                                   </v>
          </cell>
          <cell r="C2754">
            <v>35.93</v>
          </cell>
          <cell r="D2754">
            <v>0</v>
          </cell>
        </row>
        <row r="2755">
          <cell r="A2755" t="str">
            <v xml:space="preserve">5414-3-200                                   </v>
          </cell>
          <cell r="C2755">
            <v>0</v>
          </cell>
          <cell r="D2755">
            <v>0</v>
          </cell>
        </row>
        <row r="2756">
          <cell r="A2756" t="str">
            <v xml:space="preserve">5414-5                                       </v>
          </cell>
          <cell r="C2756">
            <v>0</v>
          </cell>
          <cell r="D2756">
            <v>0</v>
          </cell>
        </row>
        <row r="2757">
          <cell r="A2757" t="str">
            <v xml:space="preserve">5414-5-100                                   </v>
          </cell>
          <cell r="C2757">
            <v>0</v>
          </cell>
          <cell r="D2757">
            <v>0</v>
          </cell>
        </row>
        <row r="2758">
          <cell r="A2758" t="str">
            <v xml:space="preserve">5414-5-200                                   </v>
          </cell>
          <cell r="C2758">
            <v>0</v>
          </cell>
          <cell r="D2758">
            <v>0</v>
          </cell>
        </row>
        <row r="2759">
          <cell r="A2759" t="str">
            <v xml:space="preserve">5414-6                                       </v>
          </cell>
          <cell r="C2759">
            <v>0</v>
          </cell>
          <cell r="D2759">
            <v>0</v>
          </cell>
        </row>
        <row r="2760">
          <cell r="A2760" t="str">
            <v xml:space="preserve">5414-6-100                                   </v>
          </cell>
          <cell r="C2760">
            <v>0</v>
          </cell>
          <cell r="D2760">
            <v>0</v>
          </cell>
        </row>
        <row r="2761">
          <cell r="A2761" t="str">
            <v xml:space="preserve">5414-6-150                                   </v>
          </cell>
          <cell r="C2761">
            <v>0</v>
          </cell>
          <cell r="D2761">
            <v>0</v>
          </cell>
        </row>
        <row r="2762">
          <cell r="A2762" t="str">
            <v xml:space="preserve">5414-6-170                                   </v>
          </cell>
          <cell r="C2762">
            <v>0</v>
          </cell>
          <cell r="D2762">
            <v>0</v>
          </cell>
        </row>
        <row r="2763">
          <cell r="A2763" t="str">
            <v xml:space="preserve">5414-6-200                                   </v>
          </cell>
          <cell r="C2763">
            <v>0</v>
          </cell>
          <cell r="D2763">
            <v>0</v>
          </cell>
        </row>
        <row r="2764">
          <cell r="A2764" t="str">
            <v xml:space="preserve">5414-6-250                                   </v>
          </cell>
          <cell r="C2764">
            <v>0</v>
          </cell>
          <cell r="D2764">
            <v>0</v>
          </cell>
        </row>
        <row r="2765">
          <cell r="A2765" t="str">
            <v xml:space="preserve">5414-6-270                                   </v>
          </cell>
          <cell r="C2765">
            <v>0</v>
          </cell>
          <cell r="D2765">
            <v>0</v>
          </cell>
        </row>
        <row r="2766">
          <cell r="A2766" t="str">
            <v xml:space="preserve">5414-6-300                                   </v>
          </cell>
          <cell r="C2766">
            <v>0</v>
          </cell>
          <cell r="D2766">
            <v>0</v>
          </cell>
        </row>
        <row r="2767">
          <cell r="A2767" t="str">
            <v xml:space="preserve">5414-7-100                                   </v>
          </cell>
          <cell r="C2767">
            <v>0</v>
          </cell>
          <cell r="D2767">
            <v>0</v>
          </cell>
        </row>
        <row r="2768">
          <cell r="A2768" t="str">
            <v xml:space="preserve">5414-7-200                                   </v>
          </cell>
          <cell r="C2768">
            <v>0</v>
          </cell>
          <cell r="D2768">
            <v>0</v>
          </cell>
        </row>
        <row r="2769">
          <cell r="A2769" t="str">
            <v xml:space="preserve">5415-2                                       </v>
          </cell>
          <cell r="C2769">
            <v>0</v>
          </cell>
          <cell r="D2769">
            <v>0</v>
          </cell>
        </row>
        <row r="2770">
          <cell r="A2770" t="str">
            <v xml:space="preserve">5415-2-000                                   </v>
          </cell>
          <cell r="C2770">
            <v>2069.3000000000002</v>
          </cell>
          <cell r="D2770">
            <v>1176.3599999999997</v>
          </cell>
        </row>
        <row r="2771">
          <cell r="A2771" t="str">
            <v xml:space="preserve">5415-2-100                                   </v>
          </cell>
          <cell r="C2771">
            <v>4086.58</v>
          </cell>
          <cell r="D2771">
            <v>5545</v>
          </cell>
        </row>
        <row r="2772">
          <cell r="A2772" t="str">
            <v xml:space="preserve">5415-2-110                                   </v>
          </cell>
          <cell r="C2772">
            <v>12187.98</v>
          </cell>
          <cell r="D2772">
            <v>5232.8100000000013</v>
          </cell>
        </row>
        <row r="2773">
          <cell r="A2773" t="str">
            <v xml:space="preserve">5415-2-111                                   </v>
          </cell>
          <cell r="C2773">
            <v>0</v>
          </cell>
          <cell r="D2773">
            <v>0</v>
          </cell>
        </row>
        <row r="2774">
          <cell r="A2774" t="str">
            <v xml:space="preserve">5415-2-112                                   </v>
          </cell>
          <cell r="C2774">
            <v>0</v>
          </cell>
          <cell r="D2774">
            <v>0</v>
          </cell>
        </row>
        <row r="2775">
          <cell r="A2775" t="str">
            <v xml:space="preserve">5415-2-112-1                                 </v>
          </cell>
          <cell r="C2775">
            <v>0</v>
          </cell>
          <cell r="D2775">
            <v>0</v>
          </cell>
        </row>
        <row r="2776">
          <cell r="A2776" t="str">
            <v xml:space="preserve">5415-2-112-2                                 </v>
          </cell>
          <cell r="C2776">
            <v>0</v>
          </cell>
          <cell r="D2776">
            <v>0</v>
          </cell>
        </row>
        <row r="2777">
          <cell r="A2777" t="str">
            <v xml:space="preserve">5415-2-112-3                                 </v>
          </cell>
          <cell r="C2777">
            <v>0</v>
          </cell>
          <cell r="D2777">
            <v>0</v>
          </cell>
        </row>
        <row r="2778">
          <cell r="A2778" t="str">
            <v xml:space="preserve">5415-2-113                                   </v>
          </cell>
          <cell r="C2778">
            <v>0</v>
          </cell>
          <cell r="D2778">
            <v>0</v>
          </cell>
        </row>
        <row r="2779">
          <cell r="A2779" t="str">
            <v xml:space="preserve">5415-2-114                                   </v>
          </cell>
          <cell r="C2779">
            <v>0</v>
          </cell>
          <cell r="D2779">
            <v>0</v>
          </cell>
        </row>
        <row r="2780">
          <cell r="A2780" t="str">
            <v xml:space="preserve">5415-2-115                                   </v>
          </cell>
          <cell r="C2780">
            <v>0</v>
          </cell>
          <cell r="D2780">
            <v>0</v>
          </cell>
        </row>
        <row r="2781">
          <cell r="A2781" t="str">
            <v xml:space="preserve">5415-2-120                                   </v>
          </cell>
          <cell r="C2781">
            <v>5353.17</v>
          </cell>
          <cell r="D2781">
            <v>1109</v>
          </cell>
        </row>
        <row r="2782">
          <cell r="A2782" t="str">
            <v xml:space="preserve">5415-2-130                                   </v>
          </cell>
          <cell r="C2782">
            <v>5757.36</v>
          </cell>
          <cell r="D2782">
            <v>1092.2800000000007</v>
          </cell>
        </row>
        <row r="2783">
          <cell r="A2783" t="str">
            <v xml:space="preserve">5415-2-140                                   </v>
          </cell>
          <cell r="C2783">
            <v>0</v>
          </cell>
          <cell r="D2783">
            <v>0</v>
          </cell>
        </row>
        <row r="2784">
          <cell r="A2784" t="str">
            <v xml:space="preserve">5415-2-141                                   </v>
          </cell>
          <cell r="C2784">
            <v>0</v>
          </cell>
          <cell r="D2784">
            <v>0</v>
          </cell>
        </row>
        <row r="2785">
          <cell r="A2785" t="str">
            <v xml:space="preserve">5415-2-142                                   </v>
          </cell>
          <cell r="C2785">
            <v>0</v>
          </cell>
          <cell r="D2785">
            <v>0</v>
          </cell>
        </row>
        <row r="2786">
          <cell r="A2786" t="str">
            <v xml:space="preserve">5415-2-200                                   </v>
          </cell>
          <cell r="C2786">
            <v>4579.29</v>
          </cell>
          <cell r="D2786">
            <v>776.5</v>
          </cell>
        </row>
        <row r="2787">
          <cell r="A2787" t="str">
            <v xml:space="preserve">5415-2-300                                   </v>
          </cell>
          <cell r="C2787">
            <v>20810.73</v>
          </cell>
          <cell r="D2787">
            <v>3913.2099999999991</v>
          </cell>
        </row>
        <row r="2788">
          <cell r="A2788" t="str">
            <v xml:space="preserve">5415-2-400                                   </v>
          </cell>
          <cell r="C2788">
            <v>112617.04</v>
          </cell>
          <cell r="D2788">
            <v>39008.699999999997</v>
          </cell>
        </row>
        <row r="2789">
          <cell r="A2789" t="str">
            <v xml:space="preserve">5415-2-500                                   </v>
          </cell>
          <cell r="C2789">
            <v>0</v>
          </cell>
          <cell r="D2789">
            <v>0</v>
          </cell>
        </row>
        <row r="2790">
          <cell r="A2790" t="str">
            <v xml:space="preserve">5415-2-600                                   </v>
          </cell>
          <cell r="C2790">
            <v>35471.58</v>
          </cell>
          <cell r="D2790">
            <v>3482</v>
          </cell>
        </row>
        <row r="2791">
          <cell r="A2791" t="str">
            <v xml:space="preserve">5415-2-610                                   </v>
          </cell>
          <cell r="C2791">
            <v>0</v>
          </cell>
          <cell r="D2791">
            <v>0</v>
          </cell>
        </row>
        <row r="2792">
          <cell r="A2792" t="str">
            <v xml:space="preserve">5415-2-620                                   </v>
          </cell>
          <cell r="C2792">
            <v>0</v>
          </cell>
          <cell r="D2792">
            <v>0</v>
          </cell>
        </row>
        <row r="2793">
          <cell r="A2793" t="str">
            <v xml:space="preserve">5415-2-700                                   </v>
          </cell>
          <cell r="C2793">
            <v>8040.39</v>
          </cell>
          <cell r="D2793">
            <v>13580</v>
          </cell>
        </row>
        <row r="2794">
          <cell r="A2794" t="str">
            <v xml:space="preserve">5415-2-710                                   </v>
          </cell>
          <cell r="C2794">
            <v>38646.949999999997</v>
          </cell>
          <cell r="D2794">
            <v>20841.830000000002</v>
          </cell>
        </row>
        <row r="2795">
          <cell r="A2795" t="str">
            <v xml:space="preserve">5415-2-720                                   </v>
          </cell>
          <cell r="C2795">
            <v>22663.1</v>
          </cell>
          <cell r="D2795">
            <v>2075.5400000000009</v>
          </cell>
        </row>
        <row r="2796">
          <cell r="A2796" t="str">
            <v xml:space="preserve">5415-3                                       </v>
          </cell>
          <cell r="C2796">
            <v>0</v>
          </cell>
          <cell r="D2796">
            <v>0</v>
          </cell>
        </row>
        <row r="2797">
          <cell r="A2797" t="str">
            <v xml:space="preserve">5415-3-000                                   </v>
          </cell>
          <cell r="C2797">
            <v>0</v>
          </cell>
          <cell r="D2797">
            <v>0</v>
          </cell>
        </row>
        <row r="2798">
          <cell r="A2798" t="str">
            <v xml:space="preserve">5415-3-100                                   </v>
          </cell>
          <cell r="C2798">
            <v>1691.35</v>
          </cell>
          <cell r="D2798">
            <v>229.40000000000009</v>
          </cell>
        </row>
        <row r="2799">
          <cell r="A2799" t="str">
            <v xml:space="preserve">5415-3-200                                   </v>
          </cell>
          <cell r="C2799">
            <v>0</v>
          </cell>
          <cell r="D2799">
            <v>0</v>
          </cell>
        </row>
        <row r="2800">
          <cell r="A2800" t="str">
            <v xml:space="preserve">5415-5                                       </v>
          </cell>
          <cell r="C2800">
            <v>0</v>
          </cell>
          <cell r="D2800">
            <v>0</v>
          </cell>
        </row>
        <row r="2801">
          <cell r="A2801" t="str">
            <v xml:space="preserve">5415-5-100                                   </v>
          </cell>
          <cell r="C2801">
            <v>0</v>
          </cell>
          <cell r="D2801">
            <v>0</v>
          </cell>
        </row>
        <row r="2802">
          <cell r="A2802" t="str">
            <v xml:space="preserve">5415-5-200                                   </v>
          </cell>
          <cell r="C2802">
            <v>0</v>
          </cell>
          <cell r="D2802">
            <v>0</v>
          </cell>
        </row>
        <row r="2803">
          <cell r="A2803" t="str">
            <v xml:space="preserve">5415-6                                       </v>
          </cell>
          <cell r="C2803">
            <v>0</v>
          </cell>
          <cell r="D2803">
            <v>0</v>
          </cell>
        </row>
        <row r="2804">
          <cell r="A2804" t="str">
            <v xml:space="preserve">5415-6-100                                   </v>
          </cell>
          <cell r="C2804">
            <v>7241.36</v>
          </cell>
          <cell r="D2804">
            <v>420.59000000000015</v>
          </cell>
        </row>
        <row r="2805">
          <cell r="A2805" t="str">
            <v xml:space="preserve">5415-6-150                                   </v>
          </cell>
          <cell r="C2805">
            <v>26668.69</v>
          </cell>
          <cell r="D2805">
            <v>211.26000000000204</v>
          </cell>
        </row>
        <row r="2806">
          <cell r="A2806" t="str">
            <v xml:space="preserve">5415-6-170                                   </v>
          </cell>
          <cell r="C2806">
            <v>0</v>
          </cell>
          <cell r="D2806">
            <v>0</v>
          </cell>
        </row>
        <row r="2807">
          <cell r="A2807" t="str">
            <v xml:space="preserve">5415-6-200                                   </v>
          </cell>
          <cell r="C2807">
            <v>502.8</v>
          </cell>
          <cell r="D2807">
            <v>0</v>
          </cell>
        </row>
        <row r="2808">
          <cell r="A2808" t="str">
            <v xml:space="preserve">5415-6-250                                   </v>
          </cell>
          <cell r="C2808">
            <v>11473.18</v>
          </cell>
          <cell r="D2808">
            <v>4714</v>
          </cell>
        </row>
        <row r="2809">
          <cell r="A2809" t="str">
            <v xml:space="preserve">5415-6-270                                   </v>
          </cell>
          <cell r="C2809">
            <v>0</v>
          </cell>
          <cell r="D2809">
            <v>0</v>
          </cell>
        </row>
        <row r="2810">
          <cell r="A2810" t="str">
            <v xml:space="preserve">5415-6-300                                   </v>
          </cell>
          <cell r="C2810">
            <v>2570.4899999999998</v>
          </cell>
          <cell r="D2810">
            <v>42.830000000000382</v>
          </cell>
        </row>
        <row r="2811">
          <cell r="A2811" t="str">
            <v xml:space="preserve">5415-7-100                                   </v>
          </cell>
          <cell r="C2811">
            <v>0</v>
          </cell>
          <cell r="D2811">
            <v>0</v>
          </cell>
        </row>
        <row r="2812">
          <cell r="A2812" t="str">
            <v xml:space="preserve">5415-7-200                                   </v>
          </cell>
          <cell r="C2812">
            <v>0</v>
          </cell>
          <cell r="D2812">
            <v>0</v>
          </cell>
        </row>
        <row r="2813">
          <cell r="A2813" t="str">
            <v xml:space="preserve">5416-2                                       </v>
          </cell>
          <cell r="C2813">
            <v>0</v>
          </cell>
          <cell r="D2813">
            <v>0</v>
          </cell>
        </row>
        <row r="2814">
          <cell r="A2814" t="str">
            <v xml:space="preserve">5416-2-000                                   </v>
          </cell>
          <cell r="C2814">
            <v>0</v>
          </cell>
          <cell r="D2814">
            <v>0</v>
          </cell>
        </row>
        <row r="2815">
          <cell r="A2815" t="str">
            <v xml:space="preserve">5416-2-100                                   </v>
          </cell>
          <cell r="C2815">
            <v>0</v>
          </cell>
          <cell r="D2815">
            <v>0</v>
          </cell>
        </row>
        <row r="2816">
          <cell r="A2816" t="str">
            <v xml:space="preserve">5416-2-110                                   </v>
          </cell>
          <cell r="C2816">
            <v>20495.5</v>
          </cell>
          <cell r="D2816">
            <v>2805</v>
          </cell>
        </row>
        <row r="2817">
          <cell r="A2817" t="str">
            <v xml:space="preserve">5416-2-111                                   </v>
          </cell>
          <cell r="C2817">
            <v>0</v>
          </cell>
          <cell r="D2817">
            <v>0</v>
          </cell>
        </row>
        <row r="2818">
          <cell r="A2818" t="str">
            <v xml:space="preserve">5416-2-112                                   </v>
          </cell>
          <cell r="C2818">
            <v>0</v>
          </cell>
          <cell r="D2818">
            <v>0</v>
          </cell>
        </row>
        <row r="2819">
          <cell r="A2819" t="str">
            <v xml:space="preserve">5416-2-112-1                                 </v>
          </cell>
          <cell r="C2819">
            <v>0</v>
          </cell>
          <cell r="D2819">
            <v>0</v>
          </cell>
        </row>
        <row r="2820">
          <cell r="A2820" t="str">
            <v xml:space="preserve">5416-2-112-2                                 </v>
          </cell>
          <cell r="C2820">
            <v>0</v>
          </cell>
          <cell r="D2820">
            <v>0</v>
          </cell>
        </row>
        <row r="2821">
          <cell r="A2821" t="str">
            <v xml:space="preserve">5416-2-112-3                                 </v>
          </cell>
          <cell r="C2821">
            <v>0</v>
          </cell>
          <cell r="D2821">
            <v>0</v>
          </cell>
        </row>
        <row r="2822">
          <cell r="A2822" t="str">
            <v xml:space="preserve">5416-2-113                                   </v>
          </cell>
          <cell r="C2822">
            <v>0</v>
          </cell>
          <cell r="D2822">
            <v>0</v>
          </cell>
        </row>
        <row r="2823">
          <cell r="A2823" t="str">
            <v xml:space="preserve">5416-2-114                                   </v>
          </cell>
          <cell r="C2823">
            <v>0</v>
          </cell>
          <cell r="D2823">
            <v>0</v>
          </cell>
        </row>
        <row r="2824">
          <cell r="A2824" t="str">
            <v xml:space="preserve">5416-2-115                                   </v>
          </cell>
          <cell r="C2824">
            <v>0</v>
          </cell>
          <cell r="D2824">
            <v>0</v>
          </cell>
        </row>
        <row r="2825">
          <cell r="A2825" t="str">
            <v xml:space="preserve">5416-2-120                                   </v>
          </cell>
          <cell r="C2825">
            <v>0</v>
          </cell>
          <cell r="D2825">
            <v>0</v>
          </cell>
        </row>
        <row r="2826">
          <cell r="A2826" t="str">
            <v xml:space="preserve">5416-2-130                                   </v>
          </cell>
          <cell r="C2826">
            <v>0</v>
          </cell>
          <cell r="D2826">
            <v>0</v>
          </cell>
        </row>
        <row r="2827">
          <cell r="A2827" t="str">
            <v xml:space="preserve">5416-2-140                                   </v>
          </cell>
          <cell r="C2827">
            <v>0</v>
          </cell>
          <cell r="D2827">
            <v>0</v>
          </cell>
        </row>
        <row r="2828">
          <cell r="A2828" t="str">
            <v xml:space="preserve">5416-2-141                                   </v>
          </cell>
          <cell r="C2828">
            <v>0</v>
          </cell>
          <cell r="D2828">
            <v>0</v>
          </cell>
        </row>
        <row r="2829">
          <cell r="A2829" t="str">
            <v xml:space="preserve">5416-2-142                                   </v>
          </cell>
          <cell r="C2829">
            <v>0</v>
          </cell>
          <cell r="D2829">
            <v>0</v>
          </cell>
        </row>
        <row r="2830">
          <cell r="A2830" t="str">
            <v xml:space="preserve">5416-2-200                                   </v>
          </cell>
          <cell r="C2830">
            <v>4402.4399999999996</v>
          </cell>
          <cell r="D2830">
            <v>0</v>
          </cell>
        </row>
        <row r="2831">
          <cell r="A2831" t="str">
            <v xml:space="preserve">5416-2-300                                   </v>
          </cell>
          <cell r="C2831">
            <v>450</v>
          </cell>
          <cell r="D2831">
            <v>225</v>
          </cell>
        </row>
        <row r="2832">
          <cell r="A2832" t="str">
            <v xml:space="preserve">5416-2-400                                   </v>
          </cell>
          <cell r="C2832">
            <v>64967.199999999997</v>
          </cell>
          <cell r="D2832">
            <v>14124.400000000009</v>
          </cell>
        </row>
        <row r="2833">
          <cell r="A2833" t="str">
            <v xml:space="preserve">5416-2-500                                   </v>
          </cell>
          <cell r="C2833">
            <v>0</v>
          </cell>
          <cell r="D2833">
            <v>0</v>
          </cell>
        </row>
        <row r="2834">
          <cell r="A2834" t="str">
            <v xml:space="preserve">5416-2-600                                   </v>
          </cell>
          <cell r="C2834">
            <v>0</v>
          </cell>
          <cell r="D2834">
            <v>0</v>
          </cell>
        </row>
        <row r="2835">
          <cell r="A2835" t="str">
            <v xml:space="preserve">5416-2-610                                   </v>
          </cell>
          <cell r="C2835">
            <v>0</v>
          </cell>
          <cell r="D2835">
            <v>0</v>
          </cell>
        </row>
        <row r="2836">
          <cell r="A2836" t="str">
            <v xml:space="preserve">5416-2-620                                   </v>
          </cell>
          <cell r="C2836">
            <v>0</v>
          </cell>
          <cell r="D2836">
            <v>0</v>
          </cell>
        </row>
        <row r="2837">
          <cell r="A2837" t="str">
            <v xml:space="preserve">5416-2-700                                   </v>
          </cell>
          <cell r="C2837">
            <v>0</v>
          </cell>
          <cell r="D2837">
            <v>0</v>
          </cell>
        </row>
        <row r="2838">
          <cell r="A2838" t="str">
            <v xml:space="preserve">5416-2-710                                   </v>
          </cell>
          <cell r="C2838">
            <v>2925</v>
          </cell>
          <cell r="D2838">
            <v>1350</v>
          </cell>
        </row>
        <row r="2839">
          <cell r="A2839" t="str">
            <v xml:space="preserve">5416-2-720                                   </v>
          </cell>
          <cell r="C2839">
            <v>0</v>
          </cell>
          <cell r="D2839">
            <v>0</v>
          </cell>
        </row>
        <row r="2840">
          <cell r="A2840" t="str">
            <v xml:space="preserve">5416-3                                       </v>
          </cell>
          <cell r="C2840">
            <v>0</v>
          </cell>
          <cell r="D2840">
            <v>0</v>
          </cell>
        </row>
        <row r="2841">
          <cell r="A2841" t="str">
            <v xml:space="preserve">5416-3-000                                   </v>
          </cell>
          <cell r="C2841">
            <v>0</v>
          </cell>
          <cell r="D2841">
            <v>0</v>
          </cell>
        </row>
        <row r="2842">
          <cell r="A2842" t="str">
            <v xml:space="preserve">5416-3-100                                   </v>
          </cell>
          <cell r="C2842">
            <v>0</v>
          </cell>
          <cell r="D2842">
            <v>0</v>
          </cell>
        </row>
        <row r="2843">
          <cell r="A2843" t="str">
            <v xml:space="preserve">5416-3-200                                   </v>
          </cell>
          <cell r="C2843">
            <v>0</v>
          </cell>
          <cell r="D2843">
            <v>0</v>
          </cell>
        </row>
        <row r="2844">
          <cell r="A2844" t="str">
            <v xml:space="preserve">5416-5                                       </v>
          </cell>
          <cell r="C2844">
            <v>0</v>
          </cell>
          <cell r="D2844">
            <v>0</v>
          </cell>
        </row>
        <row r="2845">
          <cell r="A2845" t="str">
            <v xml:space="preserve">5416-5-100                                   </v>
          </cell>
          <cell r="C2845">
            <v>0</v>
          </cell>
          <cell r="D2845">
            <v>0</v>
          </cell>
        </row>
        <row r="2846">
          <cell r="A2846" t="str">
            <v xml:space="preserve">5416-5-200                                   </v>
          </cell>
          <cell r="C2846">
            <v>0</v>
          </cell>
          <cell r="D2846">
            <v>0</v>
          </cell>
        </row>
        <row r="2847">
          <cell r="A2847" t="str">
            <v xml:space="preserve">5416-6                                       </v>
          </cell>
          <cell r="C2847">
            <v>0</v>
          </cell>
          <cell r="D2847">
            <v>0</v>
          </cell>
        </row>
        <row r="2848">
          <cell r="A2848" t="str">
            <v xml:space="preserve">5416-6-100                                   </v>
          </cell>
          <cell r="C2848">
            <v>3161</v>
          </cell>
          <cell r="D2848">
            <v>0</v>
          </cell>
        </row>
        <row r="2849">
          <cell r="A2849" t="str">
            <v xml:space="preserve">5416-6-150                                   </v>
          </cell>
          <cell r="C2849">
            <v>2419</v>
          </cell>
          <cell r="D2849">
            <v>0</v>
          </cell>
        </row>
        <row r="2850">
          <cell r="A2850" t="str">
            <v xml:space="preserve">5416-6-170                                   </v>
          </cell>
          <cell r="C2850">
            <v>0</v>
          </cell>
          <cell r="D2850">
            <v>0</v>
          </cell>
        </row>
        <row r="2851">
          <cell r="A2851" t="str">
            <v xml:space="preserve">5416-6-200                                   </v>
          </cell>
          <cell r="C2851">
            <v>450</v>
          </cell>
          <cell r="D2851">
            <v>0</v>
          </cell>
        </row>
        <row r="2852">
          <cell r="A2852" t="str">
            <v xml:space="preserve">5416-6-250                                   </v>
          </cell>
          <cell r="C2852">
            <v>3465</v>
          </cell>
          <cell r="D2852">
            <v>2250</v>
          </cell>
        </row>
        <row r="2853">
          <cell r="A2853" t="str">
            <v xml:space="preserve">5416-6-270                                   </v>
          </cell>
          <cell r="C2853">
            <v>0</v>
          </cell>
          <cell r="D2853">
            <v>0</v>
          </cell>
        </row>
        <row r="2854">
          <cell r="A2854" t="str">
            <v xml:space="preserve">5416-6-300                                   </v>
          </cell>
          <cell r="C2854">
            <v>0</v>
          </cell>
          <cell r="D2854">
            <v>0</v>
          </cell>
        </row>
        <row r="2855">
          <cell r="A2855" t="str">
            <v xml:space="preserve">5416-7-100                                   </v>
          </cell>
          <cell r="C2855">
            <v>0</v>
          </cell>
          <cell r="D2855">
            <v>0</v>
          </cell>
        </row>
        <row r="2856">
          <cell r="A2856" t="str">
            <v xml:space="preserve">5416-7-200                                   </v>
          </cell>
          <cell r="C2856">
            <v>0</v>
          </cell>
          <cell r="D2856">
            <v>0</v>
          </cell>
        </row>
        <row r="2857">
          <cell r="A2857" t="str">
            <v xml:space="preserve">5417-2                                       </v>
          </cell>
          <cell r="C2857">
            <v>0</v>
          </cell>
          <cell r="D2857">
            <v>0</v>
          </cell>
        </row>
        <row r="2858">
          <cell r="A2858" t="str">
            <v xml:space="preserve">5417-2-000                                   </v>
          </cell>
          <cell r="C2858">
            <v>0</v>
          </cell>
          <cell r="D2858">
            <v>0</v>
          </cell>
        </row>
        <row r="2859">
          <cell r="A2859" t="str">
            <v xml:space="preserve">5417-2-100                                   </v>
          </cell>
          <cell r="C2859">
            <v>28128</v>
          </cell>
          <cell r="D2859">
            <v>8625</v>
          </cell>
        </row>
        <row r="2860">
          <cell r="A2860" t="str">
            <v xml:space="preserve">5417-2-110                                   </v>
          </cell>
          <cell r="C2860">
            <v>131852.9</v>
          </cell>
          <cell r="D2860">
            <v>23607</v>
          </cell>
        </row>
        <row r="2861">
          <cell r="A2861" t="str">
            <v xml:space="preserve">5417-2-120                                   </v>
          </cell>
          <cell r="C2861">
            <v>0</v>
          </cell>
          <cell r="D2861">
            <v>0</v>
          </cell>
        </row>
        <row r="2862">
          <cell r="A2862" t="str">
            <v xml:space="preserve">5417-2-130                                   </v>
          </cell>
          <cell r="C2862">
            <v>0</v>
          </cell>
          <cell r="D2862">
            <v>0</v>
          </cell>
        </row>
        <row r="2863">
          <cell r="A2863" t="str">
            <v xml:space="preserve">5417-2-140                                   </v>
          </cell>
          <cell r="C2863">
            <v>0</v>
          </cell>
          <cell r="D2863">
            <v>0</v>
          </cell>
        </row>
        <row r="2864">
          <cell r="A2864" t="str">
            <v xml:space="preserve">5417-2-141                                   </v>
          </cell>
          <cell r="C2864">
            <v>0</v>
          </cell>
          <cell r="D2864">
            <v>0</v>
          </cell>
        </row>
        <row r="2865">
          <cell r="A2865" t="str">
            <v xml:space="preserve">5417-2-142                                   </v>
          </cell>
          <cell r="C2865">
            <v>0</v>
          </cell>
          <cell r="D2865">
            <v>0</v>
          </cell>
        </row>
        <row r="2866">
          <cell r="A2866" t="str">
            <v xml:space="preserve">5417-2-200                                   </v>
          </cell>
          <cell r="C2866">
            <v>29143.9</v>
          </cell>
          <cell r="D2866">
            <v>5960</v>
          </cell>
        </row>
        <row r="2867">
          <cell r="A2867" t="str">
            <v xml:space="preserve">5417-2-300                                   </v>
          </cell>
          <cell r="C2867">
            <v>0</v>
          </cell>
          <cell r="D2867">
            <v>0</v>
          </cell>
        </row>
        <row r="2868">
          <cell r="A2868" t="str">
            <v xml:space="preserve">5417-2-400                                   </v>
          </cell>
          <cell r="C2868">
            <v>81793.600000000006</v>
          </cell>
          <cell r="D2868">
            <v>13785</v>
          </cell>
        </row>
        <row r="2869">
          <cell r="A2869" t="str">
            <v xml:space="preserve">5417-2-500                                   </v>
          </cell>
          <cell r="C2869">
            <v>0</v>
          </cell>
          <cell r="D2869">
            <v>0</v>
          </cell>
        </row>
        <row r="2870">
          <cell r="A2870" t="str">
            <v xml:space="preserve">5417-2-600                                   </v>
          </cell>
          <cell r="C2870">
            <v>0</v>
          </cell>
          <cell r="D2870">
            <v>0</v>
          </cell>
        </row>
        <row r="2871">
          <cell r="A2871" t="str">
            <v xml:space="preserve">5417-2-610                                   </v>
          </cell>
          <cell r="C2871">
            <v>0</v>
          </cell>
          <cell r="D2871">
            <v>0</v>
          </cell>
        </row>
        <row r="2872">
          <cell r="A2872" t="str">
            <v xml:space="preserve">5417-2-620                                   </v>
          </cell>
          <cell r="C2872">
            <v>0</v>
          </cell>
          <cell r="D2872">
            <v>0</v>
          </cell>
        </row>
        <row r="2873">
          <cell r="A2873" t="str">
            <v xml:space="preserve">5417-2-700                                   </v>
          </cell>
          <cell r="C2873">
            <v>0</v>
          </cell>
          <cell r="D2873">
            <v>280</v>
          </cell>
        </row>
        <row r="2874">
          <cell r="A2874" t="str">
            <v xml:space="preserve">5417-2-710                                   </v>
          </cell>
          <cell r="C2874">
            <v>46626.28</v>
          </cell>
          <cell r="D2874">
            <v>33170.449999999997</v>
          </cell>
        </row>
        <row r="2875">
          <cell r="A2875" t="str">
            <v xml:space="preserve">5417-2-720                                   </v>
          </cell>
          <cell r="C2875">
            <v>30793.9</v>
          </cell>
          <cell r="D2875">
            <v>7100</v>
          </cell>
        </row>
        <row r="2876">
          <cell r="A2876" t="str">
            <v xml:space="preserve">5417-3                                       </v>
          </cell>
          <cell r="C2876">
            <v>0</v>
          </cell>
          <cell r="D2876">
            <v>0</v>
          </cell>
        </row>
        <row r="2877">
          <cell r="A2877" t="str">
            <v xml:space="preserve">5417-3-000                                   </v>
          </cell>
          <cell r="C2877">
            <v>0</v>
          </cell>
          <cell r="D2877">
            <v>0</v>
          </cell>
        </row>
        <row r="2878">
          <cell r="A2878" t="str">
            <v xml:space="preserve">5417-3-100                                   </v>
          </cell>
          <cell r="C2878">
            <v>29143.9</v>
          </cell>
          <cell r="D2878">
            <v>5960</v>
          </cell>
        </row>
        <row r="2879">
          <cell r="A2879" t="str">
            <v xml:space="preserve">5417-3-200                                   </v>
          </cell>
          <cell r="C2879">
            <v>0</v>
          </cell>
          <cell r="D2879">
            <v>0</v>
          </cell>
        </row>
        <row r="2880">
          <cell r="A2880" t="str">
            <v xml:space="preserve">5417-5                                       </v>
          </cell>
          <cell r="C2880">
            <v>0</v>
          </cell>
          <cell r="D2880">
            <v>0</v>
          </cell>
        </row>
        <row r="2881">
          <cell r="A2881" t="str">
            <v xml:space="preserve">5417-5-100                                   </v>
          </cell>
          <cell r="C2881">
            <v>0</v>
          </cell>
          <cell r="D2881">
            <v>0</v>
          </cell>
        </row>
        <row r="2882">
          <cell r="A2882" t="str">
            <v xml:space="preserve">5417-5-200                                   </v>
          </cell>
          <cell r="C2882">
            <v>0</v>
          </cell>
          <cell r="D2882">
            <v>0</v>
          </cell>
        </row>
        <row r="2883">
          <cell r="A2883" t="str">
            <v xml:space="preserve">5417-6                                       </v>
          </cell>
          <cell r="C2883">
            <v>0</v>
          </cell>
          <cell r="D2883">
            <v>0</v>
          </cell>
        </row>
        <row r="2884">
          <cell r="A2884" t="str">
            <v xml:space="preserve">5417-6-100                                   </v>
          </cell>
          <cell r="C2884">
            <v>35193.9</v>
          </cell>
          <cell r="D2884">
            <v>5960</v>
          </cell>
        </row>
        <row r="2885">
          <cell r="A2885" t="str">
            <v xml:space="preserve">5417-6-150                                   </v>
          </cell>
          <cell r="C2885">
            <v>15691.95</v>
          </cell>
          <cell r="D2885">
            <v>2980</v>
          </cell>
        </row>
        <row r="2886">
          <cell r="A2886" t="str">
            <v xml:space="preserve">5417-6-170                                   </v>
          </cell>
          <cell r="C2886">
            <v>0</v>
          </cell>
          <cell r="D2886">
            <v>0</v>
          </cell>
        </row>
        <row r="2887">
          <cell r="A2887" t="str">
            <v xml:space="preserve">5417-6-200                                   </v>
          </cell>
          <cell r="C2887">
            <v>150</v>
          </cell>
          <cell r="D2887">
            <v>0</v>
          </cell>
        </row>
        <row r="2888">
          <cell r="A2888" t="str">
            <v xml:space="preserve">5417-6-250                                   </v>
          </cell>
          <cell r="C2888">
            <v>0</v>
          </cell>
          <cell r="D2888">
            <v>0</v>
          </cell>
        </row>
        <row r="2889">
          <cell r="A2889" t="str">
            <v xml:space="preserve">5417-6-270                                   </v>
          </cell>
          <cell r="C2889">
            <v>0</v>
          </cell>
          <cell r="D2889">
            <v>0</v>
          </cell>
        </row>
        <row r="2890">
          <cell r="A2890" t="str">
            <v xml:space="preserve">5417-6-300                                   </v>
          </cell>
          <cell r="C2890">
            <v>0</v>
          </cell>
          <cell r="D2890">
            <v>0</v>
          </cell>
        </row>
        <row r="2891">
          <cell r="A2891" t="str">
            <v xml:space="preserve">5417-7-100                                   </v>
          </cell>
          <cell r="C2891">
            <v>0</v>
          </cell>
          <cell r="D2891">
            <v>0</v>
          </cell>
        </row>
        <row r="2892">
          <cell r="A2892" t="str">
            <v xml:space="preserve">5417-7-200                                   </v>
          </cell>
          <cell r="C2892">
            <v>0</v>
          </cell>
          <cell r="D2892">
            <v>0</v>
          </cell>
        </row>
        <row r="2893">
          <cell r="A2893" t="str">
            <v xml:space="preserve">5418-2                                       </v>
          </cell>
          <cell r="C2893">
            <v>0</v>
          </cell>
          <cell r="D2893">
            <v>0</v>
          </cell>
        </row>
        <row r="2894">
          <cell r="A2894" t="str">
            <v xml:space="preserve">5418-2-000                                   </v>
          </cell>
          <cell r="C2894">
            <v>0</v>
          </cell>
          <cell r="D2894">
            <v>0</v>
          </cell>
        </row>
        <row r="2895">
          <cell r="A2895" t="str">
            <v xml:space="preserve">5418-2-100                                   </v>
          </cell>
          <cell r="C2895">
            <v>0</v>
          </cell>
          <cell r="D2895">
            <v>0</v>
          </cell>
        </row>
        <row r="2896">
          <cell r="A2896" t="str">
            <v xml:space="preserve">5418-2-110                                   </v>
          </cell>
          <cell r="C2896">
            <v>381309.3</v>
          </cell>
          <cell r="D2896">
            <v>79561.859999999986</v>
          </cell>
        </row>
        <row r="2897">
          <cell r="A2897" t="str">
            <v xml:space="preserve">5418-2-111                                   </v>
          </cell>
          <cell r="C2897">
            <v>0</v>
          </cell>
          <cell r="D2897">
            <v>0</v>
          </cell>
        </row>
        <row r="2898">
          <cell r="A2898" t="str">
            <v xml:space="preserve">5418-2-112                                   </v>
          </cell>
          <cell r="C2898">
            <v>120000</v>
          </cell>
          <cell r="D2898">
            <v>30000</v>
          </cell>
        </row>
        <row r="2899">
          <cell r="A2899" t="str">
            <v xml:space="preserve">5418-2-112-1                                 </v>
          </cell>
          <cell r="C2899">
            <v>30000</v>
          </cell>
          <cell r="D2899">
            <v>0</v>
          </cell>
        </row>
        <row r="2900">
          <cell r="A2900" t="str">
            <v xml:space="preserve">5418-2-112-2                                 </v>
          </cell>
          <cell r="C2900">
            <v>0</v>
          </cell>
          <cell r="D2900">
            <v>0</v>
          </cell>
        </row>
        <row r="2901">
          <cell r="A2901" t="str">
            <v xml:space="preserve">5418-2-112-3                                 </v>
          </cell>
          <cell r="C2901">
            <v>0</v>
          </cell>
          <cell r="D2901">
            <v>0</v>
          </cell>
        </row>
        <row r="2902">
          <cell r="A2902" t="str">
            <v xml:space="preserve">5418-2-113                                   </v>
          </cell>
          <cell r="C2902">
            <v>0</v>
          </cell>
          <cell r="D2902">
            <v>0</v>
          </cell>
        </row>
        <row r="2903">
          <cell r="A2903" t="str">
            <v xml:space="preserve">5418-2-114                                   </v>
          </cell>
          <cell r="C2903">
            <v>0</v>
          </cell>
          <cell r="D2903">
            <v>0</v>
          </cell>
        </row>
        <row r="2904">
          <cell r="A2904" t="str">
            <v xml:space="preserve">5418-2-115                                   </v>
          </cell>
          <cell r="C2904">
            <v>127500</v>
          </cell>
          <cell r="D2904">
            <v>22500</v>
          </cell>
        </row>
        <row r="2905">
          <cell r="A2905" t="str">
            <v xml:space="preserve">5418-2-120                                   </v>
          </cell>
          <cell r="C2905">
            <v>0</v>
          </cell>
          <cell r="D2905">
            <v>0</v>
          </cell>
        </row>
        <row r="2906">
          <cell r="A2906" t="str">
            <v xml:space="preserve">5418-2-130                                   </v>
          </cell>
          <cell r="C2906">
            <v>0</v>
          </cell>
          <cell r="D2906">
            <v>0</v>
          </cell>
        </row>
        <row r="2907">
          <cell r="A2907" t="str">
            <v xml:space="preserve">5418-2-140                                   </v>
          </cell>
          <cell r="C2907">
            <v>0</v>
          </cell>
          <cell r="D2907">
            <v>0</v>
          </cell>
        </row>
        <row r="2908">
          <cell r="A2908" t="str">
            <v xml:space="preserve">5418-2-141                                   </v>
          </cell>
          <cell r="C2908">
            <v>0</v>
          </cell>
          <cell r="D2908">
            <v>0</v>
          </cell>
        </row>
        <row r="2909">
          <cell r="A2909" t="str">
            <v xml:space="preserve">5418-2-142                                   </v>
          </cell>
          <cell r="C2909">
            <v>0</v>
          </cell>
          <cell r="D2909">
            <v>0</v>
          </cell>
        </row>
        <row r="2910">
          <cell r="A2910" t="str">
            <v xml:space="preserve">5418-2-200                                   </v>
          </cell>
          <cell r="C2910">
            <v>0</v>
          </cell>
          <cell r="D2910">
            <v>0</v>
          </cell>
        </row>
        <row r="2911">
          <cell r="A2911" t="str">
            <v xml:space="preserve">5418-2-300                                   </v>
          </cell>
          <cell r="C2911">
            <v>0</v>
          </cell>
          <cell r="D2911">
            <v>0</v>
          </cell>
        </row>
        <row r="2912">
          <cell r="A2912" t="str">
            <v xml:space="preserve">5418-2-400                                   </v>
          </cell>
          <cell r="C2912">
            <v>1500</v>
          </cell>
          <cell r="D2912">
            <v>0</v>
          </cell>
        </row>
        <row r="2913">
          <cell r="A2913" t="str">
            <v xml:space="preserve">5418-2-500                                   </v>
          </cell>
          <cell r="C2913">
            <v>0</v>
          </cell>
          <cell r="D2913">
            <v>0</v>
          </cell>
        </row>
        <row r="2914">
          <cell r="A2914" t="str">
            <v xml:space="preserve">5418-2-600                                   </v>
          </cell>
          <cell r="C2914">
            <v>0</v>
          </cell>
          <cell r="D2914">
            <v>0</v>
          </cell>
        </row>
        <row r="2915">
          <cell r="A2915" t="str">
            <v xml:space="preserve">5418-2-610                                   </v>
          </cell>
          <cell r="C2915">
            <v>0</v>
          </cell>
          <cell r="D2915">
            <v>0</v>
          </cell>
        </row>
        <row r="2916">
          <cell r="A2916" t="str">
            <v xml:space="preserve">5418-2-620                                   </v>
          </cell>
          <cell r="C2916">
            <v>0</v>
          </cell>
          <cell r="D2916">
            <v>0</v>
          </cell>
        </row>
        <row r="2917">
          <cell r="A2917" t="str">
            <v xml:space="preserve">5418-2-700                                   </v>
          </cell>
          <cell r="C2917">
            <v>0</v>
          </cell>
          <cell r="D2917">
            <v>0</v>
          </cell>
        </row>
        <row r="2918">
          <cell r="A2918" t="str">
            <v xml:space="preserve">5418-2-710                                   </v>
          </cell>
          <cell r="C2918">
            <v>225000</v>
          </cell>
          <cell r="D2918">
            <v>45000</v>
          </cell>
        </row>
        <row r="2919">
          <cell r="A2919" t="str">
            <v xml:space="preserve">5418-2-720                                   </v>
          </cell>
          <cell r="C2919">
            <v>0</v>
          </cell>
          <cell r="D2919">
            <v>0</v>
          </cell>
        </row>
        <row r="2920">
          <cell r="A2920" t="str">
            <v xml:space="preserve">5418-3                                       </v>
          </cell>
          <cell r="C2920">
            <v>0</v>
          </cell>
          <cell r="D2920">
            <v>0</v>
          </cell>
        </row>
        <row r="2921">
          <cell r="A2921" t="str">
            <v xml:space="preserve">5418-3-000                                   </v>
          </cell>
          <cell r="C2921">
            <v>0</v>
          </cell>
          <cell r="D2921">
            <v>0</v>
          </cell>
        </row>
        <row r="2922">
          <cell r="A2922" t="str">
            <v xml:space="preserve">5418-3-100                                   </v>
          </cell>
          <cell r="C2922">
            <v>0</v>
          </cell>
          <cell r="D2922">
            <v>0</v>
          </cell>
        </row>
        <row r="2923">
          <cell r="A2923" t="str">
            <v xml:space="preserve">5418-3-200                                   </v>
          </cell>
          <cell r="C2923">
            <v>0</v>
          </cell>
          <cell r="D2923">
            <v>0</v>
          </cell>
        </row>
        <row r="2924">
          <cell r="A2924" t="str">
            <v xml:space="preserve">5418-5                                       </v>
          </cell>
          <cell r="C2924">
            <v>0</v>
          </cell>
          <cell r="D2924">
            <v>0</v>
          </cell>
        </row>
        <row r="2925">
          <cell r="A2925" t="str">
            <v xml:space="preserve">5418-5-100                                   </v>
          </cell>
          <cell r="C2925">
            <v>0</v>
          </cell>
          <cell r="D2925">
            <v>0</v>
          </cell>
        </row>
        <row r="2926">
          <cell r="A2926" t="str">
            <v xml:space="preserve">5418-5-200                                   </v>
          </cell>
          <cell r="C2926">
            <v>0</v>
          </cell>
          <cell r="D2926">
            <v>0</v>
          </cell>
        </row>
        <row r="2927">
          <cell r="A2927" t="str">
            <v xml:space="preserve">5418-6                                       </v>
          </cell>
          <cell r="C2927">
            <v>0</v>
          </cell>
          <cell r="D2927">
            <v>0</v>
          </cell>
        </row>
        <row r="2928">
          <cell r="A2928" t="str">
            <v xml:space="preserve">5418-6-100                                   </v>
          </cell>
          <cell r="C2928">
            <v>0</v>
          </cell>
          <cell r="D2928">
            <v>0</v>
          </cell>
        </row>
        <row r="2929">
          <cell r="A2929" t="str">
            <v xml:space="preserve">5418-6-150                                   </v>
          </cell>
          <cell r="C2929">
            <v>0</v>
          </cell>
          <cell r="D2929">
            <v>0</v>
          </cell>
        </row>
        <row r="2930">
          <cell r="A2930" t="str">
            <v xml:space="preserve">5418-6-170                                   </v>
          </cell>
          <cell r="C2930">
            <v>0</v>
          </cell>
          <cell r="D2930">
            <v>0</v>
          </cell>
        </row>
        <row r="2931">
          <cell r="A2931" t="str">
            <v xml:space="preserve">5418-6-200                                   </v>
          </cell>
          <cell r="C2931">
            <v>0</v>
          </cell>
          <cell r="D2931">
            <v>0</v>
          </cell>
        </row>
        <row r="2932">
          <cell r="A2932" t="str">
            <v xml:space="preserve">5418-6-250                                   </v>
          </cell>
          <cell r="C2932">
            <v>0</v>
          </cell>
          <cell r="D2932">
            <v>0</v>
          </cell>
        </row>
        <row r="2933">
          <cell r="A2933" t="str">
            <v xml:space="preserve">5418-6-270                                   </v>
          </cell>
          <cell r="C2933">
            <v>0</v>
          </cell>
          <cell r="D2933">
            <v>0</v>
          </cell>
        </row>
        <row r="2934">
          <cell r="A2934" t="str">
            <v xml:space="preserve">5418-6-300                                   </v>
          </cell>
          <cell r="C2934">
            <v>75000</v>
          </cell>
          <cell r="D2934">
            <v>15000</v>
          </cell>
        </row>
        <row r="2935">
          <cell r="A2935" t="str">
            <v xml:space="preserve">5418-7-100                                   </v>
          </cell>
          <cell r="C2935">
            <v>0</v>
          </cell>
          <cell r="D2935">
            <v>0</v>
          </cell>
        </row>
        <row r="2936">
          <cell r="A2936" t="str">
            <v xml:space="preserve">5418-7-200                                   </v>
          </cell>
          <cell r="C2936">
            <v>0</v>
          </cell>
          <cell r="D2936">
            <v>0</v>
          </cell>
        </row>
        <row r="2937">
          <cell r="A2937" t="str">
            <v xml:space="preserve">5419-2                                       </v>
          </cell>
          <cell r="C2937">
            <v>0</v>
          </cell>
          <cell r="D2937">
            <v>0</v>
          </cell>
        </row>
        <row r="2938">
          <cell r="A2938" t="str">
            <v xml:space="preserve">5419-2-000                                   </v>
          </cell>
          <cell r="C2938">
            <v>31387.5</v>
          </cell>
          <cell r="D2938">
            <v>191</v>
          </cell>
        </row>
        <row r="2939">
          <cell r="A2939" t="str">
            <v xml:space="preserve">5419-2-100                                   </v>
          </cell>
          <cell r="C2939">
            <v>18198</v>
          </cell>
          <cell r="D2939">
            <v>2514</v>
          </cell>
        </row>
        <row r="2940">
          <cell r="A2940" t="str">
            <v xml:space="preserve">5419-2-110                                   </v>
          </cell>
          <cell r="C2940">
            <v>133791.32999999999</v>
          </cell>
          <cell r="D2940">
            <v>18538.950000000012</v>
          </cell>
        </row>
        <row r="2941">
          <cell r="A2941" t="str">
            <v xml:space="preserve">5419-2-111                                   </v>
          </cell>
          <cell r="C2941">
            <v>0</v>
          </cell>
          <cell r="D2941">
            <v>0</v>
          </cell>
        </row>
        <row r="2942">
          <cell r="A2942" t="str">
            <v xml:space="preserve">5419-2-112                                   </v>
          </cell>
          <cell r="C2942">
            <v>7690.48</v>
          </cell>
          <cell r="D2942">
            <v>0</v>
          </cell>
        </row>
        <row r="2943">
          <cell r="A2943" t="str">
            <v xml:space="preserve">5419-2-112-1                                 </v>
          </cell>
          <cell r="C2943">
            <v>-0.1</v>
          </cell>
          <cell r="D2943">
            <v>0</v>
          </cell>
        </row>
        <row r="2944">
          <cell r="A2944" t="str">
            <v xml:space="preserve">5419-2-112-2                                 </v>
          </cell>
          <cell r="C2944">
            <v>0</v>
          </cell>
          <cell r="D2944">
            <v>0</v>
          </cell>
        </row>
        <row r="2945">
          <cell r="A2945" t="str">
            <v xml:space="preserve">5419-2-112-3                                 </v>
          </cell>
          <cell r="C2945">
            <v>0</v>
          </cell>
          <cell r="D2945">
            <v>0</v>
          </cell>
        </row>
        <row r="2946">
          <cell r="A2946" t="str">
            <v xml:space="preserve">5419-2-113                                   </v>
          </cell>
          <cell r="C2946">
            <v>450</v>
          </cell>
          <cell r="D2946">
            <v>0</v>
          </cell>
        </row>
        <row r="2947">
          <cell r="A2947" t="str">
            <v xml:space="preserve">5419-2-114                                   </v>
          </cell>
          <cell r="C2947">
            <v>0</v>
          </cell>
          <cell r="D2947">
            <v>0</v>
          </cell>
        </row>
        <row r="2948">
          <cell r="A2948" t="str">
            <v xml:space="preserve">5419-2-115                                   </v>
          </cell>
          <cell r="C2948">
            <v>20479.91</v>
          </cell>
          <cell r="D2948">
            <v>0</v>
          </cell>
        </row>
        <row r="2949">
          <cell r="A2949" t="str">
            <v xml:space="preserve">5419-2-120                                   </v>
          </cell>
          <cell r="C2949">
            <v>404.77</v>
          </cell>
          <cell r="D2949">
            <v>110</v>
          </cell>
        </row>
        <row r="2950">
          <cell r="A2950" t="str">
            <v xml:space="preserve">5419-2-130                                   </v>
          </cell>
          <cell r="C2950">
            <v>12740</v>
          </cell>
          <cell r="D2950">
            <v>4700</v>
          </cell>
        </row>
        <row r="2951">
          <cell r="A2951" t="str">
            <v xml:space="preserve">5419-2-140                                   </v>
          </cell>
          <cell r="C2951">
            <v>130</v>
          </cell>
          <cell r="D2951">
            <v>0</v>
          </cell>
        </row>
        <row r="2952">
          <cell r="A2952" t="str">
            <v xml:space="preserve">5419-2-141                                   </v>
          </cell>
          <cell r="C2952">
            <v>0</v>
          </cell>
          <cell r="D2952">
            <v>0</v>
          </cell>
        </row>
        <row r="2953">
          <cell r="A2953" t="str">
            <v xml:space="preserve">5419-2-142                                   </v>
          </cell>
          <cell r="C2953">
            <v>0</v>
          </cell>
          <cell r="D2953">
            <v>0</v>
          </cell>
        </row>
        <row r="2954">
          <cell r="A2954" t="str">
            <v xml:space="preserve">5419-2-200                                   </v>
          </cell>
          <cell r="C2954">
            <v>69100.570000000007</v>
          </cell>
          <cell r="D2954">
            <v>2670</v>
          </cell>
        </row>
        <row r="2955">
          <cell r="A2955" t="str">
            <v xml:space="preserve">5419-2-300                                   </v>
          </cell>
          <cell r="C2955">
            <v>49875.29</v>
          </cell>
          <cell r="D2955">
            <v>12140.93</v>
          </cell>
        </row>
        <row r="2956">
          <cell r="A2956" t="str">
            <v xml:space="preserve">5419-2-400                                   </v>
          </cell>
          <cell r="C2956">
            <v>109845.14</v>
          </cell>
          <cell r="D2956">
            <v>18211.910000000003</v>
          </cell>
        </row>
        <row r="2957">
          <cell r="A2957" t="str">
            <v xml:space="preserve">5419-2-500                                   </v>
          </cell>
          <cell r="C2957">
            <v>0</v>
          </cell>
          <cell r="D2957">
            <v>0</v>
          </cell>
        </row>
        <row r="2958">
          <cell r="A2958" t="str">
            <v xml:space="preserve">5419-2-600                                   </v>
          </cell>
          <cell r="C2958">
            <v>6.93</v>
          </cell>
          <cell r="D2958">
            <v>39.950000000000003</v>
          </cell>
        </row>
        <row r="2959">
          <cell r="A2959" t="str">
            <v xml:space="preserve">5419-2-610                                   </v>
          </cell>
          <cell r="C2959">
            <v>0</v>
          </cell>
          <cell r="D2959">
            <v>0</v>
          </cell>
        </row>
        <row r="2960">
          <cell r="A2960" t="str">
            <v xml:space="preserve">5419-2-620                                   </v>
          </cell>
          <cell r="C2960">
            <v>0</v>
          </cell>
          <cell r="D2960">
            <v>0</v>
          </cell>
        </row>
        <row r="2961">
          <cell r="A2961" t="str">
            <v xml:space="preserve">5419-2-700                                   </v>
          </cell>
          <cell r="C2961">
            <v>69.2</v>
          </cell>
          <cell r="D2961">
            <v>0</v>
          </cell>
        </row>
        <row r="2962">
          <cell r="A2962" t="str">
            <v xml:space="preserve">5419-2-710                                   </v>
          </cell>
          <cell r="C2962">
            <v>74093.56</v>
          </cell>
          <cell r="D2962">
            <v>60646.239999999991</v>
          </cell>
        </row>
        <row r="2963">
          <cell r="A2963" t="str">
            <v xml:space="preserve">5419-2-720                                   </v>
          </cell>
          <cell r="C2963">
            <v>15515.9</v>
          </cell>
          <cell r="D2963">
            <v>12636.000000000002</v>
          </cell>
        </row>
        <row r="2964">
          <cell r="A2964" t="str">
            <v xml:space="preserve">5419-3                                       </v>
          </cell>
          <cell r="C2964">
            <v>0</v>
          </cell>
          <cell r="D2964">
            <v>0</v>
          </cell>
        </row>
        <row r="2965">
          <cell r="A2965" t="str">
            <v xml:space="preserve">5419-3-000                                   </v>
          </cell>
          <cell r="C2965">
            <v>0</v>
          </cell>
          <cell r="D2965">
            <v>0</v>
          </cell>
        </row>
        <row r="2966">
          <cell r="A2966" t="str">
            <v xml:space="preserve">5419-3-100                                   </v>
          </cell>
          <cell r="C2966">
            <v>0</v>
          </cell>
          <cell r="D2966">
            <v>0</v>
          </cell>
        </row>
        <row r="2967">
          <cell r="A2967" t="str">
            <v xml:space="preserve">5419-3-200                                   </v>
          </cell>
          <cell r="C2967">
            <v>0</v>
          </cell>
          <cell r="D2967">
            <v>0</v>
          </cell>
        </row>
        <row r="2968">
          <cell r="A2968" t="str">
            <v xml:space="preserve">5419-5                                       </v>
          </cell>
          <cell r="C2968">
            <v>0</v>
          </cell>
          <cell r="D2968">
            <v>0</v>
          </cell>
        </row>
        <row r="2969">
          <cell r="A2969" t="str">
            <v xml:space="preserve">5419-5-100                                   </v>
          </cell>
          <cell r="C2969">
            <v>63.56</v>
          </cell>
          <cell r="D2969">
            <v>0</v>
          </cell>
        </row>
        <row r="2970">
          <cell r="A2970" t="str">
            <v xml:space="preserve">5419-5-200                                   </v>
          </cell>
          <cell r="C2970">
            <v>0</v>
          </cell>
          <cell r="D2970">
            <v>0</v>
          </cell>
        </row>
        <row r="2971">
          <cell r="A2971" t="str">
            <v xml:space="preserve">5419-6                                       </v>
          </cell>
          <cell r="C2971">
            <v>0</v>
          </cell>
          <cell r="D2971">
            <v>0</v>
          </cell>
        </row>
        <row r="2972">
          <cell r="A2972" t="str">
            <v xml:space="preserve">5419-6-100                                   </v>
          </cell>
          <cell r="C2972">
            <v>3894</v>
          </cell>
          <cell r="D2972">
            <v>16000</v>
          </cell>
        </row>
        <row r="2973">
          <cell r="A2973" t="str">
            <v xml:space="preserve">5419-6-150                                   </v>
          </cell>
          <cell r="C2973">
            <v>2600</v>
          </cell>
          <cell r="D2973">
            <v>1564</v>
          </cell>
        </row>
        <row r="2974">
          <cell r="A2974" t="str">
            <v xml:space="preserve">5419-6-170                                   </v>
          </cell>
          <cell r="C2974">
            <v>0</v>
          </cell>
          <cell r="D2974">
            <v>0</v>
          </cell>
        </row>
        <row r="2975">
          <cell r="A2975" t="str">
            <v xml:space="preserve">5419-6-200                                   </v>
          </cell>
          <cell r="C2975">
            <v>305.60000000000002</v>
          </cell>
          <cell r="D2975">
            <v>0</v>
          </cell>
        </row>
        <row r="2976">
          <cell r="A2976" t="str">
            <v xml:space="preserve">5419-6-250                                   </v>
          </cell>
          <cell r="C2976">
            <v>2072.9</v>
          </cell>
          <cell r="D2976">
            <v>0</v>
          </cell>
        </row>
        <row r="2977">
          <cell r="A2977" t="str">
            <v xml:space="preserve">5419-6-270                                   </v>
          </cell>
          <cell r="C2977">
            <v>0</v>
          </cell>
          <cell r="D2977">
            <v>0</v>
          </cell>
        </row>
        <row r="2978">
          <cell r="A2978" t="str">
            <v xml:space="preserve">5419-6-300                                   </v>
          </cell>
          <cell r="C2978">
            <v>104185.37</v>
          </cell>
          <cell r="D2978">
            <v>40000</v>
          </cell>
        </row>
        <row r="2979">
          <cell r="A2979" t="str">
            <v xml:space="preserve">5419-7-100                                   </v>
          </cell>
          <cell r="C2979">
            <v>0</v>
          </cell>
          <cell r="D2979">
            <v>0</v>
          </cell>
        </row>
        <row r="2980">
          <cell r="A2980" t="str">
            <v xml:space="preserve">5419-7-200                                   </v>
          </cell>
          <cell r="C2980">
            <v>0</v>
          </cell>
          <cell r="D2980">
            <v>0</v>
          </cell>
        </row>
        <row r="2981">
          <cell r="A2981" t="str">
            <v xml:space="preserve">5420-2                                       </v>
          </cell>
          <cell r="C2981">
            <v>0</v>
          </cell>
          <cell r="D2981">
            <v>0</v>
          </cell>
        </row>
        <row r="2982">
          <cell r="A2982" t="str">
            <v xml:space="preserve">5420-2-000                                   </v>
          </cell>
          <cell r="C2982">
            <v>0</v>
          </cell>
          <cell r="D2982">
            <v>0</v>
          </cell>
        </row>
        <row r="2983">
          <cell r="A2983" t="str">
            <v xml:space="preserve">5420-2-100                                   </v>
          </cell>
          <cell r="C2983">
            <v>0</v>
          </cell>
          <cell r="D2983">
            <v>0</v>
          </cell>
        </row>
        <row r="2984">
          <cell r="A2984" t="str">
            <v xml:space="preserve">5420-2-110                                   </v>
          </cell>
          <cell r="C2984">
            <v>0</v>
          </cell>
          <cell r="D2984">
            <v>0</v>
          </cell>
        </row>
        <row r="2985">
          <cell r="A2985" t="str">
            <v xml:space="preserve">5420-2-115                                   </v>
          </cell>
          <cell r="C2985">
            <v>55000</v>
          </cell>
          <cell r="D2985">
            <v>12170</v>
          </cell>
        </row>
        <row r="2986">
          <cell r="A2986" t="str">
            <v xml:space="preserve">5420-2-120                                   </v>
          </cell>
          <cell r="C2986">
            <v>0</v>
          </cell>
          <cell r="D2986">
            <v>0</v>
          </cell>
        </row>
        <row r="2987">
          <cell r="A2987" t="str">
            <v xml:space="preserve">5420-2-130                                   </v>
          </cell>
          <cell r="C2987">
            <v>0</v>
          </cell>
          <cell r="D2987">
            <v>0</v>
          </cell>
        </row>
        <row r="2988">
          <cell r="A2988" t="str">
            <v xml:space="preserve">5420-2-140                                   </v>
          </cell>
          <cell r="C2988">
            <v>0</v>
          </cell>
          <cell r="D2988">
            <v>0</v>
          </cell>
        </row>
        <row r="2989">
          <cell r="A2989" t="str">
            <v xml:space="preserve">5420-2-141                                   </v>
          </cell>
          <cell r="C2989">
            <v>0</v>
          </cell>
          <cell r="D2989">
            <v>0</v>
          </cell>
        </row>
        <row r="2990">
          <cell r="A2990" t="str">
            <v xml:space="preserve">5420-2-142                                   </v>
          </cell>
          <cell r="C2990">
            <v>0</v>
          </cell>
          <cell r="D2990">
            <v>0</v>
          </cell>
        </row>
        <row r="2991">
          <cell r="A2991" t="str">
            <v xml:space="preserve">5420-2-200                                   </v>
          </cell>
          <cell r="C2991">
            <v>0</v>
          </cell>
          <cell r="D2991">
            <v>0</v>
          </cell>
        </row>
        <row r="2992">
          <cell r="A2992" t="str">
            <v xml:space="preserve">5420-2-300                                   </v>
          </cell>
          <cell r="C2992">
            <v>0</v>
          </cell>
          <cell r="D2992">
            <v>0</v>
          </cell>
        </row>
        <row r="2993">
          <cell r="A2993" t="str">
            <v xml:space="preserve">5420-2-400                                   </v>
          </cell>
          <cell r="C2993">
            <v>0</v>
          </cell>
          <cell r="D2993">
            <v>0</v>
          </cell>
        </row>
        <row r="2994">
          <cell r="A2994" t="str">
            <v xml:space="preserve">5420-2-500                                   </v>
          </cell>
          <cell r="C2994">
            <v>0</v>
          </cell>
          <cell r="D2994">
            <v>0</v>
          </cell>
        </row>
        <row r="2995">
          <cell r="A2995" t="str">
            <v xml:space="preserve">5420-2-600                                   </v>
          </cell>
          <cell r="C2995">
            <v>0</v>
          </cell>
          <cell r="D2995">
            <v>0</v>
          </cell>
        </row>
        <row r="2996">
          <cell r="A2996" t="str">
            <v xml:space="preserve">5420-2-610                                   </v>
          </cell>
          <cell r="C2996">
            <v>0</v>
          </cell>
          <cell r="D2996">
            <v>0</v>
          </cell>
        </row>
        <row r="2997">
          <cell r="A2997" t="str">
            <v xml:space="preserve">5420-2-620                                   </v>
          </cell>
          <cell r="C2997">
            <v>0</v>
          </cell>
          <cell r="D2997">
            <v>0</v>
          </cell>
        </row>
        <row r="2998">
          <cell r="A2998" t="str">
            <v xml:space="preserve">5420-2-700                                   </v>
          </cell>
          <cell r="C2998">
            <v>0</v>
          </cell>
          <cell r="D2998">
            <v>0</v>
          </cell>
        </row>
        <row r="2999">
          <cell r="A2999" t="str">
            <v xml:space="preserve">5420-2-710                                   </v>
          </cell>
          <cell r="C2999">
            <v>0</v>
          </cell>
          <cell r="D2999">
            <v>0</v>
          </cell>
        </row>
        <row r="3000">
          <cell r="A3000" t="str">
            <v xml:space="preserve">5420-2-720                                   </v>
          </cell>
          <cell r="C3000">
            <v>0</v>
          </cell>
          <cell r="D3000">
            <v>0</v>
          </cell>
        </row>
        <row r="3001">
          <cell r="A3001" t="str">
            <v xml:space="preserve">5420-3                                       </v>
          </cell>
          <cell r="C3001">
            <v>0</v>
          </cell>
          <cell r="D3001">
            <v>0</v>
          </cell>
        </row>
        <row r="3002">
          <cell r="A3002" t="str">
            <v xml:space="preserve">5420-3-000                                   </v>
          </cell>
          <cell r="C3002">
            <v>0</v>
          </cell>
          <cell r="D3002">
            <v>0</v>
          </cell>
        </row>
        <row r="3003">
          <cell r="A3003" t="str">
            <v xml:space="preserve">5420-3-100                                   </v>
          </cell>
          <cell r="C3003">
            <v>0</v>
          </cell>
          <cell r="D3003">
            <v>0</v>
          </cell>
        </row>
        <row r="3004">
          <cell r="A3004" t="str">
            <v xml:space="preserve">5420-3-200                                   </v>
          </cell>
          <cell r="C3004">
            <v>0</v>
          </cell>
          <cell r="D3004">
            <v>0</v>
          </cell>
        </row>
        <row r="3005">
          <cell r="A3005" t="str">
            <v xml:space="preserve">5420-5                                       </v>
          </cell>
          <cell r="C3005">
            <v>0</v>
          </cell>
          <cell r="D3005">
            <v>0</v>
          </cell>
        </row>
        <row r="3006">
          <cell r="A3006" t="str">
            <v xml:space="preserve">5420-5-100                                   </v>
          </cell>
          <cell r="C3006">
            <v>0</v>
          </cell>
          <cell r="D3006">
            <v>0</v>
          </cell>
        </row>
        <row r="3007">
          <cell r="A3007" t="str">
            <v xml:space="preserve">5420-5-200                                   </v>
          </cell>
          <cell r="C3007">
            <v>0</v>
          </cell>
          <cell r="D3007">
            <v>0</v>
          </cell>
        </row>
        <row r="3008">
          <cell r="A3008" t="str">
            <v xml:space="preserve">5420-6                                       </v>
          </cell>
          <cell r="C3008">
            <v>0</v>
          </cell>
          <cell r="D3008">
            <v>0</v>
          </cell>
        </row>
        <row r="3009">
          <cell r="A3009" t="str">
            <v xml:space="preserve">5420-6-100                                   </v>
          </cell>
          <cell r="C3009">
            <v>0</v>
          </cell>
          <cell r="D3009">
            <v>0</v>
          </cell>
        </row>
        <row r="3010">
          <cell r="A3010" t="str">
            <v xml:space="preserve">5420-6-150                                   </v>
          </cell>
          <cell r="C3010">
            <v>0</v>
          </cell>
          <cell r="D3010">
            <v>0</v>
          </cell>
        </row>
        <row r="3011">
          <cell r="A3011" t="str">
            <v xml:space="preserve">5420-6-170                                   </v>
          </cell>
          <cell r="C3011">
            <v>0</v>
          </cell>
          <cell r="D3011">
            <v>0</v>
          </cell>
        </row>
        <row r="3012">
          <cell r="A3012" t="str">
            <v xml:space="preserve">5420-6-200                                   </v>
          </cell>
          <cell r="C3012">
            <v>0</v>
          </cell>
          <cell r="D3012">
            <v>0</v>
          </cell>
        </row>
        <row r="3013">
          <cell r="A3013" t="str">
            <v xml:space="preserve">5420-6-250                                   </v>
          </cell>
          <cell r="C3013">
            <v>0</v>
          </cell>
          <cell r="D3013">
            <v>0</v>
          </cell>
        </row>
        <row r="3014">
          <cell r="A3014" t="str">
            <v xml:space="preserve">5420-6-270                                   </v>
          </cell>
          <cell r="C3014">
            <v>0</v>
          </cell>
          <cell r="D3014">
            <v>0</v>
          </cell>
        </row>
        <row r="3015">
          <cell r="A3015" t="str">
            <v xml:space="preserve">5420-6-300                                   </v>
          </cell>
          <cell r="C3015">
            <v>0</v>
          </cell>
          <cell r="D3015">
            <v>0</v>
          </cell>
        </row>
        <row r="3016">
          <cell r="A3016" t="str">
            <v xml:space="preserve">5420-7-100                                   </v>
          </cell>
          <cell r="C3016">
            <v>0</v>
          </cell>
          <cell r="D3016">
            <v>0</v>
          </cell>
        </row>
        <row r="3017">
          <cell r="A3017" t="str">
            <v xml:space="preserve">5420-7-200                                   </v>
          </cell>
          <cell r="C3017">
            <v>0</v>
          </cell>
          <cell r="D3017">
            <v>0</v>
          </cell>
        </row>
        <row r="3018">
          <cell r="A3018" t="str">
            <v xml:space="preserve">5421-2                                       </v>
          </cell>
          <cell r="C3018">
            <v>0</v>
          </cell>
          <cell r="D3018">
            <v>0</v>
          </cell>
        </row>
        <row r="3019">
          <cell r="A3019" t="str">
            <v xml:space="preserve">5421-2-000                                   </v>
          </cell>
          <cell r="C3019">
            <v>1207</v>
          </cell>
          <cell r="D3019">
            <v>34</v>
          </cell>
        </row>
        <row r="3020">
          <cell r="A3020" t="str">
            <v xml:space="preserve">5421-2-100                                   </v>
          </cell>
          <cell r="C3020">
            <v>0</v>
          </cell>
          <cell r="D3020">
            <v>0</v>
          </cell>
        </row>
        <row r="3021">
          <cell r="A3021" t="str">
            <v xml:space="preserve">5421-2-110                                   </v>
          </cell>
          <cell r="C3021">
            <v>3119</v>
          </cell>
          <cell r="D3021">
            <v>235</v>
          </cell>
        </row>
        <row r="3022">
          <cell r="A3022" t="str">
            <v xml:space="preserve">5421-2-111                                   </v>
          </cell>
          <cell r="C3022">
            <v>0</v>
          </cell>
          <cell r="D3022">
            <v>0</v>
          </cell>
        </row>
        <row r="3023">
          <cell r="A3023" t="str">
            <v xml:space="preserve">5421-2-112                                   </v>
          </cell>
          <cell r="C3023">
            <v>0</v>
          </cell>
          <cell r="D3023">
            <v>0</v>
          </cell>
        </row>
        <row r="3024">
          <cell r="A3024" t="str">
            <v xml:space="preserve">5421-2-112-1                                 </v>
          </cell>
          <cell r="C3024">
            <v>669</v>
          </cell>
          <cell r="D3024">
            <v>56</v>
          </cell>
        </row>
        <row r="3025">
          <cell r="A3025" t="str">
            <v xml:space="preserve">5421-2-112-2                                 </v>
          </cell>
          <cell r="C3025">
            <v>369</v>
          </cell>
          <cell r="D3025">
            <v>22</v>
          </cell>
        </row>
        <row r="3026">
          <cell r="A3026" t="str">
            <v xml:space="preserve">5421-2-112-3                                 </v>
          </cell>
          <cell r="C3026">
            <v>0</v>
          </cell>
          <cell r="D3026">
            <v>0</v>
          </cell>
        </row>
        <row r="3027">
          <cell r="A3027" t="str">
            <v xml:space="preserve">5421-2-113                                   </v>
          </cell>
          <cell r="C3027">
            <v>559</v>
          </cell>
          <cell r="D3027">
            <v>34</v>
          </cell>
        </row>
        <row r="3028">
          <cell r="A3028" t="str">
            <v xml:space="preserve">5421-2-114                                   </v>
          </cell>
          <cell r="C3028">
            <v>0</v>
          </cell>
          <cell r="D3028">
            <v>0</v>
          </cell>
        </row>
        <row r="3029">
          <cell r="A3029" t="str">
            <v xml:space="preserve">5421-2-115                                   </v>
          </cell>
          <cell r="C3029">
            <v>1408</v>
          </cell>
          <cell r="D3029">
            <v>100</v>
          </cell>
        </row>
        <row r="3030">
          <cell r="A3030" t="str">
            <v xml:space="preserve">5421-2-120                                   </v>
          </cell>
          <cell r="C3030">
            <v>594</v>
          </cell>
          <cell r="D3030">
            <v>67</v>
          </cell>
        </row>
        <row r="3031">
          <cell r="A3031" t="str">
            <v xml:space="preserve">5421-2-130                                   </v>
          </cell>
          <cell r="C3031">
            <v>5175</v>
          </cell>
          <cell r="D3031">
            <v>335</v>
          </cell>
        </row>
        <row r="3032">
          <cell r="A3032" t="str">
            <v xml:space="preserve">5421-2-140                                   </v>
          </cell>
          <cell r="C3032">
            <v>0</v>
          </cell>
          <cell r="D3032">
            <v>0</v>
          </cell>
        </row>
        <row r="3033">
          <cell r="A3033" t="str">
            <v xml:space="preserve">5421-2-141                                   </v>
          </cell>
          <cell r="C3033">
            <v>0</v>
          </cell>
          <cell r="D3033">
            <v>0</v>
          </cell>
        </row>
        <row r="3034">
          <cell r="A3034" t="str">
            <v xml:space="preserve">5421-2-142                                   </v>
          </cell>
          <cell r="C3034">
            <v>0</v>
          </cell>
          <cell r="D3034">
            <v>0</v>
          </cell>
        </row>
        <row r="3035">
          <cell r="A3035" t="str">
            <v xml:space="preserve">5421-2-200                                   </v>
          </cell>
          <cell r="C3035">
            <v>1168</v>
          </cell>
          <cell r="D3035">
            <v>78</v>
          </cell>
        </row>
        <row r="3036">
          <cell r="A3036" t="str">
            <v xml:space="preserve">5421-2-300                                   </v>
          </cell>
          <cell r="C3036">
            <v>799</v>
          </cell>
          <cell r="D3036">
            <v>56</v>
          </cell>
        </row>
        <row r="3037">
          <cell r="A3037" t="str">
            <v xml:space="preserve">5421-2-400                                   </v>
          </cell>
          <cell r="C3037">
            <v>2306</v>
          </cell>
          <cell r="D3037">
            <v>124</v>
          </cell>
        </row>
        <row r="3038">
          <cell r="A3038" t="str">
            <v xml:space="preserve">5421-2-500                                   </v>
          </cell>
          <cell r="C3038">
            <v>0</v>
          </cell>
          <cell r="D3038">
            <v>0</v>
          </cell>
        </row>
        <row r="3039">
          <cell r="A3039" t="str">
            <v xml:space="preserve">5421-2-600                                   </v>
          </cell>
          <cell r="C3039">
            <v>1058</v>
          </cell>
          <cell r="D3039">
            <v>56</v>
          </cell>
        </row>
        <row r="3040">
          <cell r="A3040" t="str">
            <v xml:space="preserve">5421-2-610                                   </v>
          </cell>
          <cell r="C3040">
            <v>0</v>
          </cell>
          <cell r="D3040">
            <v>0</v>
          </cell>
        </row>
        <row r="3041">
          <cell r="A3041" t="str">
            <v xml:space="preserve">5421-2-620                                   </v>
          </cell>
          <cell r="C3041">
            <v>0</v>
          </cell>
          <cell r="D3041">
            <v>0</v>
          </cell>
        </row>
        <row r="3042">
          <cell r="A3042" t="str">
            <v xml:space="preserve">5421-2-700                                   </v>
          </cell>
          <cell r="C3042">
            <v>1393</v>
          </cell>
          <cell r="D3042">
            <v>123</v>
          </cell>
        </row>
        <row r="3043">
          <cell r="A3043" t="str">
            <v xml:space="preserve">5421-2-710                                   </v>
          </cell>
          <cell r="C3043">
            <v>4266</v>
          </cell>
          <cell r="D3043">
            <v>257</v>
          </cell>
        </row>
        <row r="3044">
          <cell r="A3044" t="str">
            <v xml:space="preserve">5421-2-720                                   </v>
          </cell>
          <cell r="C3044">
            <v>1802</v>
          </cell>
          <cell r="D3044">
            <v>101</v>
          </cell>
        </row>
        <row r="3045">
          <cell r="A3045" t="str">
            <v xml:space="preserve">5421-3                                       </v>
          </cell>
          <cell r="C3045">
            <v>0</v>
          </cell>
          <cell r="D3045">
            <v>0</v>
          </cell>
        </row>
        <row r="3046">
          <cell r="A3046" t="str">
            <v xml:space="preserve">5421-3-000                                   </v>
          </cell>
          <cell r="C3046">
            <v>0</v>
          </cell>
          <cell r="D3046">
            <v>0</v>
          </cell>
        </row>
        <row r="3047">
          <cell r="A3047" t="str">
            <v xml:space="preserve">5421-3-100                                   </v>
          </cell>
          <cell r="C3047">
            <v>3761</v>
          </cell>
          <cell r="D3047">
            <v>246.7800000000002</v>
          </cell>
        </row>
        <row r="3048">
          <cell r="A3048" t="str">
            <v xml:space="preserve">5421-3-200                                   </v>
          </cell>
          <cell r="C3048">
            <v>0</v>
          </cell>
          <cell r="D3048">
            <v>0</v>
          </cell>
        </row>
        <row r="3049">
          <cell r="A3049" t="str">
            <v xml:space="preserve">5421-5                                       </v>
          </cell>
          <cell r="C3049">
            <v>0</v>
          </cell>
          <cell r="D3049">
            <v>0</v>
          </cell>
        </row>
        <row r="3050">
          <cell r="A3050" t="str">
            <v xml:space="preserve">5421-5-100                                   </v>
          </cell>
          <cell r="C3050">
            <v>0</v>
          </cell>
          <cell r="D3050">
            <v>0</v>
          </cell>
        </row>
        <row r="3051">
          <cell r="A3051" t="str">
            <v xml:space="preserve">5421-5-200                                   </v>
          </cell>
          <cell r="C3051">
            <v>0</v>
          </cell>
          <cell r="D3051">
            <v>0</v>
          </cell>
        </row>
        <row r="3052">
          <cell r="A3052" t="str">
            <v xml:space="preserve">5421-6                                       </v>
          </cell>
          <cell r="C3052">
            <v>0</v>
          </cell>
          <cell r="D3052">
            <v>0</v>
          </cell>
        </row>
        <row r="3053">
          <cell r="A3053" t="str">
            <v xml:space="preserve">5421-6-100                                   </v>
          </cell>
          <cell r="C3053">
            <v>12711</v>
          </cell>
          <cell r="D3053">
            <v>805</v>
          </cell>
        </row>
        <row r="3054">
          <cell r="A3054" t="str">
            <v xml:space="preserve">5421-6-150                                   </v>
          </cell>
          <cell r="C3054">
            <v>5884</v>
          </cell>
          <cell r="D3054">
            <v>347</v>
          </cell>
        </row>
        <row r="3055">
          <cell r="A3055" t="str">
            <v xml:space="preserve">5421-6-170                                   </v>
          </cell>
          <cell r="C3055">
            <v>0</v>
          </cell>
          <cell r="D3055">
            <v>0</v>
          </cell>
        </row>
        <row r="3056">
          <cell r="A3056" t="str">
            <v xml:space="preserve">5421-6-200                                   </v>
          </cell>
          <cell r="C3056">
            <v>2724</v>
          </cell>
          <cell r="D3056">
            <v>156</v>
          </cell>
        </row>
        <row r="3057">
          <cell r="A3057" t="str">
            <v xml:space="preserve">5421-6-250                                   </v>
          </cell>
          <cell r="C3057">
            <v>499</v>
          </cell>
          <cell r="D3057">
            <v>22</v>
          </cell>
        </row>
        <row r="3058">
          <cell r="A3058" t="str">
            <v xml:space="preserve">5421-6-270                                   </v>
          </cell>
          <cell r="C3058">
            <v>0</v>
          </cell>
          <cell r="D3058">
            <v>0</v>
          </cell>
        </row>
        <row r="3059">
          <cell r="A3059" t="str">
            <v xml:space="preserve">5421-6-300                                   </v>
          </cell>
          <cell r="C3059">
            <v>2725</v>
          </cell>
          <cell r="D3059">
            <v>156</v>
          </cell>
        </row>
        <row r="3060">
          <cell r="A3060" t="str">
            <v xml:space="preserve">5421-7-100                                   </v>
          </cell>
          <cell r="C3060">
            <v>0</v>
          </cell>
          <cell r="D3060">
            <v>0</v>
          </cell>
        </row>
        <row r="3061">
          <cell r="A3061" t="str">
            <v xml:space="preserve">5421-7-200                                   </v>
          </cell>
          <cell r="C3061">
            <v>0</v>
          </cell>
          <cell r="D3061">
            <v>0</v>
          </cell>
        </row>
        <row r="3062">
          <cell r="A3062" t="str">
            <v xml:space="preserve">5422-2                                       </v>
          </cell>
          <cell r="C3062">
            <v>0</v>
          </cell>
          <cell r="D3062">
            <v>0</v>
          </cell>
        </row>
        <row r="3063">
          <cell r="A3063" t="str">
            <v xml:space="preserve">5422-2-000                                   </v>
          </cell>
          <cell r="C3063">
            <v>0</v>
          </cell>
          <cell r="D3063">
            <v>0</v>
          </cell>
        </row>
        <row r="3064">
          <cell r="A3064" t="str">
            <v xml:space="preserve">5422-2-100                                   </v>
          </cell>
          <cell r="C3064">
            <v>0</v>
          </cell>
          <cell r="D3064">
            <v>0</v>
          </cell>
        </row>
        <row r="3065">
          <cell r="A3065" t="str">
            <v xml:space="preserve">5422-2-110                                   </v>
          </cell>
          <cell r="C3065">
            <v>0</v>
          </cell>
          <cell r="D3065">
            <v>0</v>
          </cell>
        </row>
        <row r="3066">
          <cell r="A3066" t="str">
            <v xml:space="preserve">5422-2-120                                   </v>
          </cell>
          <cell r="C3066">
            <v>0</v>
          </cell>
          <cell r="D3066">
            <v>0</v>
          </cell>
        </row>
        <row r="3067">
          <cell r="A3067" t="str">
            <v xml:space="preserve">5422-2-130                                   </v>
          </cell>
          <cell r="C3067">
            <v>0</v>
          </cell>
          <cell r="D3067">
            <v>0</v>
          </cell>
        </row>
        <row r="3068">
          <cell r="A3068" t="str">
            <v xml:space="preserve">5422-2-140                                   </v>
          </cell>
          <cell r="C3068">
            <v>0</v>
          </cell>
          <cell r="D3068">
            <v>0</v>
          </cell>
        </row>
        <row r="3069">
          <cell r="A3069" t="str">
            <v xml:space="preserve">5422-2-141                                   </v>
          </cell>
          <cell r="C3069">
            <v>0</v>
          </cell>
          <cell r="D3069">
            <v>0</v>
          </cell>
        </row>
        <row r="3070">
          <cell r="A3070" t="str">
            <v xml:space="preserve">5422-2-142                                   </v>
          </cell>
          <cell r="C3070">
            <v>0</v>
          </cell>
          <cell r="D3070">
            <v>0</v>
          </cell>
        </row>
        <row r="3071">
          <cell r="A3071" t="str">
            <v xml:space="preserve">5422-2-200                                   </v>
          </cell>
          <cell r="C3071">
            <v>0</v>
          </cell>
          <cell r="D3071">
            <v>0</v>
          </cell>
        </row>
        <row r="3072">
          <cell r="A3072" t="str">
            <v xml:space="preserve">5422-2-300                                   </v>
          </cell>
          <cell r="C3072">
            <v>0</v>
          </cell>
          <cell r="D3072">
            <v>0</v>
          </cell>
        </row>
        <row r="3073">
          <cell r="A3073" t="str">
            <v xml:space="preserve">5422-2-400                                   </v>
          </cell>
          <cell r="C3073">
            <v>7618</v>
          </cell>
          <cell r="D3073">
            <v>861</v>
          </cell>
        </row>
        <row r="3074">
          <cell r="A3074" t="str">
            <v xml:space="preserve">5422-2-500                                   </v>
          </cell>
          <cell r="C3074">
            <v>0</v>
          </cell>
          <cell r="D3074">
            <v>0</v>
          </cell>
        </row>
        <row r="3075">
          <cell r="A3075" t="str">
            <v xml:space="preserve">5422-2-600                                   </v>
          </cell>
          <cell r="C3075">
            <v>0</v>
          </cell>
          <cell r="D3075">
            <v>0</v>
          </cell>
        </row>
        <row r="3076">
          <cell r="A3076" t="str">
            <v xml:space="preserve">5422-2-610                                   </v>
          </cell>
          <cell r="C3076">
            <v>0</v>
          </cell>
          <cell r="D3076">
            <v>0</v>
          </cell>
        </row>
        <row r="3077">
          <cell r="A3077" t="str">
            <v xml:space="preserve">5422-2-620                                   </v>
          </cell>
          <cell r="C3077">
            <v>0</v>
          </cell>
          <cell r="D3077">
            <v>0</v>
          </cell>
        </row>
        <row r="3078">
          <cell r="A3078" t="str">
            <v xml:space="preserve">5422-2-700                                   </v>
          </cell>
          <cell r="C3078">
            <v>0</v>
          </cell>
          <cell r="D3078">
            <v>0</v>
          </cell>
        </row>
        <row r="3079">
          <cell r="A3079" t="str">
            <v xml:space="preserve">5422-2-710                                   </v>
          </cell>
          <cell r="C3079">
            <v>0</v>
          </cell>
          <cell r="D3079">
            <v>0</v>
          </cell>
        </row>
        <row r="3080">
          <cell r="A3080" t="str">
            <v xml:space="preserve">5422-2-720                                   </v>
          </cell>
          <cell r="C3080">
            <v>0</v>
          </cell>
          <cell r="D3080">
            <v>0</v>
          </cell>
        </row>
        <row r="3081">
          <cell r="A3081" t="str">
            <v xml:space="preserve">5422-3                                       </v>
          </cell>
          <cell r="C3081">
            <v>0</v>
          </cell>
          <cell r="D3081">
            <v>0</v>
          </cell>
        </row>
        <row r="3082">
          <cell r="A3082" t="str">
            <v xml:space="preserve">5422-3-000                                   </v>
          </cell>
          <cell r="C3082">
            <v>0</v>
          </cell>
          <cell r="D3082">
            <v>0</v>
          </cell>
        </row>
        <row r="3083">
          <cell r="A3083" t="str">
            <v xml:space="preserve">5422-3-100                                   </v>
          </cell>
          <cell r="C3083">
            <v>0</v>
          </cell>
          <cell r="D3083">
            <v>0</v>
          </cell>
        </row>
        <row r="3084">
          <cell r="A3084" t="str">
            <v xml:space="preserve">5422-3-200                                   </v>
          </cell>
          <cell r="C3084">
            <v>0</v>
          </cell>
          <cell r="D3084">
            <v>0</v>
          </cell>
        </row>
        <row r="3085">
          <cell r="A3085" t="str">
            <v xml:space="preserve">5422-5                                       </v>
          </cell>
          <cell r="C3085">
            <v>0</v>
          </cell>
          <cell r="D3085">
            <v>0</v>
          </cell>
        </row>
        <row r="3086">
          <cell r="A3086" t="str">
            <v xml:space="preserve">5422-5-100                                   </v>
          </cell>
          <cell r="C3086">
            <v>0</v>
          </cell>
          <cell r="D3086">
            <v>0</v>
          </cell>
        </row>
        <row r="3087">
          <cell r="A3087" t="str">
            <v xml:space="preserve">5422-5-200                                   </v>
          </cell>
          <cell r="C3087">
            <v>0</v>
          </cell>
          <cell r="D3087">
            <v>0</v>
          </cell>
        </row>
        <row r="3088">
          <cell r="A3088" t="str">
            <v xml:space="preserve">5422-6                                       </v>
          </cell>
          <cell r="C3088">
            <v>0</v>
          </cell>
          <cell r="D3088">
            <v>0</v>
          </cell>
        </row>
        <row r="3089">
          <cell r="A3089" t="str">
            <v xml:space="preserve">5422-6-100                                   </v>
          </cell>
          <cell r="C3089">
            <v>0</v>
          </cell>
          <cell r="D3089">
            <v>0</v>
          </cell>
        </row>
        <row r="3090">
          <cell r="A3090" t="str">
            <v xml:space="preserve">5422-6-150                                   </v>
          </cell>
          <cell r="C3090">
            <v>0</v>
          </cell>
          <cell r="D3090">
            <v>0</v>
          </cell>
        </row>
        <row r="3091">
          <cell r="A3091" t="str">
            <v xml:space="preserve">5422-6-170                                   </v>
          </cell>
          <cell r="C3091">
            <v>0</v>
          </cell>
          <cell r="D3091">
            <v>0</v>
          </cell>
        </row>
        <row r="3092">
          <cell r="A3092" t="str">
            <v xml:space="preserve">5422-6-200                                   </v>
          </cell>
          <cell r="C3092">
            <v>0</v>
          </cell>
          <cell r="D3092">
            <v>0</v>
          </cell>
        </row>
        <row r="3093">
          <cell r="A3093" t="str">
            <v xml:space="preserve">5422-6-250                                   </v>
          </cell>
          <cell r="C3093">
            <v>0</v>
          </cell>
          <cell r="D3093">
            <v>0</v>
          </cell>
        </row>
        <row r="3094">
          <cell r="A3094" t="str">
            <v xml:space="preserve">5422-6-270                                   </v>
          </cell>
          <cell r="C3094">
            <v>0</v>
          </cell>
          <cell r="D3094">
            <v>0</v>
          </cell>
        </row>
        <row r="3095">
          <cell r="A3095" t="str">
            <v xml:space="preserve">5422-6-300                                   </v>
          </cell>
          <cell r="C3095">
            <v>0</v>
          </cell>
          <cell r="D3095">
            <v>0</v>
          </cell>
        </row>
        <row r="3096">
          <cell r="A3096" t="str">
            <v xml:space="preserve">5422-7-100                                   </v>
          </cell>
          <cell r="C3096">
            <v>0</v>
          </cell>
          <cell r="D3096">
            <v>0</v>
          </cell>
        </row>
        <row r="3097">
          <cell r="A3097" t="str">
            <v xml:space="preserve">5422-7-200                                   </v>
          </cell>
          <cell r="C3097">
            <v>0</v>
          </cell>
          <cell r="D3097">
            <v>0</v>
          </cell>
        </row>
        <row r="3098">
          <cell r="A3098" t="str">
            <v xml:space="preserve">5423-2                                       </v>
          </cell>
          <cell r="C3098">
            <v>0</v>
          </cell>
          <cell r="D3098">
            <v>0</v>
          </cell>
        </row>
        <row r="3099">
          <cell r="A3099" t="str">
            <v xml:space="preserve">5423-2-000                                   </v>
          </cell>
          <cell r="C3099">
            <v>30443</v>
          </cell>
          <cell r="D3099">
            <v>7244</v>
          </cell>
        </row>
        <row r="3100">
          <cell r="A3100" t="str">
            <v xml:space="preserve">5423-2-100                                   </v>
          </cell>
          <cell r="C3100">
            <v>5697</v>
          </cell>
          <cell r="D3100">
            <v>0</v>
          </cell>
        </row>
        <row r="3101">
          <cell r="A3101" t="str">
            <v xml:space="preserve">5423-2-110                                   </v>
          </cell>
          <cell r="C3101">
            <v>8216</v>
          </cell>
          <cell r="D3101">
            <v>360</v>
          </cell>
        </row>
        <row r="3102">
          <cell r="A3102" t="str">
            <v xml:space="preserve">5423-2-111                                   </v>
          </cell>
          <cell r="C3102">
            <v>0</v>
          </cell>
          <cell r="D3102">
            <v>0</v>
          </cell>
        </row>
        <row r="3103">
          <cell r="A3103" t="str">
            <v xml:space="preserve">5423-2-112                                   </v>
          </cell>
          <cell r="C3103">
            <v>0</v>
          </cell>
          <cell r="D3103">
            <v>0</v>
          </cell>
        </row>
        <row r="3104">
          <cell r="A3104" t="str">
            <v xml:space="preserve">5423-2-112-1                                 </v>
          </cell>
          <cell r="C3104">
            <v>0</v>
          </cell>
          <cell r="D3104">
            <v>0</v>
          </cell>
        </row>
        <row r="3105">
          <cell r="A3105" t="str">
            <v xml:space="preserve">5423-2-112-2                                 </v>
          </cell>
          <cell r="C3105">
            <v>0</v>
          </cell>
          <cell r="D3105">
            <v>0</v>
          </cell>
        </row>
        <row r="3106">
          <cell r="A3106" t="str">
            <v xml:space="preserve">5423-2-112-3                                 </v>
          </cell>
          <cell r="C3106">
            <v>0</v>
          </cell>
          <cell r="D3106">
            <v>0</v>
          </cell>
        </row>
        <row r="3107">
          <cell r="A3107" t="str">
            <v xml:space="preserve">5423-2-113                                   </v>
          </cell>
          <cell r="C3107">
            <v>0</v>
          </cell>
          <cell r="D3107">
            <v>0</v>
          </cell>
        </row>
        <row r="3108">
          <cell r="A3108" t="str">
            <v xml:space="preserve">5423-2-114                                   </v>
          </cell>
          <cell r="C3108">
            <v>0</v>
          </cell>
          <cell r="D3108">
            <v>0</v>
          </cell>
        </row>
        <row r="3109">
          <cell r="A3109" t="str">
            <v xml:space="preserve">5423-2-115                                   </v>
          </cell>
          <cell r="C3109">
            <v>0</v>
          </cell>
          <cell r="D3109">
            <v>0</v>
          </cell>
        </row>
        <row r="3110">
          <cell r="A3110" t="str">
            <v xml:space="preserve">5423-2-120                                   </v>
          </cell>
          <cell r="C3110">
            <v>0</v>
          </cell>
          <cell r="D3110">
            <v>0</v>
          </cell>
        </row>
        <row r="3111">
          <cell r="A3111" t="str">
            <v xml:space="preserve">5423-2-130                                   </v>
          </cell>
          <cell r="C3111">
            <v>0</v>
          </cell>
          <cell r="D3111">
            <v>0</v>
          </cell>
        </row>
        <row r="3112">
          <cell r="A3112" t="str">
            <v xml:space="preserve">5423-2-140                                   </v>
          </cell>
          <cell r="C3112">
            <v>0</v>
          </cell>
          <cell r="D3112">
            <v>0</v>
          </cell>
        </row>
        <row r="3113">
          <cell r="A3113" t="str">
            <v xml:space="preserve">5423-2-141                                   </v>
          </cell>
          <cell r="C3113">
            <v>0</v>
          </cell>
          <cell r="D3113">
            <v>0</v>
          </cell>
        </row>
        <row r="3114">
          <cell r="A3114" t="str">
            <v xml:space="preserve">5423-2-142                                   </v>
          </cell>
          <cell r="C3114">
            <v>0</v>
          </cell>
          <cell r="D3114">
            <v>0</v>
          </cell>
        </row>
        <row r="3115">
          <cell r="A3115" t="str">
            <v xml:space="preserve">5423-2-200                                   </v>
          </cell>
          <cell r="C3115">
            <v>2288</v>
          </cell>
          <cell r="D3115">
            <v>0</v>
          </cell>
        </row>
        <row r="3116">
          <cell r="A3116" t="str">
            <v xml:space="preserve">5423-2-300                                   </v>
          </cell>
          <cell r="C3116">
            <v>0</v>
          </cell>
          <cell r="D3116">
            <v>0</v>
          </cell>
        </row>
        <row r="3117">
          <cell r="A3117" t="str">
            <v xml:space="preserve">5423-2-400                                   </v>
          </cell>
          <cell r="C3117">
            <v>1487</v>
          </cell>
          <cell r="D3117">
            <v>0</v>
          </cell>
        </row>
        <row r="3118">
          <cell r="A3118" t="str">
            <v xml:space="preserve">5423-2-500                                   </v>
          </cell>
          <cell r="C3118">
            <v>0</v>
          </cell>
          <cell r="D3118">
            <v>0</v>
          </cell>
        </row>
        <row r="3119">
          <cell r="A3119" t="str">
            <v xml:space="preserve">5423-2-600                                   </v>
          </cell>
          <cell r="C3119">
            <v>0</v>
          </cell>
          <cell r="D3119">
            <v>0</v>
          </cell>
        </row>
        <row r="3120">
          <cell r="A3120" t="str">
            <v xml:space="preserve">5423-2-610                                   </v>
          </cell>
          <cell r="C3120">
            <v>0</v>
          </cell>
          <cell r="D3120">
            <v>0</v>
          </cell>
        </row>
        <row r="3121">
          <cell r="A3121" t="str">
            <v xml:space="preserve">5423-2-620                                   </v>
          </cell>
          <cell r="C3121">
            <v>0</v>
          </cell>
          <cell r="D3121">
            <v>0</v>
          </cell>
        </row>
        <row r="3122">
          <cell r="A3122" t="str">
            <v xml:space="preserve">5423-2-700                                   </v>
          </cell>
          <cell r="C3122">
            <v>0</v>
          </cell>
          <cell r="D3122">
            <v>0</v>
          </cell>
        </row>
        <row r="3123">
          <cell r="A3123" t="str">
            <v xml:space="preserve">5423-2-710                                   </v>
          </cell>
          <cell r="C3123">
            <v>0</v>
          </cell>
          <cell r="D3123">
            <v>0</v>
          </cell>
        </row>
        <row r="3124">
          <cell r="A3124" t="str">
            <v xml:space="preserve">5423-2-720                                   </v>
          </cell>
          <cell r="C3124">
            <v>0</v>
          </cell>
          <cell r="D3124">
            <v>0</v>
          </cell>
        </row>
        <row r="3125">
          <cell r="A3125" t="str">
            <v xml:space="preserve">5423-3                                       </v>
          </cell>
          <cell r="C3125">
            <v>0</v>
          </cell>
          <cell r="D3125">
            <v>0</v>
          </cell>
        </row>
        <row r="3126">
          <cell r="A3126" t="str">
            <v xml:space="preserve">5423-3-000                                   </v>
          </cell>
          <cell r="C3126">
            <v>0</v>
          </cell>
          <cell r="D3126">
            <v>0</v>
          </cell>
        </row>
        <row r="3127">
          <cell r="A3127" t="str">
            <v xml:space="preserve">5423-3-100                                   </v>
          </cell>
          <cell r="C3127">
            <v>0</v>
          </cell>
          <cell r="D3127">
            <v>0</v>
          </cell>
        </row>
        <row r="3128">
          <cell r="A3128" t="str">
            <v xml:space="preserve">5423-3-200                                   </v>
          </cell>
          <cell r="C3128">
            <v>0</v>
          </cell>
          <cell r="D3128">
            <v>0</v>
          </cell>
        </row>
        <row r="3129">
          <cell r="A3129" t="str">
            <v xml:space="preserve">5423-5                                       </v>
          </cell>
          <cell r="C3129">
            <v>0</v>
          </cell>
          <cell r="D3129">
            <v>0</v>
          </cell>
        </row>
        <row r="3130">
          <cell r="A3130" t="str">
            <v xml:space="preserve">5423-5-100                                   </v>
          </cell>
          <cell r="C3130">
            <v>0</v>
          </cell>
          <cell r="D3130">
            <v>0</v>
          </cell>
        </row>
        <row r="3131">
          <cell r="A3131" t="str">
            <v xml:space="preserve">5423-5-200                                   </v>
          </cell>
          <cell r="C3131">
            <v>0</v>
          </cell>
          <cell r="D3131">
            <v>0</v>
          </cell>
        </row>
        <row r="3132">
          <cell r="A3132" t="str">
            <v xml:space="preserve">5423-6                                       </v>
          </cell>
          <cell r="C3132">
            <v>0</v>
          </cell>
          <cell r="D3132">
            <v>0</v>
          </cell>
        </row>
        <row r="3133">
          <cell r="A3133" t="str">
            <v xml:space="preserve">5423-6-100                                   </v>
          </cell>
          <cell r="C3133">
            <v>0</v>
          </cell>
          <cell r="D3133">
            <v>0</v>
          </cell>
        </row>
        <row r="3134">
          <cell r="A3134" t="str">
            <v xml:space="preserve">5423-6-150                                   </v>
          </cell>
          <cell r="C3134">
            <v>0</v>
          </cell>
          <cell r="D3134">
            <v>0</v>
          </cell>
        </row>
        <row r="3135">
          <cell r="A3135" t="str">
            <v xml:space="preserve">5423-6-170                                   </v>
          </cell>
          <cell r="C3135">
            <v>0</v>
          </cell>
          <cell r="D3135">
            <v>0</v>
          </cell>
        </row>
        <row r="3136">
          <cell r="A3136" t="str">
            <v xml:space="preserve">5423-6-200                                   </v>
          </cell>
          <cell r="C3136">
            <v>0</v>
          </cell>
          <cell r="D3136">
            <v>0</v>
          </cell>
        </row>
        <row r="3137">
          <cell r="A3137" t="str">
            <v xml:space="preserve">5423-6-250                                   </v>
          </cell>
          <cell r="C3137">
            <v>0</v>
          </cell>
          <cell r="D3137">
            <v>0</v>
          </cell>
        </row>
        <row r="3138">
          <cell r="A3138" t="str">
            <v xml:space="preserve">5423-6-270                                   </v>
          </cell>
          <cell r="C3138">
            <v>0</v>
          </cell>
          <cell r="D3138">
            <v>0</v>
          </cell>
        </row>
        <row r="3139">
          <cell r="A3139" t="str">
            <v xml:space="preserve">5423-6-300                                   </v>
          </cell>
          <cell r="C3139">
            <v>700</v>
          </cell>
          <cell r="D3139">
            <v>0</v>
          </cell>
        </row>
        <row r="3140">
          <cell r="A3140" t="str">
            <v xml:space="preserve">5423-7-100                                   </v>
          </cell>
          <cell r="C3140">
            <v>0</v>
          </cell>
          <cell r="D3140">
            <v>0</v>
          </cell>
        </row>
        <row r="3141">
          <cell r="A3141" t="str">
            <v xml:space="preserve">5423-7-200                                   </v>
          </cell>
          <cell r="C3141">
            <v>0</v>
          </cell>
          <cell r="D3141">
            <v>0</v>
          </cell>
        </row>
        <row r="3142">
          <cell r="A3142" t="str">
            <v xml:space="preserve">5424-2                                       </v>
          </cell>
          <cell r="C3142">
            <v>0</v>
          </cell>
          <cell r="D3142">
            <v>0</v>
          </cell>
        </row>
        <row r="3143">
          <cell r="A3143" t="str">
            <v xml:space="preserve">5424-2-000                                   </v>
          </cell>
          <cell r="C3143">
            <v>2520</v>
          </cell>
          <cell r="D3143">
            <v>400</v>
          </cell>
        </row>
        <row r="3144">
          <cell r="A3144" t="str">
            <v xml:space="preserve">5424-2-100                                   </v>
          </cell>
          <cell r="C3144">
            <v>1590</v>
          </cell>
          <cell r="D3144">
            <v>610</v>
          </cell>
        </row>
        <row r="3145">
          <cell r="A3145" t="str">
            <v xml:space="preserve">5424-2-110                                   </v>
          </cell>
          <cell r="C3145">
            <v>42482</v>
          </cell>
          <cell r="D3145">
            <v>1220</v>
          </cell>
        </row>
        <row r="3146">
          <cell r="A3146" t="str">
            <v xml:space="preserve">5424-2-111                                   </v>
          </cell>
          <cell r="C3146">
            <v>0</v>
          </cell>
          <cell r="D3146">
            <v>0</v>
          </cell>
        </row>
        <row r="3147">
          <cell r="A3147" t="str">
            <v xml:space="preserve">5424-2-112                                   </v>
          </cell>
          <cell r="C3147">
            <v>0</v>
          </cell>
          <cell r="D3147">
            <v>0</v>
          </cell>
        </row>
        <row r="3148">
          <cell r="A3148" t="str">
            <v xml:space="preserve">5424-2-112-1                                 </v>
          </cell>
          <cell r="C3148">
            <v>1477.5</v>
          </cell>
          <cell r="D3148">
            <v>2780</v>
          </cell>
        </row>
        <row r="3149">
          <cell r="A3149" t="str">
            <v xml:space="preserve">5424-2-112-2                                 </v>
          </cell>
          <cell r="C3149">
            <v>1680</v>
          </cell>
          <cell r="D3149">
            <v>0</v>
          </cell>
        </row>
        <row r="3150">
          <cell r="A3150" t="str">
            <v xml:space="preserve">5424-2-112-3                                 </v>
          </cell>
          <cell r="C3150">
            <v>0</v>
          </cell>
          <cell r="D3150">
            <v>0</v>
          </cell>
        </row>
        <row r="3151">
          <cell r="A3151" t="str">
            <v xml:space="preserve">5424-2-113                                   </v>
          </cell>
          <cell r="C3151">
            <v>2520</v>
          </cell>
          <cell r="D3151">
            <v>0</v>
          </cell>
        </row>
        <row r="3152">
          <cell r="A3152" t="str">
            <v xml:space="preserve">5424-2-114                                   </v>
          </cell>
          <cell r="C3152">
            <v>0</v>
          </cell>
          <cell r="D3152">
            <v>0</v>
          </cell>
        </row>
        <row r="3153">
          <cell r="A3153" t="str">
            <v xml:space="preserve">5424-2-115                                   </v>
          </cell>
          <cell r="C3153">
            <v>14730</v>
          </cell>
          <cell r="D3153">
            <v>0</v>
          </cell>
        </row>
        <row r="3154">
          <cell r="A3154" t="str">
            <v xml:space="preserve">5424-2-120                                   </v>
          </cell>
          <cell r="C3154">
            <v>9500</v>
          </cell>
          <cell r="D3154">
            <v>0</v>
          </cell>
        </row>
        <row r="3155">
          <cell r="A3155" t="str">
            <v xml:space="preserve">5424-2-130                                   </v>
          </cell>
          <cell r="C3155">
            <v>32090</v>
          </cell>
          <cell r="D3155">
            <v>120</v>
          </cell>
        </row>
        <row r="3156">
          <cell r="A3156" t="str">
            <v xml:space="preserve">5424-2-140                                   </v>
          </cell>
          <cell r="C3156">
            <v>0</v>
          </cell>
          <cell r="D3156">
            <v>0</v>
          </cell>
        </row>
        <row r="3157">
          <cell r="A3157" t="str">
            <v xml:space="preserve">5424-2-141                                   </v>
          </cell>
          <cell r="C3157">
            <v>0</v>
          </cell>
          <cell r="D3157">
            <v>0</v>
          </cell>
        </row>
        <row r="3158">
          <cell r="A3158" t="str">
            <v xml:space="preserve">5424-2-142                                   </v>
          </cell>
          <cell r="C3158">
            <v>0</v>
          </cell>
          <cell r="D3158">
            <v>0</v>
          </cell>
        </row>
        <row r="3159">
          <cell r="A3159" t="str">
            <v xml:space="preserve">5424-2-200                                   </v>
          </cell>
          <cell r="C3159">
            <v>17860</v>
          </cell>
          <cell r="D3159">
            <v>1830</v>
          </cell>
        </row>
        <row r="3160">
          <cell r="A3160" t="str">
            <v xml:space="preserve">5424-2-300                                   </v>
          </cell>
          <cell r="C3160">
            <v>3740</v>
          </cell>
          <cell r="D3160">
            <v>0</v>
          </cell>
        </row>
        <row r="3161">
          <cell r="A3161" t="str">
            <v xml:space="preserve">5424-2-400                                   </v>
          </cell>
          <cell r="C3161">
            <v>30990</v>
          </cell>
          <cell r="D3161">
            <v>492</v>
          </cell>
        </row>
        <row r="3162">
          <cell r="A3162" t="str">
            <v xml:space="preserve">5424-2-500                                   </v>
          </cell>
          <cell r="C3162">
            <v>0</v>
          </cell>
          <cell r="D3162">
            <v>0</v>
          </cell>
        </row>
        <row r="3163">
          <cell r="A3163" t="str">
            <v xml:space="preserve">5424-2-600                                   </v>
          </cell>
          <cell r="C3163">
            <v>5750</v>
          </cell>
          <cell r="D3163">
            <v>0</v>
          </cell>
        </row>
        <row r="3164">
          <cell r="A3164" t="str">
            <v xml:space="preserve">5424-2-610                                   </v>
          </cell>
          <cell r="C3164">
            <v>0</v>
          </cell>
          <cell r="D3164">
            <v>0</v>
          </cell>
        </row>
        <row r="3165">
          <cell r="A3165" t="str">
            <v xml:space="preserve">5424-2-620                                   </v>
          </cell>
          <cell r="C3165">
            <v>0</v>
          </cell>
          <cell r="D3165">
            <v>0</v>
          </cell>
        </row>
        <row r="3166">
          <cell r="A3166" t="str">
            <v xml:space="preserve">5424-2-700                                   </v>
          </cell>
          <cell r="C3166">
            <v>10180</v>
          </cell>
          <cell r="D3166">
            <v>0</v>
          </cell>
        </row>
        <row r="3167">
          <cell r="A3167" t="str">
            <v xml:space="preserve">5424-2-710                                   </v>
          </cell>
          <cell r="C3167">
            <v>29617.25</v>
          </cell>
          <cell r="D3167">
            <v>567.5</v>
          </cell>
        </row>
        <row r="3168">
          <cell r="A3168" t="str">
            <v xml:space="preserve">5424-2-720                                   </v>
          </cell>
          <cell r="C3168">
            <v>10315</v>
          </cell>
          <cell r="D3168">
            <v>0</v>
          </cell>
        </row>
        <row r="3169">
          <cell r="A3169" t="str">
            <v xml:space="preserve">5424-3                                       </v>
          </cell>
          <cell r="C3169">
            <v>0</v>
          </cell>
          <cell r="D3169">
            <v>0</v>
          </cell>
        </row>
        <row r="3170">
          <cell r="A3170" t="str">
            <v xml:space="preserve">5424-3-000                                   </v>
          </cell>
          <cell r="C3170">
            <v>0</v>
          </cell>
          <cell r="D3170">
            <v>0</v>
          </cell>
        </row>
        <row r="3171">
          <cell r="A3171" t="str">
            <v xml:space="preserve">5424-3-100                                   </v>
          </cell>
          <cell r="C3171">
            <v>22226.04</v>
          </cell>
          <cell r="D3171">
            <v>695</v>
          </cell>
        </row>
        <row r="3172">
          <cell r="A3172" t="str">
            <v xml:space="preserve">5424-3-200                                   </v>
          </cell>
          <cell r="C3172">
            <v>0</v>
          </cell>
          <cell r="D3172">
            <v>0</v>
          </cell>
        </row>
        <row r="3173">
          <cell r="A3173" t="str">
            <v xml:space="preserve">5424-5                                       </v>
          </cell>
          <cell r="C3173">
            <v>0</v>
          </cell>
          <cell r="D3173">
            <v>0</v>
          </cell>
        </row>
        <row r="3174">
          <cell r="A3174" t="str">
            <v xml:space="preserve">5424-5-100                                   </v>
          </cell>
          <cell r="C3174">
            <v>0</v>
          </cell>
          <cell r="D3174">
            <v>0</v>
          </cell>
        </row>
        <row r="3175">
          <cell r="A3175" t="str">
            <v xml:space="preserve">5424-5-200                                   </v>
          </cell>
          <cell r="C3175">
            <v>0</v>
          </cell>
          <cell r="D3175">
            <v>0</v>
          </cell>
        </row>
        <row r="3176">
          <cell r="A3176" t="str">
            <v xml:space="preserve">5424-6                                       </v>
          </cell>
          <cell r="C3176">
            <v>0</v>
          </cell>
          <cell r="D3176">
            <v>0</v>
          </cell>
        </row>
        <row r="3177">
          <cell r="A3177" t="str">
            <v xml:space="preserve">5424-6-100                                   </v>
          </cell>
          <cell r="C3177">
            <v>67926.25</v>
          </cell>
          <cell r="D3177">
            <v>2085</v>
          </cell>
        </row>
        <row r="3178">
          <cell r="A3178" t="str">
            <v xml:space="preserve">5424-6-150                                   </v>
          </cell>
          <cell r="C3178">
            <v>40307.5</v>
          </cell>
          <cell r="D3178">
            <v>1745</v>
          </cell>
        </row>
        <row r="3179">
          <cell r="A3179" t="str">
            <v xml:space="preserve">5424-6-170                                   </v>
          </cell>
          <cell r="C3179">
            <v>0</v>
          </cell>
          <cell r="D3179">
            <v>0</v>
          </cell>
        </row>
        <row r="3180">
          <cell r="A3180" t="str">
            <v xml:space="preserve">5424-6-200                                   </v>
          </cell>
          <cell r="C3180">
            <v>16131.25</v>
          </cell>
          <cell r="D3180">
            <v>2953.75</v>
          </cell>
        </row>
        <row r="3181">
          <cell r="A3181" t="str">
            <v xml:space="preserve">5424-6-250                                   </v>
          </cell>
          <cell r="C3181">
            <v>4590</v>
          </cell>
          <cell r="D3181">
            <v>0</v>
          </cell>
        </row>
        <row r="3182">
          <cell r="A3182" t="str">
            <v xml:space="preserve">5424-6-270                                   </v>
          </cell>
          <cell r="C3182">
            <v>0</v>
          </cell>
          <cell r="D3182">
            <v>0</v>
          </cell>
        </row>
        <row r="3183">
          <cell r="A3183" t="str">
            <v xml:space="preserve">5424-6-300                                   </v>
          </cell>
          <cell r="C3183">
            <v>13570</v>
          </cell>
          <cell r="D3183">
            <v>1390</v>
          </cell>
        </row>
        <row r="3184">
          <cell r="A3184" t="str">
            <v xml:space="preserve">5424-7-100                                   </v>
          </cell>
          <cell r="C3184">
            <v>0</v>
          </cell>
          <cell r="D3184">
            <v>0</v>
          </cell>
        </row>
        <row r="3185">
          <cell r="A3185" t="str">
            <v xml:space="preserve">5424-7-200                                   </v>
          </cell>
          <cell r="C3185">
            <v>0</v>
          </cell>
          <cell r="D3185">
            <v>0</v>
          </cell>
        </row>
        <row r="3186">
          <cell r="A3186" t="str">
            <v xml:space="preserve">5425-2                                       </v>
          </cell>
          <cell r="C3186">
            <v>0</v>
          </cell>
          <cell r="D3186">
            <v>0</v>
          </cell>
        </row>
        <row r="3187">
          <cell r="A3187" t="str">
            <v xml:space="preserve">5425-2-000                                   </v>
          </cell>
          <cell r="C3187">
            <v>27670</v>
          </cell>
          <cell r="D3187">
            <v>7220</v>
          </cell>
        </row>
        <row r="3188">
          <cell r="A3188" t="str">
            <v xml:space="preserve">5425-2-100                                   </v>
          </cell>
          <cell r="C3188">
            <v>0</v>
          </cell>
          <cell r="D3188">
            <v>0</v>
          </cell>
        </row>
        <row r="3189">
          <cell r="A3189" t="str">
            <v xml:space="preserve">5425-2-110                                   </v>
          </cell>
          <cell r="C3189">
            <v>8380</v>
          </cell>
          <cell r="D3189">
            <v>6710</v>
          </cell>
        </row>
        <row r="3190">
          <cell r="A3190" t="str">
            <v xml:space="preserve">5425-2-111                                   </v>
          </cell>
          <cell r="C3190">
            <v>0</v>
          </cell>
          <cell r="D3190">
            <v>0</v>
          </cell>
        </row>
        <row r="3191">
          <cell r="A3191" t="str">
            <v xml:space="preserve">5425-2-112                                   </v>
          </cell>
          <cell r="C3191">
            <v>0</v>
          </cell>
          <cell r="D3191">
            <v>0</v>
          </cell>
        </row>
        <row r="3192">
          <cell r="A3192" t="str">
            <v xml:space="preserve">5425-2-112-1                                 </v>
          </cell>
          <cell r="C3192">
            <v>0</v>
          </cell>
          <cell r="D3192">
            <v>0</v>
          </cell>
        </row>
        <row r="3193">
          <cell r="A3193" t="str">
            <v xml:space="preserve">5425-2-112-2                                 </v>
          </cell>
          <cell r="C3193">
            <v>0</v>
          </cell>
          <cell r="D3193">
            <v>0</v>
          </cell>
        </row>
        <row r="3194">
          <cell r="A3194" t="str">
            <v xml:space="preserve">5425-2-112-3                                 </v>
          </cell>
          <cell r="C3194">
            <v>0</v>
          </cell>
          <cell r="D3194">
            <v>0</v>
          </cell>
        </row>
        <row r="3195">
          <cell r="A3195" t="str">
            <v xml:space="preserve">5425-2-113                                   </v>
          </cell>
          <cell r="C3195">
            <v>0</v>
          </cell>
          <cell r="D3195">
            <v>0</v>
          </cell>
        </row>
        <row r="3196">
          <cell r="A3196" t="str">
            <v xml:space="preserve">5425-2-114                                   </v>
          </cell>
          <cell r="C3196">
            <v>0</v>
          </cell>
          <cell r="D3196">
            <v>0</v>
          </cell>
        </row>
        <row r="3197">
          <cell r="A3197" t="str">
            <v xml:space="preserve">5425-2-115                                   </v>
          </cell>
          <cell r="C3197">
            <v>0</v>
          </cell>
          <cell r="D3197">
            <v>0</v>
          </cell>
        </row>
        <row r="3198">
          <cell r="A3198" t="str">
            <v xml:space="preserve">5425-2-120                                   </v>
          </cell>
          <cell r="C3198">
            <v>16430.759999999998</v>
          </cell>
          <cell r="D3198">
            <v>2490.3000000000029</v>
          </cell>
        </row>
        <row r="3199">
          <cell r="A3199" t="str">
            <v xml:space="preserve">5425-2-130                                   </v>
          </cell>
          <cell r="C3199">
            <v>11776</v>
          </cell>
          <cell r="D3199">
            <v>1050</v>
          </cell>
        </row>
        <row r="3200">
          <cell r="A3200" t="str">
            <v xml:space="preserve">5425-2-140                                   </v>
          </cell>
          <cell r="C3200">
            <v>0</v>
          </cell>
          <cell r="D3200">
            <v>0</v>
          </cell>
        </row>
        <row r="3201">
          <cell r="A3201" t="str">
            <v xml:space="preserve">5425-2-141                                   </v>
          </cell>
          <cell r="C3201">
            <v>0</v>
          </cell>
          <cell r="D3201">
            <v>0</v>
          </cell>
        </row>
        <row r="3202">
          <cell r="A3202" t="str">
            <v xml:space="preserve">5425-2-142                                   </v>
          </cell>
          <cell r="C3202">
            <v>0</v>
          </cell>
          <cell r="D3202">
            <v>0</v>
          </cell>
        </row>
        <row r="3203">
          <cell r="A3203" t="str">
            <v xml:space="preserve">5425-2-200                                   </v>
          </cell>
          <cell r="C3203">
            <v>10580</v>
          </cell>
          <cell r="D3203">
            <v>0</v>
          </cell>
        </row>
        <row r="3204">
          <cell r="A3204" t="str">
            <v xml:space="preserve">5425-2-300                                   </v>
          </cell>
          <cell r="C3204">
            <v>11691.75</v>
          </cell>
          <cell r="D3204">
            <v>0</v>
          </cell>
        </row>
        <row r="3205">
          <cell r="A3205" t="str">
            <v xml:space="preserve">5425-2-400                                   </v>
          </cell>
          <cell r="C3205">
            <v>703089.89</v>
          </cell>
          <cell r="D3205">
            <v>177413.45999999996</v>
          </cell>
        </row>
        <row r="3206">
          <cell r="A3206" t="str">
            <v xml:space="preserve">5425-2-500                                   </v>
          </cell>
          <cell r="C3206">
            <v>0</v>
          </cell>
          <cell r="D3206">
            <v>0</v>
          </cell>
        </row>
        <row r="3207">
          <cell r="A3207" t="str">
            <v xml:space="preserve">5425-2-600                                   </v>
          </cell>
          <cell r="C3207">
            <v>1450</v>
          </cell>
          <cell r="D3207">
            <v>2280</v>
          </cell>
        </row>
        <row r="3208">
          <cell r="A3208" t="str">
            <v xml:space="preserve">5425-2-610                                   </v>
          </cell>
          <cell r="C3208">
            <v>0</v>
          </cell>
          <cell r="D3208">
            <v>0</v>
          </cell>
        </row>
        <row r="3209">
          <cell r="A3209" t="str">
            <v xml:space="preserve">5425-2-620                                   </v>
          </cell>
          <cell r="C3209">
            <v>0</v>
          </cell>
          <cell r="D3209">
            <v>0</v>
          </cell>
        </row>
        <row r="3210">
          <cell r="A3210" t="str">
            <v xml:space="preserve">5425-2-700                                   </v>
          </cell>
          <cell r="C3210">
            <v>7614.85</v>
          </cell>
          <cell r="D3210">
            <v>6747.4</v>
          </cell>
        </row>
        <row r="3211">
          <cell r="A3211" t="str">
            <v xml:space="preserve">5425-2-710                                   </v>
          </cell>
          <cell r="C3211">
            <v>0</v>
          </cell>
          <cell r="D3211">
            <v>0</v>
          </cell>
        </row>
        <row r="3212">
          <cell r="A3212" t="str">
            <v xml:space="preserve">5425-2-720                                   </v>
          </cell>
          <cell r="C3212">
            <v>0</v>
          </cell>
          <cell r="D3212">
            <v>0</v>
          </cell>
        </row>
        <row r="3213">
          <cell r="A3213" t="str">
            <v xml:space="preserve">5425-3                                       </v>
          </cell>
          <cell r="C3213">
            <v>0</v>
          </cell>
          <cell r="D3213">
            <v>0</v>
          </cell>
        </row>
        <row r="3214">
          <cell r="A3214" t="str">
            <v xml:space="preserve">5425-3-000                                   </v>
          </cell>
          <cell r="C3214">
            <v>0</v>
          </cell>
          <cell r="D3214">
            <v>0</v>
          </cell>
        </row>
        <row r="3215">
          <cell r="A3215" t="str">
            <v xml:space="preserve">5425-3-100                                   </v>
          </cell>
          <cell r="C3215">
            <v>3200</v>
          </cell>
          <cell r="D3215">
            <v>0</v>
          </cell>
        </row>
        <row r="3216">
          <cell r="A3216" t="str">
            <v xml:space="preserve">5425-3-200                                   </v>
          </cell>
          <cell r="C3216">
            <v>0</v>
          </cell>
          <cell r="D3216">
            <v>0</v>
          </cell>
        </row>
        <row r="3217">
          <cell r="A3217" t="str">
            <v xml:space="preserve">5425-5                                       </v>
          </cell>
          <cell r="C3217">
            <v>0</v>
          </cell>
          <cell r="D3217">
            <v>0</v>
          </cell>
        </row>
        <row r="3218">
          <cell r="A3218" t="str">
            <v xml:space="preserve">5425-5-100                                   </v>
          </cell>
          <cell r="C3218">
            <v>0</v>
          </cell>
          <cell r="D3218">
            <v>0</v>
          </cell>
        </row>
        <row r="3219">
          <cell r="A3219" t="str">
            <v xml:space="preserve">5425-5-200                                   </v>
          </cell>
          <cell r="C3219">
            <v>0</v>
          </cell>
          <cell r="D3219">
            <v>0</v>
          </cell>
        </row>
        <row r="3220">
          <cell r="A3220" t="str">
            <v xml:space="preserve">5425-6                                       </v>
          </cell>
          <cell r="C3220">
            <v>0</v>
          </cell>
          <cell r="D3220">
            <v>0</v>
          </cell>
        </row>
        <row r="3221">
          <cell r="A3221" t="str">
            <v xml:space="preserve">5425-6-100                                   </v>
          </cell>
          <cell r="C3221">
            <v>4368</v>
          </cell>
          <cell r="D3221">
            <v>0</v>
          </cell>
        </row>
        <row r="3222">
          <cell r="A3222" t="str">
            <v xml:space="preserve">5425-6-150                                   </v>
          </cell>
          <cell r="C3222">
            <v>0</v>
          </cell>
          <cell r="D3222">
            <v>0</v>
          </cell>
        </row>
        <row r="3223">
          <cell r="A3223" t="str">
            <v xml:space="preserve">5425-6-170                                   </v>
          </cell>
          <cell r="C3223">
            <v>0</v>
          </cell>
          <cell r="D3223">
            <v>0</v>
          </cell>
        </row>
        <row r="3224">
          <cell r="A3224" t="str">
            <v xml:space="preserve">5425-6-200                                   </v>
          </cell>
          <cell r="C3224">
            <v>0</v>
          </cell>
          <cell r="D3224">
            <v>0</v>
          </cell>
        </row>
        <row r="3225">
          <cell r="A3225" t="str">
            <v xml:space="preserve">5425-6-250                                   </v>
          </cell>
          <cell r="C3225">
            <v>300</v>
          </cell>
          <cell r="D3225">
            <v>0</v>
          </cell>
        </row>
        <row r="3226">
          <cell r="A3226" t="str">
            <v xml:space="preserve">5425-6-270                                   </v>
          </cell>
          <cell r="C3226">
            <v>0</v>
          </cell>
          <cell r="D3226">
            <v>0</v>
          </cell>
        </row>
        <row r="3227">
          <cell r="A3227" t="str">
            <v xml:space="preserve">5425-6-300                                   </v>
          </cell>
          <cell r="C3227">
            <v>92257.29</v>
          </cell>
          <cell r="D3227">
            <v>16605.670000000013</v>
          </cell>
        </row>
        <row r="3228">
          <cell r="A3228" t="str">
            <v xml:space="preserve">5425-7-100                                   </v>
          </cell>
          <cell r="C3228">
            <v>0</v>
          </cell>
          <cell r="D3228">
            <v>0</v>
          </cell>
        </row>
        <row r="3229">
          <cell r="A3229" t="str">
            <v xml:space="preserve">5425-7-200                                   </v>
          </cell>
          <cell r="C3229">
            <v>0</v>
          </cell>
          <cell r="D3229">
            <v>0</v>
          </cell>
        </row>
        <row r="3230">
          <cell r="A3230" t="str">
            <v xml:space="preserve">5426-2                                       </v>
          </cell>
          <cell r="C3230">
            <v>0</v>
          </cell>
          <cell r="D3230">
            <v>0</v>
          </cell>
        </row>
        <row r="3231">
          <cell r="A3231" t="str">
            <v xml:space="preserve">5426-2-000                                   </v>
          </cell>
          <cell r="C3231">
            <v>5200</v>
          </cell>
          <cell r="D3231">
            <v>0</v>
          </cell>
        </row>
        <row r="3232">
          <cell r="A3232" t="str">
            <v xml:space="preserve">5426-2-100                                   </v>
          </cell>
          <cell r="C3232">
            <v>0</v>
          </cell>
          <cell r="D3232">
            <v>0</v>
          </cell>
        </row>
        <row r="3233">
          <cell r="A3233" t="str">
            <v xml:space="preserve">5426-2-110                                   </v>
          </cell>
          <cell r="C3233">
            <v>16359.79</v>
          </cell>
          <cell r="D3233">
            <v>0</v>
          </cell>
        </row>
        <row r="3234">
          <cell r="A3234" t="str">
            <v xml:space="preserve">5426-2-111                                   </v>
          </cell>
          <cell r="C3234">
            <v>0</v>
          </cell>
          <cell r="D3234">
            <v>0</v>
          </cell>
        </row>
        <row r="3235">
          <cell r="A3235" t="str">
            <v xml:space="preserve">5426-2-112                                   </v>
          </cell>
          <cell r="C3235">
            <v>0</v>
          </cell>
          <cell r="D3235">
            <v>0</v>
          </cell>
        </row>
        <row r="3236">
          <cell r="A3236" t="str">
            <v xml:space="preserve">5426-2-112-1                                 </v>
          </cell>
          <cell r="C3236">
            <v>0</v>
          </cell>
          <cell r="D3236">
            <v>0</v>
          </cell>
        </row>
        <row r="3237">
          <cell r="A3237" t="str">
            <v xml:space="preserve">5426-2-112-2                                 </v>
          </cell>
          <cell r="C3237">
            <v>0</v>
          </cell>
          <cell r="D3237">
            <v>0</v>
          </cell>
        </row>
        <row r="3238">
          <cell r="A3238" t="str">
            <v xml:space="preserve">5426-2-112-3                                 </v>
          </cell>
          <cell r="C3238">
            <v>0</v>
          </cell>
          <cell r="D3238">
            <v>0</v>
          </cell>
        </row>
        <row r="3239">
          <cell r="A3239" t="str">
            <v xml:space="preserve">5426-2-113                                   </v>
          </cell>
          <cell r="C3239">
            <v>0</v>
          </cell>
          <cell r="D3239">
            <v>0</v>
          </cell>
        </row>
        <row r="3240">
          <cell r="A3240" t="str">
            <v xml:space="preserve">5426-2-114                                   </v>
          </cell>
          <cell r="C3240">
            <v>0</v>
          </cell>
          <cell r="D3240">
            <v>0</v>
          </cell>
        </row>
        <row r="3241">
          <cell r="A3241" t="str">
            <v xml:space="preserve">5426-2-115                                   </v>
          </cell>
          <cell r="C3241">
            <v>3514</v>
          </cell>
          <cell r="D3241">
            <v>0</v>
          </cell>
        </row>
        <row r="3242">
          <cell r="A3242" t="str">
            <v xml:space="preserve">5426-2-120                                   </v>
          </cell>
          <cell r="C3242">
            <v>32794.14</v>
          </cell>
          <cell r="D3242">
            <v>0</v>
          </cell>
        </row>
        <row r="3243">
          <cell r="A3243" t="str">
            <v xml:space="preserve">5426-2-130                                   </v>
          </cell>
          <cell r="C3243">
            <v>34875.35</v>
          </cell>
          <cell r="D3243">
            <v>1121.489999999998</v>
          </cell>
        </row>
        <row r="3244">
          <cell r="A3244" t="str">
            <v xml:space="preserve">5426-2-140                                   </v>
          </cell>
          <cell r="C3244">
            <v>0</v>
          </cell>
          <cell r="D3244">
            <v>0</v>
          </cell>
        </row>
        <row r="3245">
          <cell r="A3245" t="str">
            <v xml:space="preserve">5426-2-141                                   </v>
          </cell>
          <cell r="C3245">
            <v>0</v>
          </cell>
          <cell r="D3245">
            <v>0</v>
          </cell>
        </row>
        <row r="3246">
          <cell r="A3246" t="str">
            <v xml:space="preserve">5426-2-142                                   </v>
          </cell>
          <cell r="C3246">
            <v>0</v>
          </cell>
          <cell r="D3246">
            <v>0</v>
          </cell>
        </row>
        <row r="3247">
          <cell r="A3247" t="str">
            <v xml:space="preserve">5426-2-200                                   </v>
          </cell>
          <cell r="C3247">
            <v>26759.14</v>
          </cell>
          <cell r="D3247">
            <v>0</v>
          </cell>
        </row>
        <row r="3248">
          <cell r="A3248" t="str">
            <v xml:space="preserve">5426-2-300                                   </v>
          </cell>
          <cell r="C3248">
            <v>4318</v>
          </cell>
          <cell r="D3248">
            <v>3800</v>
          </cell>
        </row>
        <row r="3249">
          <cell r="A3249" t="str">
            <v xml:space="preserve">5426-2-400                                   </v>
          </cell>
          <cell r="C3249">
            <v>72259.78</v>
          </cell>
          <cell r="D3249">
            <v>375</v>
          </cell>
        </row>
        <row r="3250">
          <cell r="A3250" t="str">
            <v xml:space="preserve">5426-2-500                                   </v>
          </cell>
          <cell r="C3250">
            <v>0</v>
          </cell>
          <cell r="D3250">
            <v>0</v>
          </cell>
        </row>
        <row r="3251">
          <cell r="A3251" t="str">
            <v xml:space="preserve">5426-2-600                                   </v>
          </cell>
          <cell r="C3251">
            <v>2251</v>
          </cell>
          <cell r="D3251">
            <v>810</v>
          </cell>
        </row>
        <row r="3252">
          <cell r="A3252" t="str">
            <v xml:space="preserve">5426-2-610                                   </v>
          </cell>
          <cell r="C3252">
            <v>0</v>
          </cell>
          <cell r="D3252">
            <v>0</v>
          </cell>
        </row>
        <row r="3253">
          <cell r="A3253" t="str">
            <v xml:space="preserve">5426-2-620                                   </v>
          </cell>
          <cell r="C3253">
            <v>0</v>
          </cell>
          <cell r="D3253">
            <v>0</v>
          </cell>
        </row>
        <row r="3254">
          <cell r="A3254" t="str">
            <v xml:space="preserve">5426-2-700                                   </v>
          </cell>
          <cell r="C3254">
            <v>18669.48</v>
          </cell>
          <cell r="D3254">
            <v>10403.740000000002</v>
          </cell>
        </row>
        <row r="3255">
          <cell r="A3255" t="str">
            <v xml:space="preserve">5426-2-710                                   </v>
          </cell>
          <cell r="C3255">
            <v>1900</v>
          </cell>
          <cell r="D3255">
            <v>1900</v>
          </cell>
        </row>
        <row r="3256">
          <cell r="A3256" t="str">
            <v xml:space="preserve">5426-2-720                                   </v>
          </cell>
          <cell r="C3256">
            <v>0</v>
          </cell>
          <cell r="D3256">
            <v>0</v>
          </cell>
        </row>
        <row r="3257">
          <cell r="A3257" t="str">
            <v xml:space="preserve">5426-3                                       </v>
          </cell>
          <cell r="C3257">
            <v>0</v>
          </cell>
          <cell r="D3257">
            <v>0</v>
          </cell>
        </row>
        <row r="3258">
          <cell r="A3258" t="str">
            <v xml:space="preserve">5426-3-000                                   </v>
          </cell>
          <cell r="C3258">
            <v>0</v>
          </cell>
          <cell r="D3258">
            <v>0</v>
          </cell>
        </row>
        <row r="3259">
          <cell r="A3259" t="str">
            <v xml:space="preserve">5426-3-100                                   </v>
          </cell>
          <cell r="C3259">
            <v>9249.5400000000009</v>
          </cell>
          <cell r="D3259">
            <v>-4500.0000000000009</v>
          </cell>
        </row>
        <row r="3260">
          <cell r="A3260" t="str">
            <v xml:space="preserve">5426-3-200                                   </v>
          </cell>
          <cell r="C3260">
            <v>0</v>
          </cell>
          <cell r="D3260">
            <v>0</v>
          </cell>
        </row>
        <row r="3261">
          <cell r="A3261" t="str">
            <v xml:space="preserve">5426-5                                       </v>
          </cell>
          <cell r="C3261">
            <v>0</v>
          </cell>
          <cell r="D3261">
            <v>0</v>
          </cell>
        </row>
        <row r="3262">
          <cell r="A3262" t="str">
            <v xml:space="preserve">5426-5-100                                   </v>
          </cell>
          <cell r="C3262">
            <v>0</v>
          </cell>
          <cell r="D3262">
            <v>0</v>
          </cell>
        </row>
        <row r="3263">
          <cell r="A3263" t="str">
            <v xml:space="preserve">5426-5-200                                   </v>
          </cell>
          <cell r="C3263">
            <v>0</v>
          </cell>
          <cell r="D3263">
            <v>0</v>
          </cell>
        </row>
        <row r="3264">
          <cell r="A3264" t="str">
            <v xml:space="preserve">5426-6                                       </v>
          </cell>
          <cell r="C3264">
            <v>0</v>
          </cell>
          <cell r="D3264">
            <v>0</v>
          </cell>
        </row>
        <row r="3265">
          <cell r="A3265" t="str">
            <v xml:space="preserve">5426-6-100                                   </v>
          </cell>
          <cell r="C3265">
            <v>39209.61</v>
          </cell>
          <cell r="D3265">
            <v>373.83000000000175</v>
          </cell>
        </row>
        <row r="3266">
          <cell r="A3266" t="str">
            <v xml:space="preserve">5426-6-150                                   </v>
          </cell>
          <cell r="C3266">
            <v>0</v>
          </cell>
          <cell r="D3266">
            <v>0</v>
          </cell>
        </row>
        <row r="3267">
          <cell r="A3267" t="str">
            <v xml:space="preserve">5426-6-170                                   </v>
          </cell>
          <cell r="C3267">
            <v>0</v>
          </cell>
          <cell r="D3267">
            <v>0</v>
          </cell>
        </row>
        <row r="3268">
          <cell r="A3268" t="str">
            <v xml:space="preserve">5426-6-200                                   </v>
          </cell>
          <cell r="C3268">
            <v>15218.95</v>
          </cell>
          <cell r="D3268">
            <v>0</v>
          </cell>
        </row>
        <row r="3269">
          <cell r="A3269" t="str">
            <v xml:space="preserve">5426-6-250                                   </v>
          </cell>
          <cell r="C3269">
            <v>0</v>
          </cell>
          <cell r="D3269">
            <v>0</v>
          </cell>
        </row>
        <row r="3270">
          <cell r="A3270" t="str">
            <v xml:space="preserve">5426-6-270                                   </v>
          </cell>
          <cell r="C3270">
            <v>0</v>
          </cell>
          <cell r="D3270">
            <v>0</v>
          </cell>
        </row>
        <row r="3271">
          <cell r="A3271" t="str">
            <v xml:space="preserve">5426-6-300                                   </v>
          </cell>
          <cell r="C3271">
            <v>0</v>
          </cell>
          <cell r="D3271">
            <v>0</v>
          </cell>
        </row>
        <row r="3272">
          <cell r="A3272" t="str">
            <v xml:space="preserve">5426-7-100                                   </v>
          </cell>
          <cell r="C3272">
            <v>0</v>
          </cell>
          <cell r="D3272">
            <v>0</v>
          </cell>
        </row>
        <row r="3273">
          <cell r="A3273" t="str">
            <v xml:space="preserve">5426-7-200                                   </v>
          </cell>
          <cell r="C3273">
            <v>0</v>
          </cell>
          <cell r="D3273">
            <v>0</v>
          </cell>
        </row>
        <row r="3274">
          <cell r="A3274" t="str">
            <v xml:space="preserve">5427-2                                       </v>
          </cell>
          <cell r="C3274">
            <v>0</v>
          </cell>
          <cell r="D3274">
            <v>0</v>
          </cell>
        </row>
        <row r="3275">
          <cell r="A3275" t="str">
            <v xml:space="preserve">5427-2-000                                   </v>
          </cell>
          <cell r="C3275">
            <v>0</v>
          </cell>
          <cell r="D3275">
            <v>0</v>
          </cell>
        </row>
        <row r="3276">
          <cell r="A3276" t="str">
            <v xml:space="preserve">5427-2-100                                   </v>
          </cell>
          <cell r="C3276">
            <v>632824.62</v>
          </cell>
          <cell r="D3276">
            <v>137615</v>
          </cell>
        </row>
        <row r="3277">
          <cell r="A3277" t="str">
            <v xml:space="preserve">5427-2-110                                   </v>
          </cell>
          <cell r="C3277">
            <v>0</v>
          </cell>
          <cell r="D3277">
            <v>0</v>
          </cell>
        </row>
        <row r="3278">
          <cell r="A3278" t="str">
            <v xml:space="preserve">5427-2-115                                   </v>
          </cell>
          <cell r="C3278">
            <v>50400</v>
          </cell>
          <cell r="D3278">
            <v>12600</v>
          </cell>
        </row>
        <row r="3279">
          <cell r="A3279" t="str">
            <v xml:space="preserve">5427-2-120                                   </v>
          </cell>
          <cell r="C3279">
            <v>0</v>
          </cell>
          <cell r="D3279">
            <v>0</v>
          </cell>
        </row>
        <row r="3280">
          <cell r="A3280" t="str">
            <v xml:space="preserve">5427-2-130                                   </v>
          </cell>
          <cell r="C3280">
            <v>0</v>
          </cell>
          <cell r="D3280">
            <v>0</v>
          </cell>
        </row>
        <row r="3281">
          <cell r="A3281" t="str">
            <v xml:space="preserve">5427-2-140                                   </v>
          </cell>
          <cell r="C3281">
            <v>0</v>
          </cell>
          <cell r="D3281">
            <v>0</v>
          </cell>
        </row>
        <row r="3282">
          <cell r="A3282" t="str">
            <v xml:space="preserve">5427-2-141                                   </v>
          </cell>
          <cell r="C3282">
            <v>0</v>
          </cell>
          <cell r="D3282">
            <v>0</v>
          </cell>
        </row>
        <row r="3283">
          <cell r="A3283" t="str">
            <v xml:space="preserve">5427-2-142                                   </v>
          </cell>
          <cell r="C3283">
            <v>0</v>
          </cell>
          <cell r="D3283">
            <v>0</v>
          </cell>
        </row>
        <row r="3284">
          <cell r="A3284" t="str">
            <v xml:space="preserve">5427-2-200                                   </v>
          </cell>
          <cell r="C3284">
            <v>0</v>
          </cell>
          <cell r="D3284">
            <v>0</v>
          </cell>
        </row>
        <row r="3285">
          <cell r="A3285" t="str">
            <v xml:space="preserve">5427-2-300                                   </v>
          </cell>
          <cell r="C3285">
            <v>0</v>
          </cell>
          <cell r="D3285">
            <v>0</v>
          </cell>
        </row>
        <row r="3286">
          <cell r="A3286" t="str">
            <v xml:space="preserve">5427-2-400                                   </v>
          </cell>
          <cell r="C3286">
            <v>0</v>
          </cell>
          <cell r="D3286">
            <v>0</v>
          </cell>
        </row>
        <row r="3287">
          <cell r="A3287" t="str">
            <v xml:space="preserve">5427-2-500                                   </v>
          </cell>
          <cell r="C3287">
            <v>0</v>
          </cell>
          <cell r="D3287">
            <v>0</v>
          </cell>
        </row>
        <row r="3288">
          <cell r="A3288" t="str">
            <v xml:space="preserve">5427-2-600                                   </v>
          </cell>
          <cell r="C3288">
            <v>0</v>
          </cell>
          <cell r="D3288">
            <v>0</v>
          </cell>
        </row>
        <row r="3289">
          <cell r="A3289" t="str">
            <v xml:space="preserve">5427-2-610                                   </v>
          </cell>
          <cell r="C3289">
            <v>0</v>
          </cell>
          <cell r="D3289">
            <v>0</v>
          </cell>
        </row>
        <row r="3290">
          <cell r="A3290" t="str">
            <v xml:space="preserve">5427-2-620                                   </v>
          </cell>
          <cell r="C3290">
            <v>0</v>
          </cell>
          <cell r="D3290">
            <v>0</v>
          </cell>
        </row>
        <row r="3291">
          <cell r="A3291" t="str">
            <v xml:space="preserve">5427-2-700                                   </v>
          </cell>
          <cell r="C3291">
            <v>0</v>
          </cell>
          <cell r="D3291">
            <v>0</v>
          </cell>
        </row>
        <row r="3292">
          <cell r="A3292" t="str">
            <v xml:space="preserve">5427-2-710                                   </v>
          </cell>
          <cell r="C3292">
            <v>0</v>
          </cell>
          <cell r="D3292">
            <v>0</v>
          </cell>
        </row>
        <row r="3293">
          <cell r="A3293" t="str">
            <v xml:space="preserve">5427-2-720                                   </v>
          </cell>
          <cell r="C3293">
            <v>0</v>
          </cell>
          <cell r="D3293">
            <v>0</v>
          </cell>
        </row>
        <row r="3294">
          <cell r="A3294" t="str">
            <v xml:space="preserve">5427-3-000                                   </v>
          </cell>
          <cell r="C3294">
            <v>0</v>
          </cell>
          <cell r="D3294">
            <v>0</v>
          </cell>
        </row>
        <row r="3295">
          <cell r="A3295" t="str">
            <v xml:space="preserve">5427-3-200                                   </v>
          </cell>
          <cell r="C3295">
            <v>0</v>
          </cell>
          <cell r="D3295">
            <v>0</v>
          </cell>
        </row>
        <row r="3296">
          <cell r="A3296" t="str">
            <v xml:space="preserve">5427-5                                       </v>
          </cell>
          <cell r="C3296">
            <v>0</v>
          </cell>
          <cell r="D3296">
            <v>0</v>
          </cell>
        </row>
        <row r="3297">
          <cell r="A3297" t="str">
            <v xml:space="preserve">5427-5-100                                   </v>
          </cell>
          <cell r="C3297">
            <v>0</v>
          </cell>
          <cell r="D3297">
            <v>0</v>
          </cell>
        </row>
        <row r="3298">
          <cell r="A3298" t="str">
            <v xml:space="preserve">5427-5-200                                   </v>
          </cell>
          <cell r="C3298">
            <v>0</v>
          </cell>
          <cell r="D3298">
            <v>0</v>
          </cell>
        </row>
        <row r="3299">
          <cell r="A3299" t="str">
            <v xml:space="preserve">5427-6                                       </v>
          </cell>
          <cell r="C3299">
            <v>0</v>
          </cell>
          <cell r="D3299">
            <v>0</v>
          </cell>
        </row>
        <row r="3300">
          <cell r="A3300" t="str">
            <v xml:space="preserve">5427-6-100                                   </v>
          </cell>
          <cell r="C3300">
            <v>0</v>
          </cell>
          <cell r="D3300">
            <v>0</v>
          </cell>
        </row>
        <row r="3301">
          <cell r="A3301" t="str">
            <v xml:space="preserve">5427-6-150                                   </v>
          </cell>
          <cell r="C3301">
            <v>0</v>
          </cell>
          <cell r="D3301">
            <v>0</v>
          </cell>
        </row>
        <row r="3302">
          <cell r="A3302" t="str">
            <v xml:space="preserve">5427-6-170                                   </v>
          </cell>
          <cell r="C3302">
            <v>0</v>
          </cell>
          <cell r="D3302">
            <v>0</v>
          </cell>
        </row>
        <row r="3303">
          <cell r="A3303" t="str">
            <v xml:space="preserve">5427-6-200                                   </v>
          </cell>
          <cell r="C3303">
            <v>0</v>
          </cell>
          <cell r="D3303">
            <v>0</v>
          </cell>
        </row>
        <row r="3304">
          <cell r="A3304" t="str">
            <v xml:space="preserve">5427-6-250                                   </v>
          </cell>
          <cell r="C3304">
            <v>0</v>
          </cell>
          <cell r="D3304">
            <v>0</v>
          </cell>
        </row>
        <row r="3305">
          <cell r="A3305" t="str">
            <v xml:space="preserve">5427-6-270                                   </v>
          </cell>
          <cell r="C3305">
            <v>0</v>
          </cell>
          <cell r="D3305">
            <v>0</v>
          </cell>
        </row>
        <row r="3306">
          <cell r="A3306" t="str">
            <v xml:space="preserve">5427-6-300                                   </v>
          </cell>
          <cell r="C3306">
            <v>0</v>
          </cell>
          <cell r="D3306">
            <v>0</v>
          </cell>
        </row>
        <row r="3307">
          <cell r="A3307" t="str">
            <v xml:space="preserve">5427-7-100                                   </v>
          </cell>
          <cell r="C3307">
            <v>0</v>
          </cell>
          <cell r="D3307">
            <v>0</v>
          </cell>
        </row>
        <row r="3308">
          <cell r="A3308" t="str">
            <v xml:space="preserve">5427-7-200                                   </v>
          </cell>
          <cell r="C3308">
            <v>0</v>
          </cell>
          <cell r="D3308">
            <v>0</v>
          </cell>
        </row>
        <row r="3309">
          <cell r="A3309" t="str">
            <v xml:space="preserve">5428-2                                       </v>
          </cell>
          <cell r="C3309">
            <v>0</v>
          </cell>
          <cell r="D3309">
            <v>0</v>
          </cell>
        </row>
        <row r="3310">
          <cell r="A3310" t="str">
            <v xml:space="preserve">5428-2-000                                   </v>
          </cell>
          <cell r="C3310">
            <v>0</v>
          </cell>
          <cell r="D3310">
            <v>0</v>
          </cell>
        </row>
        <row r="3311">
          <cell r="A3311" t="str">
            <v xml:space="preserve">5428-2-100                                   </v>
          </cell>
          <cell r="C3311">
            <v>13250</v>
          </cell>
          <cell r="D3311">
            <v>0</v>
          </cell>
        </row>
        <row r="3312">
          <cell r="A3312" t="str">
            <v xml:space="preserve">5428-2-110                                   </v>
          </cell>
          <cell r="C3312">
            <v>16063.34</v>
          </cell>
          <cell r="D3312">
            <v>2476.6699999999983</v>
          </cell>
        </row>
        <row r="3313">
          <cell r="A3313" t="str">
            <v xml:space="preserve">5428-2-111                                   </v>
          </cell>
          <cell r="C3313">
            <v>0</v>
          </cell>
          <cell r="D3313">
            <v>0</v>
          </cell>
        </row>
        <row r="3314">
          <cell r="A3314" t="str">
            <v xml:space="preserve">5428-2-112                                   </v>
          </cell>
          <cell r="C3314">
            <v>0</v>
          </cell>
          <cell r="D3314">
            <v>0</v>
          </cell>
        </row>
        <row r="3315">
          <cell r="A3315" t="str">
            <v xml:space="preserve">5428-2-112-1                                 </v>
          </cell>
          <cell r="C3315">
            <v>0</v>
          </cell>
          <cell r="D3315">
            <v>0</v>
          </cell>
        </row>
        <row r="3316">
          <cell r="A3316" t="str">
            <v xml:space="preserve">5428-2-112-2                                 </v>
          </cell>
          <cell r="C3316">
            <v>0</v>
          </cell>
          <cell r="D3316">
            <v>0</v>
          </cell>
        </row>
        <row r="3317">
          <cell r="A3317" t="str">
            <v xml:space="preserve">5428-2-112-3                                 </v>
          </cell>
          <cell r="C3317">
            <v>0</v>
          </cell>
          <cell r="D3317">
            <v>0</v>
          </cell>
        </row>
        <row r="3318">
          <cell r="A3318" t="str">
            <v xml:space="preserve">5428-2-113                                   </v>
          </cell>
          <cell r="C3318">
            <v>0</v>
          </cell>
          <cell r="D3318">
            <v>0</v>
          </cell>
        </row>
        <row r="3319">
          <cell r="A3319" t="str">
            <v xml:space="preserve">5428-2-114                                   </v>
          </cell>
          <cell r="C3319">
            <v>0</v>
          </cell>
          <cell r="D3319">
            <v>0</v>
          </cell>
        </row>
        <row r="3320">
          <cell r="A3320" t="str">
            <v xml:space="preserve">5428-2-115                                   </v>
          </cell>
          <cell r="C3320">
            <v>0</v>
          </cell>
          <cell r="D3320">
            <v>0</v>
          </cell>
        </row>
        <row r="3321">
          <cell r="A3321" t="str">
            <v xml:space="preserve">5428-2-120                                   </v>
          </cell>
          <cell r="C3321">
            <v>3380</v>
          </cell>
          <cell r="D3321">
            <v>3457</v>
          </cell>
        </row>
        <row r="3322">
          <cell r="A3322" t="str">
            <v xml:space="preserve">5428-2-130                                   </v>
          </cell>
          <cell r="C3322">
            <v>13075.66</v>
          </cell>
          <cell r="D3322">
            <v>1406.67</v>
          </cell>
        </row>
        <row r="3323">
          <cell r="A3323" t="str">
            <v xml:space="preserve">5428-2-140                                   </v>
          </cell>
          <cell r="C3323">
            <v>0</v>
          </cell>
          <cell r="D3323">
            <v>0</v>
          </cell>
        </row>
        <row r="3324">
          <cell r="A3324" t="str">
            <v xml:space="preserve">5428-2-141                                   </v>
          </cell>
          <cell r="C3324">
            <v>0</v>
          </cell>
          <cell r="D3324">
            <v>0</v>
          </cell>
        </row>
        <row r="3325">
          <cell r="A3325" t="str">
            <v xml:space="preserve">5428-2-142                                   </v>
          </cell>
          <cell r="C3325">
            <v>0</v>
          </cell>
          <cell r="D3325">
            <v>0</v>
          </cell>
        </row>
        <row r="3326">
          <cell r="A3326" t="str">
            <v xml:space="preserve">5428-2-200                                   </v>
          </cell>
          <cell r="C3326">
            <v>12272</v>
          </cell>
          <cell r="D3326">
            <v>3126</v>
          </cell>
        </row>
        <row r="3327">
          <cell r="A3327" t="str">
            <v xml:space="preserve">5428-2-300                                   </v>
          </cell>
          <cell r="C3327">
            <v>350</v>
          </cell>
          <cell r="D3327">
            <v>0</v>
          </cell>
        </row>
        <row r="3328">
          <cell r="A3328" t="str">
            <v xml:space="preserve">5428-2-400                                   </v>
          </cell>
          <cell r="C3328">
            <v>21272.55</v>
          </cell>
          <cell r="D3328">
            <v>2023</v>
          </cell>
        </row>
        <row r="3329">
          <cell r="A3329" t="str">
            <v xml:space="preserve">5428-2-500                                   </v>
          </cell>
          <cell r="C3329">
            <v>0</v>
          </cell>
          <cell r="D3329">
            <v>0</v>
          </cell>
        </row>
        <row r="3330">
          <cell r="A3330" t="str">
            <v xml:space="preserve">5428-2-600                                   </v>
          </cell>
          <cell r="C3330">
            <v>4618.34</v>
          </cell>
          <cell r="D3330">
            <v>1200</v>
          </cell>
        </row>
        <row r="3331">
          <cell r="A3331" t="str">
            <v xml:space="preserve">5428-2-610                                   </v>
          </cell>
          <cell r="C3331">
            <v>0</v>
          </cell>
          <cell r="D3331">
            <v>0</v>
          </cell>
        </row>
        <row r="3332">
          <cell r="A3332" t="str">
            <v xml:space="preserve">5428-2-620                                   </v>
          </cell>
          <cell r="C3332">
            <v>0</v>
          </cell>
          <cell r="D3332">
            <v>0</v>
          </cell>
        </row>
        <row r="3333">
          <cell r="A3333" t="str">
            <v xml:space="preserve">5428-2-700                                   </v>
          </cell>
          <cell r="C3333">
            <v>17121.669999999998</v>
          </cell>
          <cell r="D3333">
            <v>2110.010000000002</v>
          </cell>
        </row>
        <row r="3334">
          <cell r="A3334" t="str">
            <v xml:space="preserve">5428-2-710                                   </v>
          </cell>
          <cell r="C3334">
            <v>24850</v>
          </cell>
          <cell r="D3334">
            <v>4351.6699999999983</v>
          </cell>
        </row>
        <row r="3335">
          <cell r="A3335" t="str">
            <v xml:space="preserve">5428-2-720                                   </v>
          </cell>
          <cell r="C3335">
            <v>3795</v>
          </cell>
          <cell r="D3335">
            <v>0</v>
          </cell>
        </row>
        <row r="3336">
          <cell r="A3336" t="str">
            <v xml:space="preserve">5428-3                                       </v>
          </cell>
          <cell r="C3336">
            <v>0</v>
          </cell>
          <cell r="D3336">
            <v>0</v>
          </cell>
        </row>
        <row r="3337">
          <cell r="A3337" t="str">
            <v xml:space="preserve">5428-3-000                                   </v>
          </cell>
          <cell r="C3337">
            <v>0</v>
          </cell>
          <cell r="D3337">
            <v>0</v>
          </cell>
        </row>
        <row r="3338">
          <cell r="A3338" t="str">
            <v xml:space="preserve">5428-3-100                                   </v>
          </cell>
          <cell r="C3338">
            <v>582.54999999999995</v>
          </cell>
          <cell r="D3338">
            <v>831.84000000000015</v>
          </cell>
        </row>
        <row r="3339">
          <cell r="A3339" t="str">
            <v xml:space="preserve">5428-3-200                                   </v>
          </cell>
          <cell r="C3339">
            <v>0</v>
          </cell>
          <cell r="D3339">
            <v>0</v>
          </cell>
        </row>
        <row r="3340">
          <cell r="A3340" t="str">
            <v xml:space="preserve">5428-5                                       </v>
          </cell>
          <cell r="C3340">
            <v>0</v>
          </cell>
          <cell r="D3340">
            <v>0</v>
          </cell>
        </row>
        <row r="3341">
          <cell r="A3341" t="str">
            <v xml:space="preserve">5428-5-100                                   </v>
          </cell>
          <cell r="C3341">
            <v>0</v>
          </cell>
          <cell r="D3341">
            <v>0</v>
          </cell>
        </row>
        <row r="3342">
          <cell r="A3342" t="str">
            <v xml:space="preserve">5428-5-200                                   </v>
          </cell>
          <cell r="C3342">
            <v>0</v>
          </cell>
          <cell r="D3342">
            <v>0</v>
          </cell>
        </row>
        <row r="3343">
          <cell r="A3343" t="str">
            <v xml:space="preserve">5428-6                                       </v>
          </cell>
          <cell r="C3343">
            <v>0</v>
          </cell>
          <cell r="D3343">
            <v>0</v>
          </cell>
        </row>
        <row r="3344">
          <cell r="A3344" t="str">
            <v xml:space="preserve">5428-6-100                                   </v>
          </cell>
          <cell r="C3344">
            <v>11625</v>
          </cell>
          <cell r="D3344">
            <v>1203.33</v>
          </cell>
        </row>
        <row r="3345">
          <cell r="A3345" t="str">
            <v xml:space="preserve">5428-6-150                                   </v>
          </cell>
          <cell r="C3345">
            <v>0</v>
          </cell>
          <cell r="D3345">
            <v>0</v>
          </cell>
        </row>
        <row r="3346">
          <cell r="A3346" t="str">
            <v xml:space="preserve">5428-6-170                                   </v>
          </cell>
          <cell r="C3346">
            <v>0</v>
          </cell>
          <cell r="D3346">
            <v>0</v>
          </cell>
        </row>
        <row r="3347">
          <cell r="A3347" t="str">
            <v xml:space="preserve">5428-6-200                                   </v>
          </cell>
          <cell r="C3347">
            <v>0</v>
          </cell>
          <cell r="D3347">
            <v>0</v>
          </cell>
        </row>
        <row r="3348">
          <cell r="A3348" t="str">
            <v xml:space="preserve">5428-6-250                                   </v>
          </cell>
          <cell r="C3348">
            <v>5118.33</v>
          </cell>
          <cell r="D3348">
            <v>2843.33</v>
          </cell>
        </row>
        <row r="3349">
          <cell r="A3349" t="str">
            <v xml:space="preserve">5428-6-270                                   </v>
          </cell>
          <cell r="C3349">
            <v>0</v>
          </cell>
          <cell r="D3349">
            <v>0</v>
          </cell>
        </row>
        <row r="3350">
          <cell r="A3350" t="str">
            <v xml:space="preserve">5428-6-300                                   </v>
          </cell>
          <cell r="C3350">
            <v>0</v>
          </cell>
          <cell r="D3350">
            <v>0</v>
          </cell>
        </row>
        <row r="3351">
          <cell r="A3351" t="str">
            <v xml:space="preserve">5428-7-100                                   </v>
          </cell>
          <cell r="C3351">
            <v>0</v>
          </cell>
          <cell r="D3351">
            <v>0</v>
          </cell>
        </row>
        <row r="3352">
          <cell r="A3352" t="str">
            <v xml:space="preserve">5428-7-200                                   </v>
          </cell>
          <cell r="C3352">
            <v>0</v>
          </cell>
          <cell r="D3352">
            <v>0</v>
          </cell>
        </row>
        <row r="3353">
          <cell r="A3353" t="str">
            <v xml:space="preserve">5429-2                                       </v>
          </cell>
          <cell r="C3353">
            <v>0</v>
          </cell>
          <cell r="D3353">
            <v>0</v>
          </cell>
        </row>
        <row r="3354">
          <cell r="A3354" t="str">
            <v xml:space="preserve">5429-2-000                                   </v>
          </cell>
          <cell r="C3354">
            <v>0</v>
          </cell>
          <cell r="D3354">
            <v>0</v>
          </cell>
        </row>
        <row r="3355">
          <cell r="A3355" t="str">
            <v xml:space="preserve">5429-2-100                                   </v>
          </cell>
          <cell r="C3355">
            <v>0</v>
          </cell>
          <cell r="D3355">
            <v>0</v>
          </cell>
        </row>
        <row r="3356">
          <cell r="A3356" t="str">
            <v xml:space="preserve">5429-2-110                                   </v>
          </cell>
          <cell r="C3356">
            <v>0</v>
          </cell>
          <cell r="D3356">
            <v>0</v>
          </cell>
        </row>
        <row r="3357">
          <cell r="A3357" t="str">
            <v xml:space="preserve">5429-2-120                                   </v>
          </cell>
          <cell r="C3357">
            <v>0</v>
          </cell>
          <cell r="D3357">
            <v>0</v>
          </cell>
        </row>
        <row r="3358">
          <cell r="A3358" t="str">
            <v xml:space="preserve">5429-2-130                                   </v>
          </cell>
          <cell r="C3358">
            <v>0</v>
          </cell>
          <cell r="D3358">
            <v>0</v>
          </cell>
        </row>
        <row r="3359">
          <cell r="A3359" t="str">
            <v xml:space="preserve">5429-2-140                                   </v>
          </cell>
          <cell r="C3359">
            <v>0</v>
          </cell>
          <cell r="D3359">
            <v>0</v>
          </cell>
        </row>
        <row r="3360">
          <cell r="A3360" t="str">
            <v xml:space="preserve">5429-2-141                                   </v>
          </cell>
          <cell r="C3360">
            <v>0</v>
          </cell>
          <cell r="D3360">
            <v>0</v>
          </cell>
        </row>
        <row r="3361">
          <cell r="A3361" t="str">
            <v xml:space="preserve">5429-2-142                                   </v>
          </cell>
          <cell r="C3361">
            <v>0</v>
          </cell>
          <cell r="D3361">
            <v>0</v>
          </cell>
        </row>
        <row r="3362">
          <cell r="A3362" t="str">
            <v xml:space="preserve">5429-2-200                                   </v>
          </cell>
          <cell r="C3362">
            <v>0</v>
          </cell>
          <cell r="D3362">
            <v>0</v>
          </cell>
        </row>
        <row r="3363">
          <cell r="A3363" t="str">
            <v xml:space="preserve">5429-2-300                                   </v>
          </cell>
          <cell r="C3363">
            <v>0</v>
          </cell>
          <cell r="D3363">
            <v>0</v>
          </cell>
        </row>
        <row r="3364">
          <cell r="A3364" t="str">
            <v xml:space="preserve">5429-2-400                                   </v>
          </cell>
          <cell r="C3364">
            <v>0</v>
          </cell>
          <cell r="D3364">
            <v>0</v>
          </cell>
        </row>
        <row r="3365">
          <cell r="A3365" t="str">
            <v xml:space="preserve">5429-2-500                                   </v>
          </cell>
          <cell r="C3365">
            <v>0</v>
          </cell>
          <cell r="D3365">
            <v>0</v>
          </cell>
        </row>
        <row r="3366">
          <cell r="A3366" t="str">
            <v xml:space="preserve">5429-2-600                                   </v>
          </cell>
          <cell r="C3366">
            <v>0</v>
          </cell>
          <cell r="D3366">
            <v>0</v>
          </cell>
        </row>
        <row r="3367">
          <cell r="A3367" t="str">
            <v xml:space="preserve">5429-2-610                                   </v>
          </cell>
          <cell r="C3367">
            <v>0</v>
          </cell>
          <cell r="D3367">
            <v>0</v>
          </cell>
        </row>
        <row r="3368">
          <cell r="A3368" t="str">
            <v xml:space="preserve">5429-2-620                                   </v>
          </cell>
          <cell r="C3368">
            <v>0</v>
          </cell>
          <cell r="D3368">
            <v>0</v>
          </cell>
        </row>
        <row r="3369">
          <cell r="A3369" t="str">
            <v xml:space="preserve">5429-2-700                                   </v>
          </cell>
          <cell r="C3369">
            <v>0</v>
          </cell>
          <cell r="D3369">
            <v>0</v>
          </cell>
        </row>
        <row r="3370">
          <cell r="A3370" t="str">
            <v xml:space="preserve">5429-2-710                                   </v>
          </cell>
          <cell r="C3370">
            <v>0</v>
          </cell>
          <cell r="D3370">
            <v>0</v>
          </cell>
        </row>
        <row r="3371">
          <cell r="A3371" t="str">
            <v xml:space="preserve">5429-2-720                                   </v>
          </cell>
          <cell r="C3371">
            <v>0</v>
          </cell>
          <cell r="D3371">
            <v>0</v>
          </cell>
        </row>
        <row r="3372">
          <cell r="A3372" t="str">
            <v xml:space="preserve">5429-3-000                                   </v>
          </cell>
          <cell r="C3372">
            <v>0</v>
          </cell>
          <cell r="D3372">
            <v>0</v>
          </cell>
        </row>
        <row r="3373">
          <cell r="A3373" t="str">
            <v xml:space="preserve">5429-3-200                                   </v>
          </cell>
          <cell r="C3373">
            <v>0</v>
          </cell>
          <cell r="D3373">
            <v>0</v>
          </cell>
        </row>
        <row r="3374">
          <cell r="A3374" t="str">
            <v xml:space="preserve">5429-5                                       </v>
          </cell>
          <cell r="C3374">
            <v>0</v>
          </cell>
          <cell r="D3374">
            <v>0</v>
          </cell>
        </row>
        <row r="3375">
          <cell r="A3375" t="str">
            <v xml:space="preserve">5429-5-100                                   </v>
          </cell>
          <cell r="C3375">
            <v>0</v>
          </cell>
          <cell r="D3375">
            <v>0</v>
          </cell>
        </row>
        <row r="3376">
          <cell r="A3376" t="str">
            <v xml:space="preserve">5429-5-200                                   </v>
          </cell>
          <cell r="C3376">
            <v>0</v>
          </cell>
          <cell r="D3376">
            <v>0</v>
          </cell>
        </row>
        <row r="3377">
          <cell r="A3377" t="str">
            <v xml:space="preserve">5429-6                                       </v>
          </cell>
          <cell r="C3377">
            <v>0</v>
          </cell>
          <cell r="D3377">
            <v>0</v>
          </cell>
        </row>
        <row r="3378">
          <cell r="A3378" t="str">
            <v xml:space="preserve">5429-6-100                                   </v>
          </cell>
          <cell r="C3378">
            <v>0</v>
          </cell>
          <cell r="D3378">
            <v>0</v>
          </cell>
        </row>
        <row r="3379">
          <cell r="A3379" t="str">
            <v xml:space="preserve">5429-6-150                                   </v>
          </cell>
          <cell r="C3379">
            <v>0</v>
          </cell>
          <cell r="D3379">
            <v>0</v>
          </cell>
        </row>
        <row r="3380">
          <cell r="A3380" t="str">
            <v xml:space="preserve">5429-6-170                                   </v>
          </cell>
          <cell r="C3380">
            <v>0</v>
          </cell>
          <cell r="D3380">
            <v>0</v>
          </cell>
        </row>
        <row r="3381">
          <cell r="A3381" t="str">
            <v xml:space="preserve">5429-6-200                                   </v>
          </cell>
          <cell r="C3381">
            <v>0</v>
          </cell>
          <cell r="D3381">
            <v>0</v>
          </cell>
        </row>
        <row r="3382">
          <cell r="A3382" t="str">
            <v xml:space="preserve">5429-6-250                                   </v>
          </cell>
          <cell r="C3382">
            <v>0</v>
          </cell>
          <cell r="D3382">
            <v>0</v>
          </cell>
        </row>
        <row r="3383">
          <cell r="A3383" t="str">
            <v xml:space="preserve">5429-6-270                                   </v>
          </cell>
          <cell r="C3383">
            <v>0</v>
          </cell>
          <cell r="D3383">
            <v>0</v>
          </cell>
        </row>
        <row r="3384">
          <cell r="A3384" t="str">
            <v xml:space="preserve">5429-6-300                                   </v>
          </cell>
          <cell r="C3384">
            <v>0</v>
          </cell>
          <cell r="D3384">
            <v>0</v>
          </cell>
        </row>
        <row r="3385">
          <cell r="A3385" t="str">
            <v xml:space="preserve">5429-7-100                                   </v>
          </cell>
          <cell r="C3385">
            <v>0</v>
          </cell>
          <cell r="D3385">
            <v>0</v>
          </cell>
        </row>
        <row r="3386">
          <cell r="A3386" t="str">
            <v xml:space="preserve">5429-7-200                                   </v>
          </cell>
          <cell r="C3386">
            <v>0</v>
          </cell>
          <cell r="D3386">
            <v>0</v>
          </cell>
        </row>
        <row r="3387">
          <cell r="A3387" t="str">
            <v xml:space="preserve">5430-2                                       </v>
          </cell>
          <cell r="C3387">
            <v>0</v>
          </cell>
          <cell r="D3387">
            <v>0</v>
          </cell>
        </row>
        <row r="3388">
          <cell r="A3388" t="str">
            <v xml:space="preserve">5430-2-000                                   </v>
          </cell>
          <cell r="C3388">
            <v>0</v>
          </cell>
          <cell r="D3388">
            <v>0</v>
          </cell>
        </row>
        <row r="3389">
          <cell r="A3389" t="str">
            <v xml:space="preserve">5430-2-100                                   </v>
          </cell>
          <cell r="C3389">
            <v>0</v>
          </cell>
          <cell r="D3389">
            <v>0</v>
          </cell>
        </row>
        <row r="3390">
          <cell r="A3390" t="str">
            <v xml:space="preserve">5430-2-110                                   </v>
          </cell>
          <cell r="C3390">
            <v>0</v>
          </cell>
          <cell r="D3390">
            <v>0</v>
          </cell>
        </row>
        <row r="3391">
          <cell r="A3391" t="str">
            <v xml:space="preserve">5430-2-120                                   </v>
          </cell>
          <cell r="C3391">
            <v>0</v>
          </cell>
          <cell r="D3391">
            <v>0</v>
          </cell>
        </row>
        <row r="3392">
          <cell r="A3392" t="str">
            <v xml:space="preserve">5430-2-130                                   </v>
          </cell>
          <cell r="C3392">
            <v>0</v>
          </cell>
          <cell r="D3392">
            <v>0</v>
          </cell>
        </row>
        <row r="3393">
          <cell r="A3393" t="str">
            <v xml:space="preserve">5430-2-140                                   </v>
          </cell>
          <cell r="C3393">
            <v>0</v>
          </cell>
          <cell r="D3393">
            <v>0</v>
          </cell>
        </row>
        <row r="3394">
          <cell r="A3394" t="str">
            <v xml:space="preserve">5430-2-141                                   </v>
          </cell>
          <cell r="C3394">
            <v>0</v>
          </cell>
          <cell r="D3394">
            <v>0</v>
          </cell>
        </row>
        <row r="3395">
          <cell r="A3395" t="str">
            <v xml:space="preserve">5430-2-142                                   </v>
          </cell>
          <cell r="C3395">
            <v>0</v>
          </cell>
          <cell r="D3395">
            <v>0</v>
          </cell>
        </row>
        <row r="3396">
          <cell r="A3396" t="str">
            <v xml:space="preserve">5430-2-200                                   </v>
          </cell>
          <cell r="C3396">
            <v>0</v>
          </cell>
          <cell r="D3396">
            <v>0</v>
          </cell>
        </row>
        <row r="3397">
          <cell r="A3397" t="str">
            <v xml:space="preserve">5430-2-300                                   </v>
          </cell>
          <cell r="C3397">
            <v>0</v>
          </cell>
          <cell r="D3397">
            <v>0</v>
          </cell>
        </row>
        <row r="3398">
          <cell r="A3398" t="str">
            <v xml:space="preserve">5430-2-400                                   </v>
          </cell>
          <cell r="C3398">
            <v>0</v>
          </cell>
          <cell r="D3398">
            <v>0</v>
          </cell>
        </row>
        <row r="3399">
          <cell r="A3399" t="str">
            <v xml:space="preserve">5430-2-500                                   </v>
          </cell>
          <cell r="C3399">
            <v>0</v>
          </cell>
          <cell r="D3399">
            <v>0</v>
          </cell>
        </row>
        <row r="3400">
          <cell r="A3400" t="str">
            <v xml:space="preserve">5430-2-600                                   </v>
          </cell>
          <cell r="C3400">
            <v>0</v>
          </cell>
          <cell r="D3400">
            <v>0</v>
          </cell>
        </row>
        <row r="3401">
          <cell r="A3401" t="str">
            <v xml:space="preserve">5430-2-610                                   </v>
          </cell>
          <cell r="C3401">
            <v>0</v>
          </cell>
          <cell r="D3401">
            <v>0</v>
          </cell>
        </row>
        <row r="3402">
          <cell r="A3402" t="str">
            <v xml:space="preserve">5430-2-620                                   </v>
          </cell>
          <cell r="C3402">
            <v>0</v>
          </cell>
          <cell r="D3402">
            <v>0</v>
          </cell>
        </row>
        <row r="3403">
          <cell r="A3403" t="str">
            <v xml:space="preserve">5430-2-700                                   </v>
          </cell>
          <cell r="C3403">
            <v>0</v>
          </cell>
          <cell r="D3403">
            <v>0</v>
          </cell>
        </row>
        <row r="3404">
          <cell r="A3404" t="str">
            <v xml:space="preserve">5430-2-710                                   </v>
          </cell>
          <cell r="C3404">
            <v>0</v>
          </cell>
          <cell r="D3404">
            <v>0</v>
          </cell>
        </row>
        <row r="3405">
          <cell r="A3405" t="str">
            <v xml:space="preserve">5430-2-720                                   </v>
          </cell>
          <cell r="C3405">
            <v>0</v>
          </cell>
          <cell r="D3405">
            <v>0</v>
          </cell>
        </row>
        <row r="3406">
          <cell r="A3406" t="str">
            <v xml:space="preserve">5430-3                                       </v>
          </cell>
          <cell r="C3406">
            <v>0</v>
          </cell>
          <cell r="D3406">
            <v>0</v>
          </cell>
        </row>
        <row r="3407">
          <cell r="A3407" t="str">
            <v xml:space="preserve">5430-3-000                                   </v>
          </cell>
          <cell r="C3407">
            <v>0</v>
          </cell>
          <cell r="D3407">
            <v>0</v>
          </cell>
        </row>
        <row r="3408">
          <cell r="A3408" t="str">
            <v xml:space="preserve">5430-3-100                                   </v>
          </cell>
          <cell r="C3408">
            <v>0</v>
          </cell>
          <cell r="D3408">
            <v>0</v>
          </cell>
        </row>
        <row r="3409">
          <cell r="A3409" t="str">
            <v xml:space="preserve">5430-3-200                                   </v>
          </cell>
          <cell r="C3409">
            <v>0</v>
          </cell>
          <cell r="D3409">
            <v>0</v>
          </cell>
        </row>
        <row r="3410">
          <cell r="A3410" t="str">
            <v xml:space="preserve">5430-5                                       </v>
          </cell>
          <cell r="C3410">
            <v>0</v>
          </cell>
          <cell r="D3410">
            <v>0</v>
          </cell>
        </row>
        <row r="3411">
          <cell r="A3411" t="str">
            <v xml:space="preserve">5430-5-100                                   </v>
          </cell>
          <cell r="C3411">
            <v>0</v>
          </cell>
          <cell r="D3411">
            <v>0</v>
          </cell>
        </row>
        <row r="3412">
          <cell r="A3412" t="str">
            <v xml:space="preserve">5430-5-200                                   </v>
          </cell>
          <cell r="C3412">
            <v>0</v>
          </cell>
          <cell r="D3412">
            <v>0</v>
          </cell>
        </row>
        <row r="3413">
          <cell r="A3413" t="str">
            <v xml:space="preserve">5430-6                                       </v>
          </cell>
          <cell r="C3413">
            <v>0</v>
          </cell>
          <cell r="D3413">
            <v>0</v>
          </cell>
        </row>
        <row r="3414">
          <cell r="A3414" t="str">
            <v xml:space="preserve">5430-6-100                                   </v>
          </cell>
          <cell r="C3414">
            <v>0</v>
          </cell>
          <cell r="D3414">
            <v>0</v>
          </cell>
        </row>
        <row r="3415">
          <cell r="A3415" t="str">
            <v xml:space="preserve">5430-6-150                                   </v>
          </cell>
          <cell r="C3415">
            <v>0</v>
          </cell>
          <cell r="D3415">
            <v>0</v>
          </cell>
        </row>
        <row r="3416">
          <cell r="A3416" t="str">
            <v xml:space="preserve">5430-6-170                                   </v>
          </cell>
          <cell r="C3416">
            <v>0</v>
          </cell>
          <cell r="D3416">
            <v>0</v>
          </cell>
        </row>
        <row r="3417">
          <cell r="A3417" t="str">
            <v xml:space="preserve">5430-6-200                                   </v>
          </cell>
          <cell r="C3417">
            <v>0</v>
          </cell>
          <cell r="D3417">
            <v>0</v>
          </cell>
        </row>
        <row r="3418">
          <cell r="A3418" t="str">
            <v xml:space="preserve">5430-6-250                                   </v>
          </cell>
          <cell r="C3418">
            <v>0</v>
          </cell>
          <cell r="D3418">
            <v>0</v>
          </cell>
        </row>
        <row r="3419">
          <cell r="A3419" t="str">
            <v xml:space="preserve">5430-6-270                                   </v>
          </cell>
          <cell r="C3419">
            <v>0</v>
          </cell>
          <cell r="D3419">
            <v>0</v>
          </cell>
        </row>
        <row r="3420">
          <cell r="A3420" t="str">
            <v xml:space="preserve">5430-6-300                                   </v>
          </cell>
          <cell r="C3420">
            <v>0</v>
          </cell>
          <cell r="D3420">
            <v>0</v>
          </cell>
        </row>
        <row r="3421">
          <cell r="A3421" t="str">
            <v xml:space="preserve">5430-7-100                                   </v>
          </cell>
          <cell r="C3421">
            <v>0</v>
          </cell>
          <cell r="D3421">
            <v>0</v>
          </cell>
        </row>
        <row r="3422">
          <cell r="A3422" t="str">
            <v xml:space="preserve">5430-7-200                                   </v>
          </cell>
          <cell r="C3422">
            <v>0</v>
          </cell>
          <cell r="D3422">
            <v>0</v>
          </cell>
        </row>
        <row r="3423">
          <cell r="A3423" t="str">
            <v xml:space="preserve">5432-2-000                                   </v>
          </cell>
          <cell r="C3423">
            <v>0</v>
          </cell>
          <cell r="D3423">
            <v>0</v>
          </cell>
        </row>
        <row r="3424">
          <cell r="A3424" t="str">
            <v xml:space="preserve">5432-2-100                                   </v>
          </cell>
          <cell r="C3424">
            <v>0</v>
          </cell>
          <cell r="D3424">
            <v>0</v>
          </cell>
        </row>
        <row r="3425">
          <cell r="A3425" t="str">
            <v xml:space="preserve">5432-2-110                                   </v>
          </cell>
          <cell r="C3425">
            <v>9850</v>
          </cell>
          <cell r="D3425">
            <v>0</v>
          </cell>
        </row>
        <row r="3426">
          <cell r="A3426" t="str">
            <v xml:space="preserve">5432-2-120                                   </v>
          </cell>
          <cell r="C3426">
            <v>2731.78</v>
          </cell>
          <cell r="D3426">
            <v>2143.5799999999995</v>
          </cell>
        </row>
        <row r="3427">
          <cell r="A3427" t="str">
            <v xml:space="preserve">5432-2-130                                   </v>
          </cell>
          <cell r="C3427">
            <v>34980</v>
          </cell>
          <cell r="D3427">
            <v>0</v>
          </cell>
        </row>
        <row r="3428">
          <cell r="A3428" t="str">
            <v xml:space="preserve">5432-2-200                                   </v>
          </cell>
          <cell r="C3428">
            <v>5525.23</v>
          </cell>
          <cell r="D3428">
            <v>0</v>
          </cell>
        </row>
        <row r="3429">
          <cell r="A3429" t="str">
            <v xml:space="preserve">5432-2-300                                   </v>
          </cell>
          <cell r="C3429">
            <v>1392.52</v>
          </cell>
          <cell r="D3429">
            <v>514.02</v>
          </cell>
        </row>
        <row r="3430">
          <cell r="A3430" t="str">
            <v xml:space="preserve">5432-2-400                                   </v>
          </cell>
          <cell r="C3430">
            <v>5152</v>
          </cell>
          <cell r="D3430">
            <v>0</v>
          </cell>
        </row>
        <row r="3431">
          <cell r="A3431" t="str">
            <v xml:space="preserve">5432-2-600                                   </v>
          </cell>
          <cell r="C3431">
            <v>925.23</v>
          </cell>
          <cell r="D3431">
            <v>0</v>
          </cell>
        </row>
        <row r="3432">
          <cell r="A3432" t="str">
            <v xml:space="preserve">5432-2-700                                   </v>
          </cell>
          <cell r="C3432">
            <v>4765.2299999999996</v>
          </cell>
          <cell r="D3432">
            <v>2300</v>
          </cell>
        </row>
        <row r="3433">
          <cell r="A3433" t="str">
            <v xml:space="preserve">5432-2-710                                   </v>
          </cell>
          <cell r="C3433">
            <v>4972.5200000000004</v>
          </cell>
          <cell r="D3433">
            <v>8400</v>
          </cell>
        </row>
        <row r="3434">
          <cell r="A3434" t="str">
            <v xml:space="preserve">5432-2-720                                   </v>
          </cell>
          <cell r="C3434">
            <v>5830.84</v>
          </cell>
          <cell r="D3434">
            <v>4200</v>
          </cell>
        </row>
        <row r="3435">
          <cell r="A3435" t="str">
            <v xml:space="preserve">5432-3-100                                   </v>
          </cell>
          <cell r="C3435">
            <v>8370.92</v>
          </cell>
          <cell r="D3435">
            <v>36000</v>
          </cell>
        </row>
        <row r="3436">
          <cell r="A3436" t="str">
            <v xml:space="preserve">5432-6-100                                   </v>
          </cell>
          <cell r="C3436">
            <v>58604</v>
          </cell>
          <cell r="D3436">
            <v>10400</v>
          </cell>
        </row>
        <row r="3437">
          <cell r="A3437" t="str">
            <v xml:space="preserve">5432-6-150                                   </v>
          </cell>
          <cell r="C3437">
            <v>15210</v>
          </cell>
          <cell r="D3437">
            <v>0</v>
          </cell>
        </row>
        <row r="3438">
          <cell r="A3438" t="str">
            <v xml:space="preserve">5432-6-250                                   </v>
          </cell>
          <cell r="C3438">
            <v>7600</v>
          </cell>
          <cell r="D3438">
            <v>2476.08</v>
          </cell>
        </row>
        <row r="3439">
          <cell r="A3439" t="str">
            <v xml:space="preserve">5432-6-300                                   </v>
          </cell>
          <cell r="C3439">
            <v>3061.68</v>
          </cell>
          <cell r="D3439">
            <v>0</v>
          </cell>
        </row>
        <row r="3440">
          <cell r="A3440" t="str">
            <v xml:space="preserve">5432-7-200                                   </v>
          </cell>
          <cell r="C3440">
            <v>0</v>
          </cell>
          <cell r="D3440">
            <v>0</v>
          </cell>
        </row>
        <row r="3441">
          <cell r="A3441" t="str">
            <v xml:space="preserve">5434-2                                       </v>
          </cell>
          <cell r="C3441">
            <v>0</v>
          </cell>
          <cell r="D3441">
            <v>0</v>
          </cell>
        </row>
        <row r="3442">
          <cell r="A3442" t="str">
            <v xml:space="preserve">5434-2-000                                   </v>
          </cell>
          <cell r="C3442">
            <v>0</v>
          </cell>
          <cell r="D3442">
            <v>0</v>
          </cell>
        </row>
        <row r="3443">
          <cell r="A3443" t="str">
            <v xml:space="preserve">5434-2-100                                   </v>
          </cell>
          <cell r="C3443">
            <v>0</v>
          </cell>
          <cell r="D3443">
            <v>0</v>
          </cell>
        </row>
        <row r="3444">
          <cell r="A3444" t="str">
            <v xml:space="preserve">5434-2-110                                   </v>
          </cell>
          <cell r="C3444">
            <v>0</v>
          </cell>
          <cell r="D3444">
            <v>0</v>
          </cell>
        </row>
        <row r="3445">
          <cell r="A3445" t="str">
            <v xml:space="preserve">5434-2-120                                   </v>
          </cell>
          <cell r="C3445">
            <v>0</v>
          </cell>
          <cell r="D3445">
            <v>0</v>
          </cell>
        </row>
        <row r="3446">
          <cell r="A3446" t="str">
            <v xml:space="preserve">5434-2-130                                   </v>
          </cell>
          <cell r="C3446">
            <v>0</v>
          </cell>
          <cell r="D3446">
            <v>0</v>
          </cell>
        </row>
        <row r="3447">
          <cell r="A3447" t="str">
            <v xml:space="preserve">5434-2-140                                   </v>
          </cell>
          <cell r="C3447">
            <v>0</v>
          </cell>
          <cell r="D3447">
            <v>0</v>
          </cell>
        </row>
        <row r="3448">
          <cell r="A3448" t="str">
            <v xml:space="preserve">5434-2-141                                   </v>
          </cell>
          <cell r="C3448">
            <v>0</v>
          </cell>
          <cell r="D3448">
            <v>0</v>
          </cell>
        </row>
        <row r="3449">
          <cell r="A3449" t="str">
            <v xml:space="preserve">5434-2-142                                   </v>
          </cell>
          <cell r="C3449">
            <v>0</v>
          </cell>
          <cell r="D3449">
            <v>0</v>
          </cell>
        </row>
        <row r="3450">
          <cell r="A3450" t="str">
            <v xml:space="preserve">5434-2-200                                   </v>
          </cell>
          <cell r="C3450">
            <v>0</v>
          </cell>
          <cell r="D3450">
            <v>0</v>
          </cell>
        </row>
        <row r="3451">
          <cell r="A3451" t="str">
            <v xml:space="preserve">5434-2-300                                   </v>
          </cell>
          <cell r="C3451">
            <v>0</v>
          </cell>
          <cell r="D3451">
            <v>0</v>
          </cell>
        </row>
        <row r="3452">
          <cell r="A3452" t="str">
            <v xml:space="preserve">5434-2-400                                   </v>
          </cell>
          <cell r="C3452">
            <v>11400</v>
          </cell>
          <cell r="D3452">
            <v>0</v>
          </cell>
        </row>
        <row r="3453">
          <cell r="A3453" t="str">
            <v xml:space="preserve">5434-2-500                                   </v>
          </cell>
          <cell r="C3453">
            <v>0</v>
          </cell>
          <cell r="D3453">
            <v>0</v>
          </cell>
        </row>
        <row r="3454">
          <cell r="A3454" t="str">
            <v xml:space="preserve">5434-2-600                                   </v>
          </cell>
          <cell r="C3454">
            <v>0</v>
          </cell>
          <cell r="D3454">
            <v>0</v>
          </cell>
        </row>
        <row r="3455">
          <cell r="A3455" t="str">
            <v xml:space="preserve">5434-2-610                                   </v>
          </cell>
          <cell r="C3455">
            <v>0</v>
          </cell>
          <cell r="D3455">
            <v>0</v>
          </cell>
        </row>
        <row r="3456">
          <cell r="A3456" t="str">
            <v xml:space="preserve">5434-2-620                                   </v>
          </cell>
          <cell r="C3456">
            <v>0</v>
          </cell>
          <cell r="D3456">
            <v>0</v>
          </cell>
        </row>
        <row r="3457">
          <cell r="A3457" t="str">
            <v xml:space="preserve">5434-2-700                                   </v>
          </cell>
          <cell r="C3457">
            <v>0</v>
          </cell>
          <cell r="D3457">
            <v>0</v>
          </cell>
        </row>
        <row r="3458">
          <cell r="A3458" t="str">
            <v xml:space="preserve">5434-2-710                                   </v>
          </cell>
          <cell r="C3458">
            <v>0</v>
          </cell>
          <cell r="D3458">
            <v>0</v>
          </cell>
        </row>
        <row r="3459">
          <cell r="A3459" t="str">
            <v xml:space="preserve">5434-2-720                                   </v>
          </cell>
          <cell r="C3459">
            <v>0</v>
          </cell>
          <cell r="D3459">
            <v>0</v>
          </cell>
        </row>
        <row r="3460">
          <cell r="A3460" t="str">
            <v xml:space="preserve">5434-3                                       </v>
          </cell>
          <cell r="C3460">
            <v>0</v>
          </cell>
          <cell r="D3460">
            <v>0</v>
          </cell>
        </row>
        <row r="3461">
          <cell r="A3461" t="str">
            <v xml:space="preserve">5434-3-000                                   </v>
          </cell>
          <cell r="C3461">
            <v>0</v>
          </cell>
          <cell r="D3461">
            <v>0</v>
          </cell>
        </row>
        <row r="3462">
          <cell r="A3462" t="str">
            <v xml:space="preserve">5434-3-100                                   </v>
          </cell>
          <cell r="C3462">
            <v>0</v>
          </cell>
          <cell r="D3462">
            <v>0</v>
          </cell>
        </row>
        <row r="3463">
          <cell r="A3463" t="str">
            <v xml:space="preserve">5434-3-200                                   </v>
          </cell>
          <cell r="C3463">
            <v>0</v>
          </cell>
          <cell r="D3463">
            <v>0</v>
          </cell>
        </row>
        <row r="3464">
          <cell r="A3464" t="str">
            <v xml:space="preserve">5434-5                                       </v>
          </cell>
          <cell r="C3464">
            <v>0</v>
          </cell>
          <cell r="D3464">
            <v>0</v>
          </cell>
        </row>
        <row r="3465">
          <cell r="A3465" t="str">
            <v xml:space="preserve">5434-5-100                                   </v>
          </cell>
          <cell r="C3465">
            <v>0</v>
          </cell>
          <cell r="D3465">
            <v>0</v>
          </cell>
        </row>
        <row r="3466">
          <cell r="A3466" t="str">
            <v xml:space="preserve">5434-5-200                                   </v>
          </cell>
          <cell r="C3466">
            <v>0</v>
          </cell>
          <cell r="D3466">
            <v>0</v>
          </cell>
        </row>
        <row r="3467">
          <cell r="A3467" t="str">
            <v xml:space="preserve">5434-6                                       </v>
          </cell>
          <cell r="C3467">
            <v>0</v>
          </cell>
          <cell r="D3467">
            <v>0</v>
          </cell>
        </row>
        <row r="3468">
          <cell r="A3468" t="str">
            <v xml:space="preserve">5434-6-100                                   </v>
          </cell>
          <cell r="C3468">
            <v>0</v>
          </cell>
          <cell r="D3468">
            <v>0</v>
          </cell>
        </row>
        <row r="3469">
          <cell r="A3469" t="str">
            <v xml:space="preserve">5434-6-150                                   </v>
          </cell>
          <cell r="C3469">
            <v>0</v>
          </cell>
          <cell r="D3469">
            <v>0</v>
          </cell>
        </row>
        <row r="3470">
          <cell r="A3470" t="str">
            <v xml:space="preserve">5434-6-170                                   </v>
          </cell>
          <cell r="C3470">
            <v>0</v>
          </cell>
          <cell r="D3470">
            <v>0</v>
          </cell>
        </row>
        <row r="3471">
          <cell r="A3471" t="str">
            <v xml:space="preserve">5434-6-200                                   </v>
          </cell>
          <cell r="C3471">
            <v>0</v>
          </cell>
          <cell r="D3471">
            <v>0</v>
          </cell>
        </row>
        <row r="3472">
          <cell r="A3472" t="str">
            <v xml:space="preserve">5434-6-250                                   </v>
          </cell>
          <cell r="C3472">
            <v>0</v>
          </cell>
          <cell r="D3472">
            <v>0</v>
          </cell>
        </row>
        <row r="3473">
          <cell r="A3473" t="str">
            <v xml:space="preserve">5434-6-270                                   </v>
          </cell>
          <cell r="C3473">
            <v>0</v>
          </cell>
          <cell r="D3473">
            <v>0</v>
          </cell>
        </row>
        <row r="3474">
          <cell r="A3474" t="str">
            <v xml:space="preserve">5434-6-300                                   </v>
          </cell>
          <cell r="C3474">
            <v>1000</v>
          </cell>
          <cell r="D3474">
            <v>0</v>
          </cell>
        </row>
        <row r="3475">
          <cell r="A3475" t="str">
            <v xml:space="preserve">5434-7-100                                   </v>
          </cell>
          <cell r="C3475">
            <v>0</v>
          </cell>
          <cell r="D3475">
            <v>0</v>
          </cell>
        </row>
        <row r="3476">
          <cell r="A3476" t="str">
            <v xml:space="preserve">5434-7-200                                   </v>
          </cell>
          <cell r="C3476">
            <v>0</v>
          </cell>
          <cell r="D3476">
            <v>0</v>
          </cell>
        </row>
        <row r="3477">
          <cell r="A3477" t="str">
            <v xml:space="preserve">5435-2                                       </v>
          </cell>
          <cell r="C3477">
            <v>0</v>
          </cell>
          <cell r="D3477">
            <v>0</v>
          </cell>
        </row>
        <row r="3478">
          <cell r="A3478" t="str">
            <v xml:space="preserve">5435-2-000                                   </v>
          </cell>
          <cell r="C3478">
            <v>0</v>
          </cell>
          <cell r="D3478">
            <v>0</v>
          </cell>
        </row>
        <row r="3479">
          <cell r="A3479" t="str">
            <v xml:space="preserve">5435-2-100                                   </v>
          </cell>
          <cell r="C3479">
            <v>0</v>
          </cell>
          <cell r="D3479">
            <v>0</v>
          </cell>
        </row>
        <row r="3480">
          <cell r="A3480" t="str">
            <v xml:space="preserve">5435-2-110                                   </v>
          </cell>
          <cell r="C3480">
            <v>0</v>
          </cell>
          <cell r="D3480">
            <v>0</v>
          </cell>
        </row>
        <row r="3481">
          <cell r="A3481" t="str">
            <v xml:space="preserve">5435-2-120                                   </v>
          </cell>
          <cell r="C3481">
            <v>0</v>
          </cell>
          <cell r="D3481">
            <v>0</v>
          </cell>
        </row>
        <row r="3482">
          <cell r="A3482" t="str">
            <v xml:space="preserve">5435-2-130                                   </v>
          </cell>
          <cell r="C3482">
            <v>0</v>
          </cell>
          <cell r="D3482">
            <v>0</v>
          </cell>
        </row>
        <row r="3483">
          <cell r="A3483" t="str">
            <v xml:space="preserve">5435-2-140                                   </v>
          </cell>
          <cell r="C3483">
            <v>0</v>
          </cell>
          <cell r="D3483">
            <v>0</v>
          </cell>
        </row>
        <row r="3484">
          <cell r="A3484" t="str">
            <v xml:space="preserve">5435-2-141                                   </v>
          </cell>
          <cell r="C3484">
            <v>0</v>
          </cell>
          <cell r="D3484">
            <v>0</v>
          </cell>
        </row>
        <row r="3485">
          <cell r="A3485" t="str">
            <v xml:space="preserve">5435-2-142                                   </v>
          </cell>
          <cell r="C3485">
            <v>0</v>
          </cell>
          <cell r="D3485">
            <v>0</v>
          </cell>
        </row>
        <row r="3486">
          <cell r="A3486" t="str">
            <v xml:space="preserve">5435-2-200                                   </v>
          </cell>
          <cell r="C3486">
            <v>0</v>
          </cell>
          <cell r="D3486">
            <v>0</v>
          </cell>
        </row>
        <row r="3487">
          <cell r="A3487" t="str">
            <v xml:space="preserve">5435-2-300                                   </v>
          </cell>
          <cell r="C3487">
            <v>0</v>
          </cell>
          <cell r="D3487">
            <v>0</v>
          </cell>
        </row>
        <row r="3488">
          <cell r="A3488" t="str">
            <v xml:space="preserve">5435-2-400                                   </v>
          </cell>
          <cell r="C3488">
            <v>0</v>
          </cell>
          <cell r="D3488">
            <v>0</v>
          </cell>
        </row>
        <row r="3489">
          <cell r="A3489" t="str">
            <v xml:space="preserve">5435-2-500                                   </v>
          </cell>
          <cell r="C3489">
            <v>0</v>
          </cell>
          <cell r="D3489">
            <v>0</v>
          </cell>
        </row>
        <row r="3490">
          <cell r="A3490" t="str">
            <v xml:space="preserve">5435-2-600                                   </v>
          </cell>
          <cell r="C3490">
            <v>0</v>
          </cell>
          <cell r="D3490">
            <v>0</v>
          </cell>
        </row>
        <row r="3491">
          <cell r="A3491" t="str">
            <v xml:space="preserve">5435-2-610                                   </v>
          </cell>
          <cell r="C3491">
            <v>0</v>
          </cell>
          <cell r="D3491">
            <v>0</v>
          </cell>
        </row>
        <row r="3492">
          <cell r="A3492" t="str">
            <v xml:space="preserve">5435-2-620                                   </v>
          </cell>
          <cell r="C3492">
            <v>0</v>
          </cell>
          <cell r="D3492">
            <v>0</v>
          </cell>
        </row>
        <row r="3493">
          <cell r="A3493" t="str">
            <v xml:space="preserve">5435-2-700                                   </v>
          </cell>
          <cell r="C3493">
            <v>0</v>
          </cell>
          <cell r="D3493">
            <v>0</v>
          </cell>
        </row>
        <row r="3494">
          <cell r="A3494" t="str">
            <v xml:space="preserve">5435-2-710                                   </v>
          </cell>
          <cell r="C3494">
            <v>0</v>
          </cell>
          <cell r="D3494">
            <v>0</v>
          </cell>
        </row>
        <row r="3495">
          <cell r="A3495" t="str">
            <v xml:space="preserve">5435-2-720                                   </v>
          </cell>
          <cell r="C3495">
            <v>0</v>
          </cell>
          <cell r="D3495">
            <v>0</v>
          </cell>
        </row>
        <row r="3496">
          <cell r="A3496" t="str">
            <v xml:space="preserve">5435-3                                       </v>
          </cell>
          <cell r="C3496">
            <v>0</v>
          </cell>
          <cell r="D3496">
            <v>0</v>
          </cell>
        </row>
        <row r="3497">
          <cell r="A3497" t="str">
            <v xml:space="preserve">5435-3-000                                   </v>
          </cell>
          <cell r="C3497">
            <v>0</v>
          </cell>
          <cell r="D3497">
            <v>0</v>
          </cell>
        </row>
        <row r="3498">
          <cell r="A3498" t="str">
            <v xml:space="preserve">5435-3-100                                   </v>
          </cell>
          <cell r="C3498">
            <v>0</v>
          </cell>
          <cell r="D3498">
            <v>0</v>
          </cell>
        </row>
        <row r="3499">
          <cell r="A3499" t="str">
            <v xml:space="preserve">5435-3-200                                   </v>
          </cell>
          <cell r="C3499">
            <v>0</v>
          </cell>
          <cell r="D3499">
            <v>0</v>
          </cell>
        </row>
        <row r="3500">
          <cell r="A3500" t="str">
            <v xml:space="preserve">5435-5                                       </v>
          </cell>
          <cell r="C3500">
            <v>0</v>
          </cell>
          <cell r="D3500">
            <v>0</v>
          </cell>
        </row>
        <row r="3501">
          <cell r="A3501" t="str">
            <v xml:space="preserve">5435-5-100                                   </v>
          </cell>
          <cell r="C3501">
            <v>0</v>
          </cell>
          <cell r="D3501">
            <v>0</v>
          </cell>
        </row>
        <row r="3502">
          <cell r="A3502" t="str">
            <v xml:space="preserve">5435-5-200                                   </v>
          </cell>
          <cell r="C3502">
            <v>0</v>
          </cell>
          <cell r="D3502">
            <v>0</v>
          </cell>
        </row>
        <row r="3503">
          <cell r="A3503" t="str">
            <v xml:space="preserve">5435-6                                       </v>
          </cell>
          <cell r="C3503">
            <v>0</v>
          </cell>
          <cell r="D3503">
            <v>0</v>
          </cell>
        </row>
        <row r="3504">
          <cell r="A3504" t="str">
            <v xml:space="preserve">5435-6-100                                   </v>
          </cell>
          <cell r="C3504">
            <v>0</v>
          </cell>
          <cell r="D3504">
            <v>0</v>
          </cell>
        </row>
        <row r="3505">
          <cell r="A3505" t="str">
            <v xml:space="preserve">5435-6-150                                   </v>
          </cell>
          <cell r="C3505">
            <v>0</v>
          </cell>
          <cell r="D3505">
            <v>0</v>
          </cell>
        </row>
        <row r="3506">
          <cell r="A3506" t="str">
            <v xml:space="preserve">5435-6-170                                   </v>
          </cell>
          <cell r="C3506">
            <v>0</v>
          </cell>
          <cell r="D3506">
            <v>0</v>
          </cell>
        </row>
        <row r="3507">
          <cell r="A3507" t="str">
            <v xml:space="preserve">5435-6-200                                   </v>
          </cell>
          <cell r="C3507">
            <v>0</v>
          </cell>
          <cell r="D3507">
            <v>0</v>
          </cell>
        </row>
        <row r="3508">
          <cell r="A3508" t="str">
            <v xml:space="preserve">5435-6-250                                   </v>
          </cell>
          <cell r="C3508">
            <v>0</v>
          </cell>
          <cell r="D3508">
            <v>0</v>
          </cell>
        </row>
        <row r="3509">
          <cell r="A3509" t="str">
            <v xml:space="preserve">5435-6-270                                   </v>
          </cell>
          <cell r="C3509">
            <v>0</v>
          </cell>
          <cell r="D3509">
            <v>0</v>
          </cell>
        </row>
        <row r="3510">
          <cell r="A3510" t="str">
            <v xml:space="preserve">5435-6-300                                   </v>
          </cell>
          <cell r="C3510">
            <v>0</v>
          </cell>
          <cell r="D3510">
            <v>0</v>
          </cell>
        </row>
        <row r="3511">
          <cell r="A3511" t="str">
            <v xml:space="preserve">5435-7-100                                   </v>
          </cell>
          <cell r="C3511">
            <v>0</v>
          </cell>
          <cell r="D3511">
            <v>0</v>
          </cell>
        </row>
        <row r="3512">
          <cell r="A3512" t="str">
            <v xml:space="preserve">5435-7-200                                   </v>
          </cell>
          <cell r="C3512">
            <v>0</v>
          </cell>
          <cell r="D3512">
            <v>0</v>
          </cell>
        </row>
        <row r="3513">
          <cell r="A3513" t="str">
            <v xml:space="preserve">5438-2                                       </v>
          </cell>
          <cell r="C3513">
            <v>0</v>
          </cell>
          <cell r="D3513">
            <v>0</v>
          </cell>
        </row>
        <row r="3514">
          <cell r="A3514" t="str">
            <v xml:space="preserve">5438-2-000                                   </v>
          </cell>
          <cell r="C3514">
            <v>1950</v>
          </cell>
          <cell r="D3514">
            <v>0</v>
          </cell>
        </row>
        <row r="3515">
          <cell r="A3515" t="str">
            <v xml:space="preserve">5438-2-100                                   </v>
          </cell>
          <cell r="C3515">
            <v>0</v>
          </cell>
          <cell r="D3515">
            <v>0</v>
          </cell>
        </row>
        <row r="3516">
          <cell r="A3516" t="str">
            <v xml:space="preserve">5438-2-110                                   </v>
          </cell>
          <cell r="C3516">
            <v>2260</v>
          </cell>
          <cell r="D3516">
            <v>1100</v>
          </cell>
        </row>
        <row r="3517">
          <cell r="A3517" t="str">
            <v xml:space="preserve">5438-2-120                                   </v>
          </cell>
          <cell r="C3517">
            <v>2270</v>
          </cell>
          <cell r="D3517">
            <v>300</v>
          </cell>
        </row>
        <row r="3518">
          <cell r="A3518" t="str">
            <v xml:space="preserve">5438-2-130                                   </v>
          </cell>
          <cell r="C3518">
            <v>2340</v>
          </cell>
          <cell r="D3518">
            <v>0</v>
          </cell>
        </row>
        <row r="3519">
          <cell r="A3519" t="str">
            <v xml:space="preserve">5438-2-140                                   </v>
          </cell>
          <cell r="C3519">
            <v>0</v>
          </cell>
          <cell r="D3519">
            <v>0</v>
          </cell>
        </row>
        <row r="3520">
          <cell r="A3520" t="str">
            <v xml:space="preserve">5438-2-141                                   </v>
          </cell>
          <cell r="C3520">
            <v>0</v>
          </cell>
          <cell r="D3520">
            <v>0</v>
          </cell>
        </row>
        <row r="3521">
          <cell r="A3521" t="str">
            <v xml:space="preserve">5438-2-142                                   </v>
          </cell>
          <cell r="C3521">
            <v>0</v>
          </cell>
          <cell r="D3521">
            <v>0</v>
          </cell>
        </row>
        <row r="3522">
          <cell r="A3522" t="str">
            <v xml:space="preserve">5438-2-200                                   </v>
          </cell>
          <cell r="C3522">
            <v>400</v>
          </cell>
          <cell r="D3522">
            <v>0</v>
          </cell>
        </row>
        <row r="3523">
          <cell r="A3523" t="str">
            <v xml:space="preserve">5438-2-300                                   </v>
          </cell>
          <cell r="C3523">
            <v>0</v>
          </cell>
          <cell r="D3523">
            <v>0</v>
          </cell>
        </row>
        <row r="3524">
          <cell r="A3524" t="str">
            <v xml:space="preserve">5438-2-400                                   </v>
          </cell>
          <cell r="C3524">
            <v>23685</v>
          </cell>
          <cell r="D3524">
            <v>2600</v>
          </cell>
        </row>
        <row r="3525">
          <cell r="A3525" t="str">
            <v xml:space="preserve">5438-2-500                                   </v>
          </cell>
          <cell r="C3525">
            <v>0</v>
          </cell>
          <cell r="D3525">
            <v>0</v>
          </cell>
        </row>
        <row r="3526">
          <cell r="A3526" t="str">
            <v xml:space="preserve">5438-2-600                                   </v>
          </cell>
          <cell r="C3526">
            <v>0</v>
          </cell>
          <cell r="D3526">
            <v>400</v>
          </cell>
        </row>
        <row r="3527">
          <cell r="A3527" t="str">
            <v xml:space="preserve">5438-2-610                                   </v>
          </cell>
          <cell r="C3527">
            <v>0</v>
          </cell>
          <cell r="D3527">
            <v>0</v>
          </cell>
        </row>
        <row r="3528">
          <cell r="A3528" t="str">
            <v xml:space="preserve">5438-2-620                                   </v>
          </cell>
          <cell r="C3528">
            <v>0</v>
          </cell>
          <cell r="D3528">
            <v>0</v>
          </cell>
        </row>
        <row r="3529">
          <cell r="A3529" t="str">
            <v xml:space="preserve">5438-2-700                                   </v>
          </cell>
          <cell r="C3529">
            <v>2506.42</v>
          </cell>
          <cell r="D3529">
            <v>400</v>
          </cell>
        </row>
        <row r="3530">
          <cell r="A3530" t="str">
            <v xml:space="preserve">5438-2-710                                   </v>
          </cell>
          <cell r="C3530">
            <v>0</v>
          </cell>
          <cell r="D3530">
            <v>0</v>
          </cell>
        </row>
        <row r="3531">
          <cell r="A3531" t="str">
            <v xml:space="preserve">5438-2-720                                   </v>
          </cell>
          <cell r="C3531">
            <v>0</v>
          </cell>
          <cell r="D3531">
            <v>0</v>
          </cell>
        </row>
        <row r="3532">
          <cell r="A3532" t="str">
            <v xml:space="preserve">5438-3                                       </v>
          </cell>
          <cell r="C3532">
            <v>0</v>
          </cell>
          <cell r="D3532">
            <v>0</v>
          </cell>
        </row>
        <row r="3533">
          <cell r="A3533" t="str">
            <v xml:space="preserve">5438-3-000                                   </v>
          </cell>
          <cell r="C3533">
            <v>0</v>
          </cell>
          <cell r="D3533">
            <v>0</v>
          </cell>
        </row>
        <row r="3534">
          <cell r="A3534" t="str">
            <v xml:space="preserve">5438-3-100                                   </v>
          </cell>
          <cell r="C3534">
            <v>800</v>
          </cell>
          <cell r="D3534">
            <v>0</v>
          </cell>
        </row>
        <row r="3535">
          <cell r="A3535" t="str">
            <v xml:space="preserve">5438-3-200                                   </v>
          </cell>
          <cell r="C3535">
            <v>0</v>
          </cell>
          <cell r="D3535">
            <v>0</v>
          </cell>
        </row>
        <row r="3536">
          <cell r="A3536" t="str">
            <v xml:space="preserve">5438-5                                       </v>
          </cell>
          <cell r="C3536">
            <v>0</v>
          </cell>
          <cell r="D3536">
            <v>0</v>
          </cell>
        </row>
        <row r="3537">
          <cell r="A3537" t="str">
            <v xml:space="preserve">5438-5-100                                   </v>
          </cell>
          <cell r="C3537">
            <v>0</v>
          </cell>
          <cell r="D3537">
            <v>0</v>
          </cell>
        </row>
        <row r="3538">
          <cell r="A3538" t="str">
            <v xml:space="preserve">5438-5-200                                   </v>
          </cell>
          <cell r="C3538">
            <v>0</v>
          </cell>
          <cell r="D3538">
            <v>0</v>
          </cell>
        </row>
        <row r="3539">
          <cell r="A3539" t="str">
            <v xml:space="preserve">5438-6                                       </v>
          </cell>
          <cell r="C3539">
            <v>0</v>
          </cell>
          <cell r="D3539">
            <v>0</v>
          </cell>
        </row>
        <row r="3540">
          <cell r="A3540" t="str">
            <v xml:space="preserve">5438-6-100                                   </v>
          </cell>
          <cell r="C3540">
            <v>0</v>
          </cell>
          <cell r="D3540">
            <v>0</v>
          </cell>
        </row>
        <row r="3541">
          <cell r="A3541" t="str">
            <v xml:space="preserve">5438-6-150                                   </v>
          </cell>
          <cell r="C3541">
            <v>0</v>
          </cell>
          <cell r="D3541">
            <v>0</v>
          </cell>
        </row>
        <row r="3542">
          <cell r="A3542" t="str">
            <v xml:space="preserve">5438-6-170                                   </v>
          </cell>
          <cell r="C3542">
            <v>0</v>
          </cell>
          <cell r="D3542">
            <v>0</v>
          </cell>
        </row>
        <row r="3543">
          <cell r="A3543" t="str">
            <v xml:space="preserve">5438-6-200                                   </v>
          </cell>
          <cell r="C3543">
            <v>0</v>
          </cell>
          <cell r="D3543">
            <v>0</v>
          </cell>
        </row>
        <row r="3544">
          <cell r="A3544" t="str">
            <v xml:space="preserve">5438-6-250                                   </v>
          </cell>
          <cell r="C3544">
            <v>0</v>
          </cell>
          <cell r="D3544">
            <v>0</v>
          </cell>
        </row>
        <row r="3545">
          <cell r="A3545" t="str">
            <v xml:space="preserve">5438-6-270                                   </v>
          </cell>
          <cell r="C3545">
            <v>0</v>
          </cell>
          <cell r="D3545">
            <v>0</v>
          </cell>
        </row>
        <row r="3546">
          <cell r="A3546" t="str">
            <v xml:space="preserve">5438-6-300                                   </v>
          </cell>
          <cell r="C3546">
            <v>2160</v>
          </cell>
          <cell r="D3546">
            <v>0</v>
          </cell>
        </row>
        <row r="3547">
          <cell r="A3547" t="str">
            <v xml:space="preserve">5438-7-100                                   </v>
          </cell>
          <cell r="C3547">
            <v>0</v>
          </cell>
          <cell r="D3547">
            <v>0</v>
          </cell>
        </row>
        <row r="3548">
          <cell r="A3548" t="str">
            <v xml:space="preserve">5438-7-200                                   </v>
          </cell>
          <cell r="C3548">
            <v>0</v>
          </cell>
          <cell r="D3548">
            <v>0</v>
          </cell>
        </row>
        <row r="3549">
          <cell r="A3549" t="str">
            <v xml:space="preserve">5440-2-710                                   </v>
          </cell>
          <cell r="C3549">
            <v>244455.83</v>
          </cell>
          <cell r="D3549">
            <v>0</v>
          </cell>
        </row>
        <row r="3550">
          <cell r="A3550" t="str">
            <v xml:space="preserve">5440-3-100                                   </v>
          </cell>
          <cell r="C3550">
            <v>412069.35</v>
          </cell>
          <cell r="D3550">
            <v>0</v>
          </cell>
        </row>
        <row r="3551">
          <cell r="A3551" t="str">
            <v xml:space="preserve">5440-6-100                                   </v>
          </cell>
          <cell r="C3551">
            <v>65716.25</v>
          </cell>
          <cell r="D3551">
            <v>0</v>
          </cell>
        </row>
        <row r="3552">
          <cell r="A3552" t="str">
            <v xml:space="preserve">5440-6-150                                   </v>
          </cell>
          <cell r="C3552">
            <v>0</v>
          </cell>
          <cell r="D3552">
            <v>0</v>
          </cell>
        </row>
        <row r="3553">
          <cell r="A3553" t="str">
            <v xml:space="preserve">5441-2-710                                   </v>
          </cell>
          <cell r="C3553">
            <v>699693.16</v>
          </cell>
          <cell r="D3553">
            <v>0</v>
          </cell>
        </row>
        <row r="3554">
          <cell r="A3554" t="str">
            <v xml:space="preserve">5441-2-720                                   </v>
          </cell>
          <cell r="C3554">
            <v>236650</v>
          </cell>
          <cell r="D3554">
            <v>19810.399999999994</v>
          </cell>
        </row>
        <row r="3555">
          <cell r="A3555" t="str">
            <v xml:space="preserve">5510                                         </v>
          </cell>
          <cell r="C3555">
            <v>-28099906.149999999</v>
          </cell>
          <cell r="D3555">
            <v>31893693.669999998</v>
          </cell>
        </row>
        <row r="3556">
          <cell r="A3556" t="str">
            <v xml:space="preserve">5511                                         </v>
          </cell>
          <cell r="C3556">
            <v>4369715.37</v>
          </cell>
          <cell r="D3556">
            <v>0</v>
          </cell>
        </row>
        <row r="3557">
          <cell r="A3557" t="str">
            <v xml:space="preserve">5610-1-83                                    </v>
          </cell>
          <cell r="C3557">
            <v>0</v>
          </cell>
          <cell r="D3557">
            <v>0</v>
          </cell>
        </row>
        <row r="3558">
          <cell r="A3558" t="str">
            <v xml:space="preserve">5611-1-84                                    </v>
          </cell>
          <cell r="C3558">
            <v>0</v>
          </cell>
          <cell r="D3558">
            <v>0</v>
          </cell>
        </row>
        <row r="3559">
          <cell r="A3559" t="str">
            <v xml:space="preserve">5612-1-86                                    </v>
          </cell>
          <cell r="C3559">
            <v>0</v>
          </cell>
          <cell r="D3559">
            <v>0</v>
          </cell>
        </row>
        <row r="3560">
          <cell r="A3560" t="str">
            <v xml:space="preserve">5613-1-88                                    </v>
          </cell>
          <cell r="C3560">
            <v>36245.660000000003</v>
          </cell>
          <cell r="D3560">
            <v>0</v>
          </cell>
        </row>
        <row r="3561">
          <cell r="A3561" t="str">
            <v xml:space="preserve">5710                                         </v>
          </cell>
          <cell r="C3561">
            <v>0</v>
          </cell>
          <cell r="D3561">
            <v>0</v>
          </cell>
        </row>
        <row r="3562">
          <cell r="A3562" t="str">
            <v xml:space="preserve">6000-1-500                                   </v>
          </cell>
          <cell r="C3562">
            <v>0</v>
          </cell>
          <cell r="D3562">
            <v>0</v>
          </cell>
        </row>
        <row r="3563">
          <cell r="A3563" t="str">
            <v xml:space="preserve">6000-1-510                                   </v>
          </cell>
          <cell r="C3563">
            <v>0</v>
          </cell>
          <cell r="D3563">
            <v>0</v>
          </cell>
        </row>
        <row r="3564">
          <cell r="A3564" t="str">
            <v xml:space="preserve">6000-1-520                                   </v>
          </cell>
          <cell r="C3564">
            <v>0</v>
          </cell>
          <cell r="D3564">
            <v>0</v>
          </cell>
        </row>
        <row r="3565">
          <cell r="A3565" t="str">
            <v xml:space="preserve">6000-3-100                                   </v>
          </cell>
          <cell r="C3565">
            <v>0</v>
          </cell>
          <cell r="D3565">
            <v>0</v>
          </cell>
        </row>
        <row r="3566">
          <cell r="A3566" t="str">
            <v xml:space="preserve">6000-3-500                                   </v>
          </cell>
          <cell r="C3566">
            <v>0</v>
          </cell>
          <cell r="D3566">
            <v>0</v>
          </cell>
        </row>
        <row r="3567">
          <cell r="A3567" t="str">
            <v xml:space="preserve">6000-5-100                                   </v>
          </cell>
          <cell r="C3567">
            <v>0</v>
          </cell>
          <cell r="D3567">
            <v>0</v>
          </cell>
        </row>
        <row r="3568">
          <cell r="A3568" t="str">
            <v xml:space="preserve">6000-6-100                                   </v>
          </cell>
          <cell r="C3568">
            <v>0</v>
          </cell>
          <cell r="D3568">
            <v>0</v>
          </cell>
        </row>
        <row r="3569">
          <cell r="A3569" t="str">
            <v xml:space="preserve">6000-6-500                                   </v>
          </cell>
          <cell r="C3569">
            <v>0</v>
          </cell>
          <cell r="D3569">
            <v>0</v>
          </cell>
        </row>
        <row r="3570">
          <cell r="A3570" t="str">
            <v xml:space="preserve">6010-1                                       </v>
          </cell>
          <cell r="C3570">
            <v>0</v>
          </cell>
          <cell r="D3570">
            <v>0</v>
          </cell>
        </row>
        <row r="3571">
          <cell r="A3571" t="str">
            <v xml:space="preserve">6010-1-500                                   </v>
          </cell>
          <cell r="C3571">
            <v>1616016.67</v>
          </cell>
          <cell r="D3571">
            <v>425233.34000000008</v>
          </cell>
        </row>
        <row r="3572">
          <cell r="A3572" t="str">
            <v xml:space="preserve">6010-1-510                                   </v>
          </cell>
          <cell r="C3572">
            <v>0</v>
          </cell>
          <cell r="D3572">
            <v>0</v>
          </cell>
        </row>
        <row r="3573">
          <cell r="A3573" t="str">
            <v xml:space="preserve">6010-1-520                                   </v>
          </cell>
          <cell r="C3573">
            <v>0</v>
          </cell>
          <cell r="D3573">
            <v>0</v>
          </cell>
        </row>
        <row r="3574">
          <cell r="A3574" t="str">
            <v xml:space="preserve">6011-1                                       </v>
          </cell>
          <cell r="C3574">
            <v>0</v>
          </cell>
          <cell r="D3574">
            <v>0</v>
          </cell>
        </row>
        <row r="3575">
          <cell r="A3575" t="str">
            <v xml:space="preserve">6011-1-500                                   </v>
          </cell>
          <cell r="C3575">
            <v>191000</v>
          </cell>
          <cell r="D3575">
            <v>33800</v>
          </cell>
        </row>
        <row r="3576">
          <cell r="A3576" t="str">
            <v xml:space="preserve">6011-1-510                                   </v>
          </cell>
          <cell r="C3576">
            <v>0</v>
          </cell>
          <cell r="D3576">
            <v>0</v>
          </cell>
        </row>
        <row r="3577">
          <cell r="A3577" t="str">
            <v xml:space="preserve">6011-1-520                                   </v>
          </cell>
          <cell r="C3577">
            <v>0</v>
          </cell>
          <cell r="D3577">
            <v>0</v>
          </cell>
        </row>
        <row r="3578">
          <cell r="A3578" t="str">
            <v xml:space="preserve">6012-1                                       </v>
          </cell>
          <cell r="C3578">
            <v>0</v>
          </cell>
          <cell r="D3578">
            <v>0</v>
          </cell>
        </row>
        <row r="3579">
          <cell r="A3579" t="str">
            <v xml:space="preserve">6012-1-500                                   </v>
          </cell>
          <cell r="C3579">
            <v>0</v>
          </cell>
          <cell r="D3579">
            <v>0</v>
          </cell>
        </row>
        <row r="3580">
          <cell r="A3580" t="str">
            <v xml:space="preserve">6012-1-510                                   </v>
          </cell>
          <cell r="C3580">
            <v>0</v>
          </cell>
          <cell r="D3580">
            <v>0</v>
          </cell>
        </row>
        <row r="3581">
          <cell r="A3581" t="str">
            <v xml:space="preserve">6012-1-520                                   </v>
          </cell>
          <cell r="C3581">
            <v>0</v>
          </cell>
          <cell r="D3581">
            <v>0</v>
          </cell>
        </row>
        <row r="3582">
          <cell r="A3582" t="str">
            <v xml:space="preserve">6013-1                                       </v>
          </cell>
          <cell r="C3582">
            <v>0</v>
          </cell>
          <cell r="D3582">
            <v>0</v>
          </cell>
        </row>
        <row r="3583">
          <cell r="A3583" t="str">
            <v xml:space="preserve">6013-1-500                                   </v>
          </cell>
          <cell r="C3583">
            <v>35875</v>
          </cell>
          <cell r="D3583">
            <v>9000</v>
          </cell>
        </row>
        <row r="3584">
          <cell r="A3584" t="str">
            <v xml:space="preserve">6013-1-510                                   </v>
          </cell>
          <cell r="C3584">
            <v>0</v>
          </cell>
          <cell r="D3584">
            <v>0</v>
          </cell>
        </row>
        <row r="3585">
          <cell r="A3585" t="str">
            <v xml:space="preserve">6013-1-520                                   </v>
          </cell>
          <cell r="C3585">
            <v>0</v>
          </cell>
          <cell r="D3585">
            <v>0</v>
          </cell>
        </row>
        <row r="3586">
          <cell r="A3586" t="str">
            <v xml:space="preserve">6014-1                                       </v>
          </cell>
          <cell r="C3586">
            <v>0</v>
          </cell>
          <cell r="D3586">
            <v>0</v>
          </cell>
        </row>
        <row r="3587">
          <cell r="A3587" t="str">
            <v xml:space="preserve">6014-1-500                                   </v>
          </cell>
          <cell r="C3587">
            <v>53944.5</v>
          </cell>
          <cell r="D3587">
            <v>9958</v>
          </cell>
        </row>
        <row r="3588">
          <cell r="A3588" t="str">
            <v xml:space="preserve">6014-1-510                                   </v>
          </cell>
          <cell r="C3588">
            <v>0</v>
          </cell>
          <cell r="D3588">
            <v>0</v>
          </cell>
        </row>
        <row r="3589">
          <cell r="A3589" t="str">
            <v xml:space="preserve">6014-1-520                                   </v>
          </cell>
          <cell r="C3589">
            <v>0</v>
          </cell>
          <cell r="D3589">
            <v>0</v>
          </cell>
        </row>
        <row r="3590">
          <cell r="A3590" t="str">
            <v xml:space="preserve">6015-1                                       </v>
          </cell>
          <cell r="C3590">
            <v>0</v>
          </cell>
          <cell r="D3590">
            <v>0</v>
          </cell>
        </row>
        <row r="3591">
          <cell r="A3591" t="str">
            <v xml:space="preserve">6015-1-500                                   </v>
          </cell>
          <cell r="C3591">
            <v>173566</v>
          </cell>
          <cell r="D3591">
            <v>37556</v>
          </cell>
        </row>
        <row r="3592">
          <cell r="A3592" t="str">
            <v xml:space="preserve">6015-1-510                                   </v>
          </cell>
          <cell r="C3592">
            <v>0</v>
          </cell>
          <cell r="D3592">
            <v>0</v>
          </cell>
        </row>
        <row r="3593">
          <cell r="A3593" t="str">
            <v xml:space="preserve">6015-1-520                                   </v>
          </cell>
          <cell r="C3593">
            <v>0</v>
          </cell>
          <cell r="D3593">
            <v>0</v>
          </cell>
        </row>
        <row r="3594">
          <cell r="A3594" t="str">
            <v xml:space="preserve">6016-1                                       </v>
          </cell>
          <cell r="C3594">
            <v>0</v>
          </cell>
          <cell r="D3594">
            <v>0</v>
          </cell>
        </row>
        <row r="3595">
          <cell r="A3595" t="str">
            <v xml:space="preserve">6016-1-500                                   </v>
          </cell>
          <cell r="C3595">
            <v>10395</v>
          </cell>
          <cell r="D3595">
            <v>4061.7999999999993</v>
          </cell>
        </row>
        <row r="3596">
          <cell r="A3596" t="str">
            <v xml:space="preserve">6016-1-510                                   </v>
          </cell>
          <cell r="C3596">
            <v>0</v>
          </cell>
          <cell r="D3596">
            <v>0</v>
          </cell>
        </row>
        <row r="3597">
          <cell r="A3597" t="str">
            <v xml:space="preserve">6016-1-520                                   </v>
          </cell>
          <cell r="C3597">
            <v>0</v>
          </cell>
          <cell r="D3597">
            <v>0</v>
          </cell>
        </row>
        <row r="3598">
          <cell r="A3598" t="str">
            <v xml:space="preserve">6017-1                                       </v>
          </cell>
          <cell r="C3598">
            <v>0</v>
          </cell>
          <cell r="D3598">
            <v>0</v>
          </cell>
        </row>
        <row r="3599">
          <cell r="A3599" t="str">
            <v xml:space="preserve">6017-1-500                                   </v>
          </cell>
          <cell r="C3599">
            <v>914</v>
          </cell>
          <cell r="D3599">
            <v>0</v>
          </cell>
        </row>
        <row r="3600">
          <cell r="A3600" t="str">
            <v xml:space="preserve">6017-1-510                                   </v>
          </cell>
          <cell r="C3600">
            <v>0</v>
          </cell>
          <cell r="D3600">
            <v>0</v>
          </cell>
        </row>
        <row r="3601">
          <cell r="A3601" t="str">
            <v xml:space="preserve">6017-1-520                                   </v>
          </cell>
          <cell r="C3601">
            <v>0</v>
          </cell>
          <cell r="D3601">
            <v>0</v>
          </cell>
        </row>
        <row r="3602">
          <cell r="A3602" t="str">
            <v xml:space="preserve">6018-1                                       </v>
          </cell>
          <cell r="C3602">
            <v>0</v>
          </cell>
          <cell r="D3602">
            <v>0</v>
          </cell>
        </row>
        <row r="3603">
          <cell r="A3603" t="str">
            <v xml:space="preserve">6018-1-500                                   </v>
          </cell>
          <cell r="C3603">
            <v>30238</v>
          </cell>
          <cell r="D3603">
            <v>4819.7200000000012</v>
          </cell>
        </row>
        <row r="3604">
          <cell r="A3604" t="str">
            <v xml:space="preserve">6018-1-510                                   </v>
          </cell>
          <cell r="C3604">
            <v>0</v>
          </cell>
          <cell r="D3604">
            <v>0</v>
          </cell>
        </row>
        <row r="3605">
          <cell r="A3605" t="str">
            <v xml:space="preserve">6018-1-520                                   </v>
          </cell>
          <cell r="C3605">
            <v>0</v>
          </cell>
          <cell r="D3605">
            <v>0</v>
          </cell>
        </row>
        <row r="3606">
          <cell r="A3606" t="str">
            <v xml:space="preserve">6019-1                                       </v>
          </cell>
          <cell r="C3606">
            <v>0</v>
          </cell>
          <cell r="D3606">
            <v>0</v>
          </cell>
        </row>
        <row r="3607">
          <cell r="A3607" t="str">
            <v xml:space="preserve">6019-1-500                                   </v>
          </cell>
          <cell r="C3607">
            <v>0</v>
          </cell>
          <cell r="D3607">
            <v>0</v>
          </cell>
        </row>
        <row r="3608">
          <cell r="A3608" t="str">
            <v xml:space="preserve">6019-1-510                                   </v>
          </cell>
          <cell r="C3608">
            <v>0</v>
          </cell>
          <cell r="D3608">
            <v>0</v>
          </cell>
        </row>
        <row r="3609">
          <cell r="A3609" t="str">
            <v xml:space="preserve">6019-1-520                                   </v>
          </cell>
          <cell r="C3609">
            <v>0</v>
          </cell>
          <cell r="D3609">
            <v>0</v>
          </cell>
        </row>
        <row r="3610">
          <cell r="A3610" t="str">
            <v xml:space="preserve">6110-1                                       </v>
          </cell>
          <cell r="C3610">
            <v>0</v>
          </cell>
          <cell r="D3610">
            <v>0</v>
          </cell>
        </row>
        <row r="3611">
          <cell r="A3611" t="str">
            <v xml:space="preserve">6110-1-500                                   </v>
          </cell>
          <cell r="C3611">
            <v>190384.99</v>
          </cell>
          <cell r="D3611">
            <v>30461.570000000007</v>
          </cell>
        </row>
        <row r="3612">
          <cell r="A3612" t="str">
            <v xml:space="preserve">6110-1-510                                   </v>
          </cell>
          <cell r="C3612">
            <v>0</v>
          </cell>
          <cell r="D3612">
            <v>0</v>
          </cell>
        </row>
        <row r="3613">
          <cell r="A3613" t="str">
            <v xml:space="preserve">6110-1-520                                   </v>
          </cell>
          <cell r="C3613">
            <v>0</v>
          </cell>
          <cell r="D3613">
            <v>0</v>
          </cell>
        </row>
        <row r="3614">
          <cell r="A3614" t="str">
            <v xml:space="preserve">6111-1                                       </v>
          </cell>
          <cell r="C3614">
            <v>0</v>
          </cell>
          <cell r="D3614">
            <v>0</v>
          </cell>
        </row>
        <row r="3615">
          <cell r="A3615" t="str">
            <v xml:space="preserve">6111-1-500                                   </v>
          </cell>
          <cell r="C3615">
            <v>49301.56</v>
          </cell>
          <cell r="D3615">
            <v>21654.630000000005</v>
          </cell>
        </row>
        <row r="3616">
          <cell r="A3616" t="str">
            <v xml:space="preserve">6111-1-510                                   </v>
          </cell>
          <cell r="C3616">
            <v>0</v>
          </cell>
          <cell r="D3616">
            <v>0</v>
          </cell>
        </row>
        <row r="3617">
          <cell r="A3617" t="str">
            <v xml:space="preserve">6111-1-520                                   </v>
          </cell>
          <cell r="C3617">
            <v>0</v>
          </cell>
          <cell r="D3617">
            <v>0</v>
          </cell>
        </row>
        <row r="3618">
          <cell r="A3618" t="str">
            <v xml:space="preserve">6112-1                                       </v>
          </cell>
          <cell r="C3618">
            <v>0</v>
          </cell>
          <cell r="D3618">
            <v>0</v>
          </cell>
        </row>
        <row r="3619">
          <cell r="A3619" t="str">
            <v xml:space="preserve">6112-1-500                                   </v>
          </cell>
          <cell r="C3619">
            <v>11268.15</v>
          </cell>
          <cell r="D3619">
            <v>7346.2800000000007</v>
          </cell>
        </row>
        <row r="3620">
          <cell r="A3620" t="str">
            <v xml:space="preserve">6112-1-510                                   </v>
          </cell>
          <cell r="C3620">
            <v>0</v>
          </cell>
          <cell r="D3620">
            <v>0</v>
          </cell>
        </row>
        <row r="3621">
          <cell r="A3621" t="str">
            <v xml:space="preserve">6112-1-520                                   </v>
          </cell>
          <cell r="C3621">
            <v>0</v>
          </cell>
          <cell r="D3621">
            <v>0</v>
          </cell>
        </row>
        <row r="3622">
          <cell r="A3622" t="str">
            <v xml:space="preserve">6113-1                                       </v>
          </cell>
          <cell r="C3622">
            <v>0</v>
          </cell>
          <cell r="D3622">
            <v>0</v>
          </cell>
        </row>
        <row r="3623">
          <cell r="A3623" t="str">
            <v xml:space="preserve">6113-1-500                                   </v>
          </cell>
          <cell r="C3623">
            <v>0</v>
          </cell>
          <cell r="D3623">
            <v>0</v>
          </cell>
        </row>
        <row r="3624">
          <cell r="A3624" t="str">
            <v xml:space="preserve">6113-1-510                                   </v>
          </cell>
          <cell r="C3624">
            <v>0</v>
          </cell>
          <cell r="D3624">
            <v>0</v>
          </cell>
        </row>
        <row r="3625">
          <cell r="A3625" t="str">
            <v xml:space="preserve">6113-1-520                                   </v>
          </cell>
          <cell r="C3625">
            <v>0</v>
          </cell>
          <cell r="D3625">
            <v>0</v>
          </cell>
        </row>
        <row r="3626">
          <cell r="A3626" t="str">
            <v xml:space="preserve">6114-1                                       </v>
          </cell>
          <cell r="C3626">
            <v>0</v>
          </cell>
          <cell r="D3626">
            <v>0</v>
          </cell>
        </row>
        <row r="3627">
          <cell r="A3627" t="str">
            <v xml:space="preserve">6114-1-500                                   </v>
          </cell>
          <cell r="C3627">
            <v>0</v>
          </cell>
          <cell r="D3627">
            <v>0</v>
          </cell>
        </row>
        <row r="3628">
          <cell r="A3628" t="str">
            <v xml:space="preserve">6114-1-510                                   </v>
          </cell>
          <cell r="C3628">
            <v>0</v>
          </cell>
          <cell r="D3628">
            <v>0</v>
          </cell>
        </row>
        <row r="3629">
          <cell r="A3629" t="str">
            <v xml:space="preserve">6114-1-520                                   </v>
          </cell>
          <cell r="C3629">
            <v>0</v>
          </cell>
          <cell r="D3629">
            <v>0</v>
          </cell>
        </row>
        <row r="3630">
          <cell r="A3630" t="str">
            <v xml:space="preserve">6115-1                                       </v>
          </cell>
          <cell r="C3630">
            <v>0</v>
          </cell>
          <cell r="D3630">
            <v>0</v>
          </cell>
        </row>
        <row r="3631">
          <cell r="A3631" t="str">
            <v xml:space="preserve">6115-1-500                                   </v>
          </cell>
          <cell r="C3631">
            <v>163151.28</v>
          </cell>
          <cell r="D3631">
            <v>56650.26999999999</v>
          </cell>
        </row>
        <row r="3632">
          <cell r="A3632" t="str">
            <v xml:space="preserve">6115-1-510                                   </v>
          </cell>
          <cell r="C3632">
            <v>0</v>
          </cell>
          <cell r="D3632">
            <v>0</v>
          </cell>
        </row>
        <row r="3633">
          <cell r="A3633" t="str">
            <v xml:space="preserve">6115-1-520                                   </v>
          </cell>
          <cell r="C3633">
            <v>0</v>
          </cell>
          <cell r="D3633">
            <v>0</v>
          </cell>
        </row>
        <row r="3634">
          <cell r="A3634" t="str">
            <v xml:space="preserve">6116-1                                       </v>
          </cell>
          <cell r="C3634">
            <v>0</v>
          </cell>
          <cell r="D3634">
            <v>0</v>
          </cell>
        </row>
        <row r="3635">
          <cell r="A3635" t="str">
            <v xml:space="preserve">6116-1-500                                   </v>
          </cell>
          <cell r="C3635">
            <v>39386.480000000003</v>
          </cell>
          <cell r="D3635">
            <v>6657</v>
          </cell>
        </row>
        <row r="3636">
          <cell r="A3636" t="str">
            <v xml:space="preserve">6116-1-510                                   </v>
          </cell>
          <cell r="C3636">
            <v>0</v>
          </cell>
          <cell r="D3636">
            <v>0</v>
          </cell>
        </row>
        <row r="3637">
          <cell r="A3637" t="str">
            <v xml:space="preserve">6116-1-520                                   </v>
          </cell>
          <cell r="C3637">
            <v>0</v>
          </cell>
          <cell r="D3637">
            <v>0</v>
          </cell>
        </row>
        <row r="3638">
          <cell r="A3638" t="str">
            <v xml:space="preserve">6117-1                                       </v>
          </cell>
          <cell r="C3638">
            <v>0</v>
          </cell>
          <cell r="D3638">
            <v>0</v>
          </cell>
        </row>
        <row r="3639">
          <cell r="A3639" t="str">
            <v xml:space="preserve">6117-1-500                                   </v>
          </cell>
          <cell r="C3639">
            <v>43402.92</v>
          </cell>
          <cell r="D3639">
            <v>9206.2900000000009</v>
          </cell>
        </row>
        <row r="3640">
          <cell r="A3640" t="str">
            <v xml:space="preserve">6117-1-510                                   </v>
          </cell>
          <cell r="C3640">
            <v>0</v>
          </cell>
          <cell r="D3640">
            <v>0</v>
          </cell>
        </row>
        <row r="3641">
          <cell r="A3641" t="str">
            <v xml:space="preserve">6117-1-520                                   </v>
          </cell>
          <cell r="C3641">
            <v>0</v>
          </cell>
          <cell r="D3641">
            <v>0</v>
          </cell>
        </row>
        <row r="3642">
          <cell r="A3642" t="str">
            <v xml:space="preserve">6118-1                                       </v>
          </cell>
          <cell r="C3642">
            <v>0</v>
          </cell>
          <cell r="D3642">
            <v>0</v>
          </cell>
        </row>
        <row r="3643">
          <cell r="A3643" t="str">
            <v xml:space="preserve">6118-1-500                                   </v>
          </cell>
          <cell r="C3643">
            <v>62566.68</v>
          </cell>
          <cell r="D3643">
            <v>15299.999999999993</v>
          </cell>
        </row>
        <row r="3644">
          <cell r="A3644" t="str">
            <v xml:space="preserve">6118-1-510                                   </v>
          </cell>
          <cell r="C3644">
            <v>0</v>
          </cell>
          <cell r="D3644">
            <v>0</v>
          </cell>
        </row>
        <row r="3645">
          <cell r="A3645" t="str">
            <v xml:space="preserve">6118-1-520                                   </v>
          </cell>
          <cell r="C3645">
            <v>0</v>
          </cell>
          <cell r="D3645">
            <v>0</v>
          </cell>
        </row>
        <row r="3646">
          <cell r="A3646" t="str">
            <v xml:space="preserve">6119-1                                       </v>
          </cell>
          <cell r="C3646">
            <v>0</v>
          </cell>
          <cell r="D3646">
            <v>0</v>
          </cell>
        </row>
        <row r="3647">
          <cell r="A3647" t="str">
            <v xml:space="preserve">6119-1-500                                   </v>
          </cell>
          <cell r="C3647">
            <v>28141.9</v>
          </cell>
          <cell r="D3647">
            <v>7600</v>
          </cell>
        </row>
        <row r="3648">
          <cell r="A3648" t="str">
            <v xml:space="preserve">6119-1-510                                   </v>
          </cell>
          <cell r="C3648">
            <v>0</v>
          </cell>
          <cell r="D3648">
            <v>0</v>
          </cell>
        </row>
        <row r="3649">
          <cell r="A3649" t="str">
            <v xml:space="preserve">6119-1-520                                   </v>
          </cell>
          <cell r="C3649">
            <v>0</v>
          </cell>
          <cell r="D3649">
            <v>0</v>
          </cell>
        </row>
        <row r="3650">
          <cell r="A3650" t="str">
            <v xml:space="preserve">6120-1                                       </v>
          </cell>
          <cell r="C3650">
            <v>0</v>
          </cell>
          <cell r="D3650">
            <v>0</v>
          </cell>
        </row>
        <row r="3651">
          <cell r="A3651" t="str">
            <v xml:space="preserve">6120-1-500                                   </v>
          </cell>
          <cell r="C3651">
            <v>2375</v>
          </cell>
          <cell r="D3651">
            <v>112</v>
          </cell>
        </row>
        <row r="3652">
          <cell r="A3652" t="str">
            <v xml:space="preserve">6120-1-510                                   </v>
          </cell>
          <cell r="C3652">
            <v>0</v>
          </cell>
          <cell r="D3652">
            <v>0</v>
          </cell>
        </row>
        <row r="3653">
          <cell r="A3653" t="str">
            <v xml:space="preserve">6120-1-520                                   </v>
          </cell>
          <cell r="C3653">
            <v>0</v>
          </cell>
          <cell r="D3653">
            <v>0</v>
          </cell>
        </row>
        <row r="3654">
          <cell r="A3654" t="str">
            <v xml:space="preserve">6121-1                                       </v>
          </cell>
          <cell r="C3654">
            <v>0</v>
          </cell>
          <cell r="D3654">
            <v>0</v>
          </cell>
        </row>
        <row r="3655">
          <cell r="A3655" t="str">
            <v xml:space="preserve">6121-1-500                                   </v>
          </cell>
          <cell r="C3655">
            <v>0</v>
          </cell>
          <cell r="D3655">
            <v>0</v>
          </cell>
        </row>
        <row r="3656">
          <cell r="A3656" t="str">
            <v xml:space="preserve">6121-1-510                                   </v>
          </cell>
          <cell r="C3656">
            <v>0</v>
          </cell>
          <cell r="D3656">
            <v>0</v>
          </cell>
        </row>
        <row r="3657">
          <cell r="A3657" t="str">
            <v xml:space="preserve">6121-1-520                                   </v>
          </cell>
          <cell r="C3657">
            <v>0</v>
          </cell>
          <cell r="D3657">
            <v>0</v>
          </cell>
        </row>
        <row r="3658">
          <cell r="A3658" t="str">
            <v xml:space="preserve">6122-1                                       </v>
          </cell>
          <cell r="C3658">
            <v>0</v>
          </cell>
          <cell r="D3658">
            <v>0</v>
          </cell>
        </row>
        <row r="3659">
          <cell r="A3659" t="str">
            <v xml:space="preserve">6122-1-500                                   </v>
          </cell>
          <cell r="C3659">
            <v>0</v>
          </cell>
          <cell r="D3659">
            <v>0</v>
          </cell>
        </row>
        <row r="3660">
          <cell r="A3660" t="str">
            <v xml:space="preserve">6122-1-510                                   </v>
          </cell>
          <cell r="C3660">
            <v>0</v>
          </cell>
          <cell r="D3660">
            <v>0</v>
          </cell>
        </row>
        <row r="3661">
          <cell r="A3661" t="str">
            <v xml:space="preserve">6122-1-520                                   </v>
          </cell>
          <cell r="C3661">
            <v>0</v>
          </cell>
          <cell r="D3661">
            <v>0</v>
          </cell>
        </row>
        <row r="3662">
          <cell r="A3662" t="str">
            <v xml:space="preserve">6123-1                                       </v>
          </cell>
          <cell r="C3662">
            <v>0</v>
          </cell>
          <cell r="D3662">
            <v>0</v>
          </cell>
        </row>
        <row r="3663">
          <cell r="A3663" t="str">
            <v xml:space="preserve">6123-1-500                                   </v>
          </cell>
          <cell r="C3663">
            <v>467546.69</v>
          </cell>
          <cell r="D3663">
            <v>105977.24000000005</v>
          </cell>
        </row>
        <row r="3664">
          <cell r="A3664" t="str">
            <v xml:space="preserve">6123-1-510                                   </v>
          </cell>
          <cell r="C3664">
            <v>0</v>
          </cell>
          <cell r="D3664">
            <v>0</v>
          </cell>
        </row>
        <row r="3665">
          <cell r="A3665" t="str">
            <v xml:space="preserve">6123-1-520                                   </v>
          </cell>
          <cell r="C3665">
            <v>0</v>
          </cell>
          <cell r="D3665">
            <v>0</v>
          </cell>
        </row>
        <row r="3666">
          <cell r="A3666" t="str">
            <v xml:space="preserve">6124-1                                       </v>
          </cell>
          <cell r="C3666">
            <v>0</v>
          </cell>
          <cell r="D3666">
            <v>0</v>
          </cell>
        </row>
        <row r="3667">
          <cell r="A3667" t="str">
            <v xml:space="preserve">6124-1-500                                   </v>
          </cell>
          <cell r="C3667">
            <v>54645.75</v>
          </cell>
          <cell r="D3667">
            <v>0</v>
          </cell>
        </row>
        <row r="3668">
          <cell r="A3668" t="str">
            <v xml:space="preserve">6124-1-510                                   </v>
          </cell>
          <cell r="C3668">
            <v>0</v>
          </cell>
          <cell r="D3668">
            <v>0</v>
          </cell>
        </row>
        <row r="3669">
          <cell r="A3669" t="str">
            <v xml:space="preserve">6124-1-520                                   </v>
          </cell>
          <cell r="C3669">
            <v>0</v>
          </cell>
          <cell r="D3669">
            <v>0</v>
          </cell>
        </row>
        <row r="3670">
          <cell r="A3670" t="str">
            <v xml:space="preserve">6125-1                                       </v>
          </cell>
          <cell r="C3670">
            <v>0</v>
          </cell>
          <cell r="D3670">
            <v>0</v>
          </cell>
        </row>
        <row r="3671">
          <cell r="A3671" t="str">
            <v xml:space="preserve">6125-1-500                                   </v>
          </cell>
          <cell r="C3671">
            <v>65679.06</v>
          </cell>
          <cell r="D3671">
            <v>22711.290000000008</v>
          </cell>
        </row>
        <row r="3672">
          <cell r="A3672" t="str">
            <v xml:space="preserve">6125-1-510                                   </v>
          </cell>
          <cell r="C3672">
            <v>0</v>
          </cell>
          <cell r="D3672">
            <v>0</v>
          </cell>
        </row>
        <row r="3673">
          <cell r="A3673" t="str">
            <v xml:space="preserve">6125-1-520                                   </v>
          </cell>
          <cell r="C3673">
            <v>0</v>
          </cell>
          <cell r="D3673">
            <v>0</v>
          </cell>
        </row>
        <row r="3674">
          <cell r="A3674" t="str">
            <v xml:space="preserve">6126-1                                       </v>
          </cell>
          <cell r="C3674">
            <v>0</v>
          </cell>
          <cell r="D3674">
            <v>0</v>
          </cell>
        </row>
        <row r="3675">
          <cell r="A3675" t="str">
            <v xml:space="preserve">6126-1-500                                   </v>
          </cell>
          <cell r="C3675">
            <v>7987984.0899999999</v>
          </cell>
          <cell r="D3675">
            <v>2302481.7599999998</v>
          </cell>
        </row>
        <row r="3676">
          <cell r="A3676" t="str">
            <v xml:space="preserve">6126-1-510                                   </v>
          </cell>
          <cell r="C3676">
            <v>0</v>
          </cell>
          <cell r="D3676">
            <v>0</v>
          </cell>
        </row>
        <row r="3677">
          <cell r="A3677" t="str">
            <v xml:space="preserve">6126-1-520                                   </v>
          </cell>
          <cell r="C3677">
            <v>0</v>
          </cell>
          <cell r="D3677">
            <v>0</v>
          </cell>
        </row>
        <row r="3678">
          <cell r="A3678" t="str">
            <v xml:space="preserve">6127-1                                       </v>
          </cell>
          <cell r="C3678">
            <v>0</v>
          </cell>
          <cell r="D3678">
            <v>0</v>
          </cell>
        </row>
        <row r="3679">
          <cell r="A3679" t="str">
            <v xml:space="preserve">6127-1-500                                   </v>
          </cell>
          <cell r="C3679">
            <v>0</v>
          </cell>
          <cell r="D3679">
            <v>0</v>
          </cell>
        </row>
        <row r="3680">
          <cell r="A3680" t="str">
            <v xml:space="preserve">6127-1-510                                   </v>
          </cell>
          <cell r="C3680">
            <v>0</v>
          </cell>
          <cell r="D3680">
            <v>0</v>
          </cell>
        </row>
        <row r="3681">
          <cell r="A3681" t="str">
            <v xml:space="preserve">6127-1-520                                   </v>
          </cell>
          <cell r="C3681">
            <v>0</v>
          </cell>
          <cell r="D3681">
            <v>0</v>
          </cell>
        </row>
        <row r="3682">
          <cell r="A3682" t="str">
            <v xml:space="preserve">6128-1                                       </v>
          </cell>
          <cell r="C3682">
            <v>0</v>
          </cell>
          <cell r="D3682">
            <v>0</v>
          </cell>
        </row>
        <row r="3683">
          <cell r="A3683" t="str">
            <v xml:space="preserve">6128-1-500                                   </v>
          </cell>
          <cell r="C3683">
            <v>0</v>
          </cell>
          <cell r="D3683">
            <v>0</v>
          </cell>
        </row>
        <row r="3684">
          <cell r="A3684" t="str">
            <v xml:space="preserve">6128-1-510                                   </v>
          </cell>
          <cell r="C3684">
            <v>0</v>
          </cell>
          <cell r="D3684">
            <v>0</v>
          </cell>
        </row>
        <row r="3685">
          <cell r="A3685" t="str">
            <v xml:space="preserve">6128-1-520                                   </v>
          </cell>
          <cell r="C3685">
            <v>0</v>
          </cell>
          <cell r="D3685">
            <v>0</v>
          </cell>
        </row>
        <row r="3686">
          <cell r="A3686" t="str">
            <v xml:space="preserve">6129-1                                       </v>
          </cell>
          <cell r="C3686">
            <v>0</v>
          </cell>
          <cell r="D3686">
            <v>0</v>
          </cell>
        </row>
        <row r="3687">
          <cell r="A3687" t="str">
            <v xml:space="preserve">6129-1-500                                   </v>
          </cell>
          <cell r="C3687">
            <v>2819.2</v>
          </cell>
          <cell r="D3687">
            <v>2470</v>
          </cell>
        </row>
        <row r="3688">
          <cell r="A3688" t="str">
            <v xml:space="preserve">6129-1-510                                   </v>
          </cell>
          <cell r="C3688">
            <v>0</v>
          </cell>
          <cell r="D3688">
            <v>0</v>
          </cell>
        </row>
        <row r="3689">
          <cell r="A3689" t="str">
            <v xml:space="preserve">6129-1-520                                   </v>
          </cell>
          <cell r="C3689">
            <v>0</v>
          </cell>
          <cell r="D3689">
            <v>0</v>
          </cell>
        </row>
        <row r="3690">
          <cell r="A3690" t="str">
            <v xml:space="preserve">6130-1-500                                   </v>
          </cell>
          <cell r="C3690">
            <v>0</v>
          </cell>
          <cell r="D3690">
            <v>0</v>
          </cell>
        </row>
        <row r="3691">
          <cell r="A3691" t="str">
            <v xml:space="preserve">6130-5-500                                   </v>
          </cell>
          <cell r="C3691">
            <v>0</v>
          </cell>
          <cell r="D3691">
            <v>0</v>
          </cell>
        </row>
        <row r="3692">
          <cell r="A3692" t="str">
            <v xml:space="preserve">6131-1                                       </v>
          </cell>
          <cell r="C3692">
            <v>0</v>
          </cell>
          <cell r="D3692">
            <v>0</v>
          </cell>
        </row>
        <row r="3693">
          <cell r="A3693" t="str">
            <v xml:space="preserve">6131-1-500                                   </v>
          </cell>
          <cell r="C3693">
            <v>0</v>
          </cell>
          <cell r="D3693">
            <v>0</v>
          </cell>
        </row>
        <row r="3694">
          <cell r="A3694" t="str">
            <v xml:space="preserve">6131-1-510                                   </v>
          </cell>
          <cell r="C3694">
            <v>0</v>
          </cell>
          <cell r="D3694">
            <v>0</v>
          </cell>
        </row>
        <row r="3695">
          <cell r="A3695" t="str">
            <v xml:space="preserve">6131-1-520                                   </v>
          </cell>
          <cell r="C3695">
            <v>0</v>
          </cell>
          <cell r="D3695">
            <v>0</v>
          </cell>
        </row>
        <row r="3696">
          <cell r="A3696" t="str">
            <v xml:space="preserve">6133-1-500                                   </v>
          </cell>
          <cell r="C3696">
            <v>0</v>
          </cell>
          <cell r="D3696">
            <v>0</v>
          </cell>
        </row>
        <row r="3697">
          <cell r="A3697" t="str">
            <v xml:space="preserve">6134-1                                       </v>
          </cell>
          <cell r="C3697">
            <v>0</v>
          </cell>
          <cell r="D3697">
            <v>0</v>
          </cell>
        </row>
        <row r="3698">
          <cell r="A3698" t="str">
            <v xml:space="preserve">6134-1-500                                   </v>
          </cell>
          <cell r="C3698">
            <v>0</v>
          </cell>
          <cell r="D3698">
            <v>0</v>
          </cell>
        </row>
        <row r="3699">
          <cell r="A3699" t="str">
            <v xml:space="preserve">6138-1                                       </v>
          </cell>
          <cell r="C3699">
            <v>0</v>
          </cell>
          <cell r="D3699">
            <v>0</v>
          </cell>
        </row>
        <row r="3700">
          <cell r="A3700" t="str">
            <v xml:space="preserve">6138-1-500                                   </v>
          </cell>
          <cell r="C3700">
            <v>7243.37</v>
          </cell>
          <cell r="D3700">
            <v>0</v>
          </cell>
        </row>
        <row r="3701">
          <cell r="A3701" t="str">
            <v xml:space="preserve">6138-1-510                                   </v>
          </cell>
          <cell r="C3701">
            <v>0</v>
          </cell>
          <cell r="D3701">
            <v>0</v>
          </cell>
        </row>
        <row r="3702">
          <cell r="A3702" t="str">
            <v xml:space="preserve">6138-1-520                                   </v>
          </cell>
          <cell r="C3702">
            <v>0</v>
          </cell>
          <cell r="D3702">
            <v>0</v>
          </cell>
        </row>
        <row r="3703">
          <cell r="A3703" t="str">
            <v xml:space="preserve">6139-1-500                                   </v>
          </cell>
          <cell r="C3703">
            <v>688768.51</v>
          </cell>
          <cell r="D3703">
            <v>125065.37</v>
          </cell>
        </row>
        <row r="3704">
          <cell r="A3704" t="str">
            <v xml:space="preserve">6143-1-500                                   </v>
          </cell>
          <cell r="C3704">
            <v>0</v>
          </cell>
          <cell r="D3704">
            <v>0</v>
          </cell>
        </row>
        <row r="3705">
          <cell r="A3705" t="str">
            <v xml:space="preserve">6210-1                                       </v>
          </cell>
          <cell r="C3705">
            <v>0</v>
          </cell>
          <cell r="D3705">
            <v>0</v>
          </cell>
        </row>
        <row r="3706">
          <cell r="A3706" t="str">
            <v xml:space="preserve">6210-1-500                                   </v>
          </cell>
          <cell r="C3706">
            <v>64500</v>
          </cell>
          <cell r="D3706">
            <v>0</v>
          </cell>
        </row>
        <row r="3707">
          <cell r="A3707" t="str">
            <v xml:space="preserve">6210-1-510                                   </v>
          </cell>
          <cell r="C3707">
            <v>0</v>
          </cell>
          <cell r="D3707">
            <v>0</v>
          </cell>
        </row>
        <row r="3708">
          <cell r="A3708" t="str">
            <v xml:space="preserve">6210-1-520                                   </v>
          </cell>
          <cell r="C3708">
            <v>0</v>
          </cell>
          <cell r="D3708">
            <v>0</v>
          </cell>
        </row>
        <row r="3709">
          <cell r="A3709" t="str">
            <v xml:space="preserve">6211-1                                       </v>
          </cell>
          <cell r="C3709">
            <v>0</v>
          </cell>
          <cell r="D3709">
            <v>0</v>
          </cell>
        </row>
        <row r="3710">
          <cell r="A3710" t="str">
            <v xml:space="preserve">6211-1-500                                   </v>
          </cell>
          <cell r="C3710">
            <v>0</v>
          </cell>
          <cell r="D3710">
            <v>0</v>
          </cell>
        </row>
        <row r="3711">
          <cell r="A3711" t="str">
            <v xml:space="preserve">6211-1-510                                   </v>
          </cell>
          <cell r="C3711">
            <v>0</v>
          </cell>
          <cell r="D3711">
            <v>0</v>
          </cell>
        </row>
        <row r="3712">
          <cell r="A3712" t="str">
            <v xml:space="preserve">6211-1-520                                   </v>
          </cell>
          <cell r="C3712">
            <v>0</v>
          </cell>
          <cell r="D3712">
            <v>0</v>
          </cell>
        </row>
        <row r="3713">
          <cell r="A3713" t="str">
            <v xml:space="preserve">6212-1                                       </v>
          </cell>
          <cell r="C3713">
            <v>0</v>
          </cell>
          <cell r="D3713">
            <v>0</v>
          </cell>
        </row>
        <row r="3714">
          <cell r="A3714" t="str">
            <v xml:space="preserve">6212-1-500                                   </v>
          </cell>
          <cell r="C3714">
            <v>0</v>
          </cell>
          <cell r="D3714">
            <v>0</v>
          </cell>
        </row>
        <row r="3715">
          <cell r="A3715" t="str">
            <v xml:space="preserve">6212-1-510                                   </v>
          </cell>
          <cell r="C3715">
            <v>0</v>
          </cell>
          <cell r="D3715">
            <v>0</v>
          </cell>
        </row>
        <row r="3716">
          <cell r="A3716" t="str">
            <v xml:space="preserve">6212-1-520                                   </v>
          </cell>
          <cell r="C3716">
            <v>0</v>
          </cell>
          <cell r="D3716">
            <v>0</v>
          </cell>
        </row>
        <row r="3717">
          <cell r="A3717" t="str">
            <v xml:space="preserve">6213-1                                       </v>
          </cell>
          <cell r="C3717">
            <v>0</v>
          </cell>
          <cell r="D3717">
            <v>0</v>
          </cell>
        </row>
        <row r="3718">
          <cell r="A3718" t="str">
            <v xml:space="preserve">6213-1-500                                   </v>
          </cell>
          <cell r="C3718">
            <v>0</v>
          </cell>
          <cell r="D3718">
            <v>0</v>
          </cell>
        </row>
        <row r="3719">
          <cell r="A3719" t="str">
            <v xml:space="preserve">6213-1-510                                   </v>
          </cell>
          <cell r="C3719">
            <v>0</v>
          </cell>
          <cell r="D3719">
            <v>0</v>
          </cell>
        </row>
        <row r="3720">
          <cell r="A3720" t="str">
            <v xml:space="preserve">6213-1-520                                   </v>
          </cell>
          <cell r="C3720">
            <v>0</v>
          </cell>
          <cell r="D3720">
            <v>0</v>
          </cell>
        </row>
        <row r="3721">
          <cell r="A3721" t="str">
            <v xml:space="preserve">6325-1                                       </v>
          </cell>
          <cell r="C3721">
            <v>0</v>
          </cell>
          <cell r="D3721">
            <v>0</v>
          </cell>
        </row>
        <row r="3722">
          <cell r="A3722" t="str">
            <v xml:space="preserve">6325-1-500                                   </v>
          </cell>
          <cell r="C3722">
            <v>0</v>
          </cell>
          <cell r="D3722">
            <v>0</v>
          </cell>
        </row>
        <row r="3723">
          <cell r="A3723" t="str">
            <v xml:space="preserve">6325-1-510                                   </v>
          </cell>
          <cell r="C3723">
            <v>0</v>
          </cell>
          <cell r="D3723">
            <v>0</v>
          </cell>
        </row>
        <row r="3724">
          <cell r="A3724" t="str">
            <v xml:space="preserve">6325-1-520                                   </v>
          </cell>
          <cell r="C3724">
            <v>0</v>
          </cell>
          <cell r="D3724">
            <v>0</v>
          </cell>
        </row>
        <row r="3725">
          <cell r="A3725" t="str">
            <v xml:space="preserve">6335-1                                       </v>
          </cell>
          <cell r="C3725">
            <v>0</v>
          </cell>
          <cell r="D3725">
            <v>0</v>
          </cell>
        </row>
        <row r="3726">
          <cell r="A3726" t="str">
            <v xml:space="preserve">6335-1-500                                   </v>
          </cell>
          <cell r="C3726">
            <v>7168.64</v>
          </cell>
          <cell r="D3726">
            <v>1424.2200000000003</v>
          </cell>
        </row>
        <row r="3727">
          <cell r="A3727" t="str">
            <v xml:space="preserve">6335-1-510                                   </v>
          </cell>
          <cell r="C3727">
            <v>0</v>
          </cell>
          <cell r="D3727">
            <v>0</v>
          </cell>
        </row>
        <row r="3728">
          <cell r="A3728" t="str">
            <v xml:space="preserve">6335-1-520                                   </v>
          </cell>
          <cell r="C3728">
            <v>0</v>
          </cell>
          <cell r="D3728">
            <v>0</v>
          </cell>
        </row>
        <row r="3729">
          <cell r="A3729" t="str">
            <v xml:space="preserve">6340-1                                       </v>
          </cell>
          <cell r="C3729">
            <v>0</v>
          </cell>
          <cell r="D3729">
            <v>0</v>
          </cell>
        </row>
        <row r="3730">
          <cell r="A3730" t="str">
            <v xml:space="preserve">6340-1-500                                   </v>
          </cell>
          <cell r="C3730">
            <v>64200.93</v>
          </cell>
          <cell r="D3730">
            <v>16598.090000000004</v>
          </cell>
        </row>
        <row r="3731">
          <cell r="A3731" t="str">
            <v xml:space="preserve">6340-1-510                                   </v>
          </cell>
          <cell r="C3731">
            <v>0</v>
          </cell>
          <cell r="D3731">
            <v>0</v>
          </cell>
        </row>
        <row r="3732">
          <cell r="A3732" t="str">
            <v xml:space="preserve">6340-1-520                                   </v>
          </cell>
          <cell r="C3732">
            <v>0</v>
          </cell>
          <cell r="D3732">
            <v>0</v>
          </cell>
        </row>
        <row r="3733">
          <cell r="A3733" t="str">
            <v xml:space="preserve">6345-1                                       </v>
          </cell>
          <cell r="C3733">
            <v>0</v>
          </cell>
          <cell r="D3733">
            <v>0</v>
          </cell>
        </row>
        <row r="3734">
          <cell r="A3734" t="str">
            <v xml:space="preserve">6345-1-500                                   </v>
          </cell>
          <cell r="C3734">
            <v>66538.149999999994</v>
          </cell>
          <cell r="D3734">
            <v>13219.5</v>
          </cell>
        </row>
        <row r="3735">
          <cell r="A3735" t="str">
            <v xml:space="preserve">6345-1-510                                   </v>
          </cell>
          <cell r="C3735">
            <v>0</v>
          </cell>
          <cell r="D3735">
            <v>0</v>
          </cell>
        </row>
        <row r="3736">
          <cell r="A3736" t="str">
            <v xml:space="preserve">6345-1-520                                   </v>
          </cell>
          <cell r="C3736">
            <v>0</v>
          </cell>
          <cell r="D3736">
            <v>0</v>
          </cell>
        </row>
        <row r="3737">
          <cell r="A3737" t="str">
            <v xml:space="preserve">6345-2                                       </v>
          </cell>
          <cell r="C3737">
            <v>0</v>
          </cell>
          <cell r="D3737">
            <v>0</v>
          </cell>
        </row>
        <row r="3738">
          <cell r="A3738" t="str">
            <v xml:space="preserve">6350-1                                       </v>
          </cell>
          <cell r="C3738">
            <v>0</v>
          </cell>
          <cell r="D3738">
            <v>0</v>
          </cell>
        </row>
        <row r="3739">
          <cell r="A3739" t="str">
            <v xml:space="preserve">6350-1-500                                   </v>
          </cell>
          <cell r="C3739">
            <v>969.63</v>
          </cell>
          <cell r="D3739">
            <v>192.64</v>
          </cell>
        </row>
        <row r="3740">
          <cell r="A3740" t="str">
            <v xml:space="preserve">6350-1-510                                   </v>
          </cell>
          <cell r="C3740">
            <v>0</v>
          </cell>
          <cell r="D3740">
            <v>0</v>
          </cell>
        </row>
        <row r="3741">
          <cell r="A3741" t="str">
            <v xml:space="preserve">6350-1-520                                   </v>
          </cell>
          <cell r="C3741">
            <v>0</v>
          </cell>
          <cell r="D3741">
            <v>0</v>
          </cell>
        </row>
        <row r="3742">
          <cell r="A3742" t="str">
            <v xml:space="preserve">7000-1-000                                   </v>
          </cell>
          <cell r="C3742">
            <v>0</v>
          </cell>
          <cell r="D3742">
            <v>0</v>
          </cell>
        </row>
        <row r="3743">
          <cell r="A3743" t="str">
            <v xml:space="preserve">7000-1-300                                   </v>
          </cell>
          <cell r="C3743">
            <v>0</v>
          </cell>
          <cell r="D3743">
            <v>0</v>
          </cell>
        </row>
        <row r="3744">
          <cell r="A3744" t="str">
            <v xml:space="preserve">7000-1-400                                   </v>
          </cell>
          <cell r="C3744">
            <v>0</v>
          </cell>
          <cell r="D3744">
            <v>0</v>
          </cell>
        </row>
        <row r="3745">
          <cell r="A3745" t="str">
            <v xml:space="preserve">7000-1-600                                   </v>
          </cell>
          <cell r="C3745">
            <v>0</v>
          </cell>
          <cell r="D3745">
            <v>0</v>
          </cell>
        </row>
        <row r="3746">
          <cell r="A3746" t="str">
            <v xml:space="preserve">7000-1-700                                   </v>
          </cell>
          <cell r="C3746">
            <v>0</v>
          </cell>
          <cell r="D3746">
            <v>0</v>
          </cell>
        </row>
        <row r="3747">
          <cell r="A3747" t="str">
            <v xml:space="preserve">7000-1-800                                   </v>
          </cell>
          <cell r="C3747">
            <v>0</v>
          </cell>
          <cell r="D3747">
            <v>0</v>
          </cell>
        </row>
        <row r="3748">
          <cell r="A3748" t="str">
            <v xml:space="preserve">7000-1-900                                   </v>
          </cell>
          <cell r="C3748">
            <v>0</v>
          </cell>
          <cell r="D3748">
            <v>0</v>
          </cell>
        </row>
        <row r="3749">
          <cell r="A3749" t="str">
            <v xml:space="preserve">7000-3-000                                   </v>
          </cell>
          <cell r="C3749">
            <v>0</v>
          </cell>
          <cell r="D3749">
            <v>0</v>
          </cell>
        </row>
        <row r="3750">
          <cell r="A3750" t="str">
            <v xml:space="preserve">7000-3-100                                   </v>
          </cell>
          <cell r="C3750">
            <v>0</v>
          </cell>
          <cell r="D3750">
            <v>0</v>
          </cell>
        </row>
        <row r="3751">
          <cell r="A3751" t="str">
            <v xml:space="preserve">7000-5-100                                   </v>
          </cell>
          <cell r="C3751">
            <v>0</v>
          </cell>
          <cell r="D3751">
            <v>0</v>
          </cell>
        </row>
        <row r="3752">
          <cell r="A3752" t="str">
            <v xml:space="preserve">7000-6-000                                   </v>
          </cell>
          <cell r="C3752">
            <v>0</v>
          </cell>
          <cell r="D3752">
            <v>0</v>
          </cell>
        </row>
        <row r="3753">
          <cell r="A3753" t="str">
            <v xml:space="preserve">7000-6-100                                   </v>
          </cell>
          <cell r="C3753">
            <v>0</v>
          </cell>
          <cell r="D3753">
            <v>0</v>
          </cell>
        </row>
        <row r="3754">
          <cell r="A3754" t="str">
            <v xml:space="preserve">7010-1                                       </v>
          </cell>
          <cell r="C3754">
            <v>0</v>
          </cell>
          <cell r="D3754">
            <v>0</v>
          </cell>
        </row>
        <row r="3755">
          <cell r="A3755" t="str">
            <v xml:space="preserve">7010-1-000                                   </v>
          </cell>
          <cell r="C3755">
            <v>4739741</v>
          </cell>
          <cell r="D3755">
            <v>871116</v>
          </cell>
        </row>
        <row r="3756">
          <cell r="A3756" t="str">
            <v xml:space="preserve">7010-1-300                                   </v>
          </cell>
          <cell r="C3756">
            <v>0</v>
          </cell>
          <cell r="D3756">
            <v>0</v>
          </cell>
        </row>
        <row r="3757">
          <cell r="A3757" t="str">
            <v xml:space="preserve">7010-1-400                                   </v>
          </cell>
          <cell r="C3757">
            <v>987483</v>
          </cell>
          <cell r="D3757">
            <v>233283.33000000007</v>
          </cell>
        </row>
        <row r="3758">
          <cell r="A3758" t="str">
            <v xml:space="preserve">7010-1-600                                   </v>
          </cell>
          <cell r="C3758">
            <v>2463443</v>
          </cell>
          <cell r="D3758">
            <v>469510</v>
          </cell>
        </row>
        <row r="3759">
          <cell r="A3759" t="str">
            <v xml:space="preserve">7010-1-700                                   </v>
          </cell>
          <cell r="C3759">
            <v>541200</v>
          </cell>
          <cell r="D3759">
            <v>111000</v>
          </cell>
        </row>
        <row r="3760">
          <cell r="A3760" t="str">
            <v xml:space="preserve">7010-1-800                                   </v>
          </cell>
          <cell r="C3760">
            <v>0</v>
          </cell>
          <cell r="D3760">
            <v>0</v>
          </cell>
        </row>
        <row r="3761">
          <cell r="A3761" t="str">
            <v xml:space="preserve">7010-1-900                                   </v>
          </cell>
          <cell r="C3761">
            <v>585320</v>
          </cell>
          <cell r="D3761">
            <v>120000</v>
          </cell>
        </row>
        <row r="3762">
          <cell r="A3762" t="str">
            <v xml:space="preserve">7011-1                                       </v>
          </cell>
          <cell r="C3762">
            <v>0</v>
          </cell>
          <cell r="D3762">
            <v>0</v>
          </cell>
        </row>
        <row r="3763">
          <cell r="A3763" t="str">
            <v xml:space="preserve">7011-1-000                                   </v>
          </cell>
          <cell r="C3763">
            <v>15400</v>
          </cell>
          <cell r="D3763">
            <v>3700</v>
          </cell>
        </row>
        <row r="3764">
          <cell r="A3764" t="str">
            <v xml:space="preserve">7011-1-300                                   </v>
          </cell>
          <cell r="C3764">
            <v>0</v>
          </cell>
          <cell r="D3764">
            <v>0</v>
          </cell>
        </row>
        <row r="3765">
          <cell r="A3765" t="str">
            <v xml:space="preserve">7011-1-400                                   </v>
          </cell>
          <cell r="C3765">
            <v>9600</v>
          </cell>
          <cell r="D3765">
            <v>2300</v>
          </cell>
        </row>
        <row r="3766">
          <cell r="A3766" t="str">
            <v xml:space="preserve">7011-1-600                                   </v>
          </cell>
          <cell r="C3766">
            <v>23000</v>
          </cell>
          <cell r="D3766">
            <v>3500</v>
          </cell>
        </row>
        <row r="3767">
          <cell r="A3767" t="str">
            <v xml:space="preserve">7011-1-700                                   </v>
          </cell>
          <cell r="C3767">
            <v>2500</v>
          </cell>
          <cell r="D3767">
            <v>0</v>
          </cell>
        </row>
        <row r="3768">
          <cell r="A3768" t="str">
            <v xml:space="preserve">7011-1-800                                   </v>
          </cell>
          <cell r="C3768">
            <v>0</v>
          </cell>
          <cell r="D3768">
            <v>0</v>
          </cell>
        </row>
        <row r="3769">
          <cell r="A3769" t="str">
            <v xml:space="preserve">7011-1-900                                   </v>
          </cell>
          <cell r="C3769">
            <v>10000</v>
          </cell>
          <cell r="D3769">
            <v>2000</v>
          </cell>
        </row>
        <row r="3770">
          <cell r="A3770" t="str">
            <v xml:space="preserve">7012-1                                       </v>
          </cell>
          <cell r="C3770">
            <v>0</v>
          </cell>
          <cell r="D3770">
            <v>0</v>
          </cell>
        </row>
        <row r="3771">
          <cell r="A3771" t="str">
            <v xml:space="preserve">7012-1-000                                   </v>
          </cell>
          <cell r="C3771">
            <v>40144.92</v>
          </cell>
          <cell r="D3771">
            <v>22855.010000000002</v>
          </cell>
        </row>
        <row r="3772">
          <cell r="A3772" t="str">
            <v xml:space="preserve">7012-1-300                                   </v>
          </cell>
          <cell r="C3772">
            <v>0</v>
          </cell>
          <cell r="D3772">
            <v>0</v>
          </cell>
        </row>
        <row r="3773">
          <cell r="A3773" t="str">
            <v xml:space="preserve">7012-1-400                                   </v>
          </cell>
          <cell r="C3773">
            <v>29817.22</v>
          </cell>
          <cell r="D3773">
            <v>12361.989999999998</v>
          </cell>
        </row>
        <row r="3774">
          <cell r="A3774" t="str">
            <v xml:space="preserve">7012-1-600                                   </v>
          </cell>
          <cell r="C3774">
            <v>109765.44</v>
          </cell>
          <cell r="D3774">
            <v>16269.599999999991</v>
          </cell>
        </row>
        <row r="3775">
          <cell r="A3775" t="str">
            <v xml:space="preserve">7012-1-700                                   </v>
          </cell>
          <cell r="C3775">
            <v>0</v>
          </cell>
          <cell r="D3775">
            <v>0</v>
          </cell>
        </row>
        <row r="3776">
          <cell r="A3776" t="str">
            <v xml:space="preserve">7012-1-800                                   </v>
          </cell>
          <cell r="C3776">
            <v>0</v>
          </cell>
          <cell r="D3776">
            <v>0</v>
          </cell>
        </row>
        <row r="3777">
          <cell r="A3777" t="str">
            <v xml:space="preserve">7012-1-900                                   </v>
          </cell>
          <cell r="C3777">
            <v>9145.58</v>
          </cell>
          <cell r="D3777">
            <v>1006.25</v>
          </cell>
        </row>
        <row r="3778">
          <cell r="A3778" t="str">
            <v xml:space="preserve">7013-1                                       </v>
          </cell>
          <cell r="C3778">
            <v>0</v>
          </cell>
          <cell r="D3778">
            <v>0</v>
          </cell>
        </row>
        <row r="3779">
          <cell r="A3779" t="str">
            <v xml:space="preserve">7013-1-000                                   </v>
          </cell>
          <cell r="C3779">
            <v>13695</v>
          </cell>
          <cell r="D3779">
            <v>3248</v>
          </cell>
        </row>
        <row r="3780">
          <cell r="A3780" t="str">
            <v xml:space="preserve">7013-1-300                                   </v>
          </cell>
          <cell r="C3780">
            <v>0</v>
          </cell>
          <cell r="D3780">
            <v>0</v>
          </cell>
        </row>
        <row r="3781">
          <cell r="A3781" t="str">
            <v xml:space="preserve">7013-1-400                                   </v>
          </cell>
          <cell r="C3781">
            <v>19129</v>
          </cell>
          <cell r="D3781">
            <v>4143</v>
          </cell>
        </row>
        <row r="3782">
          <cell r="A3782" t="str">
            <v xml:space="preserve">7013-1-600                                   </v>
          </cell>
          <cell r="C3782">
            <v>35942</v>
          </cell>
          <cell r="D3782">
            <v>6350</v>
          </cell>
        </row>
        <row r="3783">
          <cell r="A3783" t="str">
            <v xml:space="preserve">7013-1-700                                   </v>
          </cell>
          <cell r="C3783">
            <v>7500</v>
          </cell>
          <cell r="D3783">
            <v>1500</v>
          </cell>
        </row>
        <row r="3784">
          <cell r="A3784" t="str">
            <v xml:space="preserve">7013-1-800                                   </v>
          </cell>
          <cell r="C3784">
            <v>0</v>
          </cell>
          <cell r="D3784">
            <v>0</v>
          </cell>
        </row>
        <row r="3785">
          <cell r="A3785" t="str">
            <v xml:space="preserve">7013-1-900                                   </v>
          </cell>
          <cell r="C3785">
            <v>11250</v>
          </cell>
          <cell r="D3785">
            <v>2250</v>
          </cell>
        </row>
        <row r="3786">
          <cell r="A3786" t="str">
            <v xml:space="preserve">7014-1                                       </v>
          </cell>
          <cell r="C3786">
            <v>0</v>
          </cell>
          <cell r="D3786">
            <v>0</v>
          </cell>
        </row>
        <row r="3787">
          <cell r="A3787" t="str">
            <v xml:space="preserve">7014-1-000                                   </v>
          </cell>
          <cell r="C3787">
            <v>128525.85</v>
          </cell>
          <cell r="D3787">
            <v>25786.979999999981</v>
          </cell>
        </row>
        <row r="3788">
          <cell r="A3788" t="str">
            <v xml:space="preserve">7014-1-300                                   </v>
          </cell>
          <cell r="C3788">
            <v>0</v>
          </cell>
          <cell r="D3788">
            <v>0</v>
          </cell>
        </row>
        <row r="3789">
          <cell r="A3789" t="str">
            <v xml:space="preserve">7014-1-400                                   </v>
          </cell>
          <cell r="C3789">
            <v>24137.1</v>
          </cell>
          <cell r="D3789">
            <v>4285.5</v>
          </cell>
        </row>
        <row r="3790">
          <cell r="A3790" t="str">
            <v xml:space="preserve">7014-1-600                                   </v>
          </cell>
          <cell r="C3790">
            <v>67121.87</v>
          </cell>
          <cell r="D3790">
            <v>4028</v>
          </cell>
        </row>
        <row r="3791">
          <cell r="A3791" t="str">
            <v xml:space="preserve">7014-1-700                                   </v>
          </cell>
          <cell r="C3791">
            <v>10506</v>
          </cell>
          <cell r="D3791">
            <v>2040</v>
          </cell>
        </row>
        <row r="3792">
          <cell r="A3792" t="str">
            <v xml:space="preserve">7014-1-800                                   </v>
          </cell>
          <cell r="C3792">
            <v>0</v>
          </cell>
          <cell r="D3792">
            <v>0</v>
          </cell>
        </row>
        <row r="3793">
          <cell r="A3793" t="str">
            <v xml:space="preserve">7014-1-900                                   </v>
          </cell>
          <cell r="C3793">
            <v>16629.599999999999</v>
          </cell>
          <cell r="D3793">
            <v>3510</v>
          </cell>
        </row>
        <row r="3794">
          <cell r="A3794" t="str">
            <v xml:space="preserve">7015-1                                       </v>
          </cell>
          <cell r="C3794">
            <v>0</v>
          </cell>
          <cell r="D3794">
            <v>0</v>
          </cell>
        </row>
        <row r="3795">
          <cell r="A3795" t="str">
            <v xml:space="preserve">7015-1-000                                   </v>
          </cell>
          <cell r="C3795">
            <v>1770163.47</v>
          </cell>
          <cell r="D3795">
            <v>108684</v>
          </cell>
        </row>
        <row r="3796">
          <cell r="A3796" t="str">
            <v xml:space="preserve">7015-1-300                                   </v>
          </cell>
          <cell r="C3796">
            <v>0</v>
          </cell>
          <cell r="D3796">
            <v>0</v>
          </cell>
        </row>
        <row r="3797">
          <cell r="A3797" t="str">
            <v xml:space="preserve">7015-1-400                                   </v>
          </cell>
          <cell r="C3797">
            <v>86065</v>
          </cell>
          <cell r="D3797">
            <v>25606</v>
          </cell>
        </row>
        <row r="3798">
          <cell r="A3798" t="str">
            <v xml:space="preserve">7015-1-600                                   </v>
          </cell>
          <cell r="C3798">
            <v>121895</v>
          </cell>
          <cell r="D3798">
            <v>52888</v>
          </cell>
        </row>
        <row r="3799">
          <cell r="A3799" t="str">
            <v xml:space="preserve">7015-1-700                                   </v>
          </cell>
          <cell r="C3799">
            <v>-2312</v>
          </cell>
          <cell r="D3799">
            <v>13500</v>
          </cell>
        </row>
        <row r="3800">
          <cell r="A3800" t="str">
            <v xml:space="preserve">7015-1-800                                   </v>
          </cell>
          <cell r="C3800">
            <v>0</v>
          </cell>
          <cell r="D3800">
            <v>0</v>
          </cell>
        </row>
        <row r="3801">
          <cell r="A3801" t="str">
            <v xml:space="preserve">7015-1-900                                   </v>
          </cell>
          <cell r="C3801">
            <v>75269</v>
          </cell>
          <cell r="D3801">
            <v>14625</v>
          </cell>
        </row>
        <row r="3802">
          <cell r="A3802" t="str">
            <v xml:space="preserve">7016-1                                       </v>
          </cell>
          <cell r="C3802">
            <v>0</v>
          </cell>
          <cell r="D3802">
            <v>0</v>
          </cell>
        </row>
        <row r="3803">
          <cell r="A3803" t="str">
            <v xml:space="preserve">7016-1-000                                   </v>
          </cell>
          <cell r="C3803">
            <v>2915</v>
          </cell>
          <cell r="D3803">
            <v>12002.08</v>
          </cell>
        </row>
        <row r="3804">
          <cell r="A3804" t="str">
            <v xml:space="preserve">7016-1-300                                   </v>
          </cell>
          <cell r="C3804">
            <v>0</v>
          </cell>
          <cell r="D3804">
            <v>0</v>
          </cell>
        </row>
        <row r="3805">
          <cell r="A3805" t="str">
            <v xml:space="preserve">7016-1-400                                   </v>
          </cell>
          <cell r="C3805">
            <v>6800</v>
          </cell>
          <cell r="D3805">
            <v>1762.7900000000009</v>
          </cell>
        </row>
        <row r="3806">
          <cell r="A3806" t="str">
            <v xml:space="preserve">7016-1-600                                   </v>
          </cell>
          <cell r="C3806">
            <v>8450</v>
          </cell>
          <cell r="D3806">
            <v>9487.7799999999988</v>
          </cell>
        </row>
        <row r="3807">
          <cell r="A3807" t="str">
            <v xml:space="preserve">7016-1-700                                   </v>
          </cell>
          <cell r="C3807">
            <v>2915</v>
          </cell>
          <cell r="D3807">
            <v>2065.09</v>
          </cell>
        </row>
        <row r="3808">
          <cell r="A3808" t="str">
            <v xml:space="preserve">7016-1-800                                   </v>
          </cell>
          <cell r="C3808">
            <v>0</v>
          </cell>
          <cell r="D3808">
            <v>0</v>
          </cell>
        </row>
        <row r="3809">
          <cell r="A3809" t="str">
            <v xml:space="preserve">7016-1-900                                   </v>
          </cell>
          <cell r="C3809">
            <v>3885</v>
          </cell>
          <cell r="D3809">
            <v>1050.8800000000001</v>
          </cell>
        </row>
        <row r="3810">
          <cell r="A3810" t="str">
            <v xml:space="preserve">7017-1                                       </v>
          </cell>
          <cell r="C3810">
            <v>0</v>
          </cell>
          <cell r="D3810">
            <v>0</v>
          </cell>
        </row>
        <row r="3811">
          <cell r="A3811" t="str">
            <v xml:space="preserve">7017-1-000                                   </v>
          </cell>
          <cell r="C3811">
            <v>9953.2999999999993</v>
          </cell>
          <cell r="D3811">
            <v>26469.289999999997</v>
          </cell>
        </row>
        <row r="3812">
          <cell r="A3812" t="str">
            <v xml:space="preserve">7017-1-300                                   </v>
          </cell>
          <cell r="C3812">
            <v>0</v>
          </cell>
          <cell r="D3812">
            <v>0</v>
          </cell>
        </row>
        <row r="3813">
          <cell r="A3813" t="str">
            <v xml:space="preserve">7017-1-400                                   </v>
          </cell>
          <cell r="C3813">
            <v>12558</v>
          </cell>
          <cell r="D3813">
            <v>18056.900000000001</v>
          </cell>
        </row>
        <row r="3814">
          <cell r="A3814" t="str">
            <v xml:space="preserve">7017-1-600                                   </v>
          </cell>
          <cell r="C3814">
            <v>480</v>
          </cell>
          <cell r="D3814">
            <v>0</v>
          </cell>
        </row>
        <row r="3815">
          <cell r="A3815" t="str">
            <v xml:space="preserve">7017-1-700                                   </v>
          </cell>
          <cell r="C3815">
            <v>0</v>
          </cell>
          <cell r="D3815">
            <v>0</v>
          </cell>
        </row>
        <row r="3816">
          <cell r="A3816" t="str">
            <v xml:space="preserve">7017-1-800                                   </v>
          </cell>
          <cell r="C3816">
            <v>0</v>
          </cell>
          <cell r="D3816">
            <v>0</v>
          </cell>
        </row>
        <row r="3817">
          <cell r="A3817" t="str">
            <v xml:space="preserve">7017-1-900                                   </v>
          </cell>
          <cell r="C3817">
            <v>3172</v>
          </cell>
          <cell r="D3817">
            <v>1069.5</v>
          </cell>
        </row>
        <row r="3818">
          <cell r="A3818" t="str">
            <v xml:space="preserve">7018-1                                       </v>
          </cell>
          <cell r="C3818">
            <v>0</v>
          </cell>
          <cell r="D3818">
            <v>0</v>
          </cell>
        </row>
        <row r="3819">
          <cell r="A3819" t="str">
            <v xml:space="preserve">7018-1-000                                   </v>
          </cell>
          <cell r="C3819">
            <v>1530721.83</v>
          </cell>
          <cell r="D3819">
            <v>162569.90999999992</v>
          </cell>
        </row>
        <row r="3820">
          <cell r="A3820" t="str">
            <v xml:space="preserve">7018-1-300                                   </v>
          </cell>
          <cell r="C3820">
            <v>0</v>
          </cell>
          <cell r="D3820">
            <v>0</v>
          </cell>
        </row>
        <row r="3821">
          <cell r="A3821" t="str">
            <v xml:space="preserve">7018-1-400                                   </v>
          </cell>
          <cell r="C3821">
            <v>50496.56</v>
          </cell>
          <cell r="D3821">
            <v>3271.7000000000044</v>
          </cell>
        </row>
        <row r="3822">
          <cell r="A3822" t="str">
            <v xml:space="preserve">7018-1-600                                   </v>
          </cell>
          <cell r="C3822">
            <v>24696</v>
          </cell>
          <cell r="D3822">
            <v>3960.369999999999</v>
          </cell>
        </row>
        <row r="3823">
          <cell r="A3823" t="str">
            <v xml:space="preserve">7018-1-700                                   </v>
          </cell>
          <cell r="C3823">
            <v>11097</v>
          </cell>
          <cell r="D3823">
            <v>-1204.67</v>
          </cell>
        </row>
        <row r="3824">
          <cell r="A3824" t="str">
            <v xml:space="preserve">7018-1-800                                   </v>
          </cell>
          <cell r="C3824">
            <v>0</v>
          </cell>
          <cell r="D3824">
            <v>0</v>
          </cell>
        </row>
        <row r="3825">
          <cell r="A3825" t="str">
            <v xml:space="preserve">7018-1-900                                   </v>
          </cell>
          <cell r="C3825">
            <v>6520</v>
          </cell>
          <cell r="D3825">
            <v>1316.6000000000004</v>
          </cell>
        </row>
        <row r="3826">
          <cell r="A3826" t="str">
            <v xml:space="preserve">7019-1                                       </v>
          </cell>
          <cell r="C3826">
            <v>0</v>
          </cell>
          <cell r="D3826">
            <v>0</v>
          </cell>
        </row>
        <row r="3827">
          <cell r="A3827" t="str">
            <v xml:space="preserve">7019-1-000                                   </v>
          </cell>
          <cell r="C3827">
            <v>0</v>
          </cell>
          <cell r="D3827">
            <v>0</v>
          </cell>
        </row>
        <row r="3828">
          <cell r="A3828" t="str">
            <v xml:space="preserve">7019-1-300                                   </v>
          </cell>
          <cell r="C3828">
            <v>0</v>
          </cell>
          <cell r="D3828">
            <v>0</v>
          </cell>
        </row>
        <row r="3829">
          <cell r="A3829" t="str">
            <v xml:space="preserve">7019-1-400                                   </v>
          </cell>
          <cell r="C3829">
            <v>0</v>
          </cell>
          <cell r="D3829">
            <v>0</v>
          </cell>
        </row>
        <row r="3830">
          <cell r="A3830" t="str">
            <v xml:space="preserve">7019-1-600                                   </v>
          </cell>
          <cell r="C3830">
            <v>979200</v>
          </cell>
          <cell r="D3830">
            <v>0</v>
          </cell>
        </row>
        <row r="3831">
          <cell r="A3831" t="str">
            <v xml:space="preserve">7019-1-700                                   </v>
          </cell>
          <cell r="C3831">
            <v>0</v>
          </cell>
          <cell r="D3831">
            <v>0</v>
          </cell>
        </row>
        <row r="3832">
          <cell r="A3832" t="str">
            <v xml:space="preserve">7019-1-800                                   </v>
          </cell>
          <cell r="C3832">
            <v>0</v>
          </cell>
          <cell r="D3832">
            <v>0</v>
          </cell>
        </row>
        <row r="3833">
          <cell r="A3833" t="str">
            <v xml:space="preserve">7019-1-900                                   </v>
          </cell>
          <cell r="C3833">
            <v>0</v>
          </cell>
          <cell r="D3833">
            <v>0</v>
          </cell>
        </row>
        <row r="3834">
          <cell r="A3834" t="str">
            <v xml:space="preserve">7110-1                                       </v>
          </cell>
          <cell r="C3834">
            <v>0</v>
          </cell>
          <cell r="D3834">
            <v>0</v>
          </cell>
        </row>
        <row r="3835">
          <cell r="A3835" t="str">
            <v xml:space="preserve">7110-1-000                                   </v>
          </cell>
          <cell r="C3835">
            <v>0</v>
          </cell>
          <cell r="D3835">
            <v>0</v>
          </cell>
        </row>
        <row r="3836">
          <cell r="A3836" t="str">
            <v xml:space="preserve">7110-1-300                                   </v>
          </cell>
          <cell r="C3836">
            <v>0</v>
          </cell>
          <cell r="D3836">
            <v>0</v>
          </cell>
        </row>
        <row r="3837">
          <cell r="A3837" t="str">
            <v xml:space="preserve">7110-1-400                                   </v>
          </cell>
          <cell r="C3837">
            <v>0</v>
          </cell>
          <cell r="D3837">
            <v>0</v>
          </cell>
        </row>
        <row r="3838">
          <cell r="A3838" t="str">
            <v xml:space="preserve">7110-1-600                                   </v>
          </cell>
          <cell r="C3838">
            <v>326479.8</v>
          </cell>
          <cell r="D3838">
            <v>67348.600000000035</v>
          </cell>
        </row>
        <row r="3839">
          <cell r="A3839" t="str">
            <v xml:space="preserve">7110-1-700                                   </v>
          </cell>
          <cell r="C3839">
            <v>0</v>
          </cell>
          <cell r="D3839">
            <v>0</v>
          </cell>
        </row>
        <row r="3840">
          <cell r="A3840" t="str">
            <v xml:space="preserve">7110-1-800                                   </v>
          </cell>
          <cell r="C3840">
            <v>0</v>
          </cell>
          <cell r="D3840">
            <v>0</v>
          </cell>
        </row>
        <row r="3841">
          <cell r="A3841" t="str">
            <v xml:space="preserve">7110-1-900                                   </v>
          </cell>
          <cell r="C3841">
            <v>0</v>
          </cell>
          <cell r="D3841">
            <v>0</v>
          </cell>
        </row>
        <row r="3842">
          <cell r="A3842" t="str">
            <v xml:space="preserve">7111-1                                       </v>
          </cell>
          <cell r="C3842">
            <v>0</v>
          </cell>
          <cell r="D3842">
            <v>0</v>
          </cell>
        </row>
        <row r="3843">
          <cell r="A3843" t="str">
            <v xml:space="preserve">7111-1-000                                   </v>
          </cell>
          <cell r="C3843">
            <v>0</v>
          </cell>
          <cell r="D3843">
            <v>23260</v>
          </cell>
        </row>
        <row r="3844">
          <cell r="A3844" t="str">
            <v xml:space="preserve">7111-1-300                                   </v>
          </cell>
          <cell r="C3844">
            <v>0</v>
          </cell>
          <cell r="D3844">
            <v>0</v>
          </cell>
        </row>
        <row r="3845">
          <cell r="A3845" t="str">
            <v xml:space="preserve">7111-1-400                                   </v>
          </cell>
          <cell r="C3845">
            <v>124809</v>
          </cell>
          <cell r="D3845">
            <v>0</v>
          </cell>
        </row>
        <row r="3846">
          <cell r="A3846" t="str">
            <v xml:space="preserve">7111-1-600                                   </v>
          </cell>
          <cell r="C3846">
            <v>0</v>
          </cell>
          <cell r="D3846">
            <v>0</v>
          </cell>
        </row>
        <row r="3847">
          <cell r="A3847" t="str">
            <v xml:space="preserve">7111-1-700                                   </v>
          </cell>
          <cell r="C3847">
            <v>0</v>
          </cell>
          <cell r="D3847">
            <v>0</v>
          </cell>
        </row>
        <row r="3848">
          <cell r="A3848" t="str">
            <v xml:space="preserve">7111-1-800                                   </v>
          </cell>
          <cell r="C3848">
            <v>0</v>
          </cell>
          <cell r="D3848">
            <v>0</v>
          </cell>
        </row>
        <row r="3849">
          <cell r="A3849" t="str">
            <v xml:space="preserve">7111-1-900                                   </v>
          </cell>
          <cell r="C3849">
            <v>0</v>
          </cell>
          <cell r="D3849">
            <v>0</v>
          </cell>
        </row>
        <row r="3850">
          <cell r="A3850" t="str">
            <v xml:space="preserve">7112-1                                       </v>
          </cell>
          <cell r="C3850">
            <v>0</v>
          </cell>
          <cell r="D3850">
            <v>0</v>
          </cell>
        </row>
        <row r="3851">
          <cell r="A3851" t="str">
            <v xml:space="preserve">7112-1-000                                   </v>
          </cell>
          <cell r="C3851">
            <v>0</v>
          </cell>
          <cell r="D3851">
            <v>0</v>
          </cell>
        </row>
        <row r="3852">
          <cell r="A3852" t="str">
            <v xml:space="preserve">7112-1-300                                   </v>
          </cell>
          <cell r="C3852">
            <v>0</v>
          </cell>
          <cell r="D3852">
            <v>0</v>
          </cell>
        </row>
        <row r="3853">
          <cell r="A3853" t="str">
            <v xml:space="preserve">7112-1-400                                   </v>
          </cell>
          <cell r="C3853">
            <v>51000</v>
          </cell>
          <cell r="D3853">
            <v>0</v>
          </cell>
        </row>
        <row r="3854">
          <cell r="A3854" t="str">
            <v xml:space="preserve">7112-1-600                                   </v>
          </cell>
          <cell r="C3854">
            <v>0</v>
          </cell>
          <cell r="D3854">
            <v>0</v>
          </cell>
        </row>
        <row r="3855">
          <cell r="A3855" t="str">
            <v xml:space="preserve">7112-1-700                                   </v>
          </cell>
          <cell r="C3855">
            <v>0</v>
          </cell>
          <cell r="D3855">
            <v>0</v>
          </cell>
        </row>
        <row r="3856">
          <cell r="A3856" t="str">
            <v xml:space="preserve">7112-1-800                                   </v>
          </cell>
          <cell r="C3856">
            <v>0</v>
          </cell>
          <cell r="D3856">
            <v>0</v>
          </cell>
        </row>
        <row r="3857">
          <cell r="A3857" t="str">
            <v xml:space="preserve">7112-1-900                                   </v>
          </cell>
          <cell r="C3857">
            <v>0</v>
          </cell>
          <cell r="D3857">
            <v>0</v>
          </cell>
        </row>
        <row r="3858">
          <cell r="A3858" t="str">
            <v xml:space="preserve">7113-1                                       </v>
          </cell>
          <cell r="C3858">
            <v>0</v>
          </cell>
          <cell r="D3858">
            <v>0</v>
          </cell>
        </row>
        <row r="3859">
          <cell r="A3859" t="str">
            <v xml:space="preserve">7113-1-000                                   </v>
          </cell>
          <cell r="C3859">
            <v>19820.259999999998</v>
          </cell>
          <cell r="D3859">
            <v>0</v>
          </cell>
        </row>
        <row r="3860">
          <cell r="A3860" t="str">
            <v xml:space="preserve">7113-1-300                                   </v>
          </cell>
          <cell r="C3860">
            <v>0</v>
          </cell>
          <cell r="D3860">
            <v>0</v>
          </cell>
        </row>
        <row r="3861">
          <cell r="A3861" t="str">
            <v xml:space="preserve">7113-1-400                                   </v>
          </cell>
          <cell r="C3861">
            <v>0</v>
          </cell>
          <cell r="D3861">
            <v>0</v>
          </cell>
        </row>
        <row r="3862">
          <cell r="A3862" t="str">
            <v xml:space="preserve">7113-1-600                                   </v>
          </cell>
          <cell r="C3862">
            <v>1010047.21</v>
          </cell>
          <cell r="D3862">
            <v>328296.89000000013</v>
          </cell>
        </row>
        <row r="3863">
          <cell r="A3863" t="str">
            <v xml:space="preserve">7113-1-700                                   </v>
          </cell>
          <cell r="C3863">
            <v>15</v>
          </cell>
          <cell r="D3863">
            <v>0</v>
          </cell>
        </row>
        <row r="3864">
          <cell r="A3864" t="str">
            <v xml:space="preserve">7113-1-800                                   </v>
          </cell>
          <cell r="C3864">
            <v>0</v>
          </cell>
          <cell r="D3864">
            <v>0</v>
          </cell>
        </row>
        <row r="3865">
          <cell r="A3865" t="str">
            <v xml:space="preserve">7113-1-900                                   </v>
          </cell>
          <cell r="C3865">
            <v>0</v>
          </cell>
          <cell r="D3865">
            <v>0</v>
          </cell>
        </row>
        <row r="3866">
          <cell r="A3866" t="str">
            <v xml:space="preserve">7114-1                                       </v>
          </cell>
          <cell r="C3866">
            <v>0</v>
          </cell>
          <cell r="D3866">
            <v>0</v>
          </cell>
        </row>
        <row r="3867">
          <cell r="A3867" t="str">
            <v xml:space="preserve">7114-1-000                                   </v>
          </cell>
          <cell r="C3867">
            <v>3040.12</v>
          </cell>
          <cell r="D3867">
            <v>4148.33</v>
          </cell>
        </row>
        <row r="3868">
          <cell r="A3868" t="str">
            <v xml:space="preserve">7114-1-300                                   </v>
          </cell>
          <cell r="C3868">
            <v>0</v>
          </cell>
          <cell r="D3868">
            <v>0</v>
          </cell>
        </row>
        <row r="3869">
          <cell r="A3869" t="str">
            <v xml:space="preserve">7114-1-400                                   </v>
          </cell>
          <cell r="C3869">
            <v>-1886.6</v>
          </cell>
          <cell r="D3869">
            <v>-5806.66</v>
          </cell>
        </row>
        <row r="3870">
          <cell r="A3870" t="str">
            <v xml:space="preserve">7114-1-600                                   </v>
          </cell>
          <cell r="C3870">
            <v>8045.85</v>
          </cell>
          <cell r="D3870">
            <v>2928.33</v>
          </cell>
        </row>
        <row r="3871">
          <cell r="A3871" t="str">
            <v xml:space="preserve">7114-1-700                                   </v>
          </cell>
          <cell r="C3871">
            <v>6800</v>
          </cell>
          <cell r="D3871">
            <v>0</v>
          </cell>
        </row>
        <row r="3872">
          <cell r="A3872" t="str">
            <v xml:space="preserve">7114-1-800                                   </v>
          </cell>
          <cell r="C3872">
            <v>0</v>
          </cell>
          <cell r="D3872">
            <v>0</v>
          </cell>
        </row>
        <row r="3873">
          <cell r="A3873" t="str">
            <v xml:space="preserve">7114-1-900                                   </v>
          </cell>
          <cell r="C3873">
            <v>252962</v>
          </cell>
          <cell r="D3873">
            <v>52780</v>
          </cell>
        </row>
        <row r="3874">
          <cell r="A3874" t="str">
            <v xml:space="preserve">7115-1                                       </v>
          </cell>
          <cell r="C3874">
            <v>0</v>
          </cell>
          <cell r="D3874">
            <v>0</v>
          </cell>
        </row>
        <row r="3875">
          <cell r="A3875" t="str">
            <v xml:space="preserve">7115-1-000                                   </v>
          </cell>
          <cell r="C3875">
            <v>99736.42</v>
          </cell>
          <cell r="D3875">
            <v>29981.430000000008</v>
          </cell>
        </row>
        <row r="3876">
          <cell r="A3876" t="str">
            <v xml:space="preserve">7115-1-300                                   </v>
          </cell>
          <cell r="C3876">
            <v>0</v>
          </cell>
          <cell r="D3876">
            <v>0</v>
          </cell>
        </row>
        <row r="3877">
          <cell r="A3877" t="str">
            <v xml:space="preserve">7115-1-400                                   </v>
          </cell>
          <cell r="C3877">
            <v>22932.06</v>
          </cell>
          <cell r="D3877">
            <v>6172.0599999999977</v>
          </cell>
        </row>
        <row r="3878">
          <cell r="A3878" t="str">
            <v xml:space="preserve">7115-1-600                                   </v>
          </cell>
          <cell r="C3878">
            <v>41661.040000000001</v>
          </cell>
          <cell r="D3878">
            <v>7958.7099999999991</v>
          </cell>
        </row>
        <row r="3879">
          <cell r="A3879" t="str">
            <v xml:space="preserve">7115-1-700                                   </v>
          </cell>
          <cell r="C3879">
            <v>9163.9500000000007</v>
          </cell>
          <cell r="D3879">
            <v>1943.4399999999987</v>
          </cell>
        </row>
        <row r="3880">
          <cell r="A3880" t="str">
            <v xml:space="preserve">7115-1-800                                   </v>
          </cell>
          <cell r="C3880">
            <v>512.01</v>
          </cell>
          <cell r="D3880">
            <v>0</v>
          </cell>
        </row>
        <row r="3881">
          <cell r="A3881" t="str">
            <v xml:space="preserve">7115-1-900                                   </v>
          </cell>
          <cell r="C3881">
            <v>388399.58</v>
          </cell>
          <cell r="D3881">
            <v>78197.25</v>
          </cell>
        </row>
        <row r="3882">
          <cell r="A3882" t="str">
            <v xml:space="preserve">7116-1                                       </v>
          </cell>
          <cell r="C3882">
            <v>0</v>
          </cell>
          <cell r="D3882">
            <v>0</v>
          </cell>
        </row>
        <row r="3883">
          <cell r="A3883" t="str">
            <v xml:space="preserve">7116-1-000                                   </v>
          </cell>
          <cell r="C3883">
            <v>0</v>
          </cell>
          <cell r="D3883">
            <v>0</v>
          </cell>
        </row>
        <row r="3884">
          <cell r="A3884" t="str">
            <v xml:space="preserve">7116-1-300                                   </v>
          </cell>
          <cell r="C3884">
            <v>0</v>
          </cell>
          <cell r="D3884">
            <v>0</v>
          </cell>
        </row>
        <row r="3885">
          <cell r="A3885" t="str">
            <v xml:space="preserve">7116-1-400                                   </v>
          </cell>
          <cell r="C3885">
            <v>0</v>
          </cell>
          <cell r="D3885">
            <v>0</v>
          </cell>
        </row>
        <row r="3886">
          <cell r="A3886" t="str">
            <v xml:space="preserve">7116-1-600                                   </v>
          </cell>
          <cell r="C3886">
            <v>0</v>
          </cell>
          <cell r="D3886">
            <v>0</v>
          </cell>
        </row>
        <row r="3887">
          <cell r="A3887" t="str">
            <v xml:space="preserve">7116-1-700                                   </v>
          </cell>
          <cell r="C3887">
            <v>0</v>
          </cell>
          <cell r="D3887">
            <v>0</v>
          </cell>
        </row>
        <row r="3888">
          <cell r="A3888" t="str">
            <v xml:space="preserve">7116-1-800                                   </v>
          </cell>
          <cell r="C3888">
            <v>0</v>
          </cell>
          <cell r="D3888">
            <v>0</v>
          </cell>
        </row>
        <row r="3889">
          <cell r="A3889" t="str">
            <v xml:space="preserve">7116-1-900                                   </v>
          </cell>
          <cell r="C3889">
            <v>0</v>
          </cell>
          <cell r="D3889">
            <v>0</v>
          </cell>
        </row>
        <row r="3890">
          <cell r="A3890" t="str">
            <v xml:space="preserve">7118-1                                       </v>
          </cell>
          <cell r="C3890">
            <v>0</v>
          </cell>
          <cell r="D3890">
            <v>0</v>
          </cell>
        </row>
        <row r="3891">
          <cell r="A3891" t="str">
            <v xml:space="preserve">7118-1-000                                   </v>
          </cell>
          <cell r="C3891">
            <v>44708.18</v>
          </cell>
          <cell r="D3891">
            <v>14586.260000000002</v>
          </cell>
        </row>
        <row r="3892">
          <cell r="A3892" t="str">
            <v xml:space="preserve">7118-1-300                                   </v>
          </cell>
          <cell r="C3892">
            <v>0</v>
          </cell>
          <cell r="D3892">
            <v>0</v>
          </cell>
        </row>
        <row r="3893">
          <cell r="A3893" t="str">
            <v xml:space="preserve">7118-1-400                                   </v>
          </cell>
          <cell r="C3893">
            <v>7117.16</v>
          </cell>
          <cell r="D3893">
            <v>0</v>
          </cell>
        </row>
        <row r="3894">
          <cell r="A3894" t="str">
            <v xml:space="preserve">7118-1-600                                   </v>
          </cell>
          <cell r="C3894">
            <v>9633.26</v>
          </cell>
          <cell r="D3894">
            <v>3560</v>
          </cell>
        </row>
        <row r="3895">
          <cell r="A3895" t="str">
            <v xml:space="preserve">7118-1-700                                   </v>
          </cell>
          <cell r="C3895">
            <v>0</v>
          </cell>
          <cell r="D3895">
            <v>0</v>
          </cell>
        </row>
        <row r="3896">
          <cell r="A3896" t="str">
            <v xml:space="preserve">7118-1-800                                   </v>
          </cell>
          <cell r="C3896">
            <v>11533.4</v>
          </cell>
          <cell r="D3896">
            <v>13202.12</v>
          </cell>
        </row>
        <row r="3897">
          <cell r="A3897" t="str">
            <v xml:space="preserve">7118-1-900                                   </v>
          </cell>
          <cell r="C3897">
            <v>20940.66</v>
          </cell>
          <cell r="D3897">
            <v>887.84999999999854</v>
          </cell>
        </row>
        <row r="3898">
          <cell r="A3898" t="str">
            <v xml:space="preserve">7119-1                                       </v>
          </cell>
          <cell r="C3898">
            <v>0</v>
          </cell>
          <cell r="D3898">
            <v>0</v>
          </cell>
        </row>
        <row r="3899">
          <cell r="A3899" t="str">
            <v xml:space="preserve">7119-1-000                                   </v>
          </cell>
          <cell r="C3899">
            <v>5860.47</v>
          </cell>
          <cell r="D3899">
            <v>1292.92</v>
          </cell>
        </row>
        <row r="3900">
          <cell r="A3900" t="str">
            <v xml:space="preserve">7119-1-300                                   </v>
          </cell>
          <cell r="C3900">
            <v>0</v>
          </cell>
          <cell r="D3900">
            <v>0</v>
          </cell>
        </row>
        <row r="3901">
          <cell r="A3901" t="str">
            <v xml:space="preserve">7119-1-400                                   </v>
          </cell>
          <cell r="C3901">
            <v>7386.91</v>
          </cell>
          <cell r="D3901">
            <v>14790.61</v>
          </cell>
        </row>
        <row r="3902">
          <cell r="A3902" t="str">
            <v xml:space="preserve">7119-1-600                                   </v>
          </cell>
          <cell r="C3902">
            <v>19438.439999999999</v>
          </cell>
          <cell r="D3902">
            <v>13251.25</v>
          </cell>
        </row>
        <row r="3903">
          <cell r="A3903" t="str">
            <v xml:space="preserve">7119-1-700                                   </v>
          </cell>
          <cell r="C3903">
            <v>2346.04</v>
          </cell>
          <cell r="D3903">
            <v>355.86000000000013</v>
          </cell>
        </row>
        <row r="3904">
          <cell r="A3904" t="str">
            <v xml:space="preserve">7119-1-800                                   </v>
          </cell>
          <cell r="C3904">
            <v>1737.58</v>
          </cell>
          <cell r="D3904">
            <v>305.27999999999997</v>
          </cell>
        </row>
        <row r="3905">
          <cell r="A3905" t="str">
            <v xml:space="preserve">7119-1-900                                   </v>
          </cell>
          <cell r="C3905">
            <v>858.65</v>
          </cell>
          <cell r="D3905">
            <v>105.79000000000008</v>
          </cell>
        </row>
        <row r="3906">
          <cell r="A3906" t="str">
            <v xml:space="preserve">7120-1                                       </v>
          </cell>
          <cell r="C3906">
            <v>0</v>
          </cell>
          <cell r="D3906">
            <v>0</v>
          </cell>
        </row>
        <row r="3907">
          <cell r="A3907" t="str">
            <v xml:space="preserve">7120-1-000                                   </v>
          </cell>
          <cell r="C3907">
            <v>0</v>
          </cell>
          <cell r="D3907">
            <v>0</v>
          </cell>
        </row>
        <row r="3908">
          <cell r="A3908" t="str">
            <v xml:space="preserve">7120-1-300                                   </v>
          </cell>
          <cell r="C3908">
            <v>0</v>
          </cell>
          <cell r="D3908">
            <v>0</v>
          </cell>
        </row>
        <row r="3909">
          <cell r="A3909" t="str">
            <v xml:space="preserve">7120-1-400                                   </v>
          </cell>
          <cell r="C3909">
            <v>0</v>
          </cell>
          <cell r="D3909">
            <v>1701</v>
          </cell>
        </row>
        <row r="3910">
          <cell r="A3910" t="str">
            <v xml:space="preserve">7120-1-600                                   </v>
          </cell>
          <cell r="C3910">
            <v>0</v>
          </cell>
          <cell r="D3910">
            <v>0</v>
          </cell>
        </row>
        <row r="3911">
          <cell r="A3911" t="str">
            <v xml:space="preserve">7120-1-700                                   </v>
          </cell>
          <cell r="C3911">
            <v>3020</v>
          </cell>
          <cell r="D3911">
            <v>0</v>
          </cell>
        </row>
        <row r="3912">
          <cell r="A3912" t="str">
            <v xml:space="preserve">7120-1-800                                   </v>
          </cell>
          <cell r="C3912">
            <v>0</v>
          </cell>
          <cell r="D3912">
            <v>0</v>
          </cell>
        </row>
        <row r="3913">
          <cell r="A3913" t="str">
            <v xml:space="preserve">7120-1-900                                   </v>
          </cell>
          <cell r="C3913">
            <v>0</v>
          </cell>
          <cell r="D3913">
            <v>0</v>
          </cell>
        </row>
        <row r="3914">
          <cell r="A3914" t="str">
            <v xml:space="preserve">7121-1                                       </v>
          </cell>
          <cell r="C3914">
            <v>0</v>
          </cell>
          <cell r="D3914">
            <v>0</v>
          </cell>
        </row>
        <row r="3915">
          <cell r="A3915" t="str">
            <v xml:space="preserve">7121-1-000                                   </v>
          </cell>
          <cell r="C3915">
            <v>34495</v>
          </cell>
          <cell r="D3915">
            <v>75000</v>
          </cell>
        </row>
        <row r="3916">
          <cell r="A3916" t="str">
            <v xml:space="preserve">7121-1-300                                   </v>
          </cell>
          <cell r="C3916">
            <v>0</v>
          </cell>
          <cell r="D3916">
            <v>0</v>
          </cell>
        </row>
        <row r="3917">
          <cell r="A3917" t="str">
            <v xml:space="preserve">7121-1-400                                   </v>
          </cell>
          <cell r="C3917">
            <v>26800</v>
          </cell>
          <cell r="D3917">
            <v>0</v>
          </cell>
        </row>
        <row r="3918">
          <cell r="A3918" t="str">
            <v xml:space="preserve">7121-1-600                                   </v>
          </cell>
          <cell r="C3918">
            <v>0</v>
          </cell>
          <cell r="D3918">
            <v>0</v>
          </cell>
        </row>
        <row r="3919">
          <cell r="A3919" t="str">
            <v xml:space="preserve">7121-1-700                                   </v>
          </cell>
          <cell r="C3919">
            <v>0</v>
          </cell>
          <cell r="D3919">
            <v>0</v>
          </cell>
        </row>
        <row r="3920">
          <cell r="A3920" t="str">
            <v xml:space="preserve">7121-1-800                                   </v>
          </cell>
          <cell r="C3920">
            <v>0</v>
          </cell>
          <cell r="D3920">
            <v>0</v>
          </cell>
        </row>
        <row r="3921">
          <cell r="A3921" t="str">
            <v xml:space="preserve">7121-1-900                                   </v>
          </cell>
          <cell r="C3921">
            <v>0</v>
          </cell>
          <cell r="D3921">
            <v>0</v>
          </cell>
        </row>
        <row r="3922">
          <cell r="A3922" t="str">
            <v xml:space="preserve">7122-1                                       </v>
          </cell>
          <cell r="C3922">
            <v>0</v>
          </cell>
          <cell r="D3922">
            <v>0</v>
          </cell>
        </row>
        <row r="3923">
          <cell r="A3923" t="str">
            <v xml:space="preserve">7122-1-000                                   </v>
          </cell>
          <cell r="C3923">
            <v>10921.17</v>
          </cell>
          <cell r="D3923">
            <v>1827.4699999999993</v>
          </cell>
        </row>
        <row r="3924">
          <cell r="A3924" t="str">
            <v xml:space="preserve">7122-1-300                                   </v>
          </cell>
          <cell r="C3924">
            <v>0</v>
          </cell>
          <cell r="D3924">
            <v>0</v>
          </cell>
        </row>
        <row r="3925">
          <cell r="A3925" t="str">
            <v xml:space="preserve">7122-1-400                                   </v>
          </cell>
          <cell r="C3925">
            <v>2452.6</v>
          </cell>
          <cell r="D3925">
            <v>213</v>
          </cell>
        </row>
        <row r="3926">
          <cell r="A3926" t="str">
            <v xml:space="preserve">7122-1-600                                   </v>
          </cell>
          <cell r="C3926">
            <v>2506.9</v>
          </cell>
          <cell r="D3926">
            <v>777</v>
          </cell>
        </row>
        <row r="3927">
          <cell r="A3927" t="str">
            <v xml:space="preserve">7122-1-700                                   </v>
          </cell>
          <cell r="C3927">
            <v>0</v>
          </cell>
          <cell r="D3927">
            <v>0</v>
          </cell>
        </row>
        <row r="3928">
          <cell r="A3928" t="str">
            <v xml:space="preserve">7122-1-800                                   </v>
          </cell>
          <cell r="C3928">
            <v>47</v>
          </cell>
          <cell r="D3928">
            <v>0</v>
          </cell>
        </row>
        <row r="3929">
          <cell r="A3929" t="str">
            <v xml:space="preserve">7122-1-900                                   </v>
          </cell>
          <cell r="C3929">
            <v>0</v>
          </cell>
          <cell r="D3929">
            <v>0</v>
          </cell>
        </row>
        <row r="3930">
          <cell r="A3930" t="str">
            <v xml:space="preserve">7123-1                                       </v>
          </cell>
          <cell r="C3930">
            <v>0</v>
          </cell>
          <cell r="D3930">
            <v>0</v>
          </cell>
        </row>
        <row r="3931">
          <cell r="A3931" t="str">
            <v xml:space="preserve">7123-1-000                                   </v>
          </cell>
          <cell r="C3931">
            <v>41270.160000000003</v>
          </cell>
          <cell r="D3931">
            <v>0</v>
          </cell>
        </row>
        <row r="3932">
          <cell r="A3932" t="str">
            <v xml:space="preserve">7123-1-300                                   </v>
          </cell>
          <cell r="C3932">
            <v>0</v>
          </cell>
          <cell r="D3932">
            <v>0</v>
          </cell>
        </row>
        <row r="3933">
          <cell r="A3933" t="str">
            <v xml:space="preserve">7123-1-400                                   </v>
          </cell>
          <cell r="C3933">
            <v>3909.75</v>
          </cell>
          <cell r="D3933">
            <v>0</v>
          </cell>
        </row>
        <row r="3934">
          <cell r="A3934" t="str">
            <v xml:space="preserve">7123-1-600                                   </v>
          </cell>
          <cell r="C3934">
            <v>583.96</v>
          </cell>
          <cell r="D3934">
            <v>0</v>
          </cell>
        </row>
        <row r="3935">
          <cell r="A3935" t="str">
            <v xml:space="preserve">7123-1-700                                   </v>
          </cell>
          <cell r="C3935">
            <v>0</v>
          </cell>
          <cell r="D3935">
            <v>0</v>
          </cell>
        </row>
        <row r="3936">
          <cell r="A3936" t="str">
            <v xml:space="preserve">7123-1-800                                   </v>
          </cell>
          <cell r="C3936">
            <v>0</v>
          </cell>
          <cell r="D3936">
            <v>0</v>
          </cell>
        </row>
        <row r="3937">
          <cell r="A3937" t="str">
            <v xml:space="preserve">7123-1-900                                   </v>
          </cell>
          <cell r="C3937">
            <v>0</v>
          </cell>
          <cell r="D3937">
            <v>0</v>
          </cell>
        </row>
        <row r="3938">
          <cell r="A3938" t="str">
            <v xml:space="preserve">7124-1                                       </v>
          </cell>
          <cell r="C3938">
            <v>0</v>
          </cell>
          <cell r="D3938">
            <v>0</v>
          </cell>
        </row>
        <row r="3939">
          <cell r="A3939" t="str">
            <v xml:space="preserve">7124-1-000                                   </v>
          </cell>
          <cell r="C3939">
            <v>12922.3</v>
          </cell>
          <cell r="D3939">
            <v>2761.8900000000012</v>
          </cell>
        </row>
        <row r="3940">
          <cell r="A3940" t="str">
            <v xml:space="preserve">7124-1-300                                   </v>
          </cell>
          <cell r="C3940">
            <v>0</v>
          </cell>
          <cell r="D3940">
            <v>0</v>
          </cell>
        </row>
        <row r="3941">
          <cell r="A3941" t="str">
            <v xml:space="preserve">7124-1-400                                   </v>
          </cell>
          <cell r="C3941">
            <v>19178.849999999999</v>
          </cell>
          <cell r="D3941">
            <v>4296.2700000000004</v>
          </cell>
        </row>
        <row r="3942">
          <cell r="A3942" t="str">
            <v xml:space="preserve">7124-1-600                                   </v>
          </cell>
          <cell r="C3942">
            <v>45743.8</v>
          </cell>
          <cell r="D3942">
            <v>9820.0399999999936</v>
          </cell>
        </row>
        <row r="3943">
          <cell r="A3943" t="str">
            <v xml:space="preserve">7124-1-700                                   </v>
          </cell>
          <cell r="C3943">
            <v>5103.51</v>
          </cell>
          <cell r="D3943">
            <v>920.61999999999989</v>
          </cell>
        </row>
        <row r="3944">
          <cell r="A3944" t="str">
            <v xml:space="preserve">7124-1-800                                   </v>
          </cell>
          <cell r="C3944">
            <v>0</v>
          </cell>
          <cell r="D3944">
            <v>0</v>
          </cell>
        </row>
        <row r="3945">
          <cell r="A3945" t="str">
            <v xml:space="preserve">7124-1-900                                   </v>
          </cell>
          <cell r="C3945">
            <v>12922.32</v>
          </cell>
          <cell r="D3945">
            <v>2961.8899999999994</v>
          </cell>
        </row>
        <row r="3946">
          <cell r="A3946" t="str">
            <v xml:space="preserve">7125-1                                       </v>
          </cell>
          <cell r="C3946">
            <v>0</v>
          </cell>
          <cell r="D3946">
            <v>0</v>
          </cell>
        </row>
        <row r="3947">
          <cell r="A3947" t="str">
            <v xml:space="preserve">7125-1-000                                   </v>
          </cell>
          <cell r="C3947">
            <v>428714.94</v>
          </cell>
          <cell r="D3947">
            <v>43661.640000000014</v>
          </cell>
        </row>
        <row r="3948">
          <cell r="A3948" t="str">
            <v xml:space="preserve">7125-1-300                                   </v>
          </cell>
          <cell r="C3948">
            <v>0</v>
          </cell>
          <cell r="D3948">
            <v>0</v>
          </cell>
        </row>
        <row r="3949">
          <cell r="A3949" t="str">
            <v xml:space="preserve">7125-1-400                                   </v>
          </cell>
          <cell r="C3949">
            <v>167940.87</v>
          </cell>
          <cell r="D3949">
            <v>42095.869999999995</v>
          </cell>
        </row>
        <row r="3950">
          <cell r="A3950" t="str">
            <v xml:space="preserve">7125-1-600                                   </v>
          </cell>
          <cell r="C3950">
            <v>57755</v>
          </cell>
          <cell r="D3950">
            <v>5915</v>
          </cell>
        </row>
        <row r="3951">
          <cell r="A3951" t="str">
            <v xml:space="preserve">7125-1-700                                   </v>
          </cell>
          <cell r="C3951">
            <v>0</v>
          </cell>
          <cell r="D3951">
            <v>0</v>
          </cell>
        </row>
        <row r="3952">
          <cell r="A3952" t="str">
            <v xml:space="preserve">7125-1-800                                   </v>
          </cell>
          <cell r="C3952">
            <v>10951.1</v>
          </cell>
          <cell r="D3952">
            <v>0</v>
          </cell>
        </row>
        <row r="3953">
          <cell r="A3953" t="str">
            <v xml:space="preserve">7125-1-900                                   </v>
          </cell>
          <cell r="C3953">
            <v>1753</v>
          </cell>
          <cell r="D3953">
            <v>419</v>
          </cell>
        </row>
        <row r="3954">
          <cell r="A3954" t="str">
            <v xml:space="preserve">7126-1                                       </v>
          </cell>
          <cell r="C3954">
            <v>0</v>
          </cell>
          <cell r="D3954">
            <v>0</v>
          </cell>
        </row>
        <row r="3955">
          <cell r="A3955" t="str">
            <v xml:space="preserve">7126-1-000                                   </v>
          </cell>
          <cell r="C3955">
            <v>73519.240000000005</v>
          </cell>
          <cell r="D3955">
            <v>2600.9399999999878</v>
          </cell>
        </row>
        <row r="3956">
          <cell r="A3956" t="str">
            <v xml:space="preserve">7126-1-300                                   </v>
          </cell>
          <cell r="C3956">
            <v>0</v>
          </cell>
          <cell r="D3956">
            <v>0</v>
          </cell>
        </row>
        <row r="3957">
          <cell r="A3957" t="str">
            <v xml:space="preserve">7126-1-400                                   </v>
          </cell>
          <cell r="C3957">
            <v>15233.27</v>
          </cell>
          <cell r="D3957">
            <v>23300.929999999997</v>
          </cell>
        </row>
        <row r="3958">
          <cell r="A3958" t="str">
            <v xml:space="preserve">7126-1-600                                   </v>
          </cell>
          <cell r="C3958">
            <v>19000</v>
          </cell>
          <cell r="D3958">
            <v>21800</v>
          </cell>
        </row>
        <row r="3959">
          <cell r="A3959" t="str">
            <v xml:space="preserve">7126-1-700                                   </v>
          </cell>
          <cell r="C3959">
            <v>0</v>
          </cell>
          <cell r="D3959">
            <v>0</v>
          </cell>
        </row>
        <row r="3960">
          <cell r="A3960" t="str">
            <v xml:space="preserve">7126-1-800                                   </v>
          </cell>
          <cell r="C3960">
            <v>0</v>
          </cell>
          <cell r="D3960">
            <v>0</v>
          </cell>
        </row>
        <row r="3961">
          <cell r="A3961" t="str">
            <v xml:space="preserve">7126-1-900                                   </v>
          </cell>
          <cell r="C3961">
            <v>8200</v>
          </cell>
          <cell r="D3961">
            <v>5700</v>
          </cell>
        </row>
        <row r="3962">
          <cell r="A3962" t="str">
            <v xml:space="preserve">7127-1                                       </v>
          </cell>
          <cell r="C3962">
            <v>0</v>
          </cell>
          <cell r="D3962">
            <v>0</v>
          </cell>
        </row>
        <row r="3963">
          <cell r="A3963" t="str">
            <v xml:space="preserve">7127-1-000                                   </v>
          </cell>
          <cell r="C3963">
            <v>614</v>
          </cell>
          <cell r="D3963">
            <v>45</v>
          </cell>
        </row>
        <row r="3964">
          <cell r="A3964" t="str">
            <v xml:space="preserve">7127-1-300                                   </v>
          </cell>
          <cell r="C3964">
            <v>0</v>
          </cell>
          <cell r="D3964">
            <v>0</v>
          </cell>
        </row>
        <row r="3965">
          <cell r="A3965" t="str">
            <v xml:space="preserve">7127-1-400                                   </v>
          </cell>
          <cell r="C3965">
            <v>1113</v>
          </cell>
          <cell r="D3965">
            <v>67</v>
          </cell>
        </row>
        <row r="3966">
          <cell r="A3966" t="str">
            <v xml:space="preserve">7127-1-600                                   </v>
          </cell>
          <cell r="C3966">
            <v>1597</v>
          </cell>
          <cell r="D3966">
            <v>112</v>
          </cell>
        </row>
        <row r="3967">
          <cell r="A3967" t="str">
            <v xml:space="preserve">7127-1-700                                   </v>
          </cell>
          <cell r="C3967">
            <v>499</v>
          </cell>
          <cell r="D3967">
            <v>22</v>
          </cell>
        </row>
        <row r="3968">
          <cell r="A3968" t="str">
            <v xml:space="preserve">7127-1-800                                   </v>
          </cell>
          <cell r="C3968">
            <v>259</v>
          </cell>
          <cell r="D3968">
            <v>0</v>
          </cell>
        </row>
        <row r="3969">
          <cell r="A3969" t="str">
            <v xml:space="preserve">7127-1-900                                   </v>
          </cell>
          <cell r="C3969">
            <v>559</v>
          </cell>
          <cell r="D3969">
            <v>34</v>
          </cell>
        </row>
        <row r="3970">
          <cell r="A3970" t="str">
            <v xml:space="preserve">7128-1                                       </v>
          </cell>
          <cell r="C3970">
            <v>0</v>
          </cell>
          <cell r="D3970">
            <v>0</v>
          </cell>
        </row>
        <row r="3971">
          <cell r="A3971" t="str">
            <v xml:space="preserve">7128-1-000                                   </v>
          </cell>
          <cell r="C3971">
            <v>140264.01</v>
          </cell>
          <cell r="D3971">
            <v>28052.799999999988</v>
          </cell>
        </row>
        <row r="3972">
          <cell r="A3972" t="str">
            <v xml:space="preserve">7128-1-300                                   </v>
          </cell>
          <cell r="C3972">
            <v>0</v>
          </cell>
          <cell r="D3972">
            <v>0</v>
          </cell>
        </row>
        <row r="3973">
          <cell r="A3973" t="str">
            <v xml:space="preserve">7128-1-400                                   </v>
          </cell>
          <cell r="C3973">
            <v>215071.48</v>
          </cell>
          <cell r="D3973">
            <v>44528.25999999998</v>
          </cell>
        </row>
        <row r="3974">
          <cell r="A3974" t="str">
            <v xml:space="preserve">7128-1-600                                   </v>
          </cell>
          <cell r="C3974">
            <v>492482.51</v>
          </cell>
          <cell r="D3974">
            <v>77924.459999999963</v>
          </cell>
        </row>
        <row r="3975">
          <cell r="A3975" t="str">
            <v xml:space="preserve">7128-1-700                                   </v>
          </cell>
          <cell r="C3975">
            <v>56105.599999999999</v>
          </cell>
          <cell r="D3975">
            <v>17811.299999999996</v>
          </cell>
        </row>
        <row r="3976">
          <cell r="A3976" t="str">
            <v xml:space="preserve">7128-1-800                                   </v>
          </cell>
          <cell r="C3976">
            <v>0</v>
          </cell>
          <cell r="D3976">
            <v>0</v>
          </cell>
        </row>
        <row r="3977">
          <cell r="A3977" t="str">
            <v xml:space="preserve">7128-1-900                                   </v>
          </cell>
          <cell r="C3977">
            <v>140264</v>
          </cell>
          <cell r="D3977">
            <v>28052.799999999988</v>
          </cell>
        </row>
        <row r="3978">
          <cell r="A3978" t="str">
            <v xml:space="preserve">7129-1                                       </v>
          </cell>
          <cell r="C3978">
            <v>0</v>
          </cell>
          <cell r="D3978">
            <v>0</v>
          </cell>
        </row>
        <row r="3979">
          <cell r="A3979" t="str">
            <v xml:space="preserve">7129-1-000                                   </v>
          </cell>
          <cell r="C3979">
            <v>0</v>
          </cell>
          <cell r="D3979">
            <v>0</v>
          </cell>
        </row>
        <row r="3980">
          <cell r="A3980" t="str">
            <v xml:space="preserve">7129-1-300                                   </v>
          </cell>
          <cell r="C3980">
            <v>0</v>
          </cell>
          <cell r="D3980">
            <v>0</v>
          </cell>
        </row>
        <row r="3981">
          <cell r="A3981" t="str">
            <v xml:space="preserve">7129-1-400                                   </v>
          </cell>
          <cell r="C3981">
            <v>53093</v>
          </cell>
          <cell r="D3981">
            <v>13500</v>
          </cell>
        </row>
        <row r="3982">
          <cell r="A3982" t="str">
            <v xml:space="preserve">7129-1-600                                   </v>
          </cell>
          <cell r="C3982">
            <v>0</v>
          </cell>
          <cell r="D3982">
            <v>0</v>
          </cell>
        </row>
        <row r="3983">
          <cell r="A3983" t="str">
            <v xml:space="preserve">7129-1-700                                   </v>
          </cell>
          <cell r="C3983">
            <v>0</v>
          </cell>
          <cell r="D3983">
            <v>0</v>
          </cell>
        </row>
        <row r="3984">
          <cell r="A3984" t="str">
            <v xml:space="preserve">7129-1-800                                   </v>
          </cell>
          <cell r="C3984">
            <v>0</v>
          </cell>
          <cell r="D3984">
            <v>0</v>
          </cell>
        </row>
        <row r="3985">
          <cell r="A3985" t="str">
            <v xml:space="preserve">7129-1-900                                   </v>
          </cell>
          <cell r="C3985">
            <v>0</v>
          </cell>
          <cell r="D3985">
            <v>0</v>
          </cell>
        </row>
        <row r="3986">
          <cell r="A3986" t="str">
            <v xml:space="preserve">7130-1                                       </v>
          </cell>
          <cell r="C3986">
            <v>0</v>
          </cell>
          <cell r="D3986">
            <v>0</v>
          </cell>
        </row>
        <row r="3987">
          <cell r="A3987" t="str">
            <v xml:space="preserve">7130-1-000                                   </v>
          </cell>
          <cell r="C3987">
            <v>0</v>
          </cell>
          <cell r="D3987">
            <v>127500</v>
          </cell>
        </row>
        <row r="3988">
          <cell r="A3988" t="str">
            <v xml:space="preserve">7130-1-300                                   </v>
          </cell>
          <cell r="C3988">
            <v>0</v>
          </cell>
          <cell r="D3988">
            <v>0</v>
          </cell>
        </row>
        <row r="3989">
          <cell r="A3989" t="str">
            <v xml:space="preserve">7130-1-400                                   </v>
          </cell>
          <cell r="C3989">
            <v>15000</v>
          </cell>
          <cell r="D3989">
            <v>55000</v>
          </cell>
        </row>
        <row r="3990">
          <cell r="A3990" t="str">
            <v xml:space="preserve">7130-1-600                                   </v>
          </cell>
          <cell r="C3990">
            <v>804000</v>
          </cell>
          <cell r="D3990">
            <v>0</v>
          </cell>
        </row>
        <row r="3991">
          <cell r="A3991" t="str">
            <v xml:space="preserve">7130-1-700                                   </v>
          </cell>
          <cell r="C3991">
            <v>0</v>
          </cell>
          <cell r="D3991">
            <v>0</v>
          </cell>
        </row>
        <row r="3992">
          <cell r="A3992" t="str">
            <v xml:space="preserve">7130-1-800                                   </v>
          </cell>
          <cell r="C3992">
            <v>173330</v>
          </cell>
          <cell r="D3992">
            <v>66670</v>
          </cell>
        </row>
        <row r="3993">
          <cell r="A3993" t="str">
            <v xml:space="preserve">7130-1-900                                   </v>
          </cell>
          <cell r="C3993">
            <v>0</v>
          </cell>
          <cell r="D3993">
            <v>0</v>
          </cell>
        </row>
        <row r="3994">
          <cell r="A3994" t="str">
            <v xml:space="preserve">7131-1                                       </v>
          </cell>
          <cell r="C3994">
            <v>0</v>
          </cell>
          <cell r="D3994">
            <v>0</v>
          </cell>
        </row>
        <row r="3995">
          <cell r="A3995" t="str">
            <v xml:space="preserve">7131-1-000                                   </v>
          </cell>
          <cell r="C3995">
            <v>26256.5</v>
          </cell>
          <cell r="D3995">
            <v>4500</v>
          </cell>
        </row>
        <row r="3996">
          <cell r="A3996" t="str">
            <v xml:space="preserve">7131-1-300                                   </v>
          </cell>
          <cell r="C3996">
            <v>0</v>
          </cell>
          <cell r="D3996">
            <v>0</v>
          </cell>
        </row>
        <row r="3997">
          <cell r="A3997" t="str">
            <v xml:space="preserve">7131-1-400                                   </v>
          </cell>
          <cell r="C3997">
            <v>50059.63</v>
          </cell>
          <cell r="D3997">
            <v>667</v>
          </cell>
        </row>
        <row r="3998">
          <cell r="A3998" t="str">
            <v xml:space="preserve">7131-1-600                                   </v>
          </cell>
          <cell r="C3998">
            <v>0</v>
          </cell>
          <cell r="D3998">
            <v>0</v>
          </cell>
        </row>
        <row r="3999">
          <cell r="A3999" t="str">
            <v xml:space="preserve">7131-1-700                                   </v>
          </cell>
          <cell r="C3999">
            <v>0</v>
          </cell>
          <cell r="D3999">
            <v>0</v>
          </cell>
        </row>
        <row r="4000">
          <cell r="A4000" t="str">
            <v xml:space="preserve">7131-1-800                                   </v>
          </cell>
          <cell r="C4000">
            <v>800</v>
          </cell>
          <cell r="D4000">
            <v>0</v>
          </cell>
        </row>
        <row r="4001">
          <cell r="A4001" t="str">
            <v xml:space="preserve">7131-1-900                                   </v>
          </cell>
          <cell r="C4001">
            <v>64990</v>
          </cell>
          <cell r="D4001">
            <v>12998</v>
          </cell>
        </row>
        <row r="4002">
          <cell r="A4002" t="str">
            <v xml:space="preserve">7132-1                                       </v>
          </cell>
          <cell r="C4002">
            <v>0</v>
          </cell>
          <cell r="D4002">
            <v>0</v>
          </cell>
        </row>
        <row r="4003">
          <cell r="A4003" t="str">
            <v xml:space="preserve">7132-1-000                                   </v>
          </cell>
          <cell r="C4003">
            <v>0</v>
          </cell>
          <cell r="D4003">
            <v>0</v>
          </cell>
        </row>
        <row r="4004">
          <cell r="A4004" t="str">
            <v xml:space="preserve">7132-1-300                                   </v>
          </cell>
          <cell r="C4004">
            <v>0</v>
          </cell>
          <cell r="D4004">
            <v>0</v>
          </cell>
        </row>
        <row r="4005">
          <cell r="A4005" t="str">
            <v xml:space="preserve">7132-1-400                                   </v>
          </cell>
          <cell r="C4005">
            <v>0</v>
          </cell>
          <cell r="D4005">
            <v>0</v>
          </cell>
        </row>
        <row r="4006">
          <cell r="A4006" t="str">
            <v xml:space="preserve">7132-1-600                                   </v>
          </cell>
          <cell r="C4006">
            <v>0</v>
          </cell>
          <cell r="D4006">
            <v>0</v>
          </cell>
        </row>
        <row r="4007">
          <cell r="A4007" t="str">
            <v xml:space="preserve">7132-1-700                                   </v>
          </cell>
          <cell r="C4007">
            <v>0</v>
          </cell>
          <cell r="D4007">
            <v>0</v>
          </cell>
        </row>
        <row r="4008">
          <cell r="A4008" t="str">
            <v xml:space="preserve">7132-1-800                                   </v>
          </cell>
          <cell r="C4008">
            <v>0</v>
          </cell>
          <cell r="D4008">
            <v>0</v>
          </cell>
        </row>
        <row r="4009">
          <cell r="A4009" t="str">
            <v xml:space="preserve">7132-1-900                                   </v>
          </cell>
          <cell r="C4009">
            <v>0</v>
          </cell>
          <cell r="D4009">
            <v>0</v>
          </cell>
        </row>
        <row r="4010">
          <cell r="A4010" t="str">
            <v xml:space="preserve">7133-1                                       </v>
          </cell>
          <cell r="C4010">
            <v>0</v>
          </cell>
          <cell r="D4010">
            <v>0</v>
          </cell>
        </row>
        <row r="4011">
          <cell r="A4011" t="str">
            <v xml:space="preserve">7133-1-000                                   </v>
          </cell>
          <cell r="C4011">
            <v>31365.39</v>
          </cell>
          <cell r="D4011">
            <v>3749.5</v>
          </cell>
        </row>
        <row r="4012">
          <cell r="A4012" t="str">
            <v xml:space="preserve">7133-1-300                                   </v>
          </cell>
          <cell r="C4012">
            <v>0</v>
          </cell>
          <cell r="D4012">
            <v>0</v>
          </cell>
        </row>
        <row r="4013">
          <cell r="A4013" t="str">
            <v xml:space="preserve">7133-1-400                                   </v>
          </cell>
          <cell r="C4013">
            <v>14251</v>
          </cell>
          <cell r="D4013">
            <v>3495</v>
          </cell>
        </row>
        <row r="4014">
          <cell r="A4014" t="str">
            <v xml:space="preserve">7133-1-600                                   </v>
          </cell>
          <cell r="C4014">
            <v>0</v>
          </cell>
          <cell r="D4014">
            <v>0</v>
          </cell>
        </row>
        <row r="4015">
          <cell r="A4015" t="str">
            <v xml:space="preserve">7133-1-700                                   </v>
          </cell>
          <cell r="C4015">
            <v>0</v>
          </cell>
          <cell r="D4015">
            <v>0</v>
          </cell>
        </row>
        <row r="4016">
          <cell r="A4016" t="str">
            <v xml:space="preserve">7133-1-800                                   </v>
          </cell>
          <cell r="C4016">
            <v>0</v>
          </cell>
          <cell r="D4016">
            <v>0</v>
          </cell>
        </row>
        <row r="4017">
          <cell r="A4017" t="str">
            <v xml:space="preserve">7133-1-900                                   </v>
          </cell>
          <cell r="C4017">
            <v>0</v>
          </cell>
          <cell r="D4017">
            <v>0</v>
          </cell>
        </row>
        <row r="4018">
          <cell r="A4018" t="str">
            <v xml:space="preserve">7134-1                                       </v>
          </cell>
          <cell r="C4018">
            <v>0</v>
          </cell>
          <cell r="D4018">
            <v>0</v>
          </cell>
        </row>
        <row r="4019">
          <cell r="A4019" t="str">
            <v xml:space="preserve">7134-1-000                                   </v>
          </cell>
          <cell r="C4019">
            <v>0</v>
          </cell>
          <cell r="D4019">
            <v>0</v>
          </cell>
        </row>
        <row r="4020">
          <cell r="A4020" t="str">
            <v xml:space="preserve">7134-1-300                                   </v>
          </cell>
          <cell r="C4020">
            <v>0</v>
          </cell>
          <cell r="D4020">
            <v>0</v>
          </cell>
        </row>
        <row r="4021">
          <cell r="A4021" t="str">
            <v xml:space="preserve">7134-1-400                                   </v>
          </cell>
          <cell r="C4021">
            <v>1000</v>
          </cell>
          <cell r="D4021">
            <v>0</v>
          </cell>
        </row>
        <row r="4022">
          <cell r="A4022" t="str">
            <v xml:space="preserve">7134-1-600                                   </v>
          </cell>
          <cell r="C4022">
            <v>1000</v>
          </cell>
          <cell r="D4022">
            <v>0</v>
          </cell>
        </row>
        <row r="4023">
          <cell r="A4023" t="str">
            <v xml:space="preserve">7134-1-700                                   </v>
          </cell>
          <cell r="C4023">
            <v>0</v>
          </cell>
          <cell r="D4023">
            <v>0</v>
          </cell>
        </row>
        <row r="4024">
          <cell r="A4024" t="str">
            <v xml:space="preserve">7134-1-800                                   </v>
          </cell>
          <cell r="C4024">
            <v>0</v>
          </cell>
          <cell r="D4024">
            <v>0</v>
          </cell>
        </row>
        <row r="4025">
          <cell r="A4025" t="str">
            <v xml:space="preserve">7134-1-900                                   </v>
          </cell>
          <cell r="C4025">
            <v>0</v>
          </cell>
          <cell r="D4025">
            <v>0</v>
          </cell>
        </row>
        <row r="4026">
          <cell r="A4026" t="str">
            <v xml:space="preserve">7135-1                                       </v>
          </cell>
          <cell r="C4026">
            <v>0</v>
          </cell>
          <cell r="D4026">
            <v>0</v>
          </cell>
        </row>
        <row r="4027">
          <cell r="A4027" t="str">
            <v xml:space="preserve">7135-1-000                                   </v>
          </cell>
          <cell r="C4027">
            <v>0</v>
          </cell>
          <cell r="D4027">
            <v>0</v>
          </cell>
        </row>
        <row r="4028">
          <cell r="A4028" t="str">
            <v xml:space="preserve">7135-1-300                                   </v>
          </cell>
          <cell r="C4028">
            <v>0</v>
          </cell>
          <cell r="D4028">
            <v>0</v>
          </cell>
        </row>
        <row r="4029">
          <cell r="A4029" t="str">
            <v xml:space="preserve">7135-1-400                                   </v>
          </cell>
          <cell r="C4029">
            <v>0</v>
          </cell>
          <cell r="D4029">
            <v>0</v>
          </cell>
        </row>
        <row r="4030">
          <cell r="A4030" t="str">
            <v xml:space="preserve">7135-1-600                                   </v>
          </cell>
          <cell r="C4030">
            <v>108.22</v>
          </cell>
          <cell r="D4030">
            <v>0.46999999999999886</v>
          </cell>
        </row>
        <row r="4031">
          <cell r="A4031" t="str">
            <v xml:space="preserve">7135-1-700                                   </v>
          </cell>
          <cell r="C4031">
            <v>0</v>
          </cell>
          <cell r="D4031">
            <v>0</v>
          </cell>
        </row>
        <row r="4032">
          <cell r="A4032" t="str">
            <v xml:space="preserve">7135-1-800                                   </v>
          </cell>
          <cell r="C4032">
            <v>0</v>
          </cell>
          <cell r="D4032">
            <v>0</v>
          </cell>
        </row>
        <row r="4033">
          <cell r="A4033" t="str">
            <v xml:space="preserve">7135-1-900                                   </v>
          </cell>
          <cell r="C4033">
            <v>0</v>
          </cell>
          <cell r="D4033">
            <v>0</v>
          </cell>
        </row>
        <row r="4034">
          <cell r="A4034" t="str">
            <v xml:space="preserve">7136-1                                       </v>
          </cell>
          <cell r="C4034">
            <v>0</v>
          </cell>
          <cell r="D4034">
            <v>0</v>
          </cell>
        </row>
        <row r="4035">
          <cell r="A4035" t="str">
            <v xml:space="preserve">7136-1-000                                   </v>
          </cell>
          <cell r="C4035">
            <v>0</v>
          </cell>
          <cell r="D4035">
            <v>0</v>
          </cell>
        </row>
        <row r="4036">
          <cell r="A4036" t="str">
            <v xml:space="preserve">7136-1-300                                   </v>
          </cell>
          <cell r="C4036">
            <v>0</v>
          </cell>
          <cell r="D4036">
            <v>0</v>
          </cell>
        </row>
        <row r="4037">
          <cell r="A4037" t="str">
            <v xml:space="preserve">7136-1-400                                   </v>
          </cell>
          <cell r="C4037">
            <v>0</v>
          </cell>
          <cell r="D4037">
            <v>0</v>
          </cell>
        </row>
        <row r="4038">
          <cell r="A4038" t="str">
            <v xml:space="preserve">7136-1-600                                   </v>
          </cell>
          <cell r="C4038">
            <v>0</v>
          </cell>
          <cell r="D4038">
            <v>0</v>
          </cell>
        </row>
        <row r="4039">
          <cell r="A4039" t="str">
            <v xml:space="preserve">7136-1-700                                   </v>
          </cell>
          <cell r="C4039">
            <v>0</v>
          </cell>
          <cell r="D4039">
            <v>0</v>
          </cell>
        </row>
        <row r="4040">
          <cell r="A4040" t="str">
            <v xml:space="preserve">7136-1-800                                   </v>
          </cell>
          <cell r="C4040">
            <v>0</v>
          </cell>
          <cell r="D4040">
            <v>0</v>
          </cell>
        </row>
        <row r="4041">
          <cell r="A4041" t="str">
            <v xml:space="preserve">7136-1-900                                   </v>
          </cell>
          <cell r="C4041">
            <v>0</v>
          </cell>
          <cell r="D4041">
            <v>0</v>
          </cell>
        </row>
        <row r="4042">
          <cell r="A4042" t="str">
            <v xml:space="preserve">7137-1                                       </v>
          </cell>
          <cell r="C4042">
            <v>0</v>
          </cell>
          <cell r="D4042">
            <v>0</v>
          </cell>
        </row>
        <row r="4043">
          <cell r="A4043" t="str">
            <v xml:space="preserve">7137-1-000                                   </v>
          </cell>
          <cell r="C4043">
            <v>0</v>
          </cell>
          <cell r="D4043">
            <v>0</v>
          </cell>
        </row>
        <row r="4044">
          <cell r="A4044" t="str">
            <v xml:space="preserve">7137-1-300                                   </v>
          </cell>
          <cell r="C4044">
            <v>0</v>
          </cell>
          <cell r="D4044">
            <v>0</v>
          </cell>
        </row>
        <row r="4045">
          <cell r="A4045" t="str">
            <v xml:space="preserve">7137-1-400                                   </v>
          </cell>
          <cell r="C4045">
            <v>0</v>
          </cell>
          <cell r="D4045">
            <v>0</v>
          </cell>
        </row>
        <row r="4046">
          <cell r="A4046" t="str">
            <v xml:space="preserve">7137-1-600                                   </v>
          </cell>
          <cell r="C4046">
            <v>0</v>
          </cell>
          <cell r="D4046">
            <v>0</v>
          </cell>
        </row>
        <row r="4047">
          <cell r="A4047" t="str">
            <v xml:space="preserve">7137-1-700                                   </v>
          </cell>
          <cell r="C4047">
            <v>0</v>
          </cell>
          <cell r="D4047">
            <v>0</v>
          </cell>
        </row>
        <row r="4048">
          <cell r="A4048" t="str">
            <v xml:space="preserve">7137-1-800                                   </v>
          </cell>
          <cell r="C4048">
            <v>0</v>
          </cell>
          <cell r="D4048">
            <v>0</v>
          </cell>
        </row>
        <row r="4049">
          <cell r="A4049" t="str">
            <v xml:space="preserve">7137-1-900                                   </v>
          </cell>
          <cell r="C4049">
            <v>0</v>
          </cell>
          <cell r="D4049">
            <v>0</v>
          </cell>
        </row>
        <row r="4050">
          <cell r="A4050" t="str">
            <v xml:space="preserve">7138-1                                       </v>
          </cell>
          <cell r="C4050">
            <v>0</v>
          </cell>
          <cell r="D4050">
            <v>0</v>
          </cell>
        </row>
        <row r="4051">
          <cell r="A4051" t="str">
            <v xml:space="preserve">7138-1-000                                   </v>
          </cell>
          <cell r="C4051">
            <v>11272.75</v>
          </cell>
          <cell r="D4051">
            <v>0</v>
          </cell>
        </row>
        <row r="4052">
          <cell r="A4052" t="str">
            <v xml:space="preserve">7138-1-300                                   </v>
          </cell>
          <cell r="C4052">
            <v>0</v>
          </cell>
          <cell r="D4052">
            <v>0</v>
          </cell>
        </row>
        <row r="4053">
          <cell r="A4053" t="str">
            <v xml:space="preserve">7138-1-400                                   </v>
          </cell>
          <cell r="C4053">
            <v>64262.95</v>
          </cell>
          <cell r="D4053">
            <v>0</v>
          </cell>
        </row>
        <row r="4054">
          <cell r="A4054" t="str">
            <v xml:space="preserve">7138-1-600                                   </v>
          </cell>
          <cell r="C4054">
            <v>69325.72</v>
          </cell>
          <cell r="D4054">
            <v>0</v>
          </cell>
        </row>
        <row r="4055">
          <cell r="A4055" t="str">
            <v xml:space="preserve">7138-1-700                                   </v>
          </cell>
          <cell r="C4055">
            <v>0</v>
          </cell>
          <cell r="D4055">
            <v>0</v>
          </cell>
        </row>
        <row r="4056">
          <cell r="A4056" t="str">
            <v xml:space="preserve">7138-1-800                                   </v>
          </cell>
          <cell r="C4056">
            <v>1200</v>
          </cell>
          <cell r="D4056">
            <v>0</v>
          </cell>
        </row>
        <row r="4057">
          <cell r="A4057" t="str">
            <v xml:space="preserve">7138-1-900                                   </v>
          </cell>
          <cell r="C4057">
            <v>9795</v>
          </cell>
          <cell r="D4057">
            <v>0</v>
          </cell>
        </row>
        <row r="4058">
          <cell r="A4058" t="str">
            <v xml:space="preserve">7139-1                                       </v>
          </cell>
          <cell r="C4058">
            <v>415.32</v>
          </cell>
          <cell r="D4058">
            <v>249.2</v>
          </cell>
        </row>
        <row r="4059">
          <cell r="A4059" t="str">
            <v xml:space="preserve">7139-1-000                                   </v>
          </cell>
          <cell r="C4059">
            <v>0</v>
          </cell>
          <cell r="D4059">
            <v>0</v>
          </cell>
        </row>
        <row r="4060">
          <cell r="A4060" t="str">
            <v xml:space="preserve">7139-1-300                                   </v>
          </cell>
          <cell r="C4060">
            <v>0</v>
          </cell>
          <cell r="D4060">
            <v>0</v>
          </cell>
        </row>
        <row r="4061">
          <cell r="A4061" t="str">
            <v xml:space="preserve">7139-1-400                                   </v>
          </cell>
          <cell r="C4061">
            <v>0</v>
          </cell>
          <cell r="D4061">
            <v>0</v>
          </cell>
        </row>
        <row r="4062">
          <cell r="A4062" t="str">
            <v xml:space="preserve">7139-1-600                                   </v>
          </cell>
          <cell r="C4062">
            <v>-410.18</v>
          </cell>
          <cell r="D4062">
            <v>0</v>
          </cell>
        </row>
        <row r="4063">
          <cell r="A4063" t="str">
            <v xml:space="preserve">7139-1-700                                   </v>
          </cell>
          <cell r="C4063">
            <v>0</v>
          </cell>
          <cell r="D4063">
            <v>0</v>
          </cell>
        </row>
        <row r="4064">
          <cell r="A4064" t="str">
            <v xml:space="preserve">7139-1-800                                   </v>
          </cell>
          <cell r="C4064">
            <v>0</v>
          </cell>
          <cell r="D4064">
            <v>0</v>
          </cell>
        </row>
        <row r="4065">
          <cell r="A4065" t="str">
            <v xml:space="preserve">7139-1-900                                   </v>
          </cell>
          <cell r="C4065">
            <v>0</v>
          </cell>
          <cell r="D4065">
            <v>0</v>
          </cell>
        </row>
        <row r="4066">
          <cell r="A4066" t="str">
            <v xml:space="preserve">7140-1                                       </v>
          </cell>
          <cell r="C4066">
            <v>0</v>
          </cell>
          <cell r="D4066">
            <v>0</v>
          </cell>
        </row>
        <row r="4067">
          <cell r="A4067" t="str">
            <v xml:space="preserve">7140-1-000                                   </v>
          </cell>
          <cell r="C4067">
            <v>25480.37</v>
          </cell>
          <cell r="D4067">
            <v>258781.46000000002</v>
          </cell>
        </row>
        <row r="4068">
          <cell r="A4068" t="str">
            <v xml:space="preserve">7140-1-300                                   </v>
          </cell>
          <cell r="C4068">
            <v>0</v>
          </cell>
          <cell r="D4068">
            <v>0</v>
          </cell>
        </row>
        <row r="4069">
          <cell r="A4069" t="str">
            <v xml:space="preserve">7140-1-400                                   </v>
          </cell>
          <cell r="C4069">
            <v>113134.38</v>
          </cell>
          <cell r="D4069">
            <v>30152.549999999988</v>
          </cell>
        </row>
        <row r="4070">
          <cell r="A4070" t="str">
            <v xml:space="preserve">7140-1-600                                   </v>
          </cell>
          <cell r="C4070">
            <v>19190.080000000002</v>
          </cell>
          <cell r="D4070">
            <v>7621.8499999999985</v>
          </cell>
        </row>
        <row r="4071">
          <cell r="A4071" t="str">
            <v xml:space="preserve">7140-1-700                                   </v>
          </cell>
          <cell r="C4071">
            <v>525</v>
          </cell>
          <cell r="D4071">
            <v>105</v>
          </cell>
        </row>
        <row r="4072">
          <cell r="A4072" t="str">
            <v xml:space="preserve">7140-1-800                                   </v>
          </cell>
          <cell r="C4072">
            <v>15.11</v>
          </cell>
          <cell r="D4072">
            <v>5200</v>
          </cell>
        </row>
        <row r="4073">
          <cell r="A4073" t="str">
            <v xml:space="preserve">7140-1-900                                   </v>
          </cell>
          <cell r="C4073">
            <v>0</v>
          </cell>
          <cell r="D4073">
            <v>64.489999999999995</v>
          </cell>
        </row>
        <row r="4074">
          <cell r="A4074" t="str">
            <v xml:space="preserve">7141-1                                       </v>
          </cell>
          <cell r="C4074">
            <v>0</v>
          </cell>
          <cell r="D4074">
            <v>0</v>
          </cell>
        </row>
        <row r="4075">
          <cell r="A4075" t="str">
            <v xml:space="preserve">7141-1-000                                   </v>
          </cell>
          <cell r="C4075">
            <v>2000</v>
          </cell>
          <cell r="D4075">
            <v>0</v>
          </cell>
        </row>
        <row r="4076">
          <cell r="A4076" t="str">
            <v xml:space="preserve">7141-1-300                                   </v>
          </cell>
          <cell r="C4076">
            <v>0</v>
          </cell>
          <cell r="D4076">
            <v>0</v>
          </cell>
        </row>
        <row r="4077">
          <cell r="A4077" t="str">
            <v xml:space="preserve">7141-1-400                                   </v>
          </cell>
          <cell r="C4077">
            <v>0</v>
          </cell>
          <cell r="D4077">
            <v>0</v>
          </cell>
        </row>
        <row r="4078">
          <cell r="A4078" t="str">
            <v xml:space="preserve">7141-1-600                                   </v>
          </cell>
          <cell r="C4078">
            <v>0</v>
          </cell>
          <cell r="D4078">
            <v>0</v>
          </cell>
        </row>
        <row r="4079">
          <cell r="A4079" t="str">
            <v xml:space="preserve">7141-1-700                                   </v>
          </cell>
          <cell r="C4079">
            <v>0</v>
          </cell>
          <cell r="D4079">
            <v>0</v>
          </cell>
        </row>
        <row r="4080">
          <cell r="A4080" t="str">
            <v xml:space="preserve">7141-1-800                                   </v>
          </cell>
          <cell r="C4080">
            <v>0</v>
          </cell>
          <cell r="D4080">
            <v>0</v>
          </cell>
        </row>
        <row r="4081">
          <cell r="A4081" t="str">
            <v xml:space="preserve">7141-1-900                                   </v>
          </cell>
          <cell r="C4081">
            <v>0</v>
          </cell>
          <cell r="D4081">
            <v>0</v>
          </cell>
        </row>
        <row r="4082">
          <cell r="A4082" t="str">
            <v xml:space="preserve">7142-1                                       </v>
          </cell>
          <cell r="C4082">
            <v>0</v>
          </cell>
          <cell r="D4082">
            <v>0</v>
          </cell>
        </row>
        <row r="4083">
          <cell r="A4083" t="str">
            <v xml:space="preserve">7142-1-000                                   </v>
          </cell>
          <cell r="C4083">
            <v>0</v>
          </cell>
          <cell r="D4083">
            <v>0</v>
          </cell>
        </row>
        <row r="4084">
          <cell r="A4084" t="str">
            <v xml:space="preserve">7142-1-300                                   </v>
          </cell>
          <cell r="C4084">
            <v>0</v>
          </cell>
          <cell r="D4084">
            <v>0</v>
          </cell>
        </row>
        <row r="4085">
          <cell r="A4085" t="str">
            <v xml:space="preserve">7142-1-400                                   </v>
          </cell>
          <cell r="C4085">
            <v>832500</v>
          </cell>
          <cell r="D4085">
            <v>396000</v>
          </cell>
        </row>
        <row r="4086">
          <cell r="A4086" t="str">
            <v xml:space="preserve">7142-1-600                                   </v>
          </cell>
          <cell r="C4086">
            <v>0</v>
          </cell>
          <cell r="D4086">
            <v>0</v>
          </cell>
        </row>
        <row r="4087">
          <cell r="A4087" t="str">
            <v xml:space="preserve">7142-1-700                                   </v>
          </cell>
          <cell r="C4087">
            <v>0</v>
          </cell>
          <cell r="D4087">
            <v>0</v>
          </cell>
        </row>
        <row r="4088">
          <cell r="A4088" t="str">
            <v xml:space="preserve">7142-1-800                                   </v>
          </cell>
          <cell r="C4088">
            <v>0</v>
          </cell>
          <cell r="D4088">
            <v>0</v>
          </cell>
        </row>
        <row r="4089">
          <cell r="A4089" t="str">
            <v xml:space="preserve">7142-1-900                                   </v>
          </cell>
          <cell r="C4089">
            <v>0</v>
          </cell>
          <cell r="D4089">
            <v>0</v>
          </cell>
        </row>
        <row r="4090">
          <cell r="A4090" t="str">
            <v xml:space="preserve">7143-1-600                                   </v>
          </cell>
          <cell r="C4090">
            <v>0</v>
          </cell>
          <cell r="D4090">
            <v>0</v>
          </cell>
        </row>
        <row r="4091">
          <cell r="A4091" t="str">
            <v xml:space="preserve">7144-1                                       </v>
          </cell>
          <cell r="C4091">
            <v>0</v>
          </cell>
          <cell r="D4091">
            <v>0</v>
          </cell>
        </row>
        <row r="4092">
          <cell r="A4092" t="str">
            <v xml:space="preserve">7144-1-000                                   </v>
          </cell>
          <cell r="C4092">
            <v>897.2</v>
          </cell>
          <cell r="D4092">
            <v>9600</v>
          </cell>
        </row>
        <row r="4093">
          <cell r="A4093" t="str">
            <v xml:space="preserve">7144-1-300                                   </v>
          </cell>
          <cell r="C4093">
            <v>0</v>
          </cell>
          <cell r="D4093">
            <v>0</v>
          </cell>
        </row>
        <row r="4094">
          <cell r="A4094" t="str">
            <v xml:space="preserve">7144-1-400                                   </v>
          </cell>
          <cell r="C4094">
            <v>897.2</v>
          </cell>
          <cell r="D4094">
            <v>0</v>
          </cell>
        </row>
        <row r="4095">
          <cell r="A4095" t="str">
            <v xml:space="preserve">7144-1-600                                   </v>
          </cell>
          <cell r="C4095">
            <v>4677.1899999999996</v>
          </cell>
          <cell r="D4095">
            <v>4800.0000000000009</v>
          </cell>
        </row>
        <row r="4096">
          <cell r="A4096" t="str">
            <v xml:space="preserve">7144-1-700                                   </v>
          </cell>
          <cell r="C4096">
            <v>0</v>
          </cell>
          <cell r="D4096">
            <v>0</v>
          </cell>
        </row>
        <row r="4097">
          <cell r="A4097" t="str">
            <v xml:space="preserve">7144-1-800                                   </v>
          </cell>
          <cell r="C4097">
            <v>0</v>
          </cell>
          <cell r="D4097">
            <v>0</v>
          </cell>
        </row>
        <row r="4098">
          <cell r="A4098" t="str">
            <v xml:space="preserve">7144-1-900                                   </v>
          </cell>
          <cell r="C4098">
            <v>0</v>
          </cell>
          <cell r="D4098">
            <v>0</v>
          </cell>
        </row>
        <row r="4099">
          <cell r="A4099" t="str">
            <v xml:space="preserve">7145-1-400                                   </v>
          </cell>
          <cell r="C4099">
            <v>28500</v>
          </cell>
          <cell r="D4099">
            <v>5700</v>
          </cell>
        </row>
        <row r="4100">
          <cell r="A4100" t="str">
            <v xml:space="preserve">7146-1-400                                   </v>
          </cell>
          <cell r="C4100">
            <v>0</v>
          </cell>
          <cell r="D4100">
            <v>0</v>
          </cell>
        </row>
        <row r="4101">
          <cell r="A4101" t="str">
            <v xml:space="preserve">7147-1                                       </v>
          </cell>
          <cell r="C4101">
            <v>0</v>
          </cell>
          <cell r="D4101">
            <v>0</v>
          </cell>
        </row>
        <row r="4102">
          <cell r="A4102" t="str">
            <v xml:space="preserve">7320-1                                       </v>
          </cell>
          <cell r="C4102">
            <v>0</v>
          </cell>
          <cell r="D4102">
            <v>0</v>
          </cell>
        </row>
        <row r="4103">
          <cell r="A4103" t="str">
            <v xml:space="preserve">7320-1-000                                   </v>
          </cell>
          <cell r="C4103">
            <v>0</v>
          </cell>
          <cell r="D4103">
            <v>0</v>
          </cell>
        </row>
        <row r="4104">
          <cell r="A4104" t="str">
            <v xml:space="preserve">7320-1-300                                   </v>
          </cell>
          <cell r="C4104">
            <v>0</v>
          </cell>
          <cell r="D4104">
            <v>0</v>
          </cell>
        </row>
        <row r="4105">
          <cell r="A4105" t="str">
            <v xml:space="preserve">7320-1-400                                   </v>
          </cell>
          <cell r="C4105">
            <v>0</v>
          </cell>
          <cell r="D4105">
            <v>0</v>
          </cell>
        </row>
        <row r="4106">
          <cell r="A4106" t="str">
            <v xml:space="preserve">7320-1-600                                   </v>
          </cell>
          <cell r="C4106">
            <v>0</v>
          </cell>
          <cell r="D4106">
            <v>0</v>
          </cell>
        </row>
        <row r="4107">
          <cell r="A4107" t="str">
            <v xml:space="preserve">7320-1-700                                   </v>
          </cell>
          <cell r="C4107">
            <v>0</v>
          </cell>
          <cell r="D4107">
            <v>0</v>
          </cell>
        </row>
        <row r="4108">
          <cell r="A4108" t="str">
            <v xml:space="preserve">7320-1-800                                   </v>
          </cell>
          <cell r="C4108">
            <v>0</v>
          </cell>
          <cell r="D4108">
            <v>0</v>
          </cell>
        </row>
        <row r="4109">
          <cell r="A4109" t="str">
            <v xml:space="preserve">7320-1-900                                   </v>
          </cell>
          <cell r="C4109">
            <v>0</v>
          </cell>
          <cell r="D4109">
            <v>0</v>
          </cell>
        </row>
        <row r="4110">
          <cell r="A4110" t="str">
            <v xml:space="preserve">7325-1                                       </v>
          </cell>
          <cell r="C4110">
            <v>0</v>
          </cell>
          <cell r="D4110">
            <v>0</v>
          </cell>
        </row>
        <row r="4111">
          <cell r="A4111" t="str">
            <v xml:space="preserve">7325-1-000                                   </v>
          </cell>
          <cell r="C4111">
            <v>47325.279999999999</v>
          </cell>
          <cell r="D4111">
            <v>9402.3700000000026</v>
          </cell>
        </row>
        <row r="4112">
          <cell r="A4112" t="str">
            <v xml:space="preserve">7325-1-300                                   </v>
          </cell>
          <cell r="C4112">
            <v>0</v>
          </cell>
          <cell r="D4112">
            <v>0</v>
          </cell>
        </row>
        <row r="4113">
          <cell r="A4113" t="str">
            <v xml:space="preserve">7325-1-400                                   </v>
          </cell>
          <cell r="C4113">
            <v>0</v>
          </cell>
          <cell r="D4113">
            <v>0</v>
          </cell>
        </row>
        <row r="4114">
          <cell r="A4114" t="str">
            <v xml:space="preserve">7325-1-600                                   </v>
          </cell>
          <cell r="C4114">
            <v>0</v>
          </cell>
          <cell r="D4114">
            <v>0</v>
          </cell>
        </row>
        <row r="4115">
          <cell r="A4115" t="str">
            <v xml:space="preserve">7325-1-700                                   </v>
          </cell>
          <cell r="C4115">
            <v>0</v>
          </cell>
          <cell r="D4115">
            <v>0</v>
          </cell>
        </row>
        <row r="4116">
          <cell r="A4116" t="str">
            <v xml:space="preserve">7325-1-800                                   </v>
          </cell>
          <cell r="C4116">
            <v>0</v>
          </cell>
          <cell r="D4116">
            <v>0</v>
          </cell>
        </row>
        <row r="4117">
          <cell r="A4117" t="str">
            <v xml:space="preserve">7325-1-900                                   </v>
          </cell>
          <cell r="C4117">
            <v>0</v>
          </cell>
          <cell r="D4117">
            <v>0</v>
          </cell>
        </row>
        <row r="4118">
          <cell r="A4118" t="str">
            <v xml:space="preserve">7335-1                                       </v>
          </cell>
          <cell r="C4118">
            <v>0</v>
          </cell>
          <cell r="D4118">
            <v>0</v>
          </cell>
        </row>
        <row r="4119">
          <cell r="A4119" t="str">
            <v xml:space="preserve">7335-1-000                                   </v>
          </cell>
          <cell r="C4119">
            <v>369645.1</v>
          </cell>
          <cell r="D4119">
            <v>70986.300000000047</v>
          </cell>
        </row>
        <row r="4120">
          <cell r="A4120" t="str">
            <v xml:space="preserve">7335-1-300                                   </v>
          </cell>
          <cell r="C4120">
            <v>0</v>
          </cell>
          <cell r="D4120">
            <v>0</v>
          </cell>
        </row>
        <row r="4121">
          <cell r="A4121" t="str">
            <v xml:space="preserve">7335-1-400                                   </v>
          </cell>
          <cell r="C4121">
            <v>0</v>
          </cell>
          <cell r="D4121">
            <v>0</v>
          </cell>
        </row>
        <row r="4122">
          <cell r="A4122" t="str">
            <v xml:space="preserve">7335-1-600                                   </v>
          </cell>
          <cell r="C4122">
            <v>0</v>
          </cell>
          <cell r="D4122">
            <v>0</v>
          </cell>
        </row>
        <row r="4123">
          <cell r="A4123" t="str">
            <v xml:space="preserve">7335-1-700                                   </v>
          </cell>
          <cell r="C4123">
            <v>0</v>
          </cell>
          <cell r="D4123">
            <v>0</v>
          </cell>
        </row>
        <row r="4124">
          <cell r="A4124" t="str">
            <v xml:space="preserve">7335-1-800                                   </v>
          </cell>
          <cell r="C4124">
            <v>0</v>
          </cell>
          <cell r="D4124">
            <v>0</v>
          </cell>
        </row>
        <row r="4125">
          <cell r="A4125" t="str">
            <v xml:space="preserve">7335-1-900                                   </v>
          </cell>
          <cell r="C4125">
            <v>0</v>
          </cell>
          <cell r="D4125">
            <v>0</v>
          </cell>
        </row>
        <row r="4126">
          <cell r="A4126" t="str">
            <v xml:space="preserve">7340-1                                       </v>
          </cell>
          <cell r="C4126">
            <v>0</v>
          </cell>
          <cell r="D4126">
            <v>0</v>
          </cell>
        </row>
        <row r="4127">
          <cell r="A4127" t="str">
            <v xml:space="preserve">7340-1-000                                   </v>
          </cell>
          <cell r="C4127">
            <v>812268.59</v>
          </cell>
          <cell r="D4127">
            <v>158833.99</v>
          </cell>
        </row>
        <row r="4128">
          <cell r="A4128" t="str">
            <v xml:space="preserve">7340-1-300                                   </v>
          </cell>
          <cell r="C4128">
            <v>0</v>
          </cell>
          <cell r="D4128">
            <v>0</v>
          </cell>
        </row>
        <row r="4129">
          <cell r="A4129" t="str">
            <v xml:space="preserve">7340-1-400                                   </v>
          </cell>
          <cell r="C4129">
            <v>0</v>
          </cell>
          <cell r="D4129">
            <v>0</v>
          </cell>
        </row>
        <row r="4130">
          <cell r="A4130" t="str">
            <v xml:space="preserve">7340-1-600                                   </v>
          </cell>
          <cell r="C4130">
            <v>0</v>
          </cell>
          <cell r="D4130">
            <v>0</v>
          </cell>
        </row>
        <row r="4131">
          <cell r="A4131" t="str">
            <v xml:space="preserve">7340-1-700                                   </v>
          </cell>
          <cell r="C4131">
            <v>0</v>
          </cell>
          <cell r="D4131">
            <v>0</v>
          </cell>
        </row>
        <row r="4132">
          <cell r="A4132" t="str">
            <v xml:space="preserve">7340-1-800                                   </v>
          </cell>
          <cell r="C4132">
            <v>0</v>
          </cell>
          <cell r="D4132">
            <v>0</v>
          </cell>
        </row>
        <row r="4133">
          <cell r="A4133" t="str">
            <v xml:space="preserve">7340-1-900                                   </v>
          </cell>
          <cell r="C4133">
            <v>0</v>
          </cell>
          <cell r="D4133">
            <v>0</v>
          </cell>
        </row>
        <row r="4134">
          <cell r="A4134" t="str">
            <v xml:space="preserve">7345-1                                       </v>
          </cell>
          <cell r="C4134">
            <v>0</v>
          </cell>
          <cell r="D4134">
            <v>0</v>
          </cell>
        </row>
        <row r="4135">
          <cell r="A4135" t="str">
            <v xml:space="preserve">7345-1-000                                   </v>
          </cell>
          <cell r="C4135">
            <v>268158.99</v>
          </cell>
          <cell r="D4135">
            <v>53276.619999999995</v>
          </cell>
        </row>
        <row r="4136">
          <cell r="A4136" t="str">
            <v xml:space="preserve">7345-1-300                                   </v>
          </cell>
          <cell r="C4136">
            <v>0</v>
          </cell>
          <cell r="D4136">
            <v>0</v>
          </cell>
        </row>
        <row r="4137">
          <cell r="A4137" t="str">
            <v xml:space="preserve">7345-1-400                                   </v>
          </cell>
          <cell r="C4137">
            <v>0</v>
          </cell>
          <cell r="D4137">
            <v>0</v>
          </cell>
        </row>
        <row r="4138">
          <cell r="A4138" t="str">
            <v xml:space="preserve">7345-1-600                                   </v>
          </cell>
          <cell r="C4138">
            <v>0</v>
          </cell>
          <cell r="D4138">
            <v>0</v>
          </cell>
        </row>
        <row r="4139">
          <cell r="A4139" t="str">
            <v xml:space="preserve">7345-1-700                                   </v>
          </cell>
          <cell r="C4139">
            <v>0</v>
          </cell>
          <cell r="D4139">
            <v>0</v>
          </cell>
        </row>
        <row r="4140">
          <cell r="A4140" t="str">
            <v xml:space="preserve">7345-1-800                                   </v>
          </cell>
          <cell r="C4140">
            <v>0</v>
          </cell>
          <cell r="D4140">
            <v>0</v>
          </cell>
        </row>
        <row r="4141">
          <cell r="A4141" t="str">
            <v xml:space="preserve">7345-1-900                                   </v>
          </cell>
          <cell r="C4141">
            <v>0</v>
          </cell>
          <cell r="D4141">
            <v>0</v>
          </cell>
        </row>
        <row r="4142">
          <cell r="A4142" t="str">
            <v xml:space="preserve">7350-1                                       </v>
          </cell>
          <cell r="C4142">
            <v>0</v>
          </cell>
          <cell r="D4142">
            <v>0</v>
          </cell>
        </row>
        <row r="4143">
          <cell r="A4143" t="str">
            <v xml:space="preserve">7350-1-000                                   </v>
          </cell>
          <cell r="C4143">
            <v>9472.85</v>
          </cell>
          <cell r="D4143">
            <v>1748.3500000000004</v>
          </cell>
        </row>
        <row r="4144">
          <cell r="A4144" t="str">
            <v xml:space="preserve">7350-1-300                                   </v>
          </cell>
          <cell r="C4144">
            <v>0</v>
          </cell>
          <cell r="D4144">
            <v>0</v>
          </cell>
        </row>
        <row r="4145">
          <cell r="A4145" t="str">
            <v xml:space="preserve">7350-1-400                                   </v>
          </cell>
          <cell r="C4145">
            <v>0</v>
          </cell>
          <cell r="D4145">
            <v>0</v>
          </cell>
        </row>
        <row r="4146">
          <cell r="A4146" t="str">
            <v xml:space="preserve">7350-1-600                                   </v>
          </cell>
          <cell r="C4146">
            <v>0</v>
          </cell>
          <cell r="D4146">
            <v>0</v>
          </cell>
        </row>
        <row r="4147">
          <cell r="A4147" t="str">
            <v xml:space="preserve">7350-1-700                                   </v>
          </cell>
          <cell r="C4147">
            <v>0</v>
          </cell>
          <cell r="D4147">
            <v>0</v>
          </cell>
        </row>
        <row r="4148">
          <cell r="A4148" t="str">
            <v xml:space="preserve">7350-1-800                                   </v>
          </cell>
          <cell r="C4148">
            <v>0</v>
          </cell>
          <cell r="D4148">
            <v>0</v>
          </cell>
        </row>
        <row r="4149">
          <cell r="A4149" t="str">
            <v xml:space="preserve">7350-1-900                                   </v>
          </cell>
          <cell r="C4149">
            <v>0</v>
          </cell>
          <cell r="D4149">
            <v>0</v>
          </cell>
        </row>
        <row r="4150">
          <cell r="A4150" t="str">
            <v xml:space="preserve">7360-1                                       </v>
          </cell>
          <cell r="C4150">
            <v>0</v>
          </cell>
          <cell r="D4150">
            <v>0</v>
          </cell>
        </row>
        <row r="4151">
          <cell r="A4151" t="str">
            <v xml:space="preserve">7360-1-000                                   </v>
          </cell>
          <cell r="C4151">
            <v>8915980</v>
          </cell>
          <cell r="D4151">
            <v>1771387</v>
          </cell>
        </row>
        <row r="4152">
          <cell r="A4152" t="str">
            <v xml:space="preserve">7360-1-300                                   </v>
          </cell>
          <cell r="C4152">
            <v>0</v>
          </cell>
          <cell r="D4152">
            <v>0</v>
          </cell>
        </row>
        <row r="4153">
          <cell r="A4153" t="str">
            <v xml:space="preserve">7360-1-400                                   </v>
          </cell>
          <cell r="C4153">
            <v>0</v>
          </cell>
          <cell r="D4153">
            <v>0</v>
          </cell>
        </row>
        <row r="4154">
          <cell r="A4154" t="str">
            <v xml:space="preserve">7360-1-600                                   </v>
          </cell>
          <cell r="C4154">
            <v>0</v>
          </cell>
          <cell r="D4154">
            <v>0</v>
          </cell>
        </row>
        <row r="4155">
          <cell r="A4155" t="str">
            <v xml:space="preserve">7360-1-700                                   </v>
          </cell>
          <cell r="C4155">
            <v>0</v>
          </cell>
          <cell r="D4155">
            <v>0</v>
          </cell>
        </row>
        <row r="4156">
          <cell r="A4156" t="str">
            <v xml:space="preserve">7360-1-800                                   </v>
          </cell>
          <cell r="C4156">
            <v>0</v>
          </cell>
          <cell r="D4156">
            <v>0</v>
          </cell>
        </row>
        <row r="4157">
          <cell r="A4157" t="str">
            <v xml:space="preserve">7360-1-900                                   </v>
          </cell>
          <cell r="C4157">
            <v>0</v>
          </cell>
          <cell r="D4157">
            <v>0</v>
          </cell>
        </row>
        <row r="4158">
          <cell r="A4158" t="str">
            <v xml:space="preserve">8000-1-000                                   </v>
          </cell>
          <cell r="C4158">
            <v>0</v>
          </cell>
          <cell r="D4158">
            <v>0</v>
          </cell>
        </row>
        <row r="4159">
          <cell r="A4159" t="str">
            <v xml:space="preserve">8000-3-000                                   </v>
          </cell>
          <cell r="C4159">
            <v>0</v>
          </cell>
          <cell r="D4159">
            <v>0</v>
          </cell>
        </row>
        <row r="4160">
          <cell r="A4160" t="str">
            <v xml:space="preserve">8000-6-000                                   </v>
          </cell>
          <cell r="C4160">
            <v>0</v>
          </cell>
          <cell r="D4160">
            <v>0</v>
          </cell>
        </row>
        <row r="4161">
          <cell r="A4161" t="str">
            <v xml:space="preserve">8010                                         </v>
          </cell>
          <cell r="C4161">
            <v>0</v>
          </cell>
          <cell r="D4161">
            <v>0</v>
          </cell>
        </row>
        <row r="4162">
          <cell r="A4162" t="str">
            <v xml:space="preserve">8012                                         </v>
          </cell>
          <cell r="C4162">
            <v>-359010.14</v>
          </cell>
          <cell r="D4162">
            <v>-150352.34999999998</v>
          </cell>
        </row>
        <row r="4163">
          <cell r="A4163" t="str">
            <v xml:space="preserve">8013                                         </v>
          </cell>
          <cell r="C4163">
            <v>0</v>
          </cell>
          <cell r="D4163">
            <v>0</v>
          </cell>
        </row>
        <row r="4164">
          <cell r="A4164" t="str">
            <v xml:space="preserve">8014                                         </v>
          </cell>
          <cell r="C4164">
            <v>0</v>
          </cell>
          <cell r="D4164">
            <v>0</v>
          </cell>
        </row>
        <row r="4165">
          <cell r="A4165" t="str">
            <v xml:space="preserve">8020                                         </v>
          </cell>
          <cell r="C4165">
            <v>-2000713.38</v>
          </cell>
          <cell r="D4165">
            <v>-3487618.4400000004</v>
          </cell>
        </row>
        <row r="4166">
          <cell r="A4166" t="str">
            <v xml:space="preserve">8021                                         </v>
          </cell>
          <cell r="C4166">
            <v>1260213.6399999999</v>
          </cell>
          <cell r="D4166">
            <v>1834866.7100000002</v>
          </cell>
        </row>
        <row r="4167">
          <cell r="A4167" t="str">
            <v xml:space="preserve">8510                                         </v>
          </cell>
          <cell r="C4167">
            <v>-164598.28</v>
          </cell>
          <cell r="D4167">
            <v>288.39999999999418</v>
          </cell>
        </row>
        <row r="4168">
          <cell r="A4168" t="str">
            <v xml:space="preserve">8511                                         </v>
          </cell>
          <cell r="C4168">
            <v>0</v>
          </cell>
          <cell r="D4168">
            <v>0</v>
          </cell>
        </row>
        <row r="4169">
          <cell r="A4169" t="str">
            <v xml:space="preserve">8512                                         </v>
          </cell>
          <cell r="C4169">
            <v>0</v>
          </cell>
          <cell r="D4169">
            <v>0</v>
          </cell>
        </row>
        <row r="4170">
          <cell r="A4170" t="str">
            <v xml:space="preserve">8513                                         </v>
          </cell>
          <cell r="C4170">
            <v>0</v>
          </cell>
          <cell r="D4170">
            <v>0</v>
          </cell>
        </row>
        <row r="4171">
          <cell r="A4171" t="str">
            <v xml:space="preserve">8520                                         </v>
          </cell>
          <cell r="C4171">
            <v>690838.9</v>
          </cell>
          <cell r="D4171">
            <v>1382777.4</v>
          </cell>
        </row>
        <row r="4172">
          <cell r="A4172" t="str">
            <v xml:space="preserve">8521                                         </v>
          </cell>
          <cell r="C4172">
            <v>27742.99</v>
          </cell>
          <cell r="D4172">
            <v>-374097.6</v>
          </cell>
        </row>
        <row r="4173">
          <cell r="A4173" t="str">
            <v xml:space="preserve">8530                                         </v>
          </cell>
          <cell r="C4173">
            <v>13645252.949999999</v>
          </cell>
          <cell r="D4173">
            <v>3013217.2600000016</v>
          </cell>
        </row>
        <row r="4174">
          <cell r="A4174" t="str">
            <v xml:space="preserve">8577                                         </v>
          </cell>
          <cell r="C4174">
            <v>201478</v>
          </cell>
          <cell r="D4174">
            <v>85688</v>
          </cell>
        </row>
        <row r="4175">
          <cell r="A4175" t="str">
            <v xml:space="preserve">8578                                         </v>
          </cell>
          <cell r="C4175">
            <v>35554.94</v>
          </cell>
          <cell r="D4175">
            <v>15121.409999999996</v>
          </cell>
        </row>
        <row r="4176">
          <cell r="A4176" t="str">
            <v xml:space="preserve">8910                                         </v>
          </cell>
          <cell r="C4176">
            <v>10623928.9</v>
          </cell>
          <cell r="D4176">
            <v>0</v>
          </cell>
        </row>
        <row r="4177">
          <cell r="A4177" t="str">
            <v xml:space="preserve">9000                                         </v>
          </cell>
          <cell r="C4177">
            <v>0</v>
          </cell>
          <cell r="D4177">
            <v>0</v>
          </cell>
        </row>
        <row r="4178">
          <cell r="A4178" t="str">
            <v xml:space="preserve">9001                                         </v>
          </cell>
          <cell r="C4178">
            <v>0</v>
          </cell>
          <cell r="D4178">
            <v>0</v>
          </cell>
        </row>
        <row r="4179">
          <cell r="A4179" t="str">
            <v xml:space="preserve">9002                                         </v>
          </cell>
          <cell r="C4179">
            <v>0</v>
          </cell>
          <cell r="D4179">
            <v>0</v>
          </cell>
        </row>
        <row r="4180">
          <cell r="A4180" t="str">
            <v xml:space="preserve">9003                                         </v>
          </cell>
          <cell r="C4180">
            <v>0</v>
          </cell>
          <cell r="D4180">
            <v>0</v>
          </cell>
        </row>
        <row r="4181">
          <cell r="A4181" t="str">
            <v xml:space="preserve">9004                                         </v>
          </cell>
          <cell r="C4181">
            <v>0</v>
          </cell>
          <cell r="D4181">
            <v>0</v>
          </cell>
        </row>
        <row r="4182">
          <cell r="A4182" t="str">
            <v xml:space="preserve">9005                                         </v>
          </cell>
          <cell r="C4182">
            <v>0</v>
          </cell>
          <cell r="D4182">
            <v>0</v>
          </cell>
        </row>
        <row r="4183">
          <cell r="A4183" t="str">
            <v xml:space="preserve">9006                                         </v>
          </cell>
          <cell r="C4183">
            <v>0</v>
          </cell>
          <cell r="D4183">
            <v>0</v>
          </cell>
        </row>
        <row r="4184">
          <cell r="A4184" t="str">
            <v xml:space="preserve">9007                                         </v>
          </cell>
          <cell r="C4184">
            <v>0</v>
          </cell>
          <cell r="D4184">
            <v>0</v>
          </cell>
        </row>
        <row r="4185">
          <cell r="A4185" t="str">
            <v xml:space="preserve">9999                                         </v>
          </cell>
          <cell r="C4185">
            <v>0</v>
          </cell>
          <cell r="D4185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>
        <row r="1">
          <cell r="A1" t="str">
            <v>AD20</v>
          </cell>
          <cell r="B1" t="str">
            <v>PPEAccumDepre.Land Improvements</v>
          </cell>
        </row>
        <row r="2">
          <cell r="A2" t="str">
            <v>AD30</v>
          </cell>
          <cell r="B2" t="str">
            <v>PPEAccumDepre.Building</v>
          </cell>
        </row>
        <row r="3">
          <cell r="A3" t="str">
            <v>AD40</v>
          </cell>
          <cell r="B3" t="str">
            <v>PPEAccumDepre.Leasehold Improvements</v>
          </cell>
        </row>
        <row r="4">
          <cell r="A4" t="str">
            <v>AD50</v>
          </cell>
          <cell r="B4" t="str">
            <v>PPEAccumDepre.MachEquip</v>
          </cell>
        </row>
        <row r="5">
          <cell r="A5" t="str">
            <v>AD60</v>
          </cell>
          <cell r="B5" t="str">
            <v>PPEAccumDepre.FurnFix</v>
          </cell>
        </row>
        <row r="6">
          <cell r="A6" t="str">
            <v>AD70</v>
          </cell>
          <cell r="B6" t="str">
            <v>PPEAccumDepre.MIS</v>
          </cell>
        </row>
        <row r="7">
          <cell r="A7" t="str">
            <v>AD80</v>
          </cell>
          <cell r="B7" t="str">
            <v>PPEAccumDepre.Vehicle</v>
          </cell>
        </row>
        <row r="8">
          <cell r="A8" t="str">
            <v>ADA0</v>
          </cell>
          <cell r="B8" t="str">
            <v>PPEAccumDepre.Mechanical Stores</v>
          </cell>
        </row>
        <row r="9">
          <cell r="A9" t="str">
            <v>ADB0</v>
          </cell>
          <cell r="B9" t="str">
            <v>PPEAccumDepre.Other</v>
          </cell>
        </row>
        <row r="10">
          <cell r="A10" t="str">
            <v>AE10</v>
          </cell>
          <cell r="B10" t="str">
            <v>Accrued Expenses-Other</v>
          </cell>
        </row>
        <row r="11">
          <cell r="A11" t="str">
            <v>AE20</v>
          </cell>
          <cell r="B11" t="str">
            <v xml:space="preserve">Accrued Expenses - Taxes Payable Other than Income </v>
          </cell>
        </row>
        <row r="12">
          <cell r="A12" t="str">
            <v>AF03</v>
          </cell>
          <cell r="B12" t="str">
            <v>Due From Affiliate - Agentina</v>
          </cell>
        </row>
        <row r="13">
          <cell r="A13" t="str">
            <v>AF05</v>
          </cell>
          <cell r="B13" t="str">
            <v>Due From Affiliate - Brasil</v>
          </cell>
        </row>
        <row r="14">
          <cell r="A14" t="str">
            <v>AF10</v>
          </cell>
          <cell r="B14" t="str">
            <v>Due From Affiliate - Columbia</v>
          </cell>
        </row>
        <row r="15">
          <cell r="A15" t="str">
            <v>AF20</v>
          </cell>
          <cell r="B15" t="str">
            <v>Due From Affiliate - Corporate</v>
          </cell>
        </row>
        <row r="16">
          <cell r="A16" t="str">
            <v>AF30</v>
          </cell>
          <cell r="B16" t="str">
            <v>Due From Affiliate - Kenya</v>
          </cell>
        </row>
        <row r="17">
          <cell r="A17" t="str">
            <v>AF40</v>
          </cell>
          <cell r="B17" t="str">
            <v>Due From Affiliate - Malaysia</v>
          </cell>
        </row>
        <row r="18">
          <cell r="A18" t="str">
            <v>AF50</v>
          </cell>
          <cell r="B18" t="str">
            <v>Due From Affiliate - US Financial</v>
          </cell>
        </row>
        <row r="19">
          <cell r="A19" t="str">
            <v>AF60</v>
          </cell>
          <cell r="B19" t="str">
            <v>Due From Affiliate - Korea</v>
          </cell>
        </row>
        <row r="20">
          <cell r="A20" t="str">
            <v>AF70</v>
          </cell>
          <cell r="B20" t="str">
            <v>Due From Affiliate - Pakistan</v>
          </cell>
        </row>
        <row r="21">
          <cell r="A21" t="str">
            <v>AF80</v>
          </cell>
          <cell r="B21" t="str">
            <v>Due From Affiliate - Venezuela</v>
          </cell>
        </row>
        <row r="22">
          <cell r="A22" t="str">
            <v>AF85</v>
          </cell>
          <cell r="B22" t="str">
            <v>Due From Affiliate - Ecuador</v>
          </cell>
        </row>
        <row r="23">
          <cell r="A23" t="str">
            <v>AN10</v>
          </cell>
          <cell r="B23" t="str">
            <v>AR NonTrade-Advances to Suppliers</v>
          </cell>
        </row>
        <row r="24">
          <cell r="A24" t="str">
            <v>AN20</v>
          </cell>
          <cell r="B24" t="str">
            <v>AR NonTrade-Due from Employee</v>
          </cell>
        </row>
        <row r="25">
          <cell r="A25" t="str">
            <v>AN30</v>
          </cell>
          <cell r="B25" t="str">
            <v>AR NonTrade-Claim Receivable</v>
          </cell>
        </row>
        <row r="26">
          <cell r="A26" t="str">
            <v>AN40</v>
          </cell>
          <cell r="B26" t="str">
            <v>AR NonTrade-Interest Receivable</v>
          </cell>
        </row>
        <row r="27">
          <cell r="A27" t="str">
            <v>AN70</v>
          </cell>
          <cell r="B27" t="str">
            <v>AR NonTrade-Freight Claims</v>
          </cell>
        </row>
        <row r="28">
          <cell r="A28" t="str">
            <v>AN90</v>
          </cell>
          <cell r="B28" t="str">
            <v>AR NonTrade-Other</v>
          </cell>
        </row>
        <row r="29">
          <cell r="A29" t="str">
            <v>AN95</v>
          </cell>
          <cell r="B29" t="str">
            <v>AR NonTrade-Allow for Doubtful Accts</v>
          </cell>
        </row>
        <row r="30">
          <cell r="A30" t="str">
            <v>AN99</v>
          </cell>
          <cell r="B30" t="str">
            <v>AR NonTrade-Value Added Tax Refundable</v>
          </cell>
        </row>
        <row r="31">
          <cell r="A31" t="str">
            <v>AO10</v>
          </cell>
          <cell r="B31" t="str">
            <v>OtherAssets-Deposit</v>
          </cell>
        </row>
        <row r="32">
          <cell r="A32" t="str">
            <v>AO20</v>
          </cell>
          <cell r="B32" t="str">
            <v>OtherAssets-Deferred Charge</v>
          </cell>
        </row>
        <row r="33">
          <cell r="A33" t="str">
            <v>AO30</v>
          </cell>
          <cell r="B33" t="str">
            <v>OtherAssets-Other</v>
          </cell>
        </row>
        <row r="34">
          <cell r="A34" t="str">
            <v>AO99</v>
          </cell>
          <cell r="B34" t="str">
            <v>Pre-Production</v>
          </cell>
        </row>
        <row r="35">
          <cell r="A35" t="str">
            <v>AP10</v>
          </cell>
          <cell r="B35" t="str">
            <v>AP.Trade-Trade</v>
          </cell>
        </row>
        <row r="36">
          <cell r="A36" t="str">
            <v>AP40</v>
          </cell>
          <cell r="B36" t="str">
            <v>AP.NonTrade-NonTrade</v>
          </cell>
        </row>
        <row r="37">
          <cell r="A37" t="str">
            <v>AT10</v>
          </cell>
          <cell r="B37" t="str">
            <v>AR Trade - Age</v>
          </cell>
        </row>
        <row r="38">
          <cell r="A38" t="str">
            <v>AT20</v>
          </cell>
          <cell r="B38" t="str">
            <v>AR Trade - Allow for Doubtful Accts</v>
          </cell>
        </row>
        <row r="39">
          <cell r="A39" t="str">
            <v>AT30</v>
          </cell>
          <cell r="B39" t="str">
            <v>AR Trade - Other</v>
          </cell>
        </row>
        <row r="40">
          <cell r="A40" t="str">
            <v>CA10</v>
          </cell>
          <cell r="B40" t="str">
            <v xml:space="preserve">CashEquiv - On Hand &amp; Unrestricted Fund </v>
          </cell>
        </row>
        <row r="41">
          <cell r="A41" t="str">
            <v>CA20</v>
          </cell>
          <cell r="B41" t="str">
            <v>CashEquiv - Temporary Investments</v>
          </cell>
        </row>
        <row r="42">
          <cell r="A42" t="str">
            <v>DB10</v>
          </cell>
          <cell r="B42" t="str">
            <v>ShortTermDebt-Banks</v>
          </cell>
        </row>
        <row r="43">
          <cell r="A43" t="str">
            <v>DTA1</v>
          </cell>
          <cell r="B43" t="str">
            <v>Deferred Taxes - Non-Current</v>
          </cell>
        </row>
        <row r="44">
          <cell r="A44" t="str">
            <v>DTL1</v>
          </cell>
          <cell r="B44" t="str">
            <v>Deferred Taxes Liabilities - Non-Current</v>
          </cell>
        </row>
        <row r="45">
          <cell r="A45" t="str">
            <v>EQ10</v>
          </cell>
          <cell r="B45" t="str">
            <v>Common Stock Issued</v>
          </cell>
        </row>
        <row r="46">
          <cell r="A46" t="str">
            <v>EQ20</v>
          </cell>
          <cell r="B46" t="str">
            <v>Premium on Common Stock</v>
          </cell>
        </row>
        <row r="47">
          <cell r="A47" t="str">
            <v>GW10</v>
          </cell>
          <cell r="B47" t="str">
            <v>IntangAssetCost.Goodwill</v>
          </cell>
        </row>
        <row r="48">
          <cell r="A48" t="str">
            <v>GW20</v>
          </cell>
          <cell r="B48" t="str">
            <v>IntangAssetAmort.Goodwill</v>
          </cell>
        </row>
        <row r="49">
          <cell r="A49" t="str">
            <v>IV10</v>
          </cell>
          <cell r="B49" t="str">
            <v>Inventory - Finished Goods</v>
          </cell>
        </row>
        <row r="50">
          <cell r="A50" t="str">
            <v>IV20</v>
          </cell>
          <cell r="B50" t="str">
            <v>Inventory - Work in Process</v>
          </cell>
        </row>
        <row r="51">
          <cell r="A51" t="str">
            <v>IV30</v>
          </cell>
          <cell r="B51" t="str">
            <v>Inventory.RawMaterial-Other</v>
          </cell>
        </row>
        <row r="52">
          <cell r="A52" t="str">
            <v>IV40</v>
          </cell>
          <cell r="B52" t="str">
            <v>Inventory-Machanical Stores</v>
          </cell>
        </row>
        <row r="53">
          <cell r="A53" t="str">
            <v>IV50</v>
          </cell>
          <cell r="B53" t="str">
            <v>Inventory-Supplies</v>
          </cell>
        </row>
        <row r="54">
          <cell r="A54" t="str">
            <v>IV60</v>
          </cell>
          <cell r="B54" t="str">
            <v>Inventory-Packing Material</v>
          </cell>
        </row>
        <row r="55">
          <cell r="A55" t="str">
            <v>IV70</v>
          </cell>
          <cell r="B55" t="str">
            <v>Inventory-Energy</v>
          </cell>
        </row>
        <row r="56">
          <cell r="A56" t="str">
            <v>LF03</v>
          </cell>
          <cell r="B56" t="str">
            <v>Due to Short Term Affiliates-Agentina</v>
          </cell>
        </row>
        <row r="57">
          <cell r="A57" t="str">
            <v>LF05</v>
          </cell>
          <cell r="B57" t="str">
            <v>Due to Short Term Affiliates-Brazil</v>
          </cell>
        </row>
        <row r="58">
          <cell r="A58" t="str">
            <v>LF10</v>
          </cell>
          <cell r="B58" t="str">
            <v>Due to Short Term Affiliates-Columbia</v>
          </cell>
        </row>
        <row r="59">
          <cell r="A59" t="str">
            <v>LF20</v>
          </cell>
          <cell r="B59" t="str">
            <v>Due to Short Term Affiliates-Corporate</v>
          </cell>
        </row>
        <row r="60">
          <cell r="A60" t="str">
            <v>LF25</v>
          </cell>
          <cell r="B60" t="str">
            <v>Due to Short Term Affiliates-CP Development</v>
          </cell>
        </row>
        <row r="61">
          <cell r="A61" t="str">
            <v>LF30</v>
          </cell>
          <cell r="B61" t="str">
            <v>Due to Short Term Affiliates-USA</v>
          </cell>
        </row>
        <row r="62">
          <cell r="A62" t="str">
            <v>LF35</v>
          </cell>
          <cell r="B62" t="str">
            <v>Due to Short Term Affiliates-Korea</v>
          </cell>
        </row>
        <row r="63">
          <cell r="A63" t="str">
            <v>LF40</v>
          </cell>
          <cell r="B63" t="str">
            <v>Due to Short Term Affiliates-Malaysia</v>
          </cell>
        </row>
        <row r="64">
          <cell r="A64" t="str">
            <v>LF47</v>
          </cell>
          <cell r="B64" t="str">
            <v>Due to Short Term Affiliates-Pakistan</v>
          </cell>
        </row>
        <row r="65">
          <cell r="A65" t="str">
            <v>LF45</v>
          </cell>
          <cell r="B65" t="str">
            <v>Due to Short Term Affiliates-Kenya</v>
          </cell>
        </row>
        <row r="66">
          <cell r="A66" t="str">
            <v>LF50</v>
          </cell>
          <cell r="B66" t="str">
            <v>Due to Long Term  Affiliates-Corporate</v>
          </cell>
        </row>
        <row r="67">
          <cell r="A67" t="str">
            <v>LF80</v>
          </cell>
          <cell r="B67" t="str">
            <v xml:space="preserve">Due to Long Term  Affiliates-Venezuela </v>
          </cell>
        </row>
        <row r="68">
          <cell r="A68" t="str">
            <v>NT10</v>
          </cell>
          <cell r="B68" t="str">
            <v>Notes Receivable Trade</v>
          </cell>
        </row>
        <row r="69">
          <cell r="A69" t="str">
            <v>NT20</v>
          </cell>
          <cell r="B69" t="str">
            <v>Notes Receivable Other</v>
          </cell>
        </row>
        <row r="70">
          <cell r="A70" t="str">
            <v>PE10</v>
          </cell>
          <cell r="B70" t="str">
            <v>Prepaid Expenses</v>
          </cell>
        </row>
        <row r="71">
          <cell r="A71" t="str">
            <v>PP10</v>
          </cell>
          <cell r="B71" t="str">
            <v>PPECost.Land</v>
          </cell>
        </row>
        <row r="72">
          <cell r="A72" t="str">
            <v>PP15</v>
          </cell>
          <cell r="B72" t="str">
            <v>PPECost.Land Right</v>
          </cell>
        </row>
        <row r="73">
          <cell r="A73" t="str">
            <v>PP20</v>
          </cell>
          <cell r="B73" t="str">
            <v>PPECost.Land Improvements</v>
          </cell>
        </row>
        <row r="74">
          <cell r="A74" t="str">
            <v>PP30</v>
          </cell>
          <cell r="B74" t="str">
            <v>PPECost.Buildings</v>
          </cell>
        </row>
        <row r="75">
          <cell r="A75" t="str">
            <v>PP40</v>
          </cell>
          <cell r="B75" t="str">
            <v>PPECost.Leasehold Improvements</v>
          </cell>
        </row>
        <row r="76">
          <cell r="A76" t="str">
            <v>PP50</v>
          </cell>
          <cell r="B76" t="str">
            <v>PPECost.MachEquip</v>
          </cell>
        </row>
        <row r="77">
          <cell r="A77" t="str">
            <v>PP60</v>
          </cell>
          <cell r="B77" t="str">
            <v>PPECost.FurnFix</v>
          </cell>
        </row>
        <row r="78">
          <cell r="A78" t="str">
            <v>PP70</v>
          </cell>
          <cell r="B78" t="str">
            <v>PPECost.MIS</v>
          </cell>
        </row>
        <row r="79">
          <cell r="A79" t="str">
            <v>PP80</v>
          </cell>
          <cell r="B79" t="str">
            <v>PPECost.Vehicle</v>
          </cell>
        </row>
        <row r="80">
          <cell r="A80" t="str">
            <v>PP90</v>
          </cell>
          <cell r="B80" t="str">
            <v>PPECost.CWIP</v>
          </cell>
        </row>
        <row r="81">
          <cell r="A81" t="str">
            <v>PPA0</v>
          </cell>
          <cell r="B81" t="str">
            <v>PPECost.Mechanical Stores</v>
          </cell>
        </row>
        <row r="82">
          <cell r="A82" t="str">
            <v>PPB0</v>
          </cell>
          <cell r="B82" t="str">
            <v>PPECost.Other</v>
          </cell>
        </row>
        <row r="83">
          <cell r="A83" t="str">
            <v>RE10</v>
          </cell>
          <cell r="B83" t="str">
            <v>ShareHolderEquity.RetainEarning-Beginning Balance</v>
          </cell>
        </row>
        <row r="84">
          <cell r="A84" t="str">
            <v>RE20</v>
          </cell>
          <cell r="B84" t="str">
            <v>ShareHolderEquity.RetainEarning-Net Income</v>
          </cell>
        </row>
        <row r="85">
          <cell r="A85" t="str">
            <v>SL10</v>
          </cell>
          <cell r="B85" t="str">
            <v>Short Term Loan - Corporate</v>
          </cell>
        </row>
      </sheetData>
      <sheetData sheetId="45" refreshError="1">
        <row r="1">
          <cell r="A1" t="str">
            <v>CB10</v>
          </cell>
          <cell r="B1" t="str">
            <v>Charge Back Offset Dr - Malaysia Financial</v>
          </cell>
        </row>
        <row r="2">
          <cell r="A2" t="str">
            <v>CB20</v>
          </cell>
          <cell r="B2" t="str">
            <v>Charge Back Offset Cr - Malaysia Financial</v>
          </cell>
        </row>
        <row r="3">
          <cell r="A3" t="str">
            <v>D999</v>
          </cell>
          <cell r="B3" t="str">
            <v>Other Sales Deductions</v>
          </cell>
        </row>
        <row r="4">
          <cell r="A4" t="str">
            <v>DD10</v>
          </cell>
          <cell r="B4" t="str">
            <v>Discounts.Domestic-Glucose</v>
          </cell>
        </row>
        <row r="5">
          <cell r="A5" t="str">
            <v>DD20</v>
          </cell>
          <cell r="B5" t="str">
            <v>Discounts.Domestic-High Maltose</v>
          </cell>
        </row>
        <row r="6">
          <cell r="A6" t="str">
            <v>DD30</v>
          </cell>
          <cell r="B6" t="str">
            <v>Discounts.Domestic-Maltodextrin</v>
          </cell>
        </row>
        <row r="7">
          <cell r="A7" t="str">
            <v>DD40</v>
          </cell>
          <cell r="B7" t="str">
            <v>Discounts.Domestic-Dry Dextrose</v>
          </cell>
        </row>
        <row r="8">
          <cell r="A8" t="str">
            <v>DD50</v>
          </cell>
          <cell r="B8" t="str">
            <v>Discounts.Domestic-Regular Starch</v>
          </cell>
        </row>
        <row r="9">
          <cell r="A9" t="str">
            <v>DD60</v>
          </cell>
          <cell r="B9" t="str">
            <v>Discounts.Domestic-Modified Starch</v>
          </cell>
        </row>
        <row r="10">
          <cell r="A10" t="str">
            <v>DD70</v>
          </cell>
          <cell r="B10" t="str">
            <v>Discounts.Domestic-Co-Products</v>
          </cell>
        </row>
        <row r="11">
          <cell r="A11" t="str">
            <v>DD80</v>
          </cell>
          <cell r="B11" t="str">
            <v>Discounts.Domestic-Other</v>
          </cell>
        </row>
        <row r="12">
          <cell r="A12" t="str">
            <v>DE10</v>
          </cell>
          <cell r="B12" t="str">
            <v>Discounts.Export-Glucose</v>
          </cell>
        </row>
        <row r="13">
          <cell r="A13" t="str">
            <v>DE20</v>
          </cell>
          <cell r="B13" t="str">
            <v>Discounts.Export-High Maltose</v>
          </cell>
        </row>
        <row r="14">
          <cell r="A14" t="str">
            <v>DE30</v>
          </cell>
          <cell r="B14" t="str">
            <v>Discounts.Export-Maltodextrin</v>
          </cell>
        </row>
        <row r="15">
          <cell r="A15" t="str">
            <v>DE40</v>
          </cell>
          <cell r="B15" t="str">
            <v>Discounts.Export-Dry Dextrose</v>
          </cell>
        </row>
        <row r="16">
          <cell r="A16" t="str">
            <v>DE50</v>
          </cell>
          <cell r="B16" t="str">
            <v>Discounts.Export-Regular Starch</v>
          </cell>
        </row>
        <row r="17">
          <cell r="A17" t="str">
            <v>DE60</v>
          </cell>
          <cell r="B17" t="str">
            <v>Discounts.Export-Modified Starch</v>
          </cell>
        </row>
        <row r="18">
          <cell r="A18" t="str">
            <v>DE80</v>
          </cell>
          <cell r="B18" t="str">
            <v>Discounts.Export-Other</v>
          </cell>
        </row>
        <row r="19">
          <cell r="A19" t="str">
            <v>DI10</v>
          </cell>
          <cell r="B19" t="str">
            <v>Discounts.Interco-Glucose</v>
          </cell>
        </row>
        <row r="20">
          <cell r="A20" t="str">
            <v>DI20</v>
          </cell>
          <cell r="B20" t="str">
            <v>Discounts.Interco-High Maltose</v>
          </cell>
        </row>
        <row r="21">
          <cell r="A21" t="str">
            <v>DI30</v>
          </cell>
          <cell r="B21" t="str">
            <v>Discounts.Interco-Maltodextrin</v>
          </cell>
        </row>
        <row r="22">
          <cell r="A22" t="str">
            <v>DI40</v>
          </cell>
          <cell r="B22" t="str">
            <v>Discounts.Interco-Dry Dextrose</v>
          </cell>
        </row>
        <row r="23">
          <cell r="A23" t="str">
            <v>DI50</v>
          </cell>
          <cell r="B23" t="str">
            <v>Discounts.Interco-Regular Starch</v>
          </cell>
        </row>
        <row r="24">
          <cell r="A24" t="str">
            <v>DI60</v>
          </cell>
          <cell r="B24" t="str">
            <v>Discounts.Interco-Modified Starch</v>
          </cell>
        </row>
        <row r="25">
          <cell r="A25" t="str">
            <v>DI80</v>
          </cell>
          <cell r="B25" t="str">
            <v>Discounts.Interco-Other</v>
          </cell>
        </row>
        <row r="26">
          <cell r="A26" t="str">
            <v>EG10</v>
          </cell>
          <cell r="B26" t="str">
            <v>General &amp; Admin-Salaries &amp; Benefit</v>
          </cell>
        </row>
        <row r="27">
          <cell r="A27" t="str">
            <v>EG20</v>
          </cell>
          <cell r="B27" t="str">
            <v>General &amp; Admin-Audit Fee</v>
          </cell>
        </row>
        <row r="28">
          <cell r="A28" t="str">
            <v>EG30</v>
          </cell>
          <cell r="B28" t="str">
            <v>General &amp; Admin-Legal Fees &amp; Expenses</v>
          </cell>
        </row>
        <row r="29">
          <cell r="A29" t="str">
            <v>EG40</v>
          </cell>
          <cell r="B29" t="str">
            <v>General &amp; Admin-Bad Debt Expenses</v>
          </cell>
        </row>
        <row r="30">
          <cell r="A30" t="str">
            <v>EG50</v>
          </cell>
          <cell r="B30" t="str">
            <v>General &amp; Admin-Bank Fee &amp; Charges</v>
          </cell>
        </row>
        <row r="31">
          <cell r="A31" t="str">
            <v>EG60</v>
          </cell>
          <cell r="B31" t="str">
            <v>General &amp; Admin-MIS</v>
          </cell>
        </row>
        <row r="32">
          <cell r="A32" t="str">
            <v>EG70</v>
          </cell>
          <cell r="B32" t="str">
            <v>General &amp; Admin-Telecom</v>
          </cell>
        </row>
        <row r="33">
          <cell r="A33" t="str">
            <v>EG80</v>
          </cell>
          <cell r="B33" t="str">
            <v>General &amp; Admin-Depreciation</v>
          </cell>
        </row>
        <row r="34">
          <cell r="A34" t="str">
            <v>EG90</v>
          </cell>
          <cell r="B34" t="str">
            <v>General &amp; Admin-Amortization</v>
          </cell>
        </row>
        <row r="35">
          <cell r="A35" t="str">
            <v>EG92</v>
          </cell>
          <cell r="B35" t="str">
            <v>General &amp; Admin-Rent</v>
          </cell>
        </row>
        <row r="36">
          <cell r="A36" t="str">
            <v>EG94</v>
          </cell>
          <cell r="B36" t="str">
            <v>General &amp; Admin-Bonus Expenses</v>
          </cell>
        </row>
        <row r="37">
          <cell r="A37" t="str">
            <v>EGA0</v>
          </cell>
          <cell r="B37" t="str">
            <v>General &amp; Admin-Other</v>
          </cell>
        </row>
        <row r="38">
          <cell r="A38" t="str">
            <v>EO10</v>
          </cell>
          <cell r="B38" t="str">
            <v>Other Income/Expenses-(Gain)/Loss on Disposal</v>
          </cell>
        </row>
        <row r="39">
          <cell r="A39" t="str">
            <v>EO20</v>
          </cell>
          <cell r="B39" t="str">
            <v>Other Income/Expenses-Other(Income)Expenses</v>
          </cell>
        </row>
        <row r="40">
          <cell r="A40" t="str">
            <v>ES10</v>
          </cell>
          <cell r="B40" t="str">
            <v>Selling-Salaries&amp;Benefit</v>
          </cell>
        </row>
        <row r="41">
          <cell r="A41" t="str">
            <v>ES20</v>
          </cell>
          <cell r="B41" t="str">
            <v>Selling-Other</v>
          </cell>
        </row>
        <row r="42">
          <cell r="A42" t="str">
            <v>ES30</v>
          </cell>
          <cell r="B42" t="str">
            <v>Selling-Other -Commission</v>
          </cell>
        </row>
        <row r="43">
          <cell r="A43" t="str">
            <v>F999</v>
          </cell>
          <cell r="B43" t="str">
            <v>Freight - Depreciation</v>
          </cell>
        </row>
        <row r="44">
          <cell r="A44" t="str">
            <v>FC10</v>
          </cell>
          <cell r="B44" t="str">
            <v>Exchange (Gain)Loss</v>
          </cell>
        </row>
        <row r="45">
          <cell r="A45" t="str">
            <v>FC12</v>
          </cell>
          <cell r="B45" t="str">
            <v>ExchGL - Realized</v>
          </cell>
        </row>
        <row r="46">
          <cell r="A46" t="str">
            <v>FC14</v>
          </cell>
          <cell r="B46" t="str">
            <v>ExchGL - Unrealized</v>
          </cell>
        </row>
        <row r="47">
          <cell r="A47" t="str">
            <v>FC20</v>
          </cell>
          <cell r="B47" t="str">
            <v>FinCostslc-Corporate Financial</v>
          </cell>
        </row>
        <row r="48">
          <cell r="A48" t="str">
            <v>FC30</v>
          </cell>
          <cell r="B48" t="str">
            <v>FinCost3rdParty.Int-Interest Expenses-On Short Term Debt</v>
          </cell>
        </row>
        <row r="49">
          <cell r="A49" t="str">
            <v>FC40</v>
          </cell>
          <cell r="B49" t="str">
            <v>FinCost3rdParty.Int-Interest Expenses-Transferred to Fixed Assets</v>
          </cell>
        </row>
        <row r="50">
          <cell r="A50" t="str">
            <v>FD10</v>
          </cell>
          <cell r="B50" t="str">
            <v>Freight.Domestic-Glucose</v>
          </cell>
        </row>
        <row r="51">
          <cell r="A51" t="str">
            <v>FD20</v>
          </cell>
          <cell r="B51" t="str">
            <v>Freight.Domestic-High Maltose</v>
          </cell>
        </row>
        <row r="52">
          <cell r="A52" t="str">
            <v>FD30</v>
          </cell>
          <cell r="B52" t="str">
            <v>Freight.Domestic-Maltodextrin</v>
          </cell>
        </row>
        <row r="53">
          <cell r="A53" t="str">
            <v>FD40</v>
          </cell>
          <cell r="B53" t="str">
            <v>Freight.Domestic-Dry Dextrose</v>
          </cell>
        </row>
        <row r="54">
          <cell r="A54" t="str">
            <v>FD50</v>
          </cell>
          <cell r="B54" t="str">
            <v>Freight.Domestic-Regular Starch</v>
          </cell>
        </row>
        <row r="55">
          <cell r="A55" t="str">
            <v>FD60</v>
          </cell>
          <cell r="B55" t="str">
            <v>Freight.Domestic-Modified Starch</v>
          </cell>
        </row>
        <row r="56">
          <cell r="A56" t="str">
            <v>FD70</v>
          </cell>
          <cell r="B56" t="str">
            <v>Freight.Domestic-Co-Products</v>
          </cell>
        </row>
        <row r="57">
          <cell r="A57" t="str">
            <v>FD80</v>
          </cell>
          <cell r="B57" t="str">
            <v>Freight.Domestic-Other</v>
          </cell>
        </row>
        <row r="58">
          <cell r="A58" t="str">
            <v>FE10</v>
          </cell>
          <cell r="B58" t="str">
            <v>Freight.Export-Glucose</v>
          </cell>
        </row>
        <row r="59">
          <cell r="A59" t="str">
            <v>FE20</v>
          </cell>
          <cell r="B59" t="str">
            <v>Freight.Export-High Maltose</v>
          </cell>
        </row>
        <row r="60">
          <cell r="A60" t="str">
            <v>FE30</v>
          </cell>
          <cell r="B60" t="str">
            <v>Freight.Export-Maltodextrin</v>
          </cell>
        </row>
        <row r="61">
          <cell r="A61" t="str">
            <v>FE40</v>
          </cell>
          <cell r="B61" t="str">
            <v>Freight.Export-Dry Dextrose</v>
          </cell>
        </row>
        <row r="62">
          <cell r="A62" t="str">
            <v>FE50</v>
          </cell>
          <cell r="B62" t="str">
            <v>Freight.Export-Regular Starch</v>
          </cell>
        </row>
        <row r="63">
          <cell r="A63" t="str">
            <v>FE60</v>
          </cell>
          <cell r="B63" t="str">
            <v>Freight.Export-Modified Starch</v>
          </cell>
        </row>
        <row r="64">
          <cell r="A64" t="str">
            <v>FE80</v>
          </cell>
          <cell r="B64" t="str">
            <v>Freight.Export-Other</v>
          </cell>
        </row>
        <row r="65">
          <cell r="A65" t="str">
            <v>FI10</v>
          </cell>
          <cell r="B65" t="str">
            <v>Freight.Interco-Glucose</v>
          </cell>
        </row>
        <row r="66">
          <cell r="A66" t="str">
            <v>FI20</v>
          </cell>
          <cell r="B66" t="str">
            <v>Freight.Interco-High Maltose</v>
          </cell>
        </row>
        <row r="67">
          <cell r="A67" t="str">
            <v>FI30</v>
          </cell>
          <cell r="B67" t="str">
            <v>Freight.Interco-Maltodextrin</v>
          </cell>
        </row>
        <row r="68">
          <cell r="A68" t="str">
            <v>FI40</v>
          </cell>
          <cell r="B68" t="str">
            <v>Freight.Interco-Dry Dextrose</v>
          </cell>
        </row>
        <row r="69">
          <cell r="A69" t="str">
            <v>FI50</v>
          </cell>
          <cell r="B69" t="str">
            <v>Freight.Interco-Regular Starch</v>
          </cell>
        </row>
        <row r="70">
          <cell r="A70" t="str">
            <v>FI60</v>
          </cell>
          <cell r="B70" t="str">
            <v>Freight.Interco-Modified Starch</v>
          </cell>
        </row>
        <row r="71">
          <cell r="A71" t="str">
            <v>FI80</v>
          </cell>
          <cell r="B71" t="str">
            <v>Freight.Interco-Other</v>
          </cell>
        </row>
        <row r="72">
          <cell r="A72" t="str">
            <v>FR10</v>
          </cell>
          <cell r="B72" t="str">
            <v>Interco Fee&amp;Royalty - Corporate</v>
          </cell>
        </row>
        <row r="73">
          <cell r="A73" t="str">
            <v>IV99</v>
          </cell>
          <cell r="B73" t="str">
            <v>FG/WIP Inventories Change</v>
          </cell>
        </row>
        <row r="74">
          <cell r="A74" t="str">
            <v>ME10</v>
          </cell>
          <cell r="B74" t="str">
            <v>Manufacturing Expenses.Cost-Labour</v>
          </cell>
        </row>
        <row r="75">
          <cell r="A75" t="str">
            <v>ME20</v>
          </cell>
          <cell r="B75" t="str">
            <v>Manufacturing Expenses.Cost-Repair&amp;Maintenance</v>
          </cell>
        </row>
        <row r="76">
          <cell r="A76" t="str">
            <v>ME30</v>
          </cell>
          <cell r="B76" t="str">
            <v>Manufacturing Expenses.Cost-Overhead</v>
          </cell>
        </row>
        <row r="77">
          <cell r="A77" t="str">
            <v>ME40</v>
          </cell>
          <cell r="B77" t="str">
            <v>Manufacturing Expenses.Cost-Supplies&amp;Packaging</v>
          </cell>
        </row>
        <row r="78">
          <cell r="A78" t="str">
            <v>ME50</v>
          </cell>
          <cell r="B78" t="str">
            <v>Manufacturing Expenses.Cost-Utilities</v>
          </cell>
        </row>
        <row r="79">
          <cell r="A79" t="str">
            <v>ME55</v>
          </cell>
          <cell r="B79" t="str">
            <v>Manufacturing Expenses.Cost-Logistics</v>
          </cell>
        </row>
        <row r="80">
          <cell r="A80" t="str">
            <v>ME60</v>
          </cell>
          <cell r="B80" t="str">
            <v>Manufacturing Expenses.Cost-Other</v>
          </cell>
        </row>
        <row r="81">
          <cell r="A81" t="str">
            <v>ME70</v>
          </cell>
          <cell r="B81" t="str">
            <v>Manufacturing Expenses-Depreciation Expenses</v>
          </cell>
        </row>
        <row r="82">
          <cell r="A82" t="str">
            <v>ME80</v>
          </cell>
          <cell r="B82" t="str">
            <v>Manufacturing Expenses-Manufacturing Variance to Std.</v>
          </cell>
        </row>
        <row r="83">
          <cell r="A83" t="str">
            <v>PF10</v>
          </cell>
          <cell r="B83" t="str">
            <v>Purchase Products-Glucose</v>
          </cell>
        </row>
        <row r="84">
          <cell r="A84" t="str">
            <v>PF20</v>
          </cell>
          <cell r="B84" t="str">
            <v>Purchase Products-High Maltose</v>
          </cell>
        </row>
        <row r="85">
          <cell r="A85" t="str">
            <v>PF30</v>
          </cell>
          <cell r="B85" t="str">
            <v>Purchase Products-Maltodextrin</v>
          </cell>
        </row>
        <row r="86">
          <cell r="A86" t="str">
            <v>PF40</v>
          </cell>
          <cell r="B86" t="str">
            <v>Purchase Products-Dry Dextrose</v>
          </cell>
        </row>
        <row r="87">
          <cell r="A87" t="str">
            <v>PF50</v>
          </cell>
          <cell r="B87" t="str">
            <v>Purchase Products-Regular Starch</v>
          </cell>
        </row>
        <row r="88">
          <cell r="A88" t="str">
            <v>PF60</v>
          </cell>
          <cell r="B88" t="str">
            <v>Purchase Products-Modified Starch</v>
          </cell>
        </row>
        <row r="89">
          <cell r="A89" t="str">
            <v>PF70</v>
          </cell>
          <cell r="B89" t="str">
            <v>Purchase Products-Co-Products</v>
          </cell>
        </row>
        <row r="90">
          <cell r="A90" t="str">
            <v>PF80</v>
          </cell>
          <cell r="B90" t="str">
            <v>Purchase Products-Other</v>
          </cell>
        </row>
        <row r="91">
          <cell r="A91" t="str">
            <v>RM10</v>
          </cell>
          <cell r="B91" t="str">
            <v>Raw Materials-Other</v>
          </cell>
        </row>
        <row r="92">
          <cell r="A92" t="str">
            <v>SD10</v>
          </cell>
          <cell r="B92" t="str">
            <v>Customer Sales.Domestic-Glucose</v>
          </cell>
        </row>
        <row r="93">
          <cell r="A93" t="str">
            <v>SD20</v>
          </cell>
          <cell r="B93" t="str">
            <v>Customer Sales.Domestic-High Maltose</v>
          </cell>
        </row>
        <row r="94">
          <cell r="A94" t="str">
            <v>SD30</v>
          </cell>
          <cell r="B94" t="str">
            <v>Customer Sales.Domestic-Maltodextrin</v>
          </cell>
        </row>
        <row r="95">
          <cell r="A95" t="str">
            <v>SD40</v>
          </cell>
          <cell r="B95" t="str">
            <v>Customer Sales.Domestic-Dry Dextrose</v>
          </cell>
        </row>
        <row r="96">
          <cell r="A96" t="str">
            <v>SD50</v>
          </cell>
          <cell r="B96" t="str">
            <v>Customer Sales.Domestic-Regular Starch</v>
          </cell>
        </row>
        <row r="97">
          <cell r="A97" t="str">
            <v>SD60</v>
          </cell>
          <cell r="B97" t="str">
            <v>Customer Sales.Domestic-Modified Starch</v>
          </cell>
        </row>
        <row r="98">
          <cell r="A98" t="str">
            <v>SD70</v>
          </cell>
          <cell r="B98" t="str">
            <v>Customer Sales.Domestic-Co-Products</v>
          </cell>
        </row>
        <row r="99">
          <cell r="A99" t="str">
            <v>SD80</v>
          </cell>
          <cell r="B99" t="str">
            <v>Customer Sales.Domestic-Other</v>
          </cell>
        </row>
        <row r="100">
          <cell r="A100" t="str">
            <v>SE10</v>
          </cell>
          <cell r="B100" t="str">
            <v>Customer Sales.Export-Glucose</v>
          </cell>
        </row>
        <row r="101">
          <cell r="A101" t="str">
            <v>SE20</v>
          </cell>
          <cell r="B101" t="str">
            <v>Customer Sales.Export-High Maltose</v>
          </cell>
        </row>
        <row r="102">
          <cell r="A102" t="str">
            <v>SE30</v>
          </cell>
          <cell r="B102" t="str">
            <v>Customer Sales.Export-Maltodextrin</v>
          </cell>
        </row>
        <row r="103">
          <cell r="A103" t="str">
            <v>SE40</v>
          </cell>
          <cell r="B103" t="str">
            <v>Customer Sales.Export-Dry Dextrose</v>
          </cell>
        </row>
        <row r="104">
          <cell r="A104" t="str">
            <v>SE50</v>
          </cell>
          <cell r="B104" t="str">
            <v>Customer Sales.Export-Regular Starch</v>
          </cell>
        </row>
        <row r="105">
          <cell r="A105" t="str">
            <v>SE60</v>
          </cell>
          <cell r="B105" t="str">
            <v>Customer Sales.Export-Modified Starch</v>
          </cell>
        </row>
        <row r="106">
          <cell r="A106" t="str">
            <v>SE80</v>
          </cell>
          <cell r="B106" t="str">
            <v>Customer Sales.Export-Other</v>
          </cell>
        </row>
        <row r="107">
          <cell r="A107" t="str">
            <v>SI03</v>
          </cell>
          <cell r="B107" t="str">
            <v>Interco Sales-Agentina Financials</v>
          </cell>
        </row>
        <row r="108">
          <cell r="A108" t="str">
            <v>SI05</v>
          </cell>
          <cell r="B108" t="str">
            <v>Interco Sales-Brazil Financials</v>
          </cell>
        </row>
        <row r="109">
          <cell r="A109" t="str">
            <v>SI07</v>
          </cell>
          <cell r="B109" t="str">
            <v>Interco Sales-Columbia Financials</v>
          </cell>
        </row>
        <row r="110">
          <cell r="A110" t="str">
            <v>SI10</v>
          </cell>
          <cell r="B110" t="str">
            <v>Interco Sales-Kenya Financials</v>
          </cell>
        </row>
        <row r="111">
          <cell r="A111" t="str">
            <v>SI40</v>
          </cell>
          <cell r="B111" t="str">
            <v>Interco Sales-Malaysia Financials</v>
          </cell>
        </row>
        <row r="112">
          <cell r="A112" t="str">
            <v>SI60</v>
          </cell>
          <cell r="B112" t="str">
            <v>Interco Sales-Pakistan Financials</v>
          </cell>
        </row>
        <row r="113">
          <cell r="A113" t="str">
            <v>SI70</v>
          </cell>
          <cell r="B113" t="str">
            <v>Interco Sales-US Financials</v>
          </cell>
        </row>
        <row r="114">
          <cell r="A114" t="str">
            <v>SI80</v>
          </cell>
          <cell r="B114" t="str">
            <v>Interco Sales-Venezuela Caracus Financials</v>
          </cell>
        </row>
        <row r="115">
          <cell r="A115" t="str">
            <v>SI85</v>
          </cell>
          <cell r="B115" t="str">
            <v>Interco Sales-Ecuador Financials</v>
          </cell>
        </row>
        <row r="116">
          <cell r="A116" t="str">
            <v>SP10</v>
          </cell>
          <cell r="B116" t="str">
            <v>Special Items - Spin-Off Expenses</v>
          </cell>
        </row>
        <row r="117">
          <cell r="A117" t="str">
            <v>SP20</v>
          </cell>
          <cell r="B117" t="str">
            <v>Special Items - Restructuring Expenses</v>
          </cell>
        </row>
        <row r="118">
          <cell r="A118" t="str">
            <v>SP30</v>
          </cell>
          <cell r="B118" t="str">
            <v>Special Items - Other</v>
          </cell>
        </row>
        <row r="119">
          <cell r="A119" t="str">
            <v>TX10</v>
          </cell>
          <cell r="B119" t="str">
            <v>Income Tax Expenses-Current Non US</v>
          </cell>
        </row>
        <row r="120">
          <cell r="A120" t="str">
            <v>TX20</v>
          </cell>
          <cell r="B120" t="str">
            <v>Income Tax Expenses-Deferred Non US</v>
          </cell>
        </row>
        <row r="121">
          <cell r="A121" t="str">
            <v>TX30</v>
          </cell>
          <cell r="B121" t="str">
            <v>Income Tax Expenses-Prior Period Adjustment</v>
          </cell>
        </row>
        <row r="122">
          <cell r="A122" t="str">
            <v>TX40</v>
          </cell>
          <cell r="B122" t="str">
            <v>Income Tax Expenses-Other</v>
          </cell>
        </row>
        <row r="123">
          <cell r="A123" t="str">
            <v>WD10</v>
          </cell>
          <cell r="B123" t="str">
            <v>SalesWhse.Domestic-Glucose</v>
          </cell>
        </row>
        <row r="124">
          <cell r="A124" t="str">
            <v>WD20</v>
          </cell>
          <cell r="B124" t="str">
            <v>SalesWhse.Domestic-High Maltose</v>
          </cell>
        </row>
        <row r="125">
          <cell r="A125" t="str">
            <v>WD30</v>
          </cell>
          <cell r="B125" t="str">
            <v>SalesWhse.Domestic-Maltodextrin</v>
          </cell>
        </row>
        <row r="126">
          <cell r="A126" t="str">
            <v>WD40</v>
          </cell>
          <cell r="B126" t="str">
            <v>SalesWhse.Domestic-Dry Dextrose</v>
          </cell>
        </row>
        <row r="127">
          <cell r="A127" t="str">
            <v>WD50</v>
          </cell>
          <cell r="B127" t="str">
            <v>SalesWhse.Domestic-Regular Starch</v>
          </cell>
        </row>
        <row r="128">
          <cell r="A128" t="str">
            <v>WD60</v>
          </cell>
          <cell r="B128" t="str">
            <v>SalesWhse.Domestic-Modified Starch</v>
          </cell>
        </row>
        <row r="129">
          <cell r="A129" t="str">
            <v>WD70</v>
          </cell>
          <cell r="B129" t="str">
            <v>SalesWhse.Domestic-Co-Products</v>
          </cell>
        </row>
        <row r="130">
          <cell r="A130" t="str">
            <v>WD80</v>
          </cell>
          <cell r="B130" t="str">
            <v>SalesWhse.Domestic-Other</v>
          </cell>
        </row>
        <row r="131">
          <cell r="A131" t="str">
            <v>WE10</v>
          </cell>
          <cell r="B131" t="str">
            <v>SalesWhse.Export-Glucose</v>
          </cell>
        </row>
        <row r="132">
          <cell r="A132" t="str">
            <v>WE20</v>
          </cell>
          <cell r="B132" t="str">
            <v>SalesWhse.Export-High Maltose</v>
          </cell>
        </row>
        <row r="133">
          <cell r="A133" t="str">
            <v>WE30</v>
          </cell>
          <cell r="B133" t="str">
            <v>SalesWhse.Export-Maltodextrin</v>
          </cell>
        </row>
        <row r="134">
          <cell r="A134" t="str">
            <v>WE40</v>
          </cell>
          <cell r="B134" t="str">
            <v>SalesWhse.Export-Dry Dextrose</v>
          </cell>
        </row>
        <row r="135">
          <cell r="A135" t="str">
            <v>WE50</v>
          </cell>
          <cell r="B135" t="str">
            <v>SalesWhse.Export-Regular Starch</v>
          </cell>
        </row>
        <row r="136">
          <cell r="A136" t="str">
            <v>WE60</v>
          </cell>
          <cell r="B136" t="str">
            <v>SalesWhse.Export-Modified Starch</v>
          </cell>
        </row>
        <row r="137">
          <cell r="A137" t="str">
            <v>WE80</v>
          </cell>
          <cell r="B137" t="str">
            <v>SalesWhse.Export-Other</v>
          </cell>
        </row>
        <row r="138">
          <cell r="A138" t="str">
            <v>WI10</v>
          </cell>
          <cell r="B138" t="str">
            <v>SalesWhse.Interco-Glucose</v>
          </cell>
        </row>
        <row r="139">
          <cell r="A139" t="str">
            <v>WI20</v>
          </cell>
          <cell r="B139" t="str">
            <v>SalesWhse.Interco-High Maltose</v>
          </cell>
        </row>
        <row r="140">
          <cell r="A140" t="str">
            <v>WI30</v>
          </cell>
          <cell r="B140" t="str">
            <v>SalesWhse.Interco-Maltodextrin</v>
          </cell>
        </row>
        <row r="141">
          <cell r="A141" t="str">
            <v>WI40</v>
          </cell>
          <cell r="B141" t="str">
            <v>SalesWhse.Interco-Dry Dextrose</v>
          </cell>
        </row>
        <row r="142">
          <cell r="A142" t="str">
            <v>WI50</v>
          </cell>
          <cell r="B142" t="str">
            <v>SalesWhse.Interco-Regular Starch</v>
          </cell>
        </row>
        <row r="143">
          <cell r="A143" t="str">
            <v>WI60</v>
          </cell>
          <cell r="B143" t="str">
            <v>SalesWhse.Interco-Modified Starch</v>
          </cell>
        </row>
        <row r="144">
          <cell r="A144" t="str">
            <v>WI80</v>
          </cell>
          <cell r="B144" t="str">
            <v>SalesWhse.Interco-Other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Fx Rate"/>
      <sheetName val="BoiP0506"/>
      <sheetName val="NonBoiP0506"/>
      <sheetName val="BoiP0606"/>
      <sheetName val="NonBoiP0606"/>
      <sheetName val="Boi"/>
      <sheetName val="NonBoi"/>
      <sheetName val="TB"/>
      <sheetName val="FGChg"/>
      <sheetName val="Assets Cost"/>
      <sheetName val="FxUnrealize"/>
      <sheetName val="CPI-Interest"/>
      <sheetName val="ArTrade"/>
      <sheetName val="BS"/>
      <sheetName val="Interest"/>
      <sheetName val="Sales"/>
      <sheetName val="Sales-USD"/>
      <sheetName val="IS-Thai"/>
      <sheetName val="Hyp-AddlData"/>
      <sheetName val="SV"/>
      <sheetName val="Boi&amp;NonBoi"/>
      <sheetName val="IS-USA"/>
      <sheetName val="DSO"/>
      <sheetName val="Asset Control"/>
      <sheetName val="AccDepre"/>
      <sheetName val="Trans.Adj"/>
      <sheetName val="Hyp-Bs"/>
      <sheetName val="H-DpInp"/>
      <sheetName val="H-ISInp"/>
      <sheetName val="H-BSinp"/>
      <sheetName val="H-Adinp"/>
      <sheetName val="H-SdInp"/>
      <sheetName val="H-SdQ"/>
      <sheetName val="H-TxQ"/>
      <sheetName val="Industrial"/>
      <sheetName val="Financial Cost"/>
      <sheetName val="FinCost-Compare"/>
      <sheetName val="งบกำไรขาดทุน"/>
      <sheetName val="IS-Thai VS US"/>
      <sheetName val="Recon-ISThai&amp;US"/>
      <sheetName val="Tax"/>
      <sheetName val="SupplData"/>
      <sheetName val="HC"/>
      <sheetName val="Tab-Bs"/>
      <sheetName val="Tab-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A8" t="str">
            <v xml:space="preserve">1013-5                                       </v>
          </cell>
          <cell r="C8">
            <v>5000</v>
          </cell>
          <cell r="D8">
            <v>0</v>
          </cell>
        </row>
        <row r="9">
          <cell r="A9" t="str">
            <v xml:space="preserve">1015-5                                       </v>
          </cell>
          <cell r="C9">
            <v>0</v>
          </cell>
          <cell r="D9">
            <v>0</v>
          </cell>
        </row>
        <row r="10">
          <cell r="A10" t="str">
            <v xml:space="preserve">1017-5                                       </v>
          </cell>
          <cell r="C10">
            <v>0</v>
          </cell>
          <cell r="D10">
            <v>0</v>
          </cell>
        </row>
        <row r="11">
          <cell r="A11" t="str">
            <v xml:space="preserve">1021-5                                       </v>
          </cell>
          <cell r="C11">
            <v>0</v>
          </cell>
          <cell r="D11">
            <v>0</v>
          </cell>
        </row>
        <row r="12">
          <cell r="A12" t="str">
            <v xml:space="preserve">1022-5                                       </v>
          </cell>
          <cell r="C12">
            <v>222.17</v>
          </cell>
          <cell r="D12">
            <v>238.42</v>
          </cell>
        </row>
        <row r="13">
          <cell r="A13" t="str">
            <v xml:space="preserve">1023-5                                       </v>
          </cell>
          <cell r="C13">
            <v>0</v>
          </cell>
          <cell r="D13">
            <v>0</v>
          </cell>
        </row>
        <row r="14">
          <cell r="A14" t="str">
            <v xml:space="preserve">1025-5                                       </v>
          </cell>
          <cell r="C14">
            <v>0</v>
          </cell>
          <cell r="D14">
            <v>0</v>
          </cell>
        </row>
        <row r="15">
          <cell r="A15" t="str">
            <v xml:space="preserve">1051-5                                       </v>
          </cell>
          <cell r="C15">
            <v>0</v>
          </cell>
          <cell r="D15">
            <v>0</v>
          </cell>
        </row>
        <row r="16">
          <cell r="A16" t="str">
            <v xml:space="preserve">1052-5                                       </v>
          </cell>
          <cell r="C16">
            <v>0</v>
          </cell>
          <cell r="D16">
            <v>0</v>
          </cell>
        </row>
        <row r="17">
          <cell r="A17" t="str">
            <v xml:space="preserve">1061-5                                       </v>
          </cell>
          <cell r="C17">
            <v>3493</v>
          </cell>
          <cell r="D17">
            <v>-2379.5</v>
          </cell>
        </row>
        <row r="18">
          <cell r="A18" t="str">
            <v xml:space="preserve">1071-5                                       </v>
          </cell>
          <cell r="C18">
            <v>0</v>
          </cell>
          <cell r="D18">
            <v>0</v>
          </cell>
        </row>
        <row r="19">
          <cell r="A19" t="str">
            <v xml:space="preserve">1110-5                                       </v>
          </cell>
          <cell r="C19">
            <v>0</v>
          </cell>
          <cell r="D19">
            <v>0</v>
          </cell>
        </row>
        <row r="20">
          <cell r="A20" t="str">
            <v xml:space="preserve">1111-5                                       </v>
          </cell>
          <cell r="C20">
            <v>88161745.140000001</v>
          </cell>
          <cell r="D20">
            <v>6302479.799999997</v>
          </cell>
        </row>
        <row r="21">
          <cell r="A21" t="str">
            <v xml:space="preserve">1112-5                                       </v>
          </cell>
          <cell r="C21">
            <v>11242202.949999999</v>
          </cell>
          <cell r="D21">
            <v>-770618.75999999978</v>
          </cell>
        </row>
        <row r="22">
          <cell r="A22" t="str">
            <v xml:space="preserve">1113-5                                       </v>
          </cell>
          <cell r="C22">
            <v>0</v>
          </cell>
          <cell r="D22">
            <v>0</v>
          </cell>
        </row>
        <row r="23">
          <cell r="A23" t="str">
            <v xml:space="preserve">1114-5                                       </v>
          </cell>
          <cell r="C23">
            <v>20536.43</v>
          </cell>
          <cell r="D23">
            <v>-20536.43</v>
          </cell>
        </row>
        <row r="24">
          <cell r="A24" t="str">
            <v xml:space="preserve">1120-5                                       </v>
          </cell>
          <cell r="C24">
            <v>0</v>
          </cell>
          <cell r="D24">
            <v>0</v>
          </cell>
        </row>
        <row r="25">
          <cell r="A25" t="str">
            <v xml:space="preserve">1130-5                                       </v>
          </cell>
          <cell r="C25">
            <v>0</v>
          </cell>
          <cell r="D25">
            <v>0</v>
          </cell>
        </row>
        <row r="26">
          <cell r="A26" t="str">
            <v xml:space="preserve">1181-5                                       </v>
          </cell>
          <cell r="C26">
            <v>2164369.09</v>
          </cell>
          <cell r="D26">
            <v>-1355881.2399999998</v>
          </cell>
        </row>
        <row r="27">
          <cell r="A27" t="str">
            <v xml:space="preserve">1182-5                                       </v>
          </cell>
          <cell r="C27">
            <v>0</v>
          </cell>
          <cell r="D27">
            <v>0</v>
          </cell>
        </row>
        <row r="28">
          <cell r="A28" t="str">
            <v xml:space="preserve">1183-5                                       </v>
          </cell>
          <cell r="C28">
            <v>1226395.77</v>
          </cell>
          <cell r="D28">
            <v>49983.919999999925</v>
          </cell>
        </row>
        <row r="29">
          <cell r="A29" t="str">
            <v xml:space="preserve">1210-5                                       </v>
          </cell>
          <cell r="C29">
            <v>0</v>
          </cell>
          <cell r="D29">
            <v>0</v>
          </cell>
        </row>
        <row r="30">
          <cell r="A30" t="str">
            <v xml:space="preserve">1211-5                                       </v>
          </cell>
          <cell r="C30">
            <v>0</v>
          </cell>
          <cell r="D30">
            <v>0</v>
          </cell>
        </row>
        <row r="31">
          <cell r="A31" t="str">
            <v xml:space="preserve">1212-5                                       </v>
          </cell>
          <cell r="C31">
            <v>0</v>
          </cell>
          <cell r="D31">
            <v>0</v>
          </cell>
        </row>
        <row r="32">
          <cell r="A32" t="str">
            <v xml:space="preserve">1213-5                                       </v>
          </cell>
          <cell r="C32">
            <v>0</v>
          </cell>
          <cell r="D32">
            <v>0</v>
          </cell>
        </row>
        <row r="33">
          <cell r="A33" t="str">
            <v xml:space="preserve">1214-5                                       </v>
          </cell>
          <cell r="C33">
            <v>0</v>
          </cell>
          <cell r="D33">
            <v>0</v>
          </cell>
        </row>
        <row r="34">
          <cell r="A34" t="str">
            <v xml:space="preserve">1215-5                                       </v>
          </cell>
          <cell r="C34">
            <v>0</v>
          </cell>
          <cell r="D34">
            <v>0</v>
          </cell>
        </row>
        <row r="35">
          <cell r="A35" t="str">
            <v xml:space="preserve">1216-5                                       </v>
          </cell>
          <cell r="C35">
            <v>-61769129.090000004</v>
          </cell>
          <cell r="D35">
            <v>0</v>
          </cell>
        </row>
        <row r="36">
          <cell r="A36" t="str">
            <v xml:space="preserve">1217-5                                       </v>
          </cell>
          <cell r="C36">
            <v>0</v>
          </cell>
          <cell r="D36">
            <v>755312.49</v>
          </cell>
        </row>
        <row r="37">
          <cell r="A37" t="str">
            <v xml:space="preserve">1218-5                                       </v>
          </cell>
          <cell r="C37">
            <v>178098.55</v>
          </cell>
          <cell r="D37">
            <v>-42394.109999999986</v>
          </cell>
        </row>
        <row r="38">
          <cell r="A38" t="str">
            <v xml:space="preserve">1219-5                                       </v>
          </cell>
          <cell r="C38">
            <v>0</v>
          </cell>
          <cell r="D38">
            <v>0</v>
          </cell>
        </row>
        <row r="39">
          <cell r="A39" t="str">
            <v xml:space="preserve">1220-5                                       </v>
          </cell>
          <cell r="C39">
            <v>0</v>
          </cell>
          <cell r="D39">
            <v>0</v>
          </cell>
        </row>
        <row r="40">
          <cell r="A40" t="str">
            <v xml:space="preserve">1221-5                                       </v>
          </cell>
          <cell r="C40">
            <v>0</v>
          </cell>
          <cell r="D40">
            <v>0</v>
          </cell>
        </row>
        <row r="41">
          <cell r="A41" t="str">
            <v xml:space="preserve">1222-5                                       </v>
          </cell>
          <cell r="C41">
            <v>0</v>
          </cell>
          <cell r="D41">
            <v>0</v>
          </cell>
        </row>
        <row r="42">
          <cell r="A42" t="str">
            <v xml:space="preserve">1223-5                                       </v>
          </cell>
          <cell r="C42">
            <v>0</v>
          </cell>
          <cell r="D42">
            <v>0</v>
          </cell>
        </row>
        <row r="43">
          <cell r="A43" t="str">
            <v xml:space="preserve">1231-5                                       </v>
          </cell>
          <cell r="C43">
            <v>807328058.23000002</v>
          </cell>
          <cell r="D43">
            <v>53408306.24000001</v>
          </cell>
        </row>
        <row r="44">
          <cell r="A44" t="str">
            <v xml:space="preserve">1231-6                                       </v>
          </cell>
          <cell r="C44">
            <v>23866.959999999999</v>
          </cell>
          <cell r="D44">
            <v>0</v>
          </cell>
        </row>
        <row r="45">
          <cell r="A45" t="str">
            <v xml:space="preserve">1240-5                                       </v>
          </cell>
          <cell r="C45">
            <v>0</v>
          </cell>
          <cell r="D45">
            <v>0</v>
          </cell>
        </row>
        <row r="46">
          <cell r="A46" t="str">
            <v xml:space="preserve">1276-5                                       </v>
          </cell>
          <cell r="C46">
            <v>0</v>
          </cell>
          <cell r="D46">
            <v>0</v>
          </cell>
        </row>
        <row r="47">
          <cell r="A47" t="str">
            <v xml:space="preserve">1277-5                                       </v>
          </cell>
          <cell r="C47">
            <v>0</v>
          </cell>
          <cell r="D47">
            <v>0</v>
          </cell>
        </row>
        <row r="48">
          <cell r="A48" t="str">
            <v xml:space="preserve">1283-5                                       </v>
          </cell>
          <cell r="C48">
            <v>0</v>
          </cell>
          <cell r="D48">
            <v>0</v>
          </cell>
        </row>
        <row r="49">
          <cell r="A49" t="str">
            <v xml:space="preserve">1284-5                                       </v>
          </cell>
          <cell r="C49">
            <v>0</v>
          </cell>
          <cell r="D49">
            <v>0</v>
          </cell>
        </row>
        <row r="50">
          <cell r="A50" t="str">
            <v xml:space="preserve">1291-5                                       </v>
          </cell>
          <cell r="C50">
            <v>0</v>
          </cell>
          <cell r="D50">
            <v>0</v>
          </cell>
        </row>
        <row r="51">
          <cell r="A51" t="str">
            <v xml:space="preserve">1314-5                                       </v>
          </cell>
          <cell r="C51">
            <v>496792.91</v>
          </cell>
          <cell r="D51">
            <v>-204526.22999999998</v>
          </cell>
        </row>
        <row r="52">
          <cell r="A52" t="str">
            <v xml:space="preserve">1314-6                                       </v>
          </cell>
          <cell r="C52">
            <v>64279.85</v>
          </cell>
          <cell r="D52">
            <v>46496.250000000007</v>
          </cell>
        </row>
        <row r="53">
          <cell r="A53" t="str">
            <v xml:space="preserve">1314-7                                       </v>
          </cell>
          <cell r="C53">
            <v>128420</v>
          </cell>
          <cell r="D53">
            <v>-12780</v>
          </cell>
        </row>
        <row r="54">
          <cell r="A54" t="str">
            <v xml:space="preserve">1315-5                                       </v>
          </cell>
          <cell r="C54">
            <v>-180320</v>
          </cell>
          <cell r="D54">
            <v>0</v>
          </cell>
        </row>
        <row r="55">
          <cell r="A55" t="str">
            <v xml:space="preserve">1316-5                                       </v>
          </cell>
          <cell r="C55">
            <v>886341.48</v>
          </cell>
          <cell r="D55">
            <v>491021.13000000012</v>
          </cell>
        </row>
        <row r="56">
          <cell r="A56" t="str">
            <v xml:space="preserve">1316-6                                       </v>
          </cell>
          <cell r="C56">
            <v>49180.5</v>
          </cell>
          <cell r="D56">
            <v>-37678.5</v>
          </cell>
        </row>
        <row r="57">
          <cell r="A57" t="str">
            <v xml:space="preserve">1316-7                                       </v>
          </cell>
          <cell r="C57">
            <v>51360</v>
          </cell>
          <cell r="D57">
            <v>861419.11</v>
          </cell>
        </row>
        <row r="58">
          <cell r="A58" t="str">
            <v xml:space="preserve">1317-5                                       </v>
          </cell>
          <cell r="C58">
            <v>-13200</v>
          </cell>
          <cell r="D58">
            <v>0</v>
          </cell>
        </row>
        <row r="59">
          <cell r="A59" t="str">
            <v xml:space="preserve">1318-5                                       </v>
          </cell>
          <cell r="C59">
            <v>0</v>
          </cell>
          <cell r="D59">
            <v>0</v>
          </cell>
        </row>
        <row r="60">
          <cell r="A60" t="str">
            <v xml:space="preserve">1320-5                                       </v>
          </cell>
          <cell r="C60">
            <v>4028086.41</v>
          </cell>
          <cell r="D60">
            <v>-130060.43999999994</v>
          </cell>
        </row>
        <row r="61">
          <cell r="A61" t="str">
            <v xml:space="preserve">1320-6                                       </v>
          </cell>
          <cell r="C61">
            <v>9200</v>
          </cell>
          <cell r="D61">
            <v>0</v>
          </cell>
        </row>
        <row r="62">
          <cell r="A62" t="str">
            <v xml:space="preserve">1320-7                                       </v>
          </cell>
          <cell r="C62">
            <v>1825391.4</v>
          </cell>
          <cell r="D62">
            <v>-22567</v>
          </cell>
        </row>
        <row r="63">
          <cell r="A63" t="str">
            <v xml:space="preserve">1323-5                                       </v>
          </cell>
          <cell r="C63">
            <v>0</v>
          </cell>
          <cell r="D63">
            <v>0</v>
          </cell>
        </row>
        <row r="64">
          <cell r="A64" t="str">
            <v xml:space="preserve">1331-5                                       </v>
          </cell>
          <cell r="C64">
            <v>2170386.81</v>
          </cell>
          <cell r="D64">
            <v>0</v>
          </cell>
        </row>
        <row r="65">
          <cell r="A65" t="str">
            <v xml:space="preserve">1331-6                                       </v>
          </cell>
          <cell r="C65">
            <v>480837.68</v>
          </cell>
          <cell r="D65">
            <v>0</v>
          </cell>
        </row>
        <row r="66">
          <cell r="A66" t="str">
            <v xml:space="preserve">1331-7                                       </v>
          </cell>
          <cell r="C66">
            <v>1952392.21</v>
          </cell>
          <cell r="D66">
            <v>0</v>
          </cell>
        </row>
        <row r="67">
          <cell r="A67" t="str">
            <v xml:space="preserve">1341-2-83                                    </v>
          </cell>
          <cell r="C67">
            <v>832216.88</v>
          </cell>
          <cell r="D67">
            <v>-7879655.9699999997</v>
          </cell>
        </row>
        <row r="68">
          <cell r="A68" t="str">
            <v xml:space="preserve">1341-2-87                                    </v>
          </cell>
          <cell r="C68">
            <v>3506863.5</v>
          </cell>
          <cell r="D68">
            <v>0</v>
          </cell>
        </row>
        <row r="69">
          <cell r="A69" t="str">
            <v xml:space="preserve">1341-5-81                                    </v>
          </cell>
          <cell r="C69">
            <v>2227196.88</v>
          </cell>
          <cell r="D69">
            <v>0</v>
          </cell>
        </row>
        <row r="70">
          <cell r="A70" t="str">
            <v xml:space="preserve">1341-5-82                                    </v>
          </cell>
          <cell r="C70">
            <v>372350.28</v>
          </cell>
          <cell r="D70">
            <v>-487036.80000000005</v>
          </cell>
        </row>
        <row r="71">
          <cell r="A71" t="str">
            <v xml:space="preserve">1361-5                                       </v>
          </cell>
          <cell r="C71">
            <v>1414364.19</v>
          </cell>
          <cell r="D71">
            <v>0</v>
          </cell>
        </row>
        <row r="72">
          <cell r="A72" t="str">
            <v xml:space="preserve">1362-5                                       </v>
          </cell>
          <cell r="C72">
            <v>901022.15</v>
          </cell>
          <cell r="D72">
            <v>-901022.15</v>
          </cell>
        </row>
        <row r="73">
          <cell r="A73" t="str">
            <v xml:space="preserve">1440-5                                       </v>
          </cell>
          <cell r="C73">
            <v>4851</v>
          </cell>
          <cell r="D73">
            <v>-693</v>
          </cell>
        </row>
        <row r="74">
          <cell r="A74" t="str">
            <v xml:space="preserve">1440-7                                       </v>
          </cell>
          <cell r="C74">
            <v>0</v>
          </cell>
          <cell r="D74">
            <v>0</v>
          </cell>
        </row>
        <row r="75">
          <cell r="A75" t="str">
            <v xml:space="preserve">1450-5                                       </v>
          </cell>
          <cell r="C75">
            <v>0</v>
          </cell>
          <cell r="D75">
            <v>12548.24</v>
          </cell>
        </row>
        <row r="76">
          <cell r="A76" t="str">
            <v xml:space="preserve">1451-5                                       </v>
          </cell>
          <cell r="C76">
            <v>0</v>
          </cell>
          <cell r="D76">
            <v>0</v>
          </cell>
        </row>
        <row r="77">
          <cell r="A77" t="str">
            <v xml:space="preserve">1465-5                                       </v>
          </cell>
          <cell r="C77">
            <v>0</v>
          </cell>
          <cell r="D77">
            <v>0</v>
          </cell>
        </row>
        <row r="78">
          <cell r="A78" t="str">
            <v xml:space="preserve">1466-5                                       </v>
          </cell>
          <cell r="C78">
            <v>0</v>
          </cell>
          <cell r="D78">
            <v>0</v>
          </cell>
        </row>
        <row r="79">
          <cell r="A79" t="str">
            <v xml:space="preserve">1467-5                                       </v>
          </cell>
          <cell r="C79">
            <v>0</v>
          </cell>
          <cell r="D79">
            <v>0</v>
          </cell>
        </row>
        <row r="80">
          <cell r="A80" t="str">
            <v xml:space="preserve">1468-5                                       </v>
          </cell>
          <cell r="C80">
            <v>0</v>
          </cell>
          <cell r="D80">
            <v>0</v>
          </cell>
        </row>
        <row r="81">
          <cell r="A81" t="str">
            <v xml:space="preserve">1490-5                                       </v>
          </cell>
          <cell r="C81">
            <v>0</v>
          </cell>
          <cell r="D81">
            <v>0</v>
          </cell>
        </row>
        <row r="82">
          <cell r="A82" t="str">
            <v xml:space="preserve">1510-5                                       </v>
          </cell>
          <cell r="C82">
            <v>0</v>
          </cell>
          <cell r="D82">
            <v>0</v>
          </cell>
        </row>
        <row r="83">
          <cell r="A83" t="str">
            <v xml:space="preserve">1515-5                                       </v>
          </cell>
          <cell r="C83">
            <v>0</v>
          </cell>
          <cell r="D83">
            <v>0</v>
          </cell>
        </row>
        <row r="84">
          <cell r="A84" t="str">
            <v xml:space="preserve">1516-5                                       </v>
          </cell>
          <cell r="C84">
            <v>0</v>
          </cell>
          <cell r="D84">
            <v>0</v>
          </cell>
        </row>
        <row r="85">
          <cell r="A85" t="str">
            <v xml:space="preserve">1520-5                                       </v>
          </cell>
          <cell r="C85">
            <v>27409571.48</v>
          </cell>
          <cell r="D85">
            <v>0</v>
          </cell>
        </row>
        <row r="86">
          <cell r="A86" t="str">
            <v xml:space="preserve">1520-7                                       </v>
          </cell>
          <cell r="C86">
            <v>19591503.699999999</v>
          </cell>
          <cell r="D86">
            <v>0</v>
          </cell>
        </row>
        <row r="87">
          <cell r="A87" t="str">
            <v xml:space="preserve">1521-5                                       </v>
          </cell>
          <cell r="C87">
            <v>0</v>
          </cell>
          <cell r="D87">
            <v>0</v>
          </cell>
        </row>
        <row r="88">
          <cell r="A88" t="str">
            <v xml:space="preserve">1521-6                                       </v>
          </cell>
          <cell r="C88">
            <v>0</v>
          </cell>
          <cell r="D88">
            <v>0</v>
          </cell>
        </row>
        <row r="89">
          <cell r="A89" t="str">
            <v xml:space="preserve">1521-7                                       </v>
          </cell>
          <cell r="C89">
            <v>149810</v>
          </cell>
          <cell r="D89">
            <v>0</v>
          </cell>
        </row>
        <row r="90">
          <cell r="A90" t="str">
            <v xml:space="preserve">1525-5                                       </v>
          </cell>
          <cell r="C90">
            <v>0</v>
          </cell>
          <cell r="D90">
            <v>0</v>
          </cell>
        </row>
        <row r="91">
          <cell r="A91" t="str">
            <v xml:space="preserve">1530-5                                       </v>
          </cell>
          <cell r="C91">
            <v>213133440.44999999</v>
          </cell>
          <cell r="D91">
            <v>0</v>
          </cell>
        </row>
        <row r="92">
          <cell r="A92" t="str">
            <v xml:space="preserve">1530-6                                       </v>
          </cell>
          <cell r="C92">
            <v>30850794.949999999</v>
          </cell>
          <cell r="D92">
            <v>0</v>
          </cell>
        </row>
        <row r="93">
          <cell r="A93" t="str">
            <v xml:space="preserve">1530-7                                       </v>
          </cell>
          <cell r="C93">
            <v>61980009.579999998</v>
          </cell>
          <cell r="D93">
            <v>0</v>
          </cell>
        </row>
        <row r="94">
          <cell r="A94" t="str">
            <v xml:space="preserve">1531-5                                       </v>
          </cell>
          <cell r="C94">
            <v>0</v>
          </cell>
          <cell r="D94">
            <v>0</v>
          </cell>
        </row>
        <row r="95">
          <cell r="A95" t="str">
            <v xml:space="preserve">1532-5                                       </v>
          </cell>
          <cell r="C95">
            <v>60806</v>
          </cell>
          <cell r="D95">
            <v>0</v>
          </cell>
        </row>
        <row r="96">
          <cell r="A96" t="str">
            <v xml:space="preserve">1532-6                                       </v>
          </cell>
          <cell r="C96">
            <v>0</v>
          </cell>
          <cell r="D96">
            <v>0</v>
          </cell>
        </row>
        <row r="97">
          <cell r="A97" t="str">
            <v xml:space="preserve">1532-7                                       </v>
          </cell>
          <cell r="C97">
            <v>0</v>
          </cell>
          <cell r="D97">
            <v>0</v>
          </cell>
        </row>
        <row r="98">
          <cell r="A98" t="str">
            <v xml:space="preserve">1535-5                                       </v>
          </cell>
          <cell r="C98">
            <v>355826.64</v>
          </cell>
          <cell r="D98">
            <v>0</v>
          </cell>
        </row>
        <row r="99">
          <cell r="A99" t="str">
            <v xml:space="preserve">1535-7                                       </v>
          </cell>
          <cell r="C99">
            <v>42373.08</v>
          </cell>
          <cell r="D99">
            <v>0</v>
          </cell>
        </row>
        <row r="100">
          <cell r="A100" t="str">
            <v xml:space="preserve">1540-5                                       </v>
          </cell>
          <cell r="C100">
            <v>277081.24</v>
          </cell>
          <cell r="D100">
            <v>0</v>
          </cell>
        </row>
        <row r="101">
          <cell r="A101" t="str">
            <v xml:space="preserve">1542-5                                       </v>
          </cell>
          <cell r="C101">
            <v>-21688.44</v>
          </cell>
          <cell r="D101">
            <v>0</v>
          </cell>
        </row>
        <row r="102">
          <cell r="A102" t="str">
            <v xml:space="preserve">1545-5                                       </v>
          </cell>
          <cell r="C102">
            <v>0</v>
          </cell>
          <cell r="D102">
            <v>0</v>
          </cell>
        </row>
        <row r="103">
          <cell r="A103" t="str">
            <v xml:space="preserve">1550-5                                       </v>
          </cell>
          <cell r="C103">
            <v>4142626.81</v>
          </cell>
          <cell r="D103">
            <v>0</v>
          </cell>
        </row>
        <row r="104">
          <cell r="A104" t="str">
            <v xml:space="preserve">1550-6                                       </v>
          </cell>
          <cell r="C104">
            <v>215335.8</v>
          </cell>
          <cell r="D104">
            <v>0</v>
          </cell>
        </row>
        <row r="105">
          <cell r="A105" t="str">
            <v xml:space="preserve">1550-7                                       </v>
          </cell>
          <cell r="C105">
            <v>687295</v>
          </cell>
          <cell r="D105">
            <v>0</v>
          </cell>
        </row>
        <row r="106">
          <cell r="A106" t="str">
            <v xml:space="preserve">1552-5                                       </v>
          </cell>
          <cell r="C106">
            <v>-656.36</v>
          </cell>
          <cell r="D106">
            <v>0</v>
          </cell>
        </row>
        <row r="107">
          <cell r="A107" t="str">
            <v xml:space="preserve">1555-5                                       </v>
          </cell>
          <cell r="C107">
            <v>0</v>
          </cell>
          <cell r="D107">
            <v>0</v>
          </cell>
        </row>
        <row r="108">
          <cell r="A108" t="str">
            <v xml:space="preserve">1615-5                                       </v>
          </cell>
          <cell r="C108">
            <v>0</v>
          </cell>
          <cell r="D108">
            <v>0</v>
          </cell>
        </row>
        <row r="109">
          <cell r="A109" t="str">
            <v xml:space="preserve">1620-5                                       </v>
          </cell>
          <cell r="C109">
            <v>-2772719.33</v>
          </cell>
          <cell r="D109">
            <v>-90113.64000000013</v>
          </cell>
        </row>
        <row r="110">
          <cell r="A110" t="str">
            <v xml:space="preserve">1620-7                                       </v>
          </cell>
          <cell r="C110">
            <v>-1757698.51</v>
          </cell>
          <cell r="D110">
            <v>-64410.419999999925</v>
          </cell>
        </row>
        <row r="111">
          <cell r="A111" t="str">
            <v xml:space="preserve">1621-5                                       </v>
          </cell>
          <cell r="C111">
            <v>0</v>
          </cell>
          <cell r="D111">
            <v>0</v>
          </cell>
        </row>
        <row r="112">
          <cell r="A112" t="str">
            <v xml:space="preserve">1621-6                                       </v>
          </cell>
          <cell r="C112">
            <v>0</v>
          </cell>
          <cell r="D112">
            <v>0</v>
          </cell>
        </row>
        <row r="113">
          <cell r="A113" t="str">
            <v xml:space="preserve">1621-7                                       </v>
          </cell>
          <cell r="C113">
            <v>-6470.42</v>
          </cell>
          <cell r="D113">
            <v>-615.64999999999964</v>
          </cell>
        </row>
        <row r="114">
          <cell r="A114" t="str">
            <v xml:space="preserve">1625-5                                       </v>
          </cell>
          <cell r="C114">
            <v>0</v>
          </cell>
          <cell r="D114">
            <v>0</v>
          </cell>
        </row>
        <row r="115">
          <cell r="A115" t="str">
            <v xml:space="preserve">1630-5                                       </v>
          </cell>
          <cell r="C115">
            <v>-28009433.850000001</v>
          </cell>
          <cell r="D115">
            <v>-883665.91999999806</v>
          </cell>
        </row>
        <row r="116">
          <cell r="A116" t="str">
            <v xml:space="preserve">1630-6                                       </v>
          </cell>
          <cell r="C116">
            <v>-3428692.46</v>
          </cell>
          <cell r="D116">
            <v>-126783.91999999993</v>
          </cell>
        </row>
        <row r="117">
          <cell r="A117" t="str">
            <v xml:space="preserve">1630-7                                       </v>
          </cell>
          <cell r="C117">
            <v>-7172873.8899999997</v>
          </cell>
          <cell r="D117">
            <v>-261123.85000000056</v>
          </cell>
        </row>
        <row r="118">
          <cell r="A118" t="str">
            <v xml:space="preserve">1631-5                                       </v>
          </cell>
          <cell r="C118">
            <v>0</v>
          </cell>
          <cell r="D118">
            <v>0</v>
          </cell>
        </row>
        <row r="119">
          <cell r="A119" t="str">
            <v xml:space="preserve">1632-5                                       </v>
          </cell>
          <cell r="C119">
            <v>-3389.3</v>
          </cell>
          <cell r="D119">
            <v>-49.9399999999996</v>
          </cell>
        </row>
        <row r="120">
          <cell r="A120" t="str">
            <v xml:space="preserve">1635-5                                       </v>
          </cell>
          <cell r="C120">
            <v>-249714.64</v>
          </cell>
          <cell r="D120">
            <v>-6463.3099999999977</v>
          </cell>
        </row>
        <row r="121">
          <cell r="A121" t="str">
            <v xml:space="preserve">1635-7                                       </v>
          </cell>
          <cell r="C121">
            <v>-25697.63</v>
          </cell>
          <cell r="D121">
            <v>-613.27000000000044</v>
          </cell>
        </row>
        <row r="122">
          <cell r="A122" t="str">
            <v xml:space="preserve">1640-5                                       </v>
          </cell>
          <cell r="C122">
            <v>-470128.18</v>
          </cell>
          <cell r="D122">
            <v>-10778.989999999991</v>
          </cell>
        </row>
        <row r="123">
          <cell r="A123" t="str">
            <v xml:space="preserve">1645-5                                       </v>
          </cell>
          <cell r="C123">
            <v>0</v>
          </cell>
          <cell r="D123">
            <v>0</v>
          </cell>
        </row>
        <row r="124">
          <cell r="A124" t="str">
            <v xml:space="preserve">1650-5                                       </v>
          </cell>
          <cell r="C124">
            <v>-1561974.89</v>
          </cell>
          <cell r="D124">
            <v>-68073.620000000112</v>
          </cell>
        </row>
        <row r="125">
          <cell r="A125" t="str">
            <v xml:space="preserve">1650-6                                       </v>
          </cell>
          <cell r="C125">
            <v>-40188.410000000003</v>
          </cell>
          <cell r="D125">
            <v>-2968.4799999999959</v>
          </cell>
        </row>
        <row r="126">
          <cell r="A126" t="str">
            <v xml:space="preserve">1650-7                                       </v>
          </cell>
          <cell r="C126">
            <v>-166980.38</v>
          </cell>
          <cell r="D126">
            <v>-11296.190000000002</v>
          </cell>
        </row>
        <row r="127">
          <cell r="A127" t="str">
            <v xml:space="preserve">1655-5                                       </v>
          </cell>
          <cell r="C127">
            <v>0</v>
          </cell>
          <cell r="D127">
            <v>0</v>
          </cell>
        </row>
        <row r="128">
          <cell r="A128" t="str">
            <v xml:space="preserve">1790-4-046                                   </v>
          </cell>
          <cell r="C128">
            <v>0</v>
          </cell>
          <cell r="D128">
            <v>0</v>
          </cell>
        </row>
        <row r="129">
          <cell r="A129" t="str">
            <v xml:space="preserve">1790-4-056                                   </v>
          </cell>
          <cell r="C129">
            <v>0</v>
          </cell>
          <cell r="D129">
            <v>0</v>
          </cell>
        </row>
        <row r="130">
          <cell r="A130" t="str">
            <v xml:space="preserve">1790-4-063                                   </v>
          </cell>
          <cell r="C130">
            <v>0</v>
          </cell>
          <cell r="D130">
            <v>0</v>
          </cell>
        </row>
        <row r="131">
          <cell r="A131" t="str">
            <v xml:space="preserve">1790-4-064                                   </v>
          </cell>
          <cell r="C131">
            <v>0</v>
          </cell>
          <cell r="D131">
            <v>0</v>
          </cell>
        </row>
        <row r="132">
          <cell r="A132" t="str">
            <v xml:space="preserve">1790-4-065                                   </v>
          </cell>
          <cell r="C132">
            <v>0</v>
          </cell>
          <cell r="D132">
            <v>0</v>
          </cell>
        </row>
        <row r="133">
          <cell r="A133" t="str">
            <v xml:space="preserve">1790-4-079                                   </v>
          </cell>
          <cell r="C133">
            <v>0</v>
          </cell>
          <cell r="D133">
            <v>0</v>
          </cell>
        </row>
        <row r="134">
          <cell r="A134" t="str">
            <v xml:space="preserve">1790-4-081                                   </v>
          </cell>
          <cell r="C134">
            <v>0</v>
          </cell>
          <cell r="D134">
            <v>0</v>
          </cell>
        </row>
        <row r="135">
          <cell r="A135" t="str">
            <v xml:space="preserve">1790-4-087                                   </v>
          </cell>
          <cell r="C135">
            <v>0</v>
          </cell>
          <cell r="D135">
            <v>0</v>
          </cell>
        </row>
        <row r="136">
          <cell r="A136" t="str">
            <v xml:space="preserve">1790-4-089                                   </v>
          </cell>
          <cell r="C136">
            <v>0</v>
          </cell>
          <cell r="D136">
            <v>0</v>
          </cell>
        </row>
        <row r="137">
          <cell r="A137" t="str">
            <v xml:space="preserve">1790-4-095                                   </v>
          </cell>
          <cell r="C137">
            <v>0</v>
          </cell>
          <cell r="D137">
            <v>0</v>
          </cell>
        </row>
        <row r="138">
          <cell r="A138" t="str">
            <v xml:space="preserve">1790-4-099                                   </v>
          </cell>
          <cell r="C138">
            <v>0</v>
          </cell>
          <cell r="D138">
            <v>0</v>
          </cell>
        </row>
        <row r="139">
          <cell r="A139" t="str">
            <v xml:space="preserve">1790-4-106                                   </v>
          </cell>
          <cell r="C139">
            <v>0</v>
          </cell>
          <cell r="D139">
            <v>0</v>
          </cell>
        </row>
        <row r="140">
          <cell r="A140" t="str">
            <v xml:space="preserve">1790-4-112                                   </v>
          </cell>
          <cell r="C140">
            <v>0</v>
          </cell>
          <cell r="D140">
            <v>783045</v>
          </cell>
        </row>
        <row r="141">
          <cell r="A141" t="str">
            <v xml:space="preserve">1790-4-113                                   </v>
          </cell>
          <cell r="C141">
            <v>0</v>
          </cell>
          <cell r="D141">
            <v>15513031.199999999</v>
          </cell>
        </row>
        <row r="142">
          <cell r="A142" t="str">
            <v xml:space="preserve">1790-4-134                                   </v>
          </cell>
          <cell r="C142">
            <v>0</v>
          </cell>
          <cell r="D142">
            <v>0</v>
          </cell>
        </row>
        <row r="143">
          <cell r="A143" t="str">
            <v xml:space="preserve">1790-4-137                                   </v>
          </cell>
          <cell r="C143">
            <v>1325818.8</v>
          </cell>
          <cell r="D143">
            <v>300823.76</v>
          </cell>
        </row>
        <row r="144">
          <cell r="A144" t="str">
            <v xml:space="preserve">1790-4-139                                   </v>
          </cell>
          <cell r="C144">
            <v>1632008</v>
          </cell>
          <cell r="D144">
            <v>0</v>
          </cell>
        </row>
        <row r="145">
          <cell r="A145" t="str">
            <v xml:space="preserve">1790-4-140                                   </v>
          </cell>
          <cell r="C145">
            <v>0</v>
          </cell>
          <cell r="D145">
            <v>0</v>
          </cell>
        </row>
        <row r="146">
          <cell r="A146" t="str">
            <v xml:space="preserve">1790-4-141                                   </v>
          </cell>
          <cell r="C146">
            <v>0</v>
          </cell>
          <cell r="D146">
            <v>0</v>
          </cell>
        </row>
        <row r="147">
          <cell r="A147" t="str">
            <v xml:space="preserve">1810-5                                       </v>
          </cell>
          <cell r="C147">
            <v>0</v>
          </cell>
          <cell r="D147">
            <v>177570</v>
          </cell>
        </row>
        <row r="148">
          <cell r="A148" t="str">
            <v xml:space="preserve">1815-5                                       </v>
          </cell>
          <cell r="C148">
            <v>39.44</v>
          </cell>
          <cell r="D148">
            <v>0.90000000000000568</v>
          </cell>
        </row>
        <row r="149">
          <cell r="A149" t="str">
            <v xml:space="preserve">1820-5                                       </v>
          </cell>
          <cell r="C149">
            <v>4426974.62</v>
          </cell>
          <cell r="D149">
            <v>-237214.39000000013</v>
          </cell>
        </row>
        <row r="150">
          <cell r="A150" t="str">
            <v xml:space="preserve">1830-5                                       </v>
          </cell>
          <cell r="C150">
            <v>0</v>
          </cell>
          <cell r="D150">
            <v>0</v>
          </cell>
        </row>
        <row r="151">
          <cell r="A151" t="str">
            <v xml:space="preserve">1835-5                                       </v>
          </cell>
          <cell r="C151">
            <v>0</v>
          </cell>
          <cell r="D151">
            <v>0</v>
          </cell>
        </row>
        <row r="152">
          <cell r="A152" t="str">
            <v xml:space="preserve">1840-5                                       </v>
          </cell>
          <cell r="C152">
            <v>0</v>
          </cell>
          <cell r="D152">
            <v>0</v>
          </cell>
        </row>
        <row r="153">
          <cell r="A153" t="str">
            <v xml:space="preserve">2010-5                                       </v>
          </cell>
          <cell r="C153">
            <v>0</v>
          </cell>
          <cell r="D153">
            <v>0</v>
          </cell>
        </row>
        <row r="154">
          <cell r="A154" t="str">
            <v xml:space="preserve">2015-5                                       </v>
          </cell>
          <cell r="C154">
            <v>0</v>
          </cell>
          <cell r="D154">
            <v>0</v>
          </cell>
        </row>
        <row r="155">
          <cell r="A155" t="str">
            <v xml:space="preserve">2020-5                                       </v>
          </cell>
          <cell r="C155">
            <v>0</v>
          </cell>
          <cell r="D155">
            <v>0</v>
          </cell>
        </row>
        <row r="156">
          <cell r="A156" t="str">
            <v xml:space="preserve">2025-5                                       </v>
          </cell>
          <cell r="C156">
            <v>0</v>
          </cell>
          <cell r="D156">
            <v>0</v>
          </cell>
        </row>
        <row r="157">
          <cell r="A157" t="str">
            <v xml:space="preserve">2110-5                                       </v>
          </cell>
          <cell r="C157">
            <v>0</v>
          </cell>
          <cell r="D157">
            <v>0</v>
          </cell>
        </row>
        <row r="158">
          <cell r="A158" t="str">
            <v xml:space="preserve">2111-4                                       </v>
          </cell>
          <cell r="C158">
            <v>0</v>
          </cell>
          <cell r="D158">
            <v>0</v>
          </cell>
        </row>
        <row r="159">
          <cell r="A159" t="str">
            <v xml:space="preserve">2111-5                                       </v>
          </cell>
          <cell r="C159">
            <v>0</v>
          </cell>
          <cell r="D159">
            <v>0</v>
          </cell>
        </row>
        <row r="160">
          <cell r="A160" t="str">
            <v xml:space="preserve">2112-5                                       </v>
          </cell>
          <cell r="C160">
            <v>-24483087.109999999</v>
          </cell>
          <cell r="D160">
            <v>-1711994.5800000019</v>
          </cell>
        </row>
        <row r="161">
          <cell r="A161" t="str">
            <v xml:space="preserve">2113-5                                       </v>
          </cell>
          <cell r="C161">
            <v>0</v>
          </cell>
          <cell r="D161">
            <v>0</v>
          </cell>
        </row>
        <row r="162">
          <cell r="A162" t="str">
            <v xml:space="preserve">2114-5                                       </v>
          </cell>
          <cell r="C162">
            <v>0</v>
          </cell>
          <cell r="D162">
            <v>0</v>
          </cell>
        </row>
        <row r="163">
          <cell r="A163" t="str">
            <v xml:space="preserve">2120-5                                       </v>
          </cell>
          <cell r="C163">
            <v>-103607.47</v>
          </cell>
          <cell r="D163">
            <v>103607.47</v>
          </cell>
        </row>
        <row r="164">
          <cell r="A164" t="str">
            <v xml:space="preserve">2173-5                                       </v>
          </cell>
          <cell r="C164">
            <v>0</v>
          </cell>
          <cell r="D164">
            <v>0</v>
          </cell>
        </row>
        <row r="165">
          <cell r="A165" t="str">
            <v xml:space="preserve">2176-5                                       </v>
          </cell>
          <cell r="C165">
            <v>0</v>
          </cell>
          <cell r="D165">
            <v>0</v>
          </cell>
        </row>
        <row r="166">
          <cell r="A166" t="str">
            <v xml:space="preserve">2177-5                                       </v>
          </cell>
          <cell r="C166">
            <v>0</v>
          </cell>
          <cell r="D166">
            <v>0</v>
          </cell>
        </row>
        <row r="167">
          <cell r="A167" t="str">
            <v xml:space="preserve">2182-5                                       </v>
          </cell>
          <cell r="C167">
            <v>0</v>
          </cell>
          <cell r="D167">
            <v>0</v>
          </cell>
        </row>
        <row r="168">
          <cell r="A168" t="str">
            <v xml:space="preserve">2183-5                                       </v>
          </cell>
          <cell r="C168">
            <v>0</v>
          </cell>
          <cell r="D168">
            <v>0</v>
          </cell>
        </row>
        <row r="169">
          <cell r="A169" t="str">
            <v xml:space="preserve">2221-5                                       </v>
          </cell>
          <cell r="C169">
            <v>-167410672.21000001</v>
          </cell>
          <cell r="D169">
            <v>-36057895.199999988</v>
          </cell>
        </row>
        <row r="170">
          <cell r="A170" t="str">
            <v xml:space="preserve">2221-6                                       </v>
          </cell>
          <cell r="C170">
            <v>-38289687.530000001</v>
          </cell>
          <cell r="D170">
            <v>-1569548.2699999958</v>
          </cell>
        </row>
        <row r="171">
          <cell r="A171" t="str">
            <v xml:space="preserve">2221-7                                       </v>
          </cell>
          <cell r="C171">
            <v>-122621373.61</v>
          </cell>
          <cell r="D171">
            <v>-2895687.9300000072</v>
          </cell>
        </row>
        <row r="172">
          <cell r="A172" t="str">
            <v xml:space="preserve">2231-5                                       </v>
          </cell>
          <cell r="C172">
            <v>0</v>
          </cell>
          <cell r="D172">
            <v>0</v>
          </cell>
        </row>
        <row r="173">
          <cell r="A173" t="str">
            <v xml:space="preserve">2232-5                                       </v>
          </cell>
          <cell r="C173">
            <v>0</v>
          </cell>
          <cell r="D173">
            <v>0</v>
          </cell>
        </row>
        <row r="174">
          <cell r="A174" t="str">
            <v xml:space="preserve">2233-5                                       </v>
          </cell>
          <cell r="C174">
            <v>0</v>
          </cell>
          <cell r="D174">
            <v>0</v>
          </cell>
        </row>
        <row r="175">
          <cell r="A175" t="str">
            <v xml:space="preserve">2234-5                                       </v>
          </cell>
          <cell r="C175">
            <v>-93440</v>
          </cell>
          <cell r="D175">
            <v>-20093</v>
          </cell>
        </row>
        <row r="176">
          <cell r="A176" t="str">
            <v xml:space="preserve">2235-5                                       </v>
          </cell>
          <cell r="C176">
            <v>-2766796.29</v>
          </cell>
          <cell r="D176">
            <v>623592.56999999983</v>
          </cell>
        </row>
        <row r="177">
          <cell r="A177" t="str">
            <v xml:space="preserve">2236-5                                       </v>
          </cell>
          <cell r="C177">
            <v>0</v>
          </cell>
          <cell r="D177">
            <v>0</v>
          </cell>
        </row>
        <row r="178">
          <cell r="A178" t="str">
            <v xml:space="preserve">2237-5                                       </v>
          </cell>
          <cell r="C178">
            <v>0</v>
          </cell>
          <cell r="D178">
            <v>0</v>
          </cell>
        </row>
        <row r="179">
          <cell r="A179" t="str">
            <v xml:space="preserve">2273-5                                       </v>
          </cell>
          <cell r="C179">
            <v>0</v>
          </cell>
          <cell r="D179">
            <v>0</v>
          </cell>
        </row>
        <row r="180">
          <cell r="A180" t="str">
            <v xml:space="preserve">2276-5                                       </v>
          </cell>
          <cell r="C180">
            <v>0</v>
          </cell>
          <cell r="D180">
            <v>0</v>
          </cell>
        </row>
        <row r="181">
          <cell r="A181" t="str">
            <v xml:space="preserve">2277-5                                       </v>
          </cell>
          <cell r="C181">
            <v>0</v>
          </cell>
          <cell r="D181">
            <v>0</v>
          </cell>
        </row>
        <row r="182">
          <cell r="A182" t="str">
            <v xml:space="preserve">2281-5                                       </v>
          </cell>
          <cell r="C182">
            <v>-218479.98</v>
          </cell>
          <cell r="D182">
            <v>183999.36000000002</v>
          </cell>
        </row>
        <row r="183">
          <cell r="A183" t="str">
            <v xml:space="preserve">2283-5                                       </v>
          </cell>
          <cell r="C183">
            <v>-669550.43000000005</v>
          </cell>
          <cell r="D183">
            <v>216517.47000000003</v>
          </cell>
        </row>
        <row r="184">
          <cell r="A184" t="str">
            <v xml:space="preserve">2310-5                                       </v>
          </cell>
          <cell r="C184">
            <v>0</v>
          </cell>
          <cell r="D184">
            <v>0</v>
          </cell>
        </row>
        <row r="185">
          <cell r="A185" t="str">
            <v xml:space="preserve">2320-5                                       </v>
          </cell>
          <cell r="C185">
            <v>0</v>
          </cell>
          <cell r="D185">
            <v>0</v>
          </cell>
        </row>
        <row r="186">
          <cell r="A186" t="str">
            <v xml:space="preserve">2321-5                                       </v>
          </cell>
          <cell r="C186">
            <v>0</v>
          </cell>
          <cell r="D186">
            <v>0</v>
          </cell>
        </row>
        <row r="187">
          <cell r="A187" t="str">
            <v xml:space="preserve">2330-5                                       </v>
          </cell>
          <cell r="C187">
            <v>-4475369.84</v>
          </cell>
          <cell r="D187">
            <v>1043786.0899999999</v>
          </cell>
        </row>
        <row r="188">
          <cell r="A188" t="str">
            <v xml:space="preserve">2331-5                                       </v>
          </cell>
          <cell r="C188">
            <v>0</v>
          </cell>
          <cell r="D188">
            <v>0</v>
          </cell>
        </row>
        <row r="189">
          <cell r="A189" t="str">
            <v xml:space="preserve">2332-5                                       </v>
          </cell>
          <cell r="C189">
            <v>-231670</v>
          </cell>
          <cell r="D189">
            <v>-80763.31</v>
          </cell>
        </row>
        <row r="190">
          <cell r="A190" t="str">
            <v xml:space="preserve">2341-5                                       </v>
          </cell>
          <cell r="C190">
            <v>0</v>
          </cell>
          <cell r="D190">
            <v>0</v>
          </cell>
        </row>
        <row r="191">
          <cell r="A191" t="str">
            <v xml:space="preserve">2342-5                                       </v>
          </cell>
          <cell r="C191">
            <v>0</v>
          </cell>
          <cell r="D191">
            <v>0</v>
          </cell>
        </row>
        <row r="192">
          <cell r="A192" t="str">
            <v xml:space="preserve">2343-5                                       </v>
          </cell>
          <cell r="C192">
            <v>0</v>
          </cell>
          <cell r="D192">
            <v>0</v>
          </cell>
        </row>
        <row r="193">
          <cell r="A193" t="str">
            <v xml:space="preserve">2344-5                                       </v>
          </cell>
          <cell r="C193">
            <v>0</v>
          </cell>
          <cell r="D193">
            <v>0</v>
          </cell>
        </row>
        <row r="194">
          <cell r="A194" t="str">
            <v xml:space="preserve">2345-5                                       </v>
          </cell>
          <cell r="C194">
            <v>-76000</v>
          </cell>
          <cell r="D194">
            <v>-10000</v>
          </cell>
        </row>
        <row r="195">
          <cell r="A195" t="str">
            <v xml:space="preserve">2411-5                                       </v>
          </cell>
          <cell r="C195">
            <v>0</v>
          </cell>
          <cell r="D195">
            <v>0</v>
          </cell>
        </row>
        <row r="196">
          <cell r="A196" t="str">
            <v xml:space="preserve">2412-5                                       </v>
          </cell>
          <cell r="C196">
            <v>-3171.71</v>
          </cell>
          <cell r="D196">
            <v>2286.21</v>
          </cell>
        </row>
        <row r="197">
          <cell r="A197" t="str">
            <v xml:space="preserve">2413-5                                       </v>
          </cell>
          <cell r="C197">
            <v>-38577.69</v>
          </cell>
          <cell r="D197">
            <v>-4658.8799999999974</v>
          </cell>
        </row>
        <row r="198">
          <cell r="A198" t="str">
            <v xml:space="preserve">2414-5                                       </v>
          </cell>
          <cell r="C198">
            <v>0</v>
          </cell>
          <cell r="D198">
            <v>0</v>
          </cell>
        </row>
        <row r="199">
          <cell r="A199" t="str">
            <v xml:space="preserve">2415-5                                       </v>
          </cell>
          <cell r="C199">
            <v>0</v>
          </cell>
          <cell r="D199">
            <v>0</v>
          </cell>
        </row>
        <row r="200">
          <cell r="A200" t="str">
            <v xml:space="preserve">2417-5                                       </v>
          </cell>
          <cell r="C200">
            <v>0</v>
          </cell>
          <cell r="D200">
            <v>-3059210.13</v>
          </cell>
        </row>
        <row r="201">
          <cell r="A201" t="str">
            <v xml:space="preserve">2420-5                                       </v>
          </cell>
          <cell r="C201">
            <v>0</v>
          </cell>
          <cell r="D201">
            <v>0</v>
          </cell>
        </row>
        <row r="202">
          <cell r="A202" t="str">
            <v xml:space="preserve">2422-5                                       </v>
          </cell>
          <cell r="C202">
            <v>0</v>
          </cell>
          <cell r="D202">
            <v>0</v>
          </cell>
        </row>
        <row r="203">
          <cell r="A203" t="str">
            <v xml:space="preserve">2424-5                                       </v>
          </cell>
          <cell r="C203">
            <v>0</v>
          </cell>
          <cell r="D203">
            <v>0</v>
          </cell>
        </row>
        <row r="204">
          <cell r="A204" t="str">
            <v xml:space="preserve">2426-5                                       </v>
          </cell>
          <cell r="C204">
            <v>0</v>
          </cell>
          <cell r="D204">
            <v>0</v>
          </cell>
        </row>
        <row r="205">
          <cell r="A205" t="str">
            <v xml:space="preserve">2810-5                                       </v>
          </cell>
          <cell r="C205">
            <v>0</v>
          </cell>
          <cell r="D205">
            <v>0</v>
          </cell>
        </row>
        <row r="206">
          <cell r="A206" t="str">
            <v xml:space="preserve">2815-5                                       </v>
          </cell>
          <cell r="C206">
            <v>0</v>
          </cell>
          <cell r="D206">
            <v>0</v>
          </cell>
        </row>
        <row r="207">
          <cell r="A207" t="str">
            <v xml:space="preserve">2820-5                                       </v>
          </cell>
          <cell r="C207">
            <v>0</v>
          </cell>
          <cell r="D207">
            <v>0</v>
          </cell>
        </row>
        <row r="208">
          <cell r="A208" t="str">
            <v xml:space="preserve">2977-5                                       </v>
          </cell>
          <cell r="C208">
            <v>-2747616.75</v>
          </cell>
          <cell r="D208">
            <v>0</v>
          </cell>
        </row>
        <row r="209">
          <cell r="A209" t="str">
            <v xml:space="preserve">3112-5                                       </v>
          </cell>
          <cell r="C209">
            <v>0</v>
          </cell>
          <cell r="D209">
            <v>0</v>
          </cell>
        </row>
        <row r="210">
          <cell r="A210" t="str">
            <v xml:space="preserve">3114-5                                       </v>
          </cell>
          <cell r="C210">
            <v>0</v>
          </cell>
          <cell r="D210">
            <v>0</v>
          </cell>
        </row>
        <row r="211">
          <cell r="A211" t="str">
            <v xml:space="preserve">3116-5                                       </v>
          </cell>
          <cell r="C211">
            <v>-686271181.46000004</v>
          </cell>
          <cell r="D211">
            <v>0</v>
          </cell>
        </row>
        <row r="212">
          <cell r="A212" t="str">
            <v xml:space="preserve">4010-5-81                                    </v>
          </cell>
          <cell r="C212">
            <v>-176140740.94999999</v>
          </cell>
          <cell r="D212">
            <v>-41613606.25</v>
          </cell>
        </row>
        <row r="213">
          <cell r="A213" t="str">
            <v xml:space="preserve">4011-5-82                                    </v>
          </cell>
          <cell r="C213">
            <v>-15779900</v>
          </cell>
          <cell r="D213">
            <v>-751200</v>
          </cell>
        </row>
        <row r="214">
          <cell r="A214" t="str">
            <v xml:space="preserve">4012-5-83                                    </v>
          </cell>
          <cell r="C214">
            <v>-2034525</v>
          </cell>
          <cell r="D214">
            <v>-1281500</v>
          </cell>
        </row>
        <row r="215">
          <cell r="A215" t="str">
            <v xml:space="preserve">4015-5-87                                    </v>
          </cell>
          <cell r="C215">
            <v>-391000</v>
          </cell>
          <cell r="D215">
            <v>-46000</v>
          </cell>
        </row>
        <row r="216">
          <cell r="A216" t="str">
            <v xml:space="preserve">4110-5-81                                    </v>
          </cell>
          <cell r="C216">
            <v>-1667365.72</v>
          </cell>
          <cell r="D216">
            <v>0</v>
          </cell>
        </row>
        <row r="217">
          <cell r="A217" t="str">
            <v xml:space="preserve">4111-5-82                                    </v>
          </cell>
          <cell r="C217">
            <v>0</v>
          </cell>
          <cell r="D217">
            <v>0</v>
          </cell>
        </row>
        <row r="218">
          <cell r="A218" t="str">
            <v xml:space="preserve">4112-5-83                                    </v>
          </cell>
          <cell r="C218">
            <v>-26736162.77</v>
          </cell>
          <cell r="D218">
            <v>-4001286.6400000006</v>
          </cell>
        </row>
        <row r="219">
          <cell r="A219" t="str">
            <v xml:space="preserve">4115-5-87                                    </v>
          </cell>
          <cell r="C219">
            <v>-9973414.0399999991</v>
          </cell>
          <cell r="D219">
            <v>-2777234.3000000007</v>
          </cell>
        </row>
        <row r="220">
          <cell r="A220" t="str">
            <v xml:space="preserve">4181-5-81                                    </v>
          </cell>
          <cell r="C220">
            <v>-13522525.58</v>
          </cell>
          <cell r="D220">
            <v>0</v>
          </cell>
        </row>
        <row r="221">
          <cell r="A221" t="str">
            <v xml:space="preserve">4181-5-87                                    </v>
          </cell>
          <cell r="C221">
            <v>0</v>
          </cell>
          <cell r="D221">
            <v>0</v>
          </cell>
        </row>
        <row r="222">
          <cell r="A222" t="str">
            <v xml:space="preserve">4182-5-81                                    </v>
          </cell>
          <cell r="C222">
            <v>0</v>
          </cell>
          <cell r="D222">
            <v>0</v>
          </cell>
        </row>
        <row r="223">
          <cell r="A223" t="str">
            <v xml:space="preserve">4183-5-81                                    </v>
          </cell>
          <cell r="C223">
            <v>-766164.35</v>
          </cell>
          <cell r="D223">
            <v>-230746.40000000002</v>
          </cell>
        </row>
        <row r="224">
          <cell r="A224" t="str">
            <v xml:space="preserve">4183-5-82                                    </v>
          </cell>
          <cell r="C224">
            <v>-685447.31</v>
          </cell>
          <cell r="D224">
            <v>-239625.44999999995</v>
          </cell>
        </row>
        <row r="225">
          <cell r="A225" t="str">
            <v xml:space="preserve">4183-5-83                                    </v>
          </cell>
          <cell r="C225">
            <v>-1658120.98</v>
          </cell>
          <cell r="D225">
            <v>-292913.54000000004</v>
          </cell>
        </row>
        <row r="226">
          <cell r="A226" t="str">
            <v xml:space="preserve">4183-5-87                                    </v>
          </cell>
          <cell r="C226">
            <v>-4306845.29</v>
          </cell>
          <cell r="D226">
            <v>0</v>
          </cell>
        </row>
        <row r="227">
          <cell r="A227" t="str">
            <v xml:space="preserve">4210-5-81                                    </v>
          </cell>
          <cell r="C227">
            <v>0</v>
          </cell>
          <cell r="D227">
            <v>0</v>
          </cell>
        </row>
        <row r="228">
          <cell r="A228" t="str">
            <v xml:space="preserve">4211-5-82                                    </v>
          </cell>
          <cell r="C228">
            <v>0</v>
          </cell>
          <cell r="D228">
            <v>0</v>
          </cell>
        </row>
        <row r="229">
          <cell r="A229" t="str">
            <v xml:space="preserve">4212-5-83                                    </v>
          </cell>
          <cell r="C229">
            <v>0</v>
          </cell>
          <cell r="D229">
            <v>0</v>
          </cell>
        </row>
        <row r="230">
          <cell r="A230" t="str">
            <v xml:space="preserve">4215-5-87                                    </v>
          </cell>
          <cell r="C230">
            <v>0</v>
          </cell>
          <cell r="D230">
            <v>0</v>
          </cell>
        </row>
        <row r="231">
          <cell r="A231" t="str">
            <v xml:space="preserve">4310-5-81                                    </v>
          </cell>
          <cell r="C231">
            <v>0</v>
          </cell>
          <cell r="D231">
            <v>0</v>
          </cell>
        </row>
        <row r="232">
          <cell r="A232" t="str">
            <v xml:space="preserve">4311-5-82                                    </v>
          </cell>
          <cell r="C232">
            <v>0</v>
          </cell>
          <cell r="D232">
            <v>0</v>
          </cell>
        </row>
        <row r="233">
          <cell r="A233" t="str">
            <v xml:space="preserve">4312-5-83                                    </v>
          </cell>
          <cell r="C233">
            <v>0</v>
          </cell>
          <cell r="D233">
            <v>0</v>
          </cell>
        </row>
        <row r="234">
          <cell r="A234" t="str">
            <v xml:space="preserve">4315-5-87                                    </v>
          </cell>
          <cell r="C234">
            <v>0</v>
          </cell>
          <cell r="D234">
            <v>0</v>
          </cell>
        </row>
        <row r="235">
          <cell r="A235" t="str">
            <v xml:space="preserve">4381-5-81                                    </v>
          </cell>
          <cell r="C235">
            <v>0</v>
          </cell>
          <cell r="D235">
            <v>0</v>
          </cell>
        </row>
        <row r="236">
          <cell r="A236" t="str">
            <v xml:space="preserve">4381-5-87                                    </v>
          </cell>
          <cell r="C236">
            <v>0</v>
          </cell>
          <cell r="D236">
            <v>0</v>
          </cell>
        </row>
        <row r="237">
          <cell r="A237" t="str">
            <v xml:space="preserve">4383-5-81                                    </v>
          </cell>
          <cell r="C237">
            <v>0</v>
          </cell>
          <cell r="D237">
            <v>0</v>
          </cell>
        </row>
        <row r="238">
          <cell r="A238" t="str">
            <v xml:space="preserve">4383-5-82                                    </v>
          </cell>
          <cell r="C238">
            <v>0</v>
          </cell>
          <cell r="D238">
            <v>0</v>
          </cell>
        </row>
        <row r="239">
          <cell r="A239" t="str">
            <v xml:space="preserve">4383-5-83                                    </v>
          </cell>
          <cell r="C239">
            <v>0</v>
          </cell>
          <cell r="D239">
            <v>0</v>
          </cell>
        </row>
        <row r="240">
          <cell r="A240" t="str">
            <v xml:space="preserve">4383-5-87                                    </v>
          </cell>
          <cell r="C240">
            <v>0</v>
          </cell>
          <cell r="D240">
            <v>0</v>
          </cell>
        </row>
        <row r="241">
          <cell r="A241" t="str">
            <v xml:space="preserve">4410-5-81                                    </v>
          </cell>
          <cell r="C241">
            <v>8083527.9500000002</v>
          </cell>
          <cell r="D241">
            <v>1981762.8500000006</v>
          </cell>
        </row>
        <row r="242">
          <cell r="A242" t="str">
            <v xml:space="preserve">4411-5-82                                    </v>
          </cell>
          <cell r="C242">
            <v>660421.09</v>
          </cell>
          <cell r="D242">
            <v>31837.390000000014</v>
          </cell>
        </row>
        <row r="243">
          <cell r="A243" t="str">
            <v xml:space="preserve">4412-5-83                                    </v>
          </cell>
          <cell r="C243">
            <v>155908.24</v>
          </cell>
          <cell r="D243">
            <v>-5032</v>
          </cell>
        </row>
        <row r="244">
          <cell r="A244" t="str">
            <v xml:space="preserve">4415-5-87                                    </v>
          </cell>
          <cell r="C244">
            <v>61940</v>
          </cell>
          <cell r="D244">
            <v>3180</v>
          </cell>
        </row>
        <row r="245">
          <cell r="A245" t="str">
            <v xml:space="preserve">4510-5-81                                    </v>
          </cell>
          <cell r="C245">
            <v>121091.84</v>
          </cell>
          <cell r="D245">
            <v>-497.19000000000233</v>
          </cell>
        </row>
        <row r="246">
          <cell r="A246" t="str">
            <v xml:space="preserve">4511-5-82                                    </v>
          </cell>
          <cell r="C246">
            <v>0</v>
          </cell>
          <cell r="D246">
            <v>0</v>
          </cell>
        </row>
        <row r="247">
          <cell r="A247" t="str">
            <v xml:space="preserve">4512-5-83                                    </v>
          </cell>
          <cell r="C247">
            <v>3631753.47</v>
          </cell>
          <cell r="D247">
            <v>517854.07999999961</v>
          </cell>
        </row>
        <row r="248">
          <cell r="A248" t="str">
            <v xml:space="preserve">4515-5-87                                    </v>
          </cell>
          <cell r="C248">
            <v>789810.4</v>
          </cell>
          <cell r="D248">
            <v>206369.09999999998</v>
          </cell>
        </row>
        <row r="249">
          <cell r="A249" t="str">
            <v xml:space="preserve">4581-5-81                                    </v>
          </cell>
          <cell r="C249">
            <v>2482992.48</v>
          </cell>
          <cell r="D249">
            <v>-1935.910000000149</v>
          </cell>
        </row>
        <row r="250">
          <cell r="A250" t="str">
            <v xml:space="preserve">4581-5-87                                    </v>
          </cell>
          <cell r="C250">
            <v>-10090.65</v>
          </cell>
          <cell r="D250">
            <v>0</v>
          </cell>
        </row>
        <row r="251">
          <cell r="A251" t="str">
            <v xml:space="preserve">4582-5-81                                    </v>
          </cell>
          <cell r="C251">
            <v>0</v>
          </cell>
          <cell r="D251">
            <v>0</v>
          </cell>
        </row>
        <row r="252">
          <cell r="A252" t="str">
            <v xml:space="preserve">4583-5-81                                    </v>
          </cell>
          <cell r="C252">
            <v>78013.460000000006</v>
          </cell>
          <cell r="D252">
            <v>27786.709999999992</v>
          </cell>
        </row>
        <row r="253">
          <cell r="A253" t="str">
            <v xml:space="preserve">4583-5-82                                    </v>
          </cell>
          <cell r="C253">
            <v>86217.69</v>
          </cell>
          <cell r="D253">
            <v>27689.509999999995</v>
          </cell>
        </row>
        <row r="254">
          <cell r="A254" t="str">
            <v xml:space="preserve">4583-5-83                                    </v>
          </cell>
          <cell r="C254">
            <v>170180.24</v>
          </cell>
          <cell r="D254">
            <v>31298.75</v>
          </cell>
        </row>
        <row r="255">
          <cell r="A255" t="str">
            <v xml:space="preserve">4583-5-87                                    </v>
          </cell>
          <cell r="C255">
            <v>595920.86</v>
          </cell>
          <cell r="D255">
            <v>0</v>
          </cell>
        </row>
        <row r="256">
          <cell r="A256" t="str">
            <v xml:space="preserve">4610-5-81                                    </v>
          </cell>
          <cell r="C256">
            <v>0</v>
          </cell>
          <cell r="D256">
            <v>0</v>
          </cell>
        </row>
        <row r="257">
          <cell r="A257" t="str">
            <v xml:space="preserve">4611-5-82                                    </v>
          </cell>
          <cell r="C257">
            <v>0</v>
          </cell>
          <cell r="D257">
            <v>0</v>
          </cell>
        </row>
        <row r="258">
          <cell r="A258" t="str">
            <v xml:space="preserve">4612-5-83                                    </v>
          </cell>
          <cell r="C258">
            <v>0</v>
          </cell>
          <cell r="D258">
            <v>0</v>
          </cell>
        </row>
        <row r="259">
          <cell r="A259" t="str">
            <v xml:space="preserve">4615-5-87                                    </v>
          </cell>
          <cell r="C259">
            <v>0</v>
          </cell>
          <cell r="D259">
            <v>0</v>
          </cell>
        </row>
        <row r="260">
          <cell r="A260" t="str">
            <v xml:space="preserve">4710-5-81                                    </v>
          </cell>
          <cell r="C260">
            <v>0</v>
          </cell>
          <cell r="D260">
            <v>0</v>
          </cell>
        </row>
        <row r="261">
          <cell r="A261" t="str">
            <v xml:space="preserve">4711-5-82                                    </v>
          </cell>
          <cell r="C261">
            <v>0</v>
          </cell>
          <cell r="D261">
            <v>0</v>
          </cell>
        </row>
        <row r="262">
          <cell r="A262" t="str">
            <v xml:space="preserve">4712-5-83                                    </v>
          </cell>
          <cell r="C262">
            <v>0</v>
          </cell>
          <cell r="D262">
            <v>0</v>
          </cell>
        </row>
        <row r="263">
          <cell r="A263" t="str">
            <v xml:space="preserve">4715-5-87                                    </v>
          </cell>
          <cell r="C263">
            <v>0</v>
          </cell>
          <cell r="D263">
            <v>0</v>
          </cell>
        </row>
        <row r="264">
          <cell r="A264" t="str">
            <v xml:space="preserve">4781-5-81                                    </v>
          </cell>
          <cell r="C264">
            <v>0</v>
          </cell>
          <cell r="D264">
            <v>0</v>
          </cell>
        </row>
        <row r="265">
          <cell r="A265" t="str">
            <v xml:space="preserve">4782-5-81                                    </v>
          </cell>
          <cell r="C265">
            <v>0</v>
          </cell>
          <cell r="D265">
            <v>0</v>
          </cell>
        </row>
        <row r="266">
          <cell r="A266" t="str">
            <v xml:space="preserve">4783-5-81                                    </v>
          </cell>
          <cell r="C266">
            <v>0</v>
          </cell>
          <cell r="D266">
            <v>0</v>
          </cell>
        </row>
        <row r="267">
          <cell r="A267" t="str">
            <v xml:space="preserve">4783-5-82                                    </v>
          </cell>
          <cell r="C267">
            <v>0</v>
          </cell>
          <cell r="D267">
            <v>0</v>
          </cell>
        </row>
        <row r="268">
          <cell r="A268" t="str">
            <v xml:space="preserve">4783-5-83                                    </v>
          </cell>
          <cell r="C268">
            <v>0</v>
          </cell>
          <cell r="D268">
            <v>0</v>
          </cell>
        </row>
        <row r="269">
          <cell r="A269" t="str">
            <v xml:space="preserve">4783-5-87                                    </v>
          </cell>
          <cell r="C269">
            <v>0</v>
          </cell>
          <cell r="D269">
            <v>0</v>
          </cell>
        </row>
        <row r="270">
          <cell r="A270" t="str">
            <v xml:space="preserve">5000-5-100                                   </v>
          </cell>
          <cell r="C270">
            <v>0</v>
          </cell>
          <cell r="D270">
            <v>0</v>
          </cell>
        </row>
        <row r="271">
          <cell r="A271" t="str">
            <v xml:space="preserve">5000-6-170                                   </v>
          </cell>
          <cell r="C271">
            <v>0</v>
          </cell>
          <cell r="D271">
            <v>0</v>
          </cell>
        </row>
        <row r="272">
          <cell r="A272" t="str">
            <v xml:space="preserve">5000-6-270                                   </v>
          </cell>
          <cell r="C272">
            <v>0</v>
          </cell>
          <cell r="D272">
            <v>0</v>
          </cell>
        </row>
        <row r="273">
          <cell r="A273" t="str">
            <v xml:space="preserve">5000-7-100                                   </v>
          </cell>
          <cell r="C273">
            <v>0</v>
          </cell>
          <cell r="D273">
            <v>0</v>
          </cell>
        </row>
        <row r="274">
          <cell r="A274" t="str">
            <v xml:space="preserve">5000-7-200                                   </v>
          </cell>
          <cell r="C274">
            <v>0</v>
          </cell>
          <cell r="D274">
            <v>0</v>
          </cell>
        </row>
        <row r="275">
          <cell r="A275" t="str">
            <v xml:space="preserve">5010-5-100                                   </v>
          </cell>
          <cell r="C275">
            <v>0</v>
          </cell>
          <cell r="D275">
            <v>0</v>
          </cell>
        </row>
        <row r="276">
          <cell r="A276" t="str">
            <v xml:space="preserve">5010-5-200                                   </v>
          </cell>
          <cell r="C276">
            <v>0</v>
          </cell>
          <cell r="D276">
            <v>0</v>
          </cell>
        </row>
        <row r="277">
          <cell r="A277" t="str">
            <v xml:space="preserve">5010-6-170                                   </v>
          </cell>
          <cell r="C277">
            <v>0</v>
          </cell>
          <cell r="D277">
            <v>0</v>
          </cell>
        </row>
        <row r="278">
          <cell r="A278" t="str">
            <v xml:space="preserve">5010-6-270                                   </v>
          </cell>
          <cell r="C278">
            <v>0</v>
          </cell>
          <cell r="D278">
            <v>0</v>
          </cell>
        </row>
        <row r="279">
          <cell r="A279" t="str">
            <v xml:space="preserve">5010-7-100                                   </v>
          </cell>
          <cell r="C279">
            <v>0</v>
          </cell>
          <cell r="D279">
            <v>0</v>
          </cell>
        </row>
        <row r="280">
          <cell r="A280" t="str">
            <v xml:space="preserve">5010-7-200                                   </v>
          </cell>
          <cell r="C280">
            <v>0</v>
          </cell>
          <cell r="D280">
            <v>0</v>
          </cell>
        </row>
        <row r="281">
          <cell r="A281" t="str">
            <v xml:space="preserve">5012-5-100                                   </v>
          </cell>
          <cell r="C281">
            <v>5431117.5300000003</v>
          </cell>
          <cell r="D281">
            <v>0</v>
          </cell>
        </row>
        <row r="282">
          <cell r="A282" t="str">
            <v xml:space="preserve">5012-6-170                                   </v>
          </cell>
          <cell r="C282">
            <v>603126.46</v>
          </cell>
          <cell r="D282">
            <v>0</v>
          </cell>
        </row>
        <row r="283">
          <cell r="A283" t="str">
            <v xml:space="preserve">5012-7-100                                   </v>
          </cell>
          <cell r="C283">
            <v>770016.44</v>
          </cell>
          <cell r="D283">
            <v>0</v>
          </cell>
        </row>
        <row r="284">
          <cell r="A284" t="str">
            <v xml:space="preserve">5115-5-100                                   </v>
          </cell>
          <cell r="C284">
            <v>2002444.48</v>
          </cell>
          <cell r="D284">
            <v>190803.35000000009</v>
          </cell>
        </row>
        <row r="285">
          <cell r="A285" t="str">
            <v xml:space="preserve">5115-5-200                                   </v>
          </cell>
          <cell r="C285">
            <v>0</v>
          </cell>
          <cell r="D285">
            <v>0</v>
          </cell>
        </row>
        <row r="286">
          <cell r="A286" t="str">
            <v xml:space="preserve">5115-6-170                                   </v>
          </cell>
          <cell r="C286">
            <v>688637.14</v>
          </cell>
          <cell r="D286">
            <v>529023.74999999988</v>
          </cell>
        </row>
        <row r="287">
          <cell r="A287" t="str">
            <v xml:space="preserve">5115-6-270                                   </v>
          </cell>
          <cell r="C287">
            <v>0</v>
          </cell>
          <cell r="D287">
            <v>0</v>
          </cell>
        </row>
        <row r="288">
          <cell r="A288" t="str">
            <v xml:space="preserve">5115-7-100                                   </v>
          </cell>
          <cell r="C288">
            <v>922053.85</v>
          </cell>
          <cell r="D288">
            <v>209383.59999999998</v>
          </cell>
        </row>
        <row r="289">
          <cell r="A289" t="str">
            <v xml:space="preserve">5115-7-200                                   </v>
          </cell>
          <cell r="C289">
            <v>0</v>
          </cell>
          <cell r="D289">
            <v>0</v>
          </cell>
        </row>
        <row r="290">
          <cell r="A290" t="str">
            <v xml:space="preserve">5116-5-100                                   </v>
          </cell>
          <cell r="C290">
            <v>12787540.49</v>
          </cell>
          <cell r="D290">
            <v>2547026.4499999993</v>
          </cell>
        </row>
        <row r="291">
          <cell r="A291" t="str">
            <v xml:space="preserve">5116-5-200                                   </v>
          </cell>
          <cell r="C291">
            <v>0</v>
          </cell>
          <cell r="D291">
            <v>0</v>
          </cell>
        </row>
        <row r="292">
          <cell r="A292" t="str">
            <v xml:space="preserve">5116-6-170                                   </v>
          </cell>
          <cell r="C292">
            <v>1793984.59</v>
          </cell>
          <cell r="D292">
            <v>1526463.3299999998</v>
          </cell>
        </row>
        <row r="293">
          <cell r="A293" t="str">
            <v xml:space="preserve">5116-6-270                                   </v>
          </cell>
          <cell r="C293">
            <v>0</v>
          </cell>
          <cell r="D293">
            <v>0</v>
          </cell>
        </row>
        <row r="294">
          <cell r="A294" t="str">
            <v xml:space="preserve">5116-7-100                                   </v>
          </cell>
          <cell r="C294">
            <v>2103083.62</v>
          </cell>
          <cell r="D294">
            <v>374335</v>
          </cell>
        </row>
        <row r="295">
          <cell r="A295" t="str">
            <v xml:space="preserve">5116-7-200                                   </v>
          </cell>
          <cell r="C295">
            <v>0</v>
          </cell>
          <cell r="D295">
            <v>0</v>
          </cell>
        </row>
        <row r="296">
          <cell r="A296" t="str">
            <v xml:space="preserve">5117-5-100                                   </v>
          </cell>
          <cell r="C296">
            <v>25139391.420000002</v>
          </cell>
          <cell r="D296">
            <v>5073264.8499999978</v>
          </cell>
        </row>
        <row r="297">
          <cell r="A297" t="str">
            <v xml:space="preserve">5117-5-200                                   </v>
          </cell>
          <cell r="C297">
            <v>0</v>
          </cell>
          <cell r="D297">
            <v>0</v>
          </cell>
        </row>
        <row r="298">
          <cell r="A298" t="str">
            <v xml:space="preserve">5117-6-170                                   </v>
          </cell>
          <cell r="C298">
            <v>1187947.01</v>
          </cell>
          <cell r="D298">
            <v>1072800.3499999999</v>
          </cell>
        </row>
        <row r="299">
          <cell r="A299" t="str">
            <v xml:space="preserve">5117-6-270                                   </v>
          </cell>
          <cell r="C299">
            <v>0</v>
          </cell>
          <cell r="D299">
            <v>0</v>
          </cell>
        </row>
        <row r="300">
          <cell r="A300" t="str">
            <v xml:space="preserve">5117-7-100                                   </v>
          </cell>
          <cell r="C300">
            <v>7307261.6900000004</v>
          </cell>
          <cell r="D300">
            <v>1162979.7999999998</v>
          </cell>
        </row>
        <row r="301">
          <cell r="A301" t="str">
            <v xml:space="preserve">5117-7-200                                   </v>
          </cell>
          <cell r="C301">
            <v>0</v>
          </cell>
          <cell r="D301">
            <v>0</v>
          </cell>
        </row>
        <row r="302">
          <cell r="A302" t="str">
            <v xml:space="preserve">5118-5-100                                   </v>
          </cell>
          <cell r="C302">
            <v>2787479.33</v>
          </cell>
          <cell r="D302">
            <v>629638.06000000006</v>
          </cell>
        </row>
        <row r="303">
          <cell r="A303" t="str">
            <v xml:space="preserve">5118-5-200                                   </v>
          </cell>
          <cell r="C303">
            <v>0</v>
          </cell>
          <cell r="D303">
            <v>0</v>
          </cell>
        </row>
        <row r="304">
          <cell r="A304" t="str">
            <v xml:space="preserve">5118-6-170                                   </v>
          </cell>
          <cell r="C304">
            <v>0</v>
          </cell>
          <cell r="D304">
            <v>0</v>
          </cell>
        </row>
        <row r="305">
          <cell r="A305" t="str">
            <v xml:space="preserve">5118-6-270                                   </v>
          </cell>
          <cell r="C305">
            <v>0</v>
          </cell>
          <cell r="D305">
            <v>0</v>
          </cell>
        </row>
        <row r="306">
          <cell r="A306" t="str">
            <v xml:space="preserve">5118-7-100                                   </v>
          </cell>
          <cell r="C306">
            <v>1897098.38</v>
          </cell>
          <cell r="D306">
            <v>381592.2200000002</v>
          </cell>
        </row>
        <row r="307">
          <cell r="A307" t="str">
            <v xml:space="preserve">5118-7-200                                   </v>
          </cell>
          <cell r="C307">
            <v>0</v>
          </cell>
          <cell r="D307">
            <v>0</v>
          </cell>
        </row>
        <row r="308">
          <cell r="A308" t="str">
            <v xml:space="preserve">5119-5-100                                   </v>
          </cell>
          <cell r="C308">
            <v>0</v>
          </cell>
          <cell r="D308">
            <v>0</v>
          </cell>
        </row>
        <row r="309">
          <cell r="A309" t="str">
            <v xml:space="preserve">5119-5-200                                   </v>
          </cell>
          <cell r="C309">
            <v>0</v>
          </cell>
          <cell r="D309">
            <v>0</v>
          </cell>
        </row>
        <row r="310">
          <cell r="A310" t="str">
            <v xml:space="preserve">5119-6-170                                   </v>
          </cell>
          <cell r="C310">
            <v>0</v>
          </cell>
          <cell r="D310">
            <v>0</v>
          </cell>
        </row>
        <row r="311">
          <cell r="A311" t="str">
            <v xml:space="preserve">5119-6-270                                   </v>
          </cell>
          <cell r="C311">
            <v>0</v>
          </cell>
          <cell r="D311">
            <v>0</v>
          </cell>
        </row>
        <row r="312">
          <cell r="A312" t="str">
            <v xml:space="preserve">5119-7-100                                   </v>
          </cell>
          <cell r="C312">
            <v>0</v>
          </cell>
          <cell r="D312">
            <v>0</v>
          </cell>
        </row>
        <row r="313">
          <cell r="A313" t="str">
            <v xml:space="preserve">5119-7-200                                   </v>
          </cell>
          <cell r="C313">
            <v>0</v>
          </cell>
          <cell r="D313">
            <v>0</v>
          </cell>
        </row>
        <row r="314">
          <cell r="A314" t="str">
            <v xml:space="preserve">5120-5-100                                   </v>
          </cell>
          <cell r="C314">
            <v>0</v>
          </cell>
          <cell r="D314">
            <v>0</v>
          </cell>
        </row>
        <row r="315">
          <cell r="A315" t="str">
            <v xml:space="preserve">5120-5-200                                   </v>
          </cell>
          <cell r="C315">
            <v>0</v>
          </cell>
          <cell r="D315">
            <v>0</v>
          </cell>
        </row>
        <row r="316">
          <cell r="A316" t="str">
            <v xml:space="preserve">5120-6-170                                   </v>
          </cell>
          <cell r="C316">
            <v>0</v>
          </cell>
          <cell r="D316">
            <v>0</v>
          </cell>
        </row>
        <row r="317">
          <cell r="A317" t="str">
            <v xml:space="preserve">5120-6-270                                   </v>
          </cell>
          <cell r="C317">
            <v>0</v>
          </cell>
          <cell r="D317">
            <v>0</v>
          </cell>
        </row>
        <row r="318">
          <cell r="A318" t="str">
            <v xml:space="preserve">5120-7-100                                   </v>
          </cell>
          <cell r="C318">
            <v>0</v>
          </cell>
          <cell r="D318">
            <v>0</v>
          </cell>
        </row>
        <row r="319">
          <cell r="A319" t="str">
            <v xml:space="preserve">5120-7-200                                   </v>
          </cell>
          <cell r="C319">
            <v>0</v>
          </cell>
          <cell r="D319">
            <v>0</v>
          </cell>
        </row>
        <row r="320">
          <cell r="A320" t="str">
            <v xml:space="preserve">5121-5-100                                   </v>
          </cell>
          <cell r="C320">
            <v>0</v>
          </cell>
          <cell r="D320">
            <v>0</v>
          </cell>
        </row>
        <row r="321">
          <cell r="A321" t="str">
            <v xml:space="preserve">5121-5-200                                   </v>
          </cell>
          <cell r="C321">
            <v>0</v>
          </cell>
          <cell r="D321">
            <v>0</v>
          </cell>
        </row>
        <row r="322">
          <cell r="A322" t="str">
            <v xml:space="preserve">5121-6-170                                   </v>
          </cell>
          <cell r="C322">
            <v>92835</v>
          </cell>
          <cell r="D322">
            <v>53120</v>
          </cell>
        </row>
        <row r="323">
          <cell r="A323" t="str">
            <v xml:space="preserve">5121-6-270                                   </v>
          </cell>
          <cell r="C323">
            <v>0</v>
          </cell>
          <cell r="D323">
            <v>0</v>
          </cell>
        </row>
        <row r="324">
          <cell r="A324" t="str">
            <v xml:space="preserve">5121-7-100                                   </v>
          </cell>
          <cell r="C324">
            <v>97099.5</v>
          </cell>
          <cell r="D324">
            <v>14500</v>
          </cell>
        </row>
        <row r="325">
          <cell r="A325" t="str">
            <v xml:space="preserve">5121-7-200                                   </v>
          </cell>
          <cell r="C325">
            <v>0</v>
          </cell>
          <cell r="D325">
            <v>0</v>
          </cell>
        </row>
        <row r="326">
          <cell r="A326" t="str">
            <v xml:space="preserve">5122-5-100                                   </v>
          </cell>
          <cell r="C326">
            <v>0</v>
          </cell>
          <cell r="D326">
            <v>0</v>
          </cell>
        </row>
        <row r="327">
          <cell r="A327" t="str">
            <v xml:space="preserve">5122-5-200                                   </v>
          </cell>
          <cell r="C327">
            <v>0</v>
          </cell>
          <cell r="D327">
            <v>0</v>
          </cell>
        </row>
        <row r="328">
          <cell r="A328" t="str">
            <v xml:space="preserve">5122-6-170                                   </v>
          </cell>
          <cell r="C328">
            <v>0</v>
          </cell>
          <cell r="D328">
            <v>0</v>
          </cell>
        </row>
        <row r="329">
          <cell r="A329" t="str">
            <v xml:space="preserve">5122-6-270                                   </v>
          </cell>
          <cell r="C329">
            <v>0</v>
          </cell>
          <cell r="D329">
            <v>0</v>
          </cell>
        </row>
        <row r="330">
          <cell r="A330" t="str">
            <v xml:space="preserve">5122-7-100                                   </v>
          </cell>
          <cell r="C330">
            <v>1596</v>
          </cell>
          <cell r="D330">
            <v>0</v>
          </cell>
        </row>
        <row r="331">
          <cell r="A331" t="str">
            <v xml:space="preserve">5122-7-200                                   </v>
          </cell>
          <cell r="C331">
            <v>0</v>
          </cell>
          <cell r="D331">
            <v>0</v>
          </cell>
        </row>
        <row r="332">
          <cell r="A332" t="str">
            <v xml:space="preserve">5123-5-100                                   </v>
          </cell>
          <cell r="C332">
            <v>75961.2</v>
          </cell>
          <cell r="D332">
            <v>9248.6200000000099</v>
          </cell>
        </row>
        <row r="333">
          <cell r="A333" t="str">
            <v xml:space="preserve">5123-5-200                                   </v>
          </cell>
          <cell r="C333">
            <v>0</v>
          </cell>
          <cell r="D333">
            <v>0</v>
          </cell>
        </row>
        <row r="334">
          <cell r="A334" t="str">
            <v xml:space="preserve">5123-6-170                                   </v>
          </cell>
          <cell r="C334">
            <v>0</v>
          </cell>
          <cell r="D334">
            <v>0</v>
          </cell>
        </row>
        <row r="335">
          <cell r="A335" t="str">
            <v xml:space="preserve">5123-6-270                                   </v>
          </cell>
          <cell r="C335">
            <v>0</v>
          </cell>
          <cell r="D335">
            <v>0</v>
          </cell>
        </row>
        <row r="336">
          <cell r="A336" t="str">
            <v xml:space="preserve">5123-7-100                                   </v>
          </cell>
          <cell r="C336">
            <v>0</v>
          </cell>
          <cell r="D336">
            <v>0</v>
          </cell>
        </row>
        <row r="337">
          <cell r="A337" t="str">
            <v xml:space="preserve">5123-7-200                                   </v>
          </cell>
          <cell r="C337">
            <v>0</v>
          </cell>
          <cell r="D337">
            <v>0</v>
          </cell>
        </row>
        <row r="338">
          <cell r="A338" t="str">
            <v xml:space="preserve">5125-5-100                                   </v>
          </cell>
          <cell r="C338">
            <v>0</v>
          </cell>
          <cell r="D338">
            <v>0</v>
          </cell>
        </row>
        <row r="339">
          <cell r="A339" t="str">
            <v xml:space="preserve">5125-6-170                                   </v>
          </cell>
          <cell r="C339">
            <v>3040</v>
          </cell>
          <cell r="D339">
            <v>0</v>
          </cell>
        </row>
        <row r="340">
          <cell r="A340" t="str">
            <v xml:space="preserve">5125-7-100                                   </v>
          </cell>
          <cell r="C340">
            <v>500</v>
          </cell>
          <cell r="D340">
            <v>0</v>
          </cell>
        </row>
        <row r="341">
          <cell r="A341" t="str">
            <v xml:space="preserve">5126-5-100                                   </v>
          </cell>
          <cell r="C341">
            <v>0</v>
          </cell>
          <cell r="D341">
            <v>0</v>
          </cell>
        </row>
        <row r="342">
          <cell r="A342" t="str">
            <v xml:space="preserve">5126-6-170                                   </v>
          </cell>
          <cell r="C342">
            <v>3500</v>
          </cell>
          <cell r="D342">
            <v>0</v>
          </cell>
        </row>
        <row r="343">
          <cell r="A343" t="str">
            <v xml:space="preserve">5126-7-100                                   </v>
          </cell>
          <cell r="C343">
            <v>500</v>
          </cell>
          <cell r="D343">
            <v>0</v>
          </cell>
        </row>
        <row r="344">
          <cell r="A344" t="str">
            <v xml:space="preserve">5210-5-100                                   </v>
          </cell>
          <cell r="C344">
            <v>279536</v>
          </cell>
          <cell r="D344">
            <v>67919</v>
          </cell>
        </row>
        <row r="345">
          <cell r="A345" t="str">
            <v xml:space="preserve">5210-5-200                                   </v>
          </cell>
          <cell r="C345">
            <v>0</v>
          </cell>
          <cell r="D345">
            <v>0</v>
          </cell>
        </row>
        <row r="346">
          <cell r="A346" t="str">
            <v xml:space="preserve">5210-6-170                                   </v>
          </cell>
          <cell r="C346">
            <v>0</v>
          </cell>
          <cell r="D346">
            <v>0</v>
          </cell>
        </row>
        <row r="347">
          <cell r="A347" t="str">
            <v xml:space="preserve">5210-6-270                                   </v>
          </cell>
          <cell r="C347">
            <v>0</v>
          </cell>
          <cell r="D347">
            <v>0</v>
          </cell>
        </row>
        <row r="348">
          <cell r="A348" t="str">
            <v xml:space="preserve">5210-7-100                                   </v>
          </cell>
          <cell r="C348">
            <v>148507</v>
          </cell>
          <cell r="D348">
            <v>34643</v>
          </cell>
        </row>
        <row r="349">
          <cell r="A349" t="str">
            <v xml:space="preserve">5210-7-200                                   </v>
          </cell>
          <cell r="C349">
            <v>0</v>
          </cell>
          <cell r="D349">
            <v>0</v>
          </cell>
        </row>
        <row r="350">
          <cell r="A350" t="str">
            <v xml:space="preserve">5211-5-100                                   </v>
          </cell>
          <cell r="C350">
            <v>0</v>
          </cell>
          <cell r="D350">
            <v>0</v>
          </cell>
        </row>
        <row r="351">
          <cell r="A351" t="str">
            <v xml:space="preserve">5211-5-200                                   </v>
          </cell>
          <cell r="C351">
            <v>0</v>
          </cell>
          <cell r="D351">
            <v>0</v>
          </cell>
        </row>
        <row r="352">
          <cell r="A352" t="str">
            <v xml:space="preserve">5211-6-170                                   </v>
          </cell>
          <cell r="C352">
            <v>0</v>
          </cell>
          <cell r="D352">
            <v>0</v>
          </cell>
        </row>
        <row r="353">
          <cell r="A353" t="str">
            <v xml:space="preserve">5211-6-270                                   </v>
          </cell>
          <cell r="C353">
            <v>0</v>
          </cell>
          <cell r="D353">
            <v>0</v>
          </cell>
        </row>
        <row r="354">
          <cell r="A354" t="str">
            <v xml:space="preserve">5211-7-100                                   </v>
          </cell>
          <cell r="C354">
            <v>0</v>
          </cell>
          <cell r="D354">
            <v>0</v>
          </cell>
        </row>
        <row r="355">
          <cell r="A355" t="str">
            <v xml:space="preserve">5211-7-200                                   </v>
          </cell>
          <cell r="C355">
            <v>0</v>
          </cell>
          <cell r="D355">
            <v>0</v>
          </cell>
        </row>
        <row r="356">
          <cell r="A356" t="str">
            <v xml:space="preserve">5212-5-100                                   </v>
          </cell>
          <cell r="C356">
            <v>165033.12</v>
          </cell>
          <cell r="D356">
            <v>7980.8699999999953</v>
          </cell>
        </row>
        <row r="357">
          <cell r="A357" t="str">
            <v xml:space="preserve">5212-5-200                                   </v>
          </cell>
          <cell r="C357">
            <v>0</v>
          </cell>
          <cell r="D357">
            <v>0</v>
          </cell>
        </row>
        <row r="358">
          <cell r="A358" t="str">
            <v xml:space="preserve">5212-6-170                                   </v>
          </cell>
          <cell r="C358">
            <v>0</v>
          </cell>
          <cell r="D358">
            <v>0</v>
          </cell>
        </row>
        <row r="359">
          <cell r="A359" t="str">
            <v xml:space="preserve">5212-6-270                                   </v>
          </cell>
          <cell r="C359">
            <v>0</v>
          </cell>
          <cell r="D359">
            <v>0</v>
          </cell>
        </row>
        <row r="360">
          <cell r="A360" t="str">
            <v xml:space="preserve">5212-7-100                                   </v>
          </cell>
          <cell r="C360">
            <v>62492.959999999999</v>
          </cell>
          <cell r="D360">
            <v>4347.1700000000055</v>
          </cell>
        </row>
        <row r="361">
          <cell r="A361" t="str">
            <v xml:space="preserve">5212-7-200                                   </v>
          </cell>
          <cell r="C361">
            <v>0</v>
          </cell>
          <cell r="D361">
            <v>0</v>
          </cell>
        </row>
        <row r="362">
          <cell r="A362" t="str">
            <v xml:space="preserve">5213-5-100                                   </v>
          </cell>
          <cell r="C362">
            <v>13874</v>
          </cell>
          <cell r="D362">
            <v>3350</v>
          </cell>
        </row>
        <row r="363">
          <cell r="A363" t="str">
            <v xml:space="preserve">5213-5-200                                   </v>
          </cell>
          <cell r="C363">
            <v>0</v>
          </cell>
          <cell r="D363">
            <v>0</v>
          </cell>
        </row>
        <row r="364">
          <cell r="A364" t="str">
            <v xml:space="preserve">5213-6-170                                   </v>
          </cell>
          <cell r="C364">
            <v>0</v>
          </cell>
          <cell r="D364">
            <v>0</v>
          </cell>
        </row>
        <row r="365">
          <cell r="A365" t="str">
            <v xml:space="preserve">5213-6-270                                   </v>
          </cell>
          <cell r="C365">
            <v>0</v>
          </cell>
          <cell r="D365">
            <v>0</v>
          </cell>
        </row>
        <row r="366">
          <cell r="A366" t="str">
            <v xml:space="preserve">5213-7-100                                   </v>
          </cell>
          <cell r="C366">
            <v>7321</v>
          </cell>
          <cell r="D366">
            <v>1712</v>
          </cell>
        </row>
        <row r="367">
          <cell r="A367" t="str">
            <v xml:space="preserve">5213-7-200                                   </v>
          </cell>
          <cell r="C367">
            <v>0</v>
          </cell>
          <cell r="D367">
            <v>0</v>
          </cell>
        </row>
        <row r="368">
          <cell r="A368" t="str">
            <v xml:space="preserve">5214-5-100                                   </v>
          </cell>
          <cell r="C368">
            <v>0</v>
          </cell>
          <cell r="D368">
            <v>0</v>
          </cell>
        </row>
        <row r="369">
          <cell r="A369" t="str">
            <v xml:space="preserve">5214-5-200                                   </v>
          </cell>
          <cell r="C369">
            <v>0</v>
          </cell>
          <cell r="D369">
            <v>0</v>
          </cell>
        </row>
        <row r="370">
          <cell r="A370" t="str">
            <v xml:space="preserve">5214-6-170                                   </v>
          </cell>
          <cell r="C370">
            <v>0</v>
          </cell>
          <cell r="D370">
            <v>0</v>
          </cell>
        </row>
        <row r="371">
          <cell r="A371" t="str">
            <v xml:space="preserve">5214-6-270                                   </v>
          </cell>
          <cell r="C371">
            <v>0</v>
          </cell>
          <cell r="D371">
            <v>0</v>
          </cell>
        </row>
        <row r="372">
          <cell r="A372" t="str">
            <v xml:space="preserve">5214-7-100                                   </v>
          </cell>
          <cell r="C372">
            <v>0</v>
          </cell>
          <cell r="D372">
            <v>0</v>
          </cell>
        </row>
        <row r="373">
          <cell r="A373" t="str">
            <v xml:space="preserve">5214-7-200                                   </v>
          </cell>
          <cell r="C373">
            <v>0</v>
          </cell>
          <cell r="D373">
            <v>0</v>
          </cell>
        </row>
        <row r="374">
          <cell r="A374" t="str">
            <v xml:space="preserve">5215-5-100                                   </v>
          </cell>
          <cell r="C374">
            <v>0</v>
          </cell>
          <cell r="D374">
            <v>21122.59</v>
          </cell>
        </row>
        <row r="375">
          <cell r="A375" t="str">
            <v xml:space="preserve">5215-5-200                                   </v>
          </cell>
          <cell r="C375">
            <v>0</v>
          </cell>
          <cell r="D375">
            <v>0</v>
          </cell>
        </row>
        <row r="376">
          <cell r="A376" t="str">
            <v xml:space="preserve">5215-6-170                                   </v>
          </cell>
          <cell r="C376">
            <v>0</v>
          </cell>
          <cell r="D376">
            <v>0</v>
          </cell>
        </row>
        <row r="377">
          <cell r="A377" t="str">
            <v xml:space="preserve">5215-6-270                                   </v>
          </cell>
          <cell r="C377">
            <v>0</v>
          </cell>
          <cell r="D377">
            <v>0</v>
          </cell>
        </row>
        <row r="378">
          <cell r="A378" t="str">
            <v xml:space="preserve">5215-7-100                                   </v>
          </cell>
          <cell r="C378">
            <v>0</v>
          </cell>
          <cell r="D378">
            <v>13306.72</v>
          </cell>
        </row>
        <row r="379">
          <cell r="A379" t="str">
            <v xml:space="preserve">5215-7-200                                   </v>
          </cell>
          <cell r="C379">
            <v>0</v>
          </cell>
          <cell r="D379">
            <v>0</v>
          </cell>
        </row>
        <row r="380">
          <cell r="A380" t="str">
            <v xml:space="preserve">5216-5-100                                   </v>
          </cell>
          <cell r="C380">
            <v>0</v>
          </cell>
          <cell r="D380">
            <v>0</v>
          </cell>
        </row>
        <row r="381">
          <cell r="A381" t="str">
            <v xml:space="preserve">5216-5-200                                   </v>
          </cell>
          <cell r="C381">
            <v>0</v>
          </cell>
          <cell r="D381">
            <v>0</v>
          </cell>
        </row>
        <row r="382">
          <cell r="A382" t="str">
            <v xml:space="preserve">5216-6-170                                   </v>
          </cell>
          <cell r="C382">
            <v>0</v>
          </cell>
          <cell r="D382">
            <v>0</v>
          </cell>
        </row>
        <row r="383">
          <cell r="A383" t="str">
            <v xml:space="preserve">5216-6-270                                   </v>
          </cell>
          <cell r="C383">
            <v>0</v>
          </cell>
          <cell r="D383">
            <v>0</v>
          </cell>
        </row>
        <row r="384">
          <cell r="A384" t="str">
            <v xml:space="preserve">5216-7-100                                   </v>
          </cell>
          <cell r="C384">
            <v>0</v>
          </cell>
          <cell r="D384">
            <v>0</v>
          </cell>
        </row>
        <row r="385">
          <cell r="A385" t="str">
            <v xml:space="preserve">5216-7-200                                   </v>
          </cell>
          <cell r="C385">
            <v>0</v>
          </cell>
          <cell r="D385">
            <v>0</v>
          </cell>
        </row>
        <row r="386">
          <cell r="A386" t="str">
            <v xml:space="preserve">5217-5-100                                   </v>
          </cell>
          <cell r="C386">
            <v>0</v>
          </cell>
          <cell r="D386">
            <v>0</v>
          </cell>
        </row>
        <row r="387">
          <cell r="A387" t="str">
            <v xml:space="preserve">5217-5-200                                   </v>
          </cell>
          <cell r="C387">
            <v>0</v>
          </cell>
          <cell r="D387">
            <v>0</v>
          </cell>
        </row>
        <row r="388">
          <cell r="A388" t="str">
            <v xml:space="preserve">5217-6-170                                   </v>
          </cell>
          <cell r="C388">
            <v>0</v>
          </cell>
          <cell r="D388">
            <v>0</v>
          </cell>
        </row>
        <row r="389">
          <cell r="A389" t="str">
            <v xml:space="preserve">5217-6-270                                   </v>
          </cell>
          <cell r="C389">
            <v>0</v>
          </cell>
          <cell r="D389">
            <v>0</v>
          </cell>
        </row>
        <row r="390">
          <cell r="A390" t="str">
            <v xml:space="preserve">5217-7-100                                   </v>
          </cell>
          <cell r="C390">
            <v>0</v>
          </cell>
          <cell r="D390">
            <v>0</v>
          </cell>
        </row>
        <row r="391">
          <cell r="A391" t="str">
            <v xml:space="preserve">5217-7-200                                   </v>
          </cell>
          <cell r="C391">
            <v>0</v>
          </cell>
          <cell r="D391">
            <v>0</v>
          </cell>
        </row>
        <row r="392">
          <cell r="A392" t="str">
            <v xml:space="preserve">5218-5-100                                   </v>
          </cell>
          <cell r="C392">
            <v>3153</v>
          </cell>
          <cell r="D392">
            <v>-578</v>
          </cell>
        </row>
        <row r="393">
          <cell r="A393" t="str">
            <v xml:space="preserve">5218-5-200                                   </v>
          </cell>
          <cell r="C393">
            <v>0</v>
          </cell>
          <cell r="D393">
            <v>0</v>
          </cell>
        </row>
        <row r="394">
          <cell r="A394" t="str">
            <v xml:space="preserve">5218-6-170                                   </v>
          </cell>
          <cell r="C394">
            <v>0</v>
          </cell>
          <cell r="D394">
            <v>0</v>
          </cell>
        </row>
        <row r="395">
          <cell r="A395" t="str">
            <v xml:space="preserve">5218-6-270                                   </v>
          </cell>
          <cell r="C395">
            <v>0</v>
          </cell>
          <cell r="D395">
            <v>0</v>
          </cell>
        </row>
        <row r="396">
          <cell r="A396" t="str">
            <v xml:space="preserve">5218-7-100                                   </v>
          </cell>
          <cell r="C396">
            <v>1762</v>
          </cell>
          <cell r="D396">
            <v>-327</v>
          </cell>
        </row>
        <row r="397">
          <cell r="A397" t="str">
            <v xml:space="preserve">5218-7-200                                   </v>
          </cell>
          <cell r="C397">
            <v>0</v>
          </cell>
          <cell r="D397">
            <v>0</v>
          </cell>
        </row>
        <row r="398">
          <cell r="A398" t="str">
            <v xml:space="preserve">5219-5-100                                   </v>
          </cell>
          <cell r="C398">
            <v>0</v>
          </cell>
          <cell r="D398">
            <v>0</v>
          </cell>
        </row>
        <row r="399">
          <cell r="A399" t="str">
            <v xml:space="preserve">5219-5-200                                   </v>
          </cell>
          <cell r="C399">
            <v>0</v>
          </cell>
          <cell r="D399">
            <v>0</v>
          </cell>
        </row>
        <row r="400">
          <cell r="A400" t="str">
            <v xml:space="preserve">5219-6-170                                   </v>
          </cell>
          <cell r="C400">
            <v>0</v>
          </cell>
          <cell r="D400">
            <v>0</v>
          </cell>
        </row>
        <row r="401">
          <cell r="A401" t="str">
            <v xml:space="preserve">5219-6-270                                   </v>
          </cell>
          <cell r="C401">
            <v>0</v>
          </cell>
          <cell r="D401">
            <v>0</v>
          </cell>
        </row>
        <row r="402">
          <cell r="A402" t="str">
            <v xml:space="preserve">5219-7-100                                   </v>
          </cell>
          <cell r="C402">
            <v>0</v>
          </cell>
          <cell r="D402">
            <v>0</v>
          </cell>
        </row>
        <row r="403">
          <cell r="A403" t="str">
            <v xml:space="preserve">5219-7-200                                   </v>
          </cell>
          <cell r="C403">
            <v>0</v>
          </cell>
          <cell r="D403">
            <v>0</v>
          </cell>
        </row>
        <row r="404">
          <cell r="A404" t="str">
            <v xml:space="preserve">5230-5-100                                   </v>
          </cell>
          <cell r="C404">
            <v>1131279.3</v>
          </cell>
          <cell r="D404">
            <v>220925.07000000007</v>
          </cell>
        </row>
        <row r="405">
          <cell r="A405" t="str">
            <v xml:space="preserve">5230-5-200                                   </v>
          </cell>
          <cell r="C405">
            <v>535884</v>
          </cell>
          <cell r="D405">
            <v>120575</v>
          </cell>
        </row>
        <row r="406">
          <cell r="A406" t="str">
            <v xml:space="preserve">5230-6-170                                   </v>
          </cell>
          <cell r="C406">
            <v>0</v>
          </cell>
          <cell r="D406">
            <v>0</v>
          </cell>
        </row>
        <row r="407">
          <cell r="A407" t="str">
            <v xml:space="preserve">5230-6-270                                   </v>
          </cell>
          <cell r="C407">
            <v>0</v>
          </cell>
          <cell r="D407">
            <v>0</v>
          </cell>
        </row>
        <row r="408">
          <cell r="A408" t="str">
            <v xml:space="preserve">5230-7-100                                   </v>
          </cell>
          <cell r="C408">
            <v>528889.68999999994</v>
          </cell>
          <cell r="D408">
            <v>100069</v>
          </cell>
        </row>
        <row r="409">
          <cell r="A409" t="str">
            <v xml:space="preserve">5230-7-200                                   </v>
          </cell>
          <cell r="C409">
            <v>0</v>
          </cell>
          <cell r="D409">
            <v>0</v>
          </cell>
        </row>
        <row r="410">
          <cell r="A410" t="str">
            <v xml:space="preserve">5231-5-100                                   </v>
          </cell>
          <cell r="C410">
            <v>40126.03</v>
          </cell>
          <cell r="D410">
            <v>5578.1500000000015</v>
          </cell>
        </row>
        <row r="411">
          <cell r="A411" t="str">
            <v xml:space="preserve">5231-5-200                                   </v>
          </cell>
          <cell r="C411">
            <v>5000</v>
          </cell>
          <cell r="D411">
            <v>1000</v>
          </cell>
        </row>
        <row r="412">
          <cell r="A412" t="str">
            <v xml:space="preserve">5231-6-170                                   </v>
          </cell>
          <cell r="C412">
            <v>0</v>
          </cell>
          <cell r="D412">
            <v>0</v>
          </cell>
        </row>
        <row r="413">
          <cell r="A413" t="str">
            <v xml:space="preserve">5231-6-270                                   </v>
          </cell>
          <cell r="C413">
            <v>0</v>
          </cell>
          <cell r="D413">
            <v>0</v>
          </cell>
        </row>
        <row r="414">
          <cell r="A414" t="str">
            <v xml:space="preserve">5231-7-100                                   </v>
          </cell>
          <cell r="C414">
            <v>441.95</v>
          </cell>
          <cell r="D414">
            <v>75.260000000000048</v>
          </cell>
        </row>
        <row r="415">
          <cell r="A415" t="str">
            <v xml:space="preserve">5231-7-200                                   </v>
          </cell>
          <cell r="C415">
            <v>0</v>
          </cell>
          <cell r="D415">
            <v>0</v>
          </cell>
        </row>
        <row r="416">
          <cell r="A416" t="str">
            <v xml:space="preserve">5232-5-100                                   </v>
          </cell>
          <cell r="C416">
            <v>222660.29</v>
          </cell>
          <cell r="D416">
            <v>39212.5</v>
          </cell>
        </row>
        <row r="417">
          <cell r="A417" t="str">
            <v xml:space="preserve">5232-5-200                                   </v>
          </cell>
          <cell r="C417">
            <v>142904.54</v>
          </cell>
          <cell r="D417">
            <v>28956.78</v>
          </cell>
        </row>
        <row r="418">
          <cell r="A418" t="str">
            <v xml:space="preserve">5232-6-170                                   </v>
          </cell>
          <cell r="C418">
            <v>0</v>
          </cell>
          <cell r="D418">
            <v>0</v>
          </cell>
        </row>
        <row r="419">
          <cell r="A419" t="str">
            <v xml:space="preserve">5232-6-270                                   </v>
          </cell>
          <cell r="C419">
            <v>0</v>
          </cell>
          <cell r="D419">
            <v>0</v>
          </cell>
        </row>
        <row r="420">
          <cell r="A420" t="str">
            <v xml:space="preserve">5232-7-100                                   </v>
          </cell>
          <cell r="C420">
            <v>197833.28</v>
          </cell>
          <cell r="D420">
            <v>35641.51999999999</v>
          </cell>
        </row>
        <row r="421">
          <cell r="A421" t="str">
            <v xml:space="preserve">5232-7-200                                   </v>
          </cell>
          <cell r="C421">
            <v>0</v>
          </cell>
          <cell r="D421">
            <v>0</v>
          </cell>
        </row>
        <row r="422">
          <cell r="A422" t="str">
            <v xml:space="preserve">5233-5-100                                   </v>
          </cell>
          <cell r="C422">
            <v>43023.99</v>
          </cell>
          <cell r="D422">
            <v>8513.57</v>
          </cell>
        </row>
        <row r="423">
          <cell r="A423" t="str">
            <v xml:space="preserve">5233-5-200                                   </v>
          </cell>
          <cell r="C423">
            <v>18888</v>
          </cell>
          <cell r="D423">
            <v>4481</v>
          </cell>
        </row>
        <row r="424">
          <cell r="A424" t="str">
            <v xml:space="preserve">5233-6-170                                   </v>
          </cell>
          <cell r="C424">
            <v>0</v>
          </cell>
          <cell r="D424">
            <v>0</v>
          </cell>
        </row>
        <row r="425">
          <cell r="A425" t="str">
            <v xml:space="preserve">5233-6-270                                   </v>
          </cell>
          <cell r="C425">
            <v>0</v>
          </cell>
          <cell r="D425">
            <v>0</v>
          </cell>
        </row>
        <row r="426">
          <cell r="A426" t="str">
            <v xml:space="preserve">5233-7-100                                   </v>
          </cell>
          <cell r="C426">
            <v>24872.43</v>
          </cell>
          <cell r="D426">
            <v>4803.6500000000015</v>
          </cell>
        </row>
        <row r="427">
          <cell r="A427" t="str">
            <v xml:space="preserve">5233-7-200                                   </v>
          </cell>
          <cell r="C427">
            <v>0</v>
          </cell>
          <cell r="D427">
            <v>0</v>
          </cell>
        </row>
        <row r="428">
          <cell r="A428" t="str">
            <v xml:space="preserve">5234-5-100                                   </v>
          </cell>
          <cell r="C428">
            <v>29686.18</v>
          </cell>
          <cell r="D428">
            <v>5805.0299999999988</v>
          </cell>
        </row>
        <row r="429">
          <cell r="A429" t="str">
            <v xml:space="preserve">5234-5-200                                   </v>
          </cell>
          <cell r="C429">
            <v>780</v>
          </cell>
          <cell r="D429">
            <v>0</v>
          </cell>
        </row>
        <row r="430">
          <cell r="A430" t="str">
            <v xml:space="preserve">5234-6-170                                   </v>
          </cell>
          <cell r="C430">
            <v>0</v>
          </cell>
          <cell r="D430">
            <v>0</v>
          </cell>
        </row>
        <row r="431">
          <cell r="A431" t="str">
            <v xml:space="preserve">5234-6-270                                   </v>
          </cell>
          <cell r="C431">
            <v>0</v>
          </cell>
          <cell r="D431">
            <v>0</v>
          </cell>
        </row>
        <row r="432">
          <cell r="A432" t="str">
            <v xml:space="preserve">5234-7-100                                   </v>
          </cell>
          <cell r="C432">
            <v>5232.03</v>
          </cell>
          <cell r="D432">
            <v>1335.8900000000003</v>
          </cell>
        </row>
        <row r="433">
          <cell r="A433" t="str">
            <v xml:space="preserve">5234-7-200                                   </v>
          </cell>
          <cell r="C433">
            <v>0</v>
          </cell>
          <cell r="D433">
            <v>0</v>
          </cell>
        </row>
        <row r="434">
          <cell r="A434" t="str">
            <v xml:space="preserve">5235-5-100                                   </v>
          </cell>
          <cell r="C434">
            <v>129205.81</v>
          </cell>
          <cell r="D434">
            <v>27339.140000000014</v>
          </cell>
        </row>
        <row r="435">
          <cell r="A435" t="str">
            <v xml:space="preserve">5235-5-200                                   </v>
          </cell>
          <cell r="C435">
            <v>56581</v>
          </cell>
          <cell r="D435">
            <v>12814</v>
          </cell>
        </row>
        <row r="436">
          <cell r="A436" t="str">
            <v xml:space="preserve">5235-6-170                                   </v>
          </cell>
          <cell r="C436">
            <v>0</v>
          </cell>
          <cell r="D436">
            <v>0</v>
          </cell>
        </row>
        <row r="437">
          <cell r="A437" t="str">
            <v xml:space="preserve">5235-6-270                                   </v>
          </cell>
          <cell r="C437">
            <v>0</v>
          </cell>
          <cell r="D437">
            <v>0</v>
          </cell>
        </row>
        <row r="438">
          <cell r="A438" t="str">
            <v xml:space="preserve">5235-7-100                                   </v>
          </cell>
          <cell r="C438">
            <v>63800.79</v>
          </cell>
          <cell r="D438">
            <v>13192.57</v>
          </cell>
        </row>
        <row r="439">
          <cell r="A439" t="str">
            <v xml:space="preserve">5235-7-200                                   </v>
          </cell>
          <cell r="C439">
            <v>0</v>
          </cell>
          <cell r="D439">
            <v>0</v>
          </cell>
        </row>
        <row r="440">
          <cell r="A440" t="str">
            <v xml:space="preserve">5236-5-100                                   </v>
          </cell>
          <cell r="C440">
            <v>17534.77</v>
          </cell>
          <cell r="D440">
            <v>1958.369999999999</v>
          </cell>
        </row>
        <row r="441">
          <cell r="A441" t="str">
            <v xml:space="preserve">5236-5-200                                   </v>
          </cell>
          <cell r="C441">
            <v>11300</v>
          </cell>
          <cell r="D441">
            <v>-777.47999999999956</v>
          </cell>
        </row>
        <row r="442">
          <cell r="A442" t="str">
            <v xml:space="preserve">5236-6-170                                   </v>
          </cell>
          <cell r="C442">
            <v>0</v>
          </cell>
          <cell r="D442">
            <v>0</v>
          </cell>
        </row>
        <row r="443">
          <cell r="A443" t="str">
            <v xml:space="preserve">5236-6-270                                   </v>
          </cell>
          <cell r="C443">
            <v>0</v>
          </cell>
          <cell r="D443">
            <v>0</v>
          </cell>
        </row>
        <row r="444">
          <cell r="A444" t="str">
            <v xml:space="preserve">5236-7-100                                   </v>
          </cell>
          <cell r="C444">
            <v>13435.73</v>
          </cell>
          <cell r="D444">
            <v>-139.07999999999993</v>
          </cell>
        </row>
        <row r="445">
          <cell r="A445" t="str">
            <v xml:space="preserve">5236-7-200                                   </v>
          </cell>
          <cell r="C445">
            <v>0</v>
          </cell>
          <cell r="D445">
            <v>0</v>
          </cell>
        </row>
        <row r="446">
          <cell r="A446" t="str">
            <v xml:space="preserve">5237-5-100                                   </v>
          </cell>
          <cell r="C446">
            <v>0</v>
          </cell>
          <cell r="D446">
            <v>179.23</v>
          </cell>
        </row>
        <row r="447">
          <cell r="A447" t="str">
            <v xml:space="preserve">5237-5-200                                   </v>
          </cell>
          <cell r="C447">
            <v>0</v>
          </cell>
          <cell r="D447">
            <v>0</v>
          </cell>
        </row>
        <row r="448">
          <cell r="A448" t="str">
            <v xml:space="preserve">5237-6-170                                   </v>
          </cell>
          <cell r="C448">
            <v>0</v>
          </cell>
          <cell r="D448">
            <v>0</v>
          </cell>
        </row>
        <row r="449">
          <cell r="A449" t="str">
            <v xml:space="preserve">5237-6-270                                   </v>
          </cell>
          <cell r="C449">
            <v>0</v>
          </cell>
          <cell r="D449">
            <v>0</v>
          </cell>
        </row>
        <row r="450">
          <cell r="A450" t="str">
            <v xml:space="preserve">5237-7-100                                   </v>
          </cell>
          <cell r="C450">
            <v>0</v>
          </cell>
          <cell r="D450">
            <v>23.33</v>
          </cell>
        </row>
        <row r="451">
          <cell r="A451" t="str">
            <v xml:space="preserve">5237-7-200                                   </v>
          </cell>
          <cell r="C451">
            <v>0</v>
          </cell>
          <cell r="D451">
            <v>0</v>
          </cell>
        </row>
        <row r="452">
          <cell r="A452" t="str">
            <v xml:space="preserve">5238-5-100                                   </v>
          </cell>
          <cell r="C452">
            <v>6805.18</v>
          </cell>
          <cell r="D452">
            <v>6014.119999999999</v>
          </cell>
        </row>
        <row r="453">
          <cell r="A453" t="str">
            <v xml:space="preserve">5238-5-200                                   </v>
          </cell>
          <cell r="C453">
            <v>3850</v>
          </cell>
          <cell r="D453">
            <v>4055.0699999999997</v>
          </cell>
        </row>
        <row r="454">
          <cell r="A454" t="str">
            <v xml:space="preserve">5238-6-170                                   </v>
          </cell>
          <cell r="C454">
            <v>0</v>
          </cell>
          <cell r="D454">
            <v>0</v>
          </cell>
        </row>
        <row r="455">
          <cell r="A455" t="str">
            <v xml:space="preserve">5238-6-270                                   </v>
          </cell>
          <cell r="C455">
            <v>0</v>
          </cell>
          <cell r="D455">
            <v>0</v>
          </cell>
        </row>
        <row r="456">
          <cell r="A456" t="str">
            <v xml:space="preserve">5238-7-100                                   </v>
          </cell>
          <cell r="C456">
            <v>3700.62</v>
          </cell>
          <cell r="D456">
            <v>4357.6099999999997</v>
          </cell>
        </row>
        <row r="457">
          <cell r="A457" t="str">
            <v xml:space="preserve">5238-7-200                                   </v>
          </cell>
          <cell r="C457">
            <v>0</v>
          </cell>
          <cell r="D457">
            <v>0</v>
          </cell>
        </row>
        <row r="458">
          <cell r="A458" t="str">
            <v xml:space="preserve">5239-5-100                                   </v>
          </cell>
          <cell r="C458">
            <v>0</v>
          </cell>
          <cell r="D458">
            <v>0</v>
          </cell>
        </row>
        <row r="459">
          <cell r="A459" t="str">
            <v xml:space="preserve">5239-5-200                                   </v>
          </cell>
          <cell r="C459">
            <v>0</v>
          </cell>
          <cell r="D459">
            <v>0</v>
          </cell>
        </row>
        <row r="460">
          <cell r="A460" t="str">
            <v xml:space="preserve">5239-6-170                                   </v>
          </cell>
          <cell r="C460">
            <v>0</v>
          </cell>
          <cell r="D460">
            <v>0</v>
          </cell>
        </row>
        <row r="461">
          <cell r="A461" t="str">
            <v xml:space="preserve">5239-6-270                                   </v>
          </cell>
          <cell r="C461">
            <v>0</v>
          </cell>
          <cell r="D461">
            <v>0</v>
          </cell>
        </row>
        <row r="462">
          <cell r="A462" t="str">
            <v xml:space="preserve">5239-7-100                                   </v>
          </cell>
          <cell r="C462">
            <v>0</v>
          </cell>
          <cell r="D462">
            <v>0</v>
          </cell>
        </row>
        <row r="463">
          <cell r="A463" t="str">
            <v xml:space="preserve">5239-7-200                                   </v>
          </cell>
          <cell r="C463">
            <v>0</v>
          </cell>
          <cell r="D463">
            <v>0</v>
          </cell>
        </row>
        <row r="464">
          <cell r="A464" t="str">
            <v xml:space="preserve">5310-5-100                                   </v>
          </cell>
          <cell r="C464">
            <v>3451992.79</v>
          </cell>
          <cell r="D464">
            <v>458564.41000000015</v>
          </cell>
        </row>
        <row r="465">
          <cell r="A465" t="str">
            <v xml:space="preserve">5310-5-200                                   </v>
          </cell>
          <cell r="C465">
            <v>39050</v>
          </cell>
          <cell r="D465">
            <v>12150</v>
          </cell>
        </row>
        <row r="466">
          <cell r="A466" t="str">
            <v xml:space="preserve">5310-6-170                                   </v>
          </cell>
          <cell r="C466">
            <v>288760.55</v>
          </cell>
          <cell r="D466">
            <v>217.4199999999837</v>
          </cell>
        </row>
        <row r="467">
          <cell r="A467" t="str">
            <v xml:space="preserve">5310-6-270                                   </v>
          </cell>
          <cell r="C467">
            <v>5885</v>
          </cell>
          <cell r="D467">
            <v>0</v>
          </cell>
        </row>
        <row r="468">
          <cell r="A468" t="str">
            <v xml:space="preserve">5310-7-100                                   </v>
          </cell>
          <cell r="C468">
            <v>1848512.49</v>
          </cell>
          <cell r="D468">
            <v>203100.60000000009</v>
          </cell>
        </row>
        <row r="469">
          <cell r="A469" t="str">
            <v xml:space="preserve">5310-7-200                                   </v>
          </cell>
          <cell r="C469">
            <v>3150</v>
          </cell>
          <cell r="D469">
            <v>0</v>
          </cell>
        </row>
        <row r="470">
          <cell r="A470" t="str">
            <v xml:space="preserve">5311-5-100                                   </v>
          </cell>
          <cell r="C470">
            <v>560</v>
          </cell>
          <cell r="D470">
            <v>0</v>
          </cell>
        </row>
        <row r="471">
          <cell r="A471" t="str">
            <v xml:space="preserve">5311-5-200                                   </v>
          </cell>
          <cell r="C471">
            <v>40650</v>
          </cell>
          <cell r="D471">
            <v>1680</v>
          </cell>
        </row>
        <row r="472">
          <cell r="A472" t="str">
            <v xml:space="preserve">5311-6-170                                   </v>
          </cell>
          <cell r="C472">
            <v>0</v>
          </cell>
          <cell r="D472">
            <v>0</v>
          </cell>
        </row>
        <row r="473">
          <cell r="A473" t="str">
            <v xml:space="preserve">5311-6-270                                   </v>
          </cell>
          <cell r="C473">
            <v>5266</v>
          </cell>
          <cell r="D473">
            <v>3300</v>
          </cell>
        </row>
        <row r="474">
          <cell r="A474" t="str">
            <v xml:space="preserve">5311-7-100                                   </v>
          </cell>
          <cell r="C474">
            <v>0</v>
          </cell>
          <cell r="D474">
            <v>0</v>
          </cell>
        </row>
        <row r="475">
          <cell r="A475" t="str">
            <v xml:space="preserve">5311-7-200                                   </v>
          </cell>
          <cell r="C475">
            <v>28752</v>
          </cell>
          <cell r="D475">
            <v>24720</v>
          </cell>
        </row>
        <row r="476">
          <cell r="A476" t="str">
            <v xml:space="preserve">5312-5-100                                   </v>
          </cell>
          <cell r="C476">
            <v>324755</v>
          </cell>
          <cell r="D476">
            <v>64951</v>
          </cell>
        </row>
        <row r="477">
          <cell r="A477" t="str">
            <v xml:space="preserve">5312-5-200                                   </v>
          </cell>
          <cell r="C477">
            <v>0</v>
          </cell>
          <cell r="D477">
            <v>0</v>
          </cell>
        </row>
        <row r="478">
          <cell r="A478" t="str">
            <v xml:space="preserve">5312-6-170                                   </v>
          </cell>
          <cell r="C478">
            <v>42690</v>
          </cell>
          <cell r="D478">
            <v>8538</v>
          </cell>
        </row>
        <row r="479">
          <cell r="A479" t="str">
            <v xml:space="preserve">5312-6-270                                   </v>
          </cell>
          <cell r="C479">
            <v>0</v>
          </cell>
          <cell r="D479">
            <v>0</v>
          </cell>
        </row>
        <row r="480">
          <cell r="A480" t="str">
            <v xml:space="preserve">5312-7-100                                   </v>
          </cell>
          <cell r="C480">
            <v>93600</v>
          </cell>
          <cell r="D480">
            <v>18720</v>
          </cell>
        </row>
        <row r="481">
          <cell r="A481" t="str">
            <v xml:space="preserve">5312-7-200                                   </v>
          </cell>
          <cell r="C481">
            <v>0</v>
          </cell>
          <cell r="D481">
            <v>0</v>
          </cell>
        </row>
        <row r="482">
          <cell r="A482" t="str">
            <v xml:space="preserve">5313-5-100                                   </v>
          </cell>
          <cell r="C482">
            <v>0</v>
          </cell>
          <cell r="D482">
            <v>0</v>
          </cell>
        </row>
        <row r="483">
          <cell r="A483" t="str">
            <v xml:space="preserve">5313-5-200                                   </v>
          </cell>
          <cell r="C483">
            <v>0</v>
          </cell>
          <cell r="D483">
            <v>0</v>
          </cell>
        </row>
        <row r="484">
          <cell r="A484" t="str">
            <v xml:space="preserve">5313-6-170                                   </v>
          </cell>
          <cell r="C484">
            <v>0</v>
          </cell>
          <cell r="D484">
            <v>0</v>
          </cell>
        </row>
        <row r="485">
          <cell r="A485" t="str">
            <v xml:space="preserve">5313-6-270                                   </v>
          </cell>
          <cell r="C485">
            <v>0</v>
          </cell>
          <cell r="D485">
            <v>0</v>
          </cell>
        </row>
        <row r="486">
          <cell r="A486" t="str">
            <v xml:space="preserve">5313-7-100                                   </v>
          </cell>
          <cell r="C486">
            <v>0</v>
          </cell>
          <cell r="D486">
            <v>0</v>
          </cell>
        </row>
        <row r="487">
          <cell r="A487" t="str">
            <v xml:space="preserve">5313-7-200                                   </v>
          </cell>
          <cell r="C487">
            <v>0</v>
          </cell>
          <cell r="D487">
            <v>0</v>
          </cell>
        </row>
        <row r="488">
          <cell r="A488" t="str">
            <v xml:space="preserve">5314-5-100                                   </v>
          </cell>
          <cell r="C488">
            <v>0</v>
          </cell>
          <cell r="D488">
            <v>0</v>
          </cell>
        </row>
        <row r="489">
          <cell r="A489" t="str">
            <v xml:space="preserve">5314-5-200                                   </v>
          </cell>
          <cell r="C489">
            <v>0</v>
          </cell>
          <cell r="D489">
            <v>0</v>
          </cell>
        </row>
        <row r="490">
          <cell r="A490" t="str">
            <v xml:space="preserve">5314-6-170                                   </v>
          </cell>
          <cell r="C490">
            <v>0</v>
          </cell>
          <cell r="D490">
            <v>0</v>
          </cell>
        </row>
        <row r="491">
          <cell r="A491" t="str">
            <v xml:space="preserve">5314-6-270                                   </v>
          </cell>
          <cell r="C491">
            <v>0</v>
          </cell>
          <cell r="D491">
            <v>0</v>
          </cell>
        </row>
        <row r="492">
          <cell r="A492" t="str">
            <v xml:space="preserve">5314-7-100                                   </v>
          </cell>
          <cell r="C492">
            <v>0</v>
          </cell>
          <cell r="D492">
            <v>0</v>
          </cell>
        </row>
        <row r="493">
          <cell r="A493" t="str">
            <v xml:space="preserve">5314-7-200                                   </v>
          </cell>
          <cell r="C493">
            <v>0</v>
          </cell>
          <cell r="D493">
            <v>0</v>
          </cell>
        </row>
        <row r="494">
          <cell r="A494" t="str">
            <v xml:space="preserve">5315-5-100                                   </v>
          </cell>
          <cell r="C494">
            <v>35000</v>
          </cell>
          <cell r="D494">
            <v>0</v>
          </cell>
        </row>
        <row r="495">
          <cell r="A495" t="str">
            <v xml:space="preserve">5315-5-200                                   </v>
          </cell>
          <cell r="C495">
            <v>0</v>
          </cell>
          <cell r="D495">
            <v>0</v>
          </cell>
        </row>
        <row r="496">
          <cell r="A496" t="str">
            <v xml:space="preserve">5315-6-170                                   </v>
          </cell>
          <cell r="C496">
            <v>0</v>
          </cell>
          <cell r="D496">
            <v>0</v>
          </cell>
        </row>
        <row r="497">
          <cell r="A497" t="str">
            <v xml:space="preserve">5315-6-270                                   </v>
          </cell>
          <cell r="C497">
            <v>0</v>
          </cell>
          <cell r="D497">
            <v>0</v>
          </cell>
        </row>
        <row r="498">
          <cell r="A498" t="str">
            <v xml:space="preserve">5315-7-100                                   </v>
          </cell>
          <cell r="C498">
            <v>0</v>
          </cell>
          <cell r="D498">
            <v>0</v>
          </cell>
        </row>
        <row r="499">
          <cell r="A499" t="str">
            <v xml:space="preserve">5315-7-200                                   </v>
          </cell>
          <cell r="C499">
            <v>0</v>
          </cell>
          <cell r="D499">
            <v>0</v>
          </cell>
        </row>
        <row r="500">
          <cell r="A500" t="str">
            <v xml:space="preserve">5317-5-100                                   </v>
          </cell>
          <cell r="C500">
            <v>1622051.88</v>
          </cell>
          <cell r="D500">
            <v>363776.95000000019</v>
          </cell>
        </row>
        <row r="501">
          <cell r="A501" t="str">
            <v xml:space="preserve">5317-5-200                                   </v>
          </cell>
          <cell r="C501">
            <v>115987.17</v>
          </cell>
          <cell r="D501">
            <v>10813.900000000009</v>
          </cell>
        </row>
        <row r="502">
          <cell r="A502" t="str">
            <v xml:space="preserve">5317-6-170                                   </v>
          </cell>
          <cell r="C502">
            <v>296</v>
          </cell>
          <cell r="D502">
            <v>1210.5</v>
          </cell>
        </row>
        <row r="503">
          <cell r="A503" t="str">
            <v xml:space="preserve">5317-6-270                                   </v>
          </cell>
          <cell r="C503">
            <v>5804</v>
          </cell>
          <cell r="D503">
            <v>0</v>
          </cell>
        </row>
        <row r="504">
          <cell r="A504" t="str">
            <v xml:space="preserve">5317-7-100                                   </v>
          </cell>
          <cell r="C504">
            <v>243272.48</v>
          </cell>
          <cell r="D504">
            <v>62294.399999999994</v>
          </cell>
        </row>
        <row r="505">
          <cell r="A505" t="str">
            <v xml:space="preserve">5317-7-200                                   </v>
          </cell>
          <cell r="C505">
            <v>0</v>
          </cell>
          <cell r="D505">
            <v>0</v>
          </cell>
        </row>
        <row r="506">
          <cell r="A506" t="str">
            <v xml:space="preserve">5319-5-100                                   </v>
          </cell>
          <cell r="C506">
            <v>0</v>
          </cell>
          <cell r="D506">
            <v>0</v>
          </cell>
        </row>
        <row r="507">
          <cell r="A507" t="str">
            <v xml:space="preserve">5319-5-200                                   </v>
          </cell>
          <cell r="C507">
            <v>0</v>
          </cell>
          <cell r="D507">
            <v>0</v>
          </cell>
        </row>
        <row r="508">
          <cell r="A508" t="str">
            <v xml:space="preserve">5320-5-100                                   </v>
          </cell>
          <cell r="C508">
            <v>453572.09</v>
          </cell>
          <cell r="D508">
            <v>90113.639999999956</v>
          </cell>
        </row>
        <row r="509">
          <cell r="A509" t="str">
            <v xml:space="preserve">5320-5-200                                   </v>
          </cell>
          <cell r="C509">
            <v>0</v>
          </cell>
          <cell r="D509">
            <v>0</v>
          </cell>
        </row>
        <row r="510">
          <cell r="A510" t="str">
            <v xml:space="preserve">5320-6-170                                   </v>
          </cell>
          <cell r="C510">
            <v>0</v>
          </cell>
          <cell r="D510">
            <v>0</v>
          </cell>
        </row>
        <row r="511">
          <cell r="A511" t="str">
            <v xml:space="preserve">5320-6-270                                   </v>
          </cell>
          <cell r="C511">
            <v>0</v>
          </cell>
          <cell r="D511">
            <v>0</v>
          </cell>
        </row>
        <row r="512">
          <cell r="A512" t="str">
            <v xml:space="preserve">5320-7-100                                   </v>
          </cell>
          <cell r="C512">
            <v>324199.13</v>
          </cell>
          <cell r="D512">
            <v>64410.419999999984</v>
          </cell>
        </row>
        <row r="513">
          <cell r="A513" t="str">
            <v xml:space="preserve">5320-7-200                                   </v>
          </cell>
          <cell r="C513">
            <v>0</v>
          </cell>
          <cell r="D513">
            <v>0</v>
          </cell>
        </row>
        <row r="514">
          <cell r="A514" t="str">
            <v xml:space="preserve">5321-5-100                                   </v>
          </cell>
          <cell r="C514">
            <v>0</v>
          </cell>
          <cell r="D514">
            <v>0</v>
          </cell>
        </row>
        <row r="515">
          <cell r="A515" t="str">
            <v xml:space="preserve">5321-5-200                                   </v>
          </cell>
          <cell r="C515">
            <v>0</v>
          </cell>
          <cell r="D515">
            <v>0</v>
          </cell>
        </row>
        <row r="516">
          <cell r="A516" t="str">
            <v xml:space="preserve">5321-6-170                                   </v>
          </cell>
          <cell r="C516">
            <v>0</v>
          </cell>
          <cell r="D516">
            <v>0</v>
          </cell>
        </row>
        <row r="517">
          <cell r="A517" t="str">
            <v xml:space="preserve">5321-6-270                                   </v>
          </cell>
          <cell r="C517">
            <v>0</v>
          </cell>
          <cell r="D517">
            <v>0</v>
          </cell>
        </row>
        <row r="518">
          <cell r="A518" t="str">
            <v xml:space="preserve">5321-7-100                                   </v>
          </cell>
          <cell r="C518">
            <v>3098.77</v>
          </cell>
          <cell r="D518">
            <v>615.65000000000009</v>
          </cell>
        </row>
        <row r="519">
          <cell r="A519" t="str">
            <v xml:space="preserve">5321-7-200                                   </v>
          </cell>
          <cell r="C519">
            <v>0</v>
          </cell>
          <cell r="D519">
            <v>0</v>
          </cell>
        </row>
        <row r="520">
          <cell r="A520" t="str">
            <v xml:space="preserve">5325-5-100                                   </v>
          </cell>
          <cell r="C520">
            <v>0</v>
          </cell>
          <cell r="D520">
            <v>0</v>
          </cell>
        </row>
        <row r="521">
          <cell r="A521" t="str">
            <v xml:space="preserve">5325-5-200                                   </v>
          </cell>
          <cell r="C521">
            <v>0</v>
          </cell>
          <cell r="D521">
            <v>0</v>
          </cell>
        </row>
        <row r="522">
          <cell r="A522" t="str">
            <v xml:space="preserve">5325-6-170                                   </v>
          </cell>
          <cell r="C522">
            <v>0</v>
          </cell>
          <cell r="D522">
            <v>0</v>
          </cell>
        </row>
        <row r="523">
          <cell r="A523" t="str">
            <v xml:space="preserve">5325-6-270                                   </v>
          </cell>
          <cell r="C523">
            <v>0</v>
          </cell>
          <cell r="D523">
            <v>0</v>
          </cell>
        </row>
        <row r="524">
          <cell r="A524" t="str">
            <v xml:space="preserve">5325-7-100                                   </v>
          </cell>
          <cell r="C524">
            <v>0</v>
          </cell>
          <cell r="D524">
            <v>0</v>
          </cell>
        </row>
        <row r="525">
          <cell r="A525" t="str">
            <v xml:space="preserve">5325-7-200                                   </v>
          </cell>
          <cell r="C525">
            <v>0</v>
          </cell>
          <cell r="D525">
            <v>0</v>
          </cell>
        </row>
        <row r="526">
          <cell r="A526" t="str">
            <v xml:space="preserve">5330-5-100                                   </v>
          </cell>
          <cell r="C526">
            <v>4447522.0599999996</v>
          </cell>
          <cell r="D526">
            <v>883665.92000000086</v>
          </cell>
        </row>
        <row r="527">
          <cell r="A527" t="str">
            <v xml:space="preserve">5330-5-200                                   </v>
          </cell>
          <cell r="C527">
            <v>0</v>
          </cell>
          <cell r="D527">
            <v>0</v>
          </cell>
        </row>
        <row r="528">
          <cell r="A528" t="str">
            <v xml:space="preserve">5330-6-170                                   </v>
          </cell>
          <cell r="C528">
            <v>636182.68000000005</v>
          </cell>
          <cell r="D528">
            <v>126783.91999999993</v>
          </cell>
        </row>
        <row r="529">
          <cell r="A529" t="str">
            <v xml:space="preserve">5330-6-270                                   </v>
          </cell>
          <cell r="C529">
            <v>0</v>
          </cell>
          <cell r="D529">
            <v>0</v>
          </cell>
        </row>
        <row r="530">
          <cell r="A530" t="str">
            <v xml:space="preserve">5330-7-100                                   </v>
          </cell>
          <cell r="C530">
            <v>1314328.24</v>
          </cell>
          <cell r="D530">
            <v>260054.6399999999</v>
          </cell>
        </row>
        <row r="531">
          <cell r="A531" t="str">
            <v xml:space="preserve">5330-7-200                                   </v>
          </cell>
          <cell r="C531">
            <v>0</v>
          </cell>
          <cell r="D531">
            <v>1069.21</v>
          </cell>
        </row>
        <row r="532">
          <cell r="A532" t="str">
            <v xml:space="preserve">5331-5-100                                   </v>
          </cell>
          <cell r="C532">
            <v>0</v>
          </cell>
          <cell r="D532">
            <v>0</v>
          </cell>
        </row>
        <row r="533">
          <cell r="A533" t="str">
            <v xml:space="preserve">5331-5-200                                   </v>
          </cell>
          <cell r="C533">
            <v>0</v>
          </cell>
          <cell r="D533">
            <v>0</v>
          </cell>
        </row>
        <row r="534">
          <cell r="A534" t="str">
            <v xml:space="preserve">5331-6-170                                   </v>
          </cell>
          <cell r="C534">
            <v>0</v>
          </cell>
          <cell r="D534">
            <v>0</v>
          </cell>
        </row>
        <row r="535">
          <cell r="A535" t="str">
            <v xml:space="preserve">5331-6-270                                   </v>
          </cell>
          <cell r="C535">
            <v>0</v>
          </cell>
          <cell r="D535">
            <v>0</v>
          </cell>
        </row>
        <row r="536">
          <cell r="A536" t="str">
            <v xml:space="preserve">5331-7-100                                   </v>
          </cell>
          <cell r="C536">
            <v>0</v>
          </cell>
          <cell r="D536">
            <v>0</v>
          </cell>
        </row>
        <row r="537">
          <cell r="A537" t="str">
            <v xml:space="preserve">5331-7-200                                   </v>
          </cell>
          <cell r="C537">
            <v>0</v>
          </cell>
          <cell r="D537">
            <v>0</v>
          </cell>
        </row>
        <row r="538">
          <cell r="A538" t="str">
            <v xml:space="preserve">5332-5-100                                   </v>
          </cell>
          <cell r="C538">
            <v>1257.46</v>
          </cell>
          <cell r="D538">
            <v>49.940000000000055</v>
          </cell>
        </row>
        <row r="539">
          <cell r="A539" t="str">
            <v xml:space="preserve">5335-5-100                                   </v>
          </cell>
          <cell r="C539">
            <v>32444.41</v>
          </cell>
          <cell r="D539">
            <v>6463.3100000000013</v>
          </cell>
        </row>
        <row r="540">
          <cell r="A540" t="str">
            <v xml:space="preserve">5335-5-200                                   </v>
          </cell>
          <cell r="C540">
            <v>0</v>
          </cell>
          <cell r="D540">
            <v>0</v>
          </cell>
        </row>
        <row r="541">
          <cell r="A541" t="str">
            <v xml:space="preserve">5335-6-170                                   </v>
          </cell>
          <cell r="C541">
            <v>0</v>
          </cell>
          <cell r="D541">
            <v>0</v>
          </cell>
        </row>
        <row r="542">
          <cell r="A542" t="str">
            <v xml:space="preserve">5335-6-270                                   </v>
          </cell>
          <cell r="C542">
            <v>0</v>
          </cell>
          <cell r="D542">
            <v>0</v>
          </cell>
        </row>
        <row r="543">
          <cell r="A543" t="str">
            <v xml:space="preserve">5335-7-100                                   </v>
          </cell>
          <cell r="C543">
            <v>3160.85</v>
          </cell>
          <cell r="D543">
            <v>613.27</v>
          </cell>
        </row>
        <row r="544">
          <cell r="A544" t="str">
            <v xml:space="preserve">5335-7-200                                   </v>
          </cell>
          <cell r="C544">
            <v>0</v>
          </cell>
          <cell r="D544">
            <v>0</v>
          </cell>
        </row>
        <row r="545">
          <cell r="A545" t="str">
            <v xml:space="preserve">5340-5-100                                   </v>
          </cell>
          <cell r="C545">
            <v>53267.18</v>
          </cell>
          <cell r="D545">
            <v>10778.989999999998</v>
          </cell>
        </row>
        <row r="546">
          <cell r="A546" t="str">
            <v xml:space="preserve">5340-5-200                                   </v>
          </cell>
          <cell r="C546">
            <v>0</v>
          </cell>
          <cell r="D546">
            <v>0</v>
          </cell>
        </row>
        <row r="547">
          <cell r="A547" t="str">
            <v xml:space="preserve">5340-6-170                                   </v>
          </cell>
          <cell r="C547">
            <v>0</v>
          </cell>
          <cell r="D547">
            <v>0</v>
          </cell>
        </row>
        <row r="548">
          <cell r="A548" t="str">
            <v xml:space="preserve">5340-6-270                                   </v>
          </cell>
          <cell r="C548">
            <v>0</v>
          </cell>
          <cell r="D548">
            <v>0</v>
          </cell>
        </row>
        <row r="549">
          <cell r="A549" t="str">
            <v xml:space="preserve">5340-7-100                                   </v>
          </cell>
          <cell r="C549">
            <v>0</v>
          </cell>
          <cell r="D549">
            <v>0</v>
          </cell>
        </row>
        <row r="550">
          <cell r="A550" t="str">
            <v xml:space="preserve">5340-7-200                                   </v>
          </cell>
          <cell r="C550">
            <v>0</v>
          </cell>
          <cell r="D550">
            <v>0</v>
          </cell>
        </row>
        <row r="551">
          <cell r="A551" t="str">
            <v xml:space="preserve">5345-5-100                                   </v>
          </cell>
          <cell r="C551">
            <v>0</v>
          </cell>
          <cell r="D551">
            <v>0</v>
          </cell>
        </row>
        <row r="552">
          <cell r="A552" t="str">
            <v xml:space="preserve">5345-5-200                                   </v>
          </cell>
          <cell r="C552">
            <v>0</v>
          </cell>
          <cell r="D552">
            <v>0</v>
          </cell>
        </row>
        <row r="553">
          <cell r="A553" t="str">
            <v xml:space="preserve">5345-6-170                                   </v>
          </cell>
          <cell r="C553">
            <v>0</v>
          </cell>
          <cell r="D553">
            <v>0</v>
          </cell>
        </row>
        <row r="554">
          <cell r="A554" t="str">
            <v xml:space="preserve">5345-6-270                                   </v>
          </cell>
          <cell r="C554">
            <v>0</v>
          </cell>
          <cell r="D554">
            <v>0</v>
          </cell>
        </row>
        <row r="555">
          <cell r="A555" t="str">
            <v xml:space="preserve">5345-7-100                                   </v>
          </cell>
          <cell r="C555">
            <v>0</v>
          </cell>
          <cell r="D555">
            <v>0</v>
          </cell>
        </row>
        <row r="556">
          <cell r="A556" t="str">
            <v xml:space="preserve">5345-7-200                                   </v>
          </cell>
          <cell r="C556">
            <v>0</v>
          </cell>
          <cell r="D556">
            <v>0</v>
          </cell>
        </row>
        <row r="557">
          <cell r="A557" t="str">
            <v xml:space="preserve">5346-5-100                                   </v>
          </cell>
          <cell r="C557">
            <v>406564.81</v>
          </cell>
          <cell r="D557">
            <v>67295.409999999974</v>
          </cell>
        </row>
        <row r="558">
          <cell r="A558" t="str">
            <v xml:space="preserve">5350-5-100                                   </v>
          </cell>
          <cell r="C558">
            <v>342684.9</v>
          </cell>
          <cell r="D558">
            <v>68073.62</v>
          </cell>
        </row>
        <row r="559">
          <cell r="A559" t="str">
            <v xml:space="preserve">5350-5-200                                   </v>
          </cell>
          <cell r="C559">
            <v>0</v>
          </cell>
          <cell r="D559">
            <v>0</v>
          </cell>
        </row>
        <row r="560">
          <cell r="A560" t="str">
            <v xml:space="preserve">5350-6-170                                   </v>
          </cell>
          <cell r="C560">
            <v>6933.65</v>
          </cell>
          <cell r="D560">
            <v>1928.5699999999997</v>
          </cell>
        </row>
        <row r="561">
          <cell r="A561" t="str">
            <v xml:space="preserve">5350-6-270                                   </v>
          </cell>
          <cell r="C561">
            <v>5425.9</v>
          </cell>
          <cell r="D561">
            <v>1039.9100000000008</v>
          </cell>
        </row>
        <row r="562">
          <cell r="A562" t="str">
            <v xml:space="preserve">5350-7-100                                   </v>
          </cell>
          <cell r="C562">
            <v>56857.64</v>
          </cell>
          <cell r="D562">
            <v>11296.190000000002</v>
          </cell>
        </row>
        <row r="563">
          <cell r="A563" t="str">
            <v xml:space="preserve">5350-7-200                                   </v>
          </cell>
          <cell r="C563">
            <v>0</v>
          </cell>
          <cell r="D563">
            <v>0</v>
          </cell>
        </row>
        <row r="564">
          <cell r="A564" t="str">
            <v xml:space="preserve">5410-5-100                                   </v>
          </cell>
          <cell r="C564">
            <v>1716.18</v>
          </cell>
          <cell r="D564">
            <v>702.43000000000006</v>
          </cell>
        </row>
        <row r="565">
          <cell r="A565" t="str">
            <v xml:space="preserve">5410-5-200                                   </v>
          </cell>
          <cell r="C565">
            <v>0</v>
          </cell>
          <cell r="D565">
            <v>0</v>
          </cell>
        </row>
        <row r="566">
          <cell r="A566" t="str">
            <v xml:space="preserve">5410-6-170                                   </v>
          </cell>
          <cell r="C566">
            <v>0</v>
          </cell>
          <cell r="D566">
            <v>0</v>
          </cell>
        </row>
        <row r="567">
          <cell r="A567" t="str">
            <v xml:space="preserve">5410-6-270                                   </v>
          </cell>
          <cell r="C567">
            <v>0</v>
          </cell>
          <cell r="D567">
            <v>0</v>
          </cell>
        </row>
        <row r="568">
          <cell r="A568" t="str">
            <v xml:space="preserve">5410-7-100                                   </v>
          </cell>
          <cell r="C568">
            <v>249.71</v>
          </cell>
          <cell r="D568">
            <v>91.429999999999978</v>
          </cell>
        </row>
        <row r="569">
          <cell r="A569" t="str">
            <v xml:space="preserve">5410-7-200                                   </v>
          </cell>
          <cell r="C569">
            <v>0</v>
          </cell>
          <cell r="D569">
            <v>0</v>
          </cell>
        </row>
        <row r="570">
          <cell r="A570" t="str">
            <v xml:space="preserve">5411-5-100                                   </v>
          </cell>
          <cell r="C570">
            <v>0</v>
          </cell>
          <cell r="D570">
            <v>0</v>
          </cell>
        </row>
        <row r="571">
          <cell r="A571" t="str">
            <v xml:space="preserve">5411-5-200                                   </v>
          </cell>
          <cell r="C571">
            <v>0</v>
          </cell>
          <cell r="D571">
            <v>0</v>
          </cell>
        </row>
        <row r="572">
          <cell r="A572" t="str">
            <v xml:space="preserve">5411-6-170                                   </v>
          </cell>
          <cell r="C572">
            <v>0</v>
          </cell>
          <cell r="D572">
            <v>0</v>
          </cell>
        </row>
        <row r="573">
          <cell r="A573" t="str">
            <v xml:space="preserve">5411-6-270                                   </v>
          </cell>
          <cell r="C573">
            <v>0</v>
          </cell>
          <cell r="D573">
            <v>0</v>
          </cell>
        </row>
        <row r="574">
          <cell r="A574" t="str">
            <v xml:space="preserve">5411-7-100                                   </v>
          </cell>
          <cell r="C574">
            <v>0</v>
          </cell>
          <cell r="D574">
            <v>0</v>
          </cell>
        </row>
        <row r="575">
          <cell r="A575" t="str">
            <v xml:space="preserve">5411-7-200                                   </v>
          </cell>
          <cell r="C575">
            <v>0</v>
          </cell>
          <cell r="D575">
            <v>0</v>
          </cell>
        </row>
        <row r="576">
          <cell r="A576" t="str">
            <v xml:space="preserve">5412-5-100                                   </v>
          </cell>
          <cell r="C576">
            <v>0</v>
          </cell>
          <cell r="D576">
            <v>0</v>
          </cell>
        </row>
        <row r="577">
          <cell r="A577" t="str">
            <v xml:space="preserve">5412-5-200                                   </v>
          </cell>
          <cell r="C577">
            <v>0</v>
          </cell>
          <cell r="D577">
            <v>0</v>
          </cell>
        </row>
        <row r="578">
          <cell r="A578" t="str">
            <v xml:space="preserve">5412-6-170                                   </v>
          </cell>
          <cell r="C578">
            <v>0</v>
          </cell>
          <cell r="D578">
            <v>0</v>
          </cell>
        </row>
        <row r="579">
          <cell r="A579" t="str">
            <v xml:space="preserve">5412-6-270                                   </v>
          </cell>
          <cell r="C579">
            <v>0</v>
          </cell>
          <cell r="D579">
            <v>0</v>
          </cell>
        </row>
        <row r="580">
          <cell r="A580" t="str">
            <v xml:space="preserve">5412-7-100                                   </v>
          </cell>
          <cell r="C580">
            <v>0</v>
          </cell>
          <cell r="D580">
            <v>0</v>
          </cell>
        </row>
        <row r="581">
          <cell r="A581" t="str">
            <v xml:space="preserve">5412-7-200                                   </v>
          </cell>
          <cell r="C581">
            <v>0</v>
          </cell>
          <cell r="D581">
            <v>0</v>
          </cell>
        </row>
        <row r="582">
          <cell r="A582" t="str">
            <v xml:space="preserve">5413-5-100                                   </v>
          </cell>
          <cell r="C582">
            <v>12319.91</v>
          </cell>
          <cell r="D582">
            <v>2019.08</v>
          </cell>
        </row>
        <row r="583">
          <cell r="A583" t="str">
            <v xml:space="preserve">5413-5-200                                   </v>
          </cell>
          <cell r="C583">
            <v>4944.46</v>
          </cell>
          <cell r="D583">
            <v>1197.7699999999995</v>
          </cell>
        </row>
        <row r="584">
          <cell r="A584" t="str">
            <v xml:space="preserve">5413-6-170                                   </v>
          </cell>
          <cell r="C584">
            <v>0</v>
          </cell>
          <cell r="D584">
            <v>0</v>
          </cell>
        </row>
        <row r="585">
          <cell r="A585" t="str">
            <v xml:space="preserve">5413-6-270                                   </v>
          </cell>
          <cell r="C585">
            <v>0</v>
          </cell>
          <cell r="D585">
            <v>0</v>
          </cell>
        </row>
        <row r="586">
          <cell r="A586" t="str">
            <v xml:space="preserve">5413-7-100                                   </v>
          </cell>
          <cell r="C586">
            <v>1793.79</v>
          </cell>
          <cell r="D586">
            <v>262.82000000000016</v>
          </cell>
        </row>
        <row r="587">
          <cell r="A587" t="str">
            <v xml:space="preserve">5413-7-200                                   </v>
          </cell>
          <cell r="C587">
            <v>0</v>
          </cell>
          <cell r="D587">
            <v>0</v>
          </cell>
        </row>
        <row r="588">
          <cell r="A588" t="str">
            <v xml:space="preserve">5414-5-100                                   </v>
          </cell>
          <cell r="C588">
            <v>75.069999999999993</v>
          </cell>
          <cell r="D588">
            <v>0</v>
          </cell>
        </row>
        <row r="589">
          <cell r="A589" t="str">
            <v xml:space="preserve">5414-5-200                                   </v>
          </cell>
          <cell r="C589">
            <v>0</v>
          </cell>
          <cell r="D589">
            <v>0</v>
          </cell>
        </row>
        <row r="590">
          <cell r="A590" t="str">
            <v xml:space="preserve">5414-6-170                                   </v>
          </cell>
          <cell r="C590">
            <v>0</v>
          </cell>
          <cell r="D590">
            <v>0</v>
          </cell>
        </row>
        <row r="591">
          <cell r="A591" t="str">
            <v xml:space="preserve">5414-6-270                                   </v>
          </cell>
          <cell r="C591">
            <v>0</v>
          </cell>
          <cell r="D591">
            <v>0</v>
          </cell>
        </row>
        <row r="592">
          <cell r="A592" t="str">
            <v xml:space="preserve">5414-7-100                                   </v>
          </cell>
          <cell r="C592">
            <v>10.99</v>
          </cell>
          <cell r="D592">
            <v>0</v>
          </cell>
        </row>
        <row r="593">
          <cell r="A593" t="str">
            <v xml:space="preserve">5414-7-200                                   </v>
          </cell>
          <cell r="C593">
            <v>0</v>
          </cell>
          <cell r="D593">
            <v>0</v>
          </cell>
        </row>
        <row r="594">
          <cell r="A594" t="str">
            <v xml:space="preserve">5415-5-100                                   </v>
          </cell>
          <cell r="C594">
            <v>12769.21</v>
          </cell>
          <cell r="D594">
            <v>2628.01</v>
          </cell>
        </row>
        <row r="595">
          <cell r="A595" t="str">
            <v xml:space="preserve">5415-5-200                                   </v>
          </cell>
          <cell r="C595">
            <v>6847</v>
          </cell>
          <cell r="D595">
            <v>488.84000000000015</v>
          </cell>
        </row>
        <row r="596">
          <cell r="A596" t="str">
            <v xml:space="preserve">5415-6-170                                   </v>
          </cell>
          <cell r="C596">
            <v>0</v>
          </cell>
          <cell r="D596">
            <v>0</v>
          </cell>
        </row>
        <row r="597">
          <cell r="A597" t="str">
            <v xml:space="preserve">5415-6-270                                   </v>
          </cell>
          <cell r="C597">
            <v>0</v>
          </cell>
          <cell r="D597">
            <v>0</v>
          </cell>
        </row>
        <row r="598">
          <cell r="A598" t="str">
            <v xml:space="preserve">5415-7-100                                   </v>
          </cell>
          <cell r="C598">
            <v>2323.46</v>
          </cell>
          <cell r="D598">
            <v>467</v>
          </cell>
        </row>
        <row r="599">
          <cell r="A599" t="str">
            <v xml:space="preserve">5415-7-200                                   </v>
          </cell>
          <cell r="C599">
            <v>2832.89</v>
          </cell>
          <cell r="D599">
            <v>0</v>
          </cell>
        </row>
        <row r="600">
          <cell r="A600" t="str">
            <v xml:space="preserve">5416-5-100                                   </v>
          </cell>
          <cell r="C600">
            <v>4815</v>
          </cell>
          <cell r="D600">
            <v>900</v>
          </cell>
        </row>
        <row r="601">
          <cell r="A601" t="str">
            <v xml:space="preserve">5416-5-200                                   </v>
          </cell>
          <cell r="C601">
            <v>637.5</v>
          </cell>
          <cell r="D601">
            <v>0</v>
          </cell>
        </row>
        <row r="602">
          <cell r="A602" t="str">
            <v xml:space="preserve">5416-6-170                                   </v>
          </cell>
          <cell r="C602">
            <v>0</v>
          </cell>
          <cell r="D602">
            <v>0</v>
          </cell>
        </row>
        <row r="603">
          <cell r="A603" t="str">
            <v xml:space="preserve">5416-6-270                                   </v>
          </cell>
          <cell r="C603">
            <v>0</v>
          </cell>
          <cell r="D603">
            <v>0</v>
          </cell>
        </row>
        <row r="604">
          <cell r="A604" t="str">
            <v xml:space="preserve">5416-7-100                                   </v>
          </cell>
          <cell r="C604">
            <v>918</v>
          </cell>
          <cell r="D604">
            <v>0</v>
          </cell>
        </row>
        <row r="605">
          <cell r="A605" t="str">
            <v xml:space="preserve">5416-7-200                                   </v>
          </cell>
          <cell r="C605">
            <v>1650</v>
          </cell>
          <cell r="D605">
            <v>0</v>
          </cell>
        </row>
        <row r="606">
          <cell r="A606" t="str">
            <v xml:space="preserve">5417-5-100                                   </v>
          </cell>
          <cell r="C606">
            <v>29983.9</v>
          </cell>
          <cell r="D606">
            <v>5960</v>
          </cell>
        </row>
        <row r="607">
          <cell r="A607" t="str">
            <v xml:space="preserve">5417-5-200                                   </v>
          </cell>
          <cell r="C607">
            <v>0</v>
          </cell>
          <cell r="D607">
            <v>0</v>
          </cell>
        </row>
        <row r="608">
          <cell r="A608" t="str">
            <v xml:space="preserve">5417-6-170                                   </v>
          </cell>
          <cell r="C608">
            <v>0</v>
          </cell>
          <cell r="D608">
            <v>0</v>
          </cell>
        </row>
        <row r="609">
          <cell r="A609" t="str">
            <v xml:space="preserve">5417-6-270                                   </v>
          </cell>
          <cell r="C609">
            <v>0</v>
          </cell>
          <cell r="D609">
            <v>0</v>
          </cell>
        </row>
        <row r="610">
          <cell r="A610" t="str">
            <v xml:space="preserve">5417-7-100                                   </v>
          </cell>
          <cell r="C610">
            <v>29913.9</v>
          </cell>
          <cell r="D610">
            <v>5960</v>
          </cell>
        </row>
        <row r="611">
          <cell r="A611" t="str">
            <v xml:space="preserve">5417-7-200                                   </v>
          </cell>
          <cell r="C611">
            <v>0</v>
          </cell>
          <cell r="D611">
            <v>0</v>
          </cell>
        </row>
        <row r="612">
          <cell r="A612" t="str">
            <v xml:space="preserve">5418-5-100                                   </v>
          </cell>
          <cell r="C612">
            <v>0</v>
          </cell>
          <cell r="D612">
            <v>0</v>
          </cell>
        </row>
        <row r="613">
          <cell r="A613" t="str">
            <v xml:space="preserve">5418-5-200                                   </v>
          </cell>
          <cell r="C613">
            <v>0</v>
          </cell>
          <cell r="D613">
            <v>0</v>
          </cell>
        </row>
        <row r="614">
          <cell r="A614" t="str">
            <v xml:space="preserve">5418-6-170                                   </v>
          </cell>
          <cell r="C614">
            <v>0</v>
          </cell>
          <cell r="D614">
            <v>0</v>
          </cell>
        </row>
        <row r="615">
          <cell r="A615" t="str">
            <v xml:space="preserve">5418-6-270                                   </v>
          </cell>
          <cell r="C615">
            <v>0</v>
          </cell>
          <cell r="D615">
            <v>0</v>
          </cell>
        </row>
        <row r="616">
          <cell r="A616" t="str">
            <v xml:space="preserve">5418-7-100                                   </v>
          </cell>
          <cell r="C616">
            <v>0</v>
          </cell>
          <cell r="D616">
            <v>0</v>
          </cell>
        </row>
        <row r="617">
          <cell r="A617" t="str">
            <v xml:space="preserve">5418-7-200                                   </v>
          </cell>
          <cell r="C617">
            <v>0</v>
          </cell>
          <cell r="D617">
            <v>0</v>
          </cell>
        </row>
        <row r="618">
          <cell r="A618" t="str">
            <v xml:space="preserve">5419-5-100                                   </v>
          </cell>
          <cell r="C618">
            <v>533633.77</v>
          </cell>
          <cell r="D618">
            <v>124557</v>
          </cell>
        </row>
        <row r="619">
          <cell r="A619" t="str">
            <v xml:space="preserve">5419-5-200                                   </v>
          </cell>
          <cell r="C619">
            <v>4840</v>
          </cell>
          <cell r="D619">
            <v>620</v>
          </cell>
        </row>
        <row r="620">
          <cell r="A620" t="str">
            <v xml:space="preserve">5419-6-170                                   </v>
          </cell>
          <cell r="C620">
            <v>2570</v>
          </cell>
          <cell r="D620">
            <v>0</v>
          </cell>
        </row>
        <row r="621">
          <cell r="A621" t="str">
            <v xml:space="preserve">5419-6-270                                   </v>
          </cell>
          <cell r="C621">
            <v>0</v>
          </cell>
          <cell r="D621">
            <v>0</v>
          </cell>
        </row>
        <row r="622">
          <cell r="A622" t="str">
            <v xml:space="preserve">5419-7-100                                   </v>
          </cell>
          <cell r="C622">
            <v>1875</v>
          </cell>
          <cell r="D622">
            <v>0</v>
          </cell>
        </row>
        <row r="623">
          <cell r="A623" t="str">
            <v xml:space="preserve">5419-7-200                                   </v>
          </cell>
          <cell r="C623">
            <v>0</v>
          </cell>
          <cell r="D623">
            <v>0</v>
          </cell>
        </row>
        <row r="624">
          <cell r="A624" t="str">
            <v xml:space="preserve">5420-5-100                                   </v>
          </cell>
          <cell r="C624">
            <v>0</v>
          </cell>
          <cell r="D624">
            <v>0</v>
          </cell>
        </row>
        <row r="625">
          <cell r="A625" t="str">
            <v xml:space="preserve">5420-5-200                                   </v>
          </cell>
          <cell r="C625">
            <v>0</v>
          </cell>
          <cell r="D625">
            <v>0</v>
          </cell>
        </row>
        <row r="626">
          <cell r="A626" t="str">
            <v xml:space="preserve">5420-6-170                                   </v>
          </cell>
          <cell r="C626">
            <v>27700</v>
          </cell>
          <cell r="D626">
            <v>0</v>
          </cell>
        </row>
        <row r="627">
          <cell r="A627" t="str">
            <v xml:space="preserve">5420-6-270                                   </v>
          </cell>
          <cell r="C627">
            <v>0</v>
          </cell>
          <cell r="D627">
            <v>0</v>
          </cell>
        </row>
        <row r="628">
          <cell r="A628" t="str">
            <v xml:space="preserve">5420-7-100                                   </v>
          </cell>
          <cell r="C628">
            <v>0</v>
          </cell>
          <cell r="D628">
            <v>0</v>
          </cell>
        </row>
        <row r="629">
          <cell r="A629" t="str">
            <v xml:space="preserve">5420-7-200                                   </v>
          </cell>
          <cell r="C629">
            <v>0</v>
          </cell>
          <cell r="D629">
            <v>0</v>
          </cell>
        </row>
        <row r="630">
          <cell r="A630" t="str">
            <v xml:space="preserve">5421-5-100                                   </v>
          </cell>
          <cell r="C630">
            <v>5595.54</v>
          </cell>
          <cell r="D630">
            <v>332.65999999999985</v>
          </cell>
        </row>
        <row r="631">
          <cell r="A631" t="str">
            <v xml:space="preserve">5421-5-200                                   </v>
          </cell>
          <cell r="C631">
            <v>2041</v>
          </cell>
          <cell r="D631">
            <v>123</v>
          </cell>
        </row>
        <row r="632">
          <cell r="A632" t="str">
            <v xml:space="preserve">5421-6-170                                   </v>
          </cell>
          <cell r="C632">
            <v>0</v>
          </cell>
          <cell r="D632">
            <v>0</v>
          </cell>
        </row>
        <row r="633">
          <cell r="A633" t="str">
            <v xml:space="preserve">5421-6-270                                   </v>
          </cell>
          <cell r="C633">
            <v>0</v>
          </cell>
          <cell r="D633">
            <v>0</v>
          </cell>
        </row>
        <row r="634">
          <cell r="A634" t="str">
            <v xml:space="preserve">5421-7-100                                   </v>
          </cell>
          <cell r="C634">
            <v>4430.4799999999996</v>
          </cell>
          <cell r="D634">
            <v>259.5600000000004</v>
          </cell>
        </row>
        <row r="635">
          <cell r="A635" t="str">
            <v xml:space="preserve">5421-7-200                                   </v>
          </cell>
          <cell r="C635">
            <v>0</v>
          </cell>
          <cell r="D635">
            <v>0</v>
          </cell>
        </row>
        <row r="636">
          <cell r="A636" t="str">
            <v xml:space="preserve">5422-5-100                                   </v>
          </cell>
          <cell r="C636">
            <v>0</v>
          </cell>
          <cell r="D636">
            <v>0</v>
          </cell>
        </row>
        <row r="637">
          <cell r="A637" t="str">
            <v xml:space="preserve">5422-5-200                                   </v>
          </cell>
          <cell r="C637">
            <v>0</v>
          </cell>
          <cell r="D637">
            <v>0</v>
          </cell>
        </row>
        <row r="638">
          <cell r="A638" t="str">
            <v xml:space="preserve">5422-6-170                                   </v>
          </cell>
          <cell r="C638">
            <v>0</v>
          </cell>
          <cell r="D638">
            <v>0</v>
          </cell>
        </row>
        <row r="639">
          <cell r="A639" t="str">
            <v xml:space="preserve">5422-6-270                                   </v>
          </cell>
          <cell r="C639">
            <v>0</v>
          </cell>
          <cell r="D639">
            <v>0</v>
          </cell>
        </row>
        <row r="640">
          <cell r="A640" t="str">
            <v xml:space="preserve">5422-7-100                                   </v>
          </cell>
          <cell r="C640">
            <v>0</v>
          </cell>
          <cell r="D640">
            <v>0</v>
          </cell>
        </row>
        <row r="641">
          <cell r="A641" t="str">
            <v xml:space="preserve">5422-7-200                                   </v>
          </cell>
          <cell r="C641">
            <v>0</v>
          </cell>
          <cell r="D641">
            <v>0</v>
          </cell>
        </row>
        <row r="642">
          <cell r="A642" t="str">
            <v xml:space="preserve">5423-5-100                                   </v>
          </cell>
          <cell r="C642">
            <v>0</v>
          </cell>
          <cell r="D642">
            <v>0</v>
          </cell>
        </row>
        <row r="643">
          <cell r="A643" t="str">
            <v xml:space="preserve">5423-5-200                                   </v>
          </cell>
          <cell r="C643">
            <v>0</v>
          </cell>
          <cell r="D643">
            <v>0</v>
          </cell>
        </row>
        <row r="644">
          <cell r="A644" t="str">
            <v xml:space="preserve">5423-6-170                                   </v>
          </cell>
          <cell r="C644">
            <v>0</v>
          </cell>
          <cell r="D644">
            <v>0</v>
          </cell>
        </row>
        <row r="645">
          <cell r="A645" t="str">
            <v xml:space="preserve">5423-6-270                                   </v>
          </cell>
          <cell r="C645">
            <v>0</v>
          </cell>
          <cell r="D645">
            <v>0</v>
          </cell>
        </row>
        <row r="646">
          <cell r="A646" t="str">
            <v xml:space="preserve">5423-7-100                                   </v>
          </cell>
          <cell r="C646">
            <v>0</v>
          </cell>
          <cell r="D646">
            <v>0</v>
          </cell>
        </row>
        <row r="647">
          <cell r="A647" t="str">
            <v xml:space="preserve">5423-7-200                                   </v>
          </cell>
          <cell r="C647">
            <v>0</v>
          </cell>
          <cell r="D647">
            <v>0</v>
          </cell>
        </row>
        <row r="648">
          <cell r="A648" t="str">
            <v xml:space="preserve">5424-5-100                                   </v>
          </cell>
          <cell r="C648">
            <v>34700.269999999997</v>
          </cell>
          <cell r="D648">
            <v>868.75</v>
          </cell>
        </row>
        <row r="649">
          <cell r="A649" t="str">
            <v xml:space="preserve">5424-5-200                                   </v>
          </cell>
          <cell r="C649">
            <v>12240</v>
          </cell>
          <cell r="D649">
            <v>0</v>
          </cell>
        </row>
        <row r="650">
          <cell r="A650" t="str">
            <v xml:space="preserve">5424-6-170                                   </v>
          </cell>
          <cell r="C650">
            <v>610</v>
          </cell>
          <cell r="D650">
            <v>0</v>
          </cell>
        </row>
        <row r="651">
          <cell r="A651" t="str">
            <v xml:space="preserve">5424-6-270                                   </v>
          </cell>
          <cell r="C651">
            <v>0</v>
          </cell>
          <cell r="D651">
            <v>0</v>
          </cell>
        </row>
        <row r="652">
          <cell r="A652" t="str">
            <v xml:space="preserve">5424-7-100                                   </v>
          </cell>
          <cell r="C652">
            <v>27813.96</v>
          </cell>
          <cell r="D652">
            <v>610</v>
          </cell>
        </row>
        <row r="653">
          <cell r="A653" t="str">
            <v xml:space="preserve">5424-7-200                                   </v>
          </cell>
          <cell r="C653">
            <v>450</v>
          </cell>
          <cell r="D653">
            <v>0</v>
          </cell>
        </row>
        <row r="654">
          <cell r="A654" t="str">
            <v xml:space="preserve">5425-5-100                                   </v>
          </cell>
          <cell r="C654">
            <v>840</v>
          </cell>
          <cell r="D654">
            <v>1600</v>
          </cell>
        </row>
        <row r="655">
          <cell r="A655" t="str">
            <v xml:space="preserve">5425-5-200                                   </v>
          </cell>
          <cell r="C655">
            <v>0</v>
          </cell>
          <cell r="D655">
            <v>0</v>
          </cell>
        </row>
        <row r="656">
          <cell r="A656" t="str">
            <v xml:space="preserve">5425-6-170                                   </v>
          </cell>
          <cell r="C656">
            <v>0</v>
          </cell>
          <cell r="D656">
            <v>0</v>
          </cell>
        </row>
        <row r="657">
          <cell r="A657" t="str">
            <v xml:space="preserve">5425-6-270                                   </v>
          </cell>
          <cell r="C657">
            <v>0</v>
          </cell>
          <cell r="D657">
            <v>0</v>
          </cell>
        </row>
        <row r="658">
          <cell r="A658" t="str">
            <v xml:space="preserve">5425-7-100                                   </v>
          </cell>
          <cell r="C658">
            <v>0</v>
          </cell>
          <cell r="D658">
            <v>0</v>
          </cell>
        </row>
        <row r="659">
          <cell r="A659" t="str">
            <v xml:space="preserve">5425-7-200                                   </v>
          </cell>
          <cell r="C659">
            <v>0</v>
          </cell>
          <cell r="D659">
            <v>0</v>
          </cell>
        </row>
        <row r="660">
          <cell r="A660" t="str">
            <v xml:space="preserve">5426-5-100                                   </v>
          </cell>
          <cell r="C660">
            <v>4075.27</v>
          </cell>
          <cell r="D660">
            <v>0</v>
          </cell>
        </row>
        <row r="661">
          <cell r="A661" t="str">
            <v xml:space="preserve">5426-5-200                                   </v>
          </cell>
          <cell r="C661">
            <v>1575.96</v>
          </cell>
          <cell r="D661">
            <v>0</v>
          </cell>
        </row>
        <row r="662">
          <cell r="A662" t="str">
            <v xml:space="preserve">5426-6-170                                   </v>
          </cell>
          <cell r="C662">
            <v>0</v>
          </cell>
          <cell r="D662">
            <v>0</v>
          </cell>
        </row>
        <row r="663">
          <cell r="A663" t="str">
            <v xml:space="preserve">5426-6-270                                   </v>
          </cell>
          <cell r="C663">
            <v>0</v>
          </cell>
          <cell r="D663">
            <v>0</v>
          </cell>
        </row>
        <row r="664">
          <cell r="A664" t="str">
            <v xml:space="preserve">5426-7-100                                   </v>
          </cell>
          <cell r="C664">
            <v>523.79999999999995</v>
          </cell>
          <cell r="D664">
            <v>0</v>
          </cell>
        </row>
        <row r="665">
          <cell r="A665" t="str">
            <v xml:space="preserve">5426-7-200                                   </v>
          </cell>
          <cell r="C665">
            <v>0</v>
          </cell>
          <cell r="D665">
            <v>0</v>
          </cell>
        </row>
        <row r="666">
          <cell r="A666" t="str">
            <v xml:space="preserve">5427-5-100                                   </v>
          </cell>
          <cell r="C666">
            <v>0</v>
          </cell>
          <cell r="D666">
            <v>0</v>
          </cell>
        </row>
        <row r="667">
          <cell r="A667" t="str">
            <v xml:space="preserve">5427-5-200                                   </v>
          </cell>
          <cell r="C667">
            <v>0</v>
          </cell>
          <cell r="D667">
            <v>0</v>
          </cell>
        </row>
        <row r="668">
          <cell r="A668" t="str">
            <v xml:space="preserve">5427-6-170                                   </v>
          </cell>
          <cell r="C668">
            <v>0</v>
          </cell>
          <cell r="D668">
            <v>0</v>
          </cell>
        </row>
        <row r="669">
          <cell r="A669" t="str">
            <v xml:space="preserve">5427-6-270                                   </v>
          </cell>
          <cell r="C669">
            <v>0</v>
          </cell>
          <cell r="D669">
            <v>0</v>
          </cell>
        </row>
        <row r="670">
          <cell r="A670" t="str">
            <v xml:space="preserve">5427-7-100                                   </v>
          </cell>
          <cell r="C670">
            <v>0</v>
          </cell>
          <cell r="D670">
            <v>0</v>
          </cell>
        </row>
        <row r="671">
          <cell r="A671" t="str">
            <v xml:space="preserve">5427-7-200                                   </v>
          </cell>
          <cell r="C671">
            <v>0</v>
          </cell>
          <cell r="D671">
            <v>0</v>
          </cell>
        </row>
        <row r="672">
          <cell r="A672" t="str">
            <v xml:space="preserve">5428-5-100                                   </v>
          </cell>
          <cell r="C672">
            <v>13274.9</v>
          </cell>
          <cell r="D672">
            <v>2090.8999999999996</v>
          </cell>
        </row>
        <row r="673">
          <cell r="A673" t="str">
            <v xml:space="preserve">5428-5-200                                   </v>
          </cell>
          <cell r="C673">
            <v>19609.669999999998</v>
          </cell>
          <cell r="D673">
            <v>4457.3300000000017</v>
          </cell>
        </row>
        <row r="674">
          <cell r="A674" t="str">
            <v xml:space="preserve">5428-6-170                                   </v>
          </cell>
          <cell r="C674">
            <v>0</v>
          </cell>
          <cell r="D674">
            <v>0</v>
          </cell>
        </row>
        <row r="675">
          <cell r="A675" t="str">
            <v xml:space="preserve">5428-6-270                                   </v>
          </cell>
          <cell r="C675">
            <v>0</v>
          </cell>
          <cell r="D675">
            <v>0</v>
          </cell>
        </row>
        <row r="676">
          <cell r="A676" t="str">
            <v xml:space="preserve">5428-7-100                                   </v>
          </cell>
          <cell r="C676">
            <v>140.66999999999999</v>
          </cell>
          <cell r="D676">
            <v>180.6</v>
          </cell>
        </row>
        <row r="677">
          <cell r="A677" t="str">
            <v xml:space="preserve">5428-7-200                                   </v>
          </cell>
          <cell r="C677">
            <v>0</v>
          </cell>
          <cell r="D677">
            <v>0</v>
          </cell>
        </row>
        <row r="678">
          <cell r="A678" t="str">
            <v xml:space="preserve">5429-5-100                                   </v>
          </cell>
          <cell r="C678">
            <v>0</v>
          </cell>
          <cell r="D678">
            <v>0</v>
          </cell>
        </row>
        <row r="679">
          <cell r="A679" t="str">
            <v xml:space="preserve">5429-5-200                                   </v>
          </cell>
          <cell r="C679">
            <v>0</v>
          </cell>
          <cell r="D679">
            <v>0</v>
          </cell>
        </row>
        <row r="680">
          <cell r="A680" t="str">
            <v xml:space="preserve">5429-6-170                                   </v>
          </cell>
          <cell r="C680">
            <v>0</v>
          </cell>
          <cell r="D680">
            <v>0</v>
          </cell>
        </row>
        <row r="681">
          <cell r="A681" t="str">
            <v xml:space="preserve">5429-6-270                                   </v>
          </cell>
          <cell r="C681">
            <v>0</v>
          </cell>
          <cell r="D681">
            <v>0</v>
          </cell>
        </row>
        <row r="682">
          <cell r="A682" t="str">
            <v xml:space="preserve">5429-7-100                                   </v>
          </cell>
          <cell r="C682">
            <v>0</v>
          </cell>
          <cell r="D682">
            <v>0</v>
          </cell>
        </row>
        <row r="683">
          <cell r="A683" t="str">
            <v xml:space="preserve">5429-7-200                                   </v>
          </cell>
          <cell r="C683">
            <v>0</v>
          </cell>
          <cell r="D683">
            <v>0</v>
          </cell>
        </row>
        <row r="684">
          <cell r="A684" t="str">
            <v xml:space="preserve">5430-5-100                                   </v>
          </cell>
          <cell r="C684">
            <v>0</v>
          </cell>
          <cell r="D684">
            <v>0</v>
          </cell>
        </row>
        <row r="685">
          <cell r="A685" t="str">
            <v xml:space="preserve">5430-5-200                                   </v>
          </cell>
          <cell r="C685">
            <v>0</v>
          </cell>
          <cell r="D685">
            <v>0</v>
          </cell>
        </row>
        <row r="686">
          <cell r="A686" t="str">
            <v xml:space="preserve">5430-6-170                                   </v>
          </cell>
          <cell r="C686">
            <v>0</v>
          </cell>
          <cell r="D686">
            <v>0</v>
          </cell>
        </row>
        <row r="687">
          <cell r="A687" t="str">
            <v xml:space="preserve">5430-6-270                                   </v>
          </cell>
          <cell r="C687">
            <v>0</v>
          </cell>
          <cell r="D687">
            <v>0</v>
          </cell>
        </row>
        <row r="688">
          <cell r="A688" t="str">
            <v xml:space="preserve">5430-7-100                                   </v>
          </cell>
          <cell r="C688">
            <v>0</v>
          </cell>
          <cell r="D688">
            <v>0</v>
          </cell>
        </row>
        <row r="689">
          <cell r="A689" t="str">
            <v xml:space="preserve">5430-7-200                                   </v>
          </cell>
          <cell r="C689">
            <v>0</v>
          </cell>
          <cell r="D689">
            <v>0</v>
          </cell>
        </row>
        <row r="690">
          <cell r="A690" t="str">
            <v xml:space="preserve">5432-5-100                                   </v>
          </cell>
          <cell r="C690">
            <v>44663.23</v>
          </cell>
          <cell r="D690">
            <v>20800</v>
          </cell>
        </row>
        <row r="691">
          <cell r="A691" t="str">
            <v xml:space="preserve">5432-5-200                                   </v>
          </cell>
          <cell r="C691">
            <v>0</v>
          </cell>
          <cell r="D691">
            <v>4215.22</v>
          </cell>
        </row>
        <row r="692">
          <cell r="A692" t="str">
            <v xml:space="preserve">5432-6-170                                   </v>
          </cell>
          <cell r="C692">
            <v>2450</v>
          </cell>
          <cell r="D692">
            <v>0</v>
          </cell>
        </row>
        <row r="693">
          <cell r="A693" t="str">
            <v xml:space="preserve">5432-7-100                                   </v>
          </cell>
          <cell r="C693">
            <v>5400</v>
          </cell>
          <cell r="D693">
            <v>0</v>
          </cell>
        </row>
        <row r="694">
          <cell r="A694" t="str">
            <v xml:space="preserve">5432-7-200                                   </v>
          </cell>
          <cell r="C694">
            <v>1400</v>
          </cell>
          <cell r="D694">
            <v>0</v>
          </cell>
        </row>
        <row r="695">
          <cell r="A695" t="str">
            <v xml:space="preserve">5434-5-100                                   </v>
          </cell>
          <cell r="C695">
            <v>0</v>
          </cell>
          <cell r="D695">
            <v>0</v>
          </cell>
        </row>
        <row r="696">
          <cell r="A696" t="str">
            <v xml:space="preserve">5434-5-200                                   </v>
          </cell>
          <cell r="C696">
            <v>0</v>
          </cell>
          <cell r="D696">
            <v>0</v>
          </cell>
        </row>
        <row r="697">
          <cell r="A697" t="str">
            <v xml:space="preserve">5434-6-170                                   </v>
          </cell>
          <cell r="C697">
            <v>0</v>
          </cell>
          <cell r="D697">
            <v>0</v>
          </cell>
        </row>
        <row r="698">
          <cell r="A698" t="str">
            <v xml:space="preserve">5434-6-270                                   </v>
          </cell>
          <cell r="C698">
            <v>0</v>
          </cell>
          <cell r="D698">
            <v>0</v>
          </cell>
        </row>
        <row r="699">
          <cell r="A699" t="str">
            <v xml:space="preserve">5434-7-100                                   </v>
          </cell>
          <cell r="C699">
            <v>0</v>
          </cell>
          <cell r="D699">
            <v>0</v>
          </cell>
        </row>
        <row r="700">
          <cell r="A700" t="str">
            <v xml:space="preserve">5434-7-200                                   </v>
          </cell>
          <cell r="C700">
            <v>0</v>
          </cell>
          <cell r="D700">
            <v>0</v>
          </cell>
        </row>
        <row r="701">
          <cell r="A701" t="str">
            <v xml:space="preserve">5435-5-100                                   </v>
          </cell>
          <cell r="C701">
            <v>0</v>
          </cell>
          <cell r="D701">
            <v>0</v>
          </cell>
        </row>
        <row r="702">
          <cell r="A702" t="str">
            <v xml:space="preserve">5435-5-200                                   </v>
          </cell>
          <cell r="C702">
            <v>0</v>
          </cell>
          <cell r="D702">
            <v>0</v>
          </cell>
        </row>
        <row r="703">
          <cell r="A703" t="str">
            <v xml:space="preserve">5435-6-170                                   </v>
          </cell>
          <cell r="C703">
            <v>0</v>
          </cell>
          <cell r="D703">
            <v>0</v>
          </cell>
        </row>
        <row r="704">
          <cell r="A704" t="str">
            <v xml:space="preserve">5435-6-270                                   </v>
          </cell>
          <cell r="C704">
            <v>0</v>
          </cell>
          <cell r="D704">
            <v>0</v>
          </cell>
        </row>
        <row r="705">
          <cell r="A705" t="str">
            <v xml:space="preserve">5435-7-100                                   </v>
          </cell>
          <cell r="C705">
            <v>0</v>
          </cell>
          <cell r="D705">
            <v>0</v>
          </cell>
        </row>
        <row r="706">
          <cell r="A706" t="str">
            <v xml:space="preserve">5435-7-200                                   </v>
          </cell>
          <cell r="C706">
            <v>0</v>
          </cell>
          <cell r="D706">
            <v>0</v>
          </cell>
        </row>
        <row r="707">
          <cell r="A707" t="str">
            <v xml:space="preserve">5438-5-100                                   </v>
          </cell>
          <cell r="C707">
            <v>3442.1</v>
          </cell>
          <cell r="D707">
            <v>0</v>
          </cell>
        </row>
        <row r="708">
          <cell r="A708" t="str">
            <v xml:space="preserve">5438-5-200                                   </v>
          </cell>
          <cell r="C708">
            <v>491</v>
          </cell>
          <cell r="D708">
            <v>0</v>
          </cell>
        </row>
        <row r="709">
          <cell r="A709" t="str">
            <v xml:space="preserve">5438-6-170                                   </v>
          </cell>
          <cell r="C709">
            <v>0</v>
          </cell>
          <cell r="D709">
            <v>0</v>
          </cell>
        </row>
        <row r="710">
          <cell r="A710" t="str">
            <v xml:space="preserve">5438-6-270                                   </v>
          </cell>
          <cell r="C710">
            <v>0</v>
          </cell>
          <cell r="D710">
            <v>0</v>
          </cell>
        </row>
        <row r="711">
          <cell r="A711" t="str">
            <v xml:space="preserve">5438-7-100                                   </v>
          </cell>
          <cell r="C711">
            <v>0</v>
          </cell>
          <cell r="D711">
            <v>0</v>
          </cell>
        </row>
        <row r="712">
          <cell r="A712" t="str">
            <v xml:space="preserve">5438-7-200                                   </v>
          </cell>
          <cell r="C712">
            <v>0</v>
          </cell>
          <cell r="D712">
            <v>0</v>
          </cell>
        </row>
        <row r="713">
          <cell r="A713" t="str">
            <v xml:space="preserve">5440-5-100                                   </v>
          </cell>
          <cell r="C713">
            <v>3090009.89</v>
          </cell>
          <cell r="D713">
            <v>0</v>
          </cell>
        </row>
        <row r="714">
          <cell r="A714" t="str">
            <v xml:space="preserve">5440-6-170                                   </v>
          </cell>
          <cell r="C714">
            <v>1796892.3</v>
          </cell>
          <cell r="D714">
            <v>0</v>
          </cell>
        </row>
        <row r="715">
          <cell r="A715" t="str">
            <v xml:space="preserve">5440-7-100                                   </v>
          </cell>
          <cell r="C715">
            <v>0</v>
          </cell>
          <cell r="D715">
            <v>0</v>
          </cell>
        </row>
        <row r="716">
          <cell r="A716" t="str">
            <v xml:space="preserve">5510                                         </v>
          </cell>
          <cell r="C716">
            <v>-7892356.4400000004</v>
          </cell>
          <cell r="D716">
            <v>8366692.7700000005</v>
          </cell>
        </row>
        <row r="717">
          <cell r="A717" t="str">
            <v xml:space="preserve">5511                                         </v>
          </cell>
          <cell r="C717">
            <v>2592725.79</v>
          </cell>
          <cell r="D717">
            <v>0</v>
          </cell>
        </row>
        <row r="718">
          <cell r="A718" t="str">
            <v xml:space="preserve">5610-1-83                                    </v>
          </cell>
          <cell r="C718">
            <v>0</v>
          </cell>
          <cell r="D718">
            <v>0</v>
          </cell>
        </row>
        <row r="719">
          <cell r="A719" t="str">
            <v xml:space="preserve">5611-1-84                                    </v>
          </cell>
          <cell r="C719">
            <v>0</v>
          </cell>
          <cell r="D719">
            <v>0</v>
          </cell>
        </row>
        <row r="720">
          <cell r="A720" t="str">
            <v xml:space="preserve">5612-1-86                                    </v>
          </cell>
          <cell r="C720">
            <v>0</v>
          </cell>
          <cell r="D720">
            <v>0</v>
          </cell>
        </row>
        <row r="721">
          <cell r="A721" t="str">
            <v xml:space="preserve">5710                                         </v>
          </cell>
          <cell r="C721">
            <v>0</v>
          </cell>
          <cell r="D721">
            <v>0</v>
          </cell>
        </row>
        <row r="722">
          <cell r="A722" t="str">
            <v xml:space="preserve">6000-5-100                                   </v>
          </cell>
          <cell r="C722">
            <v>0</v>
          </cell>
          <cell r="D722">
            <v>0</v>
          </cell>
        </row>
        <row r="723">
          <cell r="A723" t="str">
            <v xml:space="preserve">6000-7-100                                   </v>
          </cell>
          <cell r="C723">
            <v>0</v>
          </cell>
          <cell r="D723">
            <v>0</v>
          </cell>
        </row>
        <row r="724">
          <cell r="A724" t="str">
            <v xml:space="preserve">6010-5                                       </v>
          </cell>
          <cell r="C724">
            <v>0</v>
          </cell>
          <cell r="D724">
            <v>0</v>
          </cell>
        </row>
        <row r="725">
          <cell r="A725" t="str">
            <v xml:space="preserve">6010-5-500                                   </v>
          </cell>
          <cell r="C725">
            <v>0</v>
          </cell>
          <cell r="D725">
            <v>0</v>
          </cell>
        </row>
        <row r="726">
          <cell r="A726" t="str">
            <v xml:space="preserve">6010-5-510                                   </v>
          </cell>
          <cell r="C726">
            <v>0</v>
          </cell>
          <cell r="D726">
            <v>0</v>
          </cell>
        </row>
        <row r="727">
          <cell r="A727" t="str">
            <v xml:space="preserve">6010-5-520                                   </v>
          </cell>
          <cell r="C727">
            <v>0</v>
          </cell>
          <cell r="D727">
            <v>0</v>
          </cell>
        </row>
        <row r="728">
          <cell r="A728" t="str">
            <v xml:space="preserve">6011-5                                       </v>
          </cell>
          <cell r="C728">
            <v>0</v>
          </cell>
          <cell r="D728">
            <v>0</v>
          </cell>
        </row>
        <row r="729">
          <cell r="A729" t="str">
            <v xml:space="preserve">6011-5-500                                   </v>
          </cell>
          <cell r="C729">
            <v>0</v>
          </cell>
          <cell r="D729">
            <v>0</v>
          </cell>
        </row>
        <row r="730">
          <cell r="A730" t="str">
            <v xml:space="preserve">6011-5-510                                   </v>
          </cell>
          <cell r="C730">
            <v>0</v>
          </cell>
          <cell r="D730">
            <v>0</v>
          </cell>
        </row>
        <row r="731">
          <cell r="A731" t="str">
            <v xml:space="preserve">6011-5-520                                   </v>
          </cell>
          <cell r="C731">
            <v>0</v>
          </cell>
          <cell r="D731">
            <v>0</v>
          </cell>
        </row>
        <row r="732">
          <cell r="A732" t="str">
            <v xml:space="preserve">6012-5                                       </v>
          </cell>
          <cell r="C732">
            <v>0</v>
          </cell>
          <cell r="D732">
            <v>0</v>
          </cell>
        </row>
        <row r="733">
          <cell r="A733" t="str">
            <v xml:space="preserve">6012-5-500                                   </v>
          </cell>
          <cell r="C733">
            <v>0</v>
          </cell>
          <cell r="D733">
            <v>0</v>
          </cell>
        </row>
        <row r="734">
          <cell r="A734" t="str">
            <v xml:space="preserve">6012-5-510                                   </v>
          </cell>
          <cell r="C734">
            <v>0</v>
          </cell>
          <cell r="D734">
            <v>0</v>
          </cell>
        </row>
        <row r="735">
          <cell r="A735" t="str">
            <v xml:space="preserve">6012-5-520                                   </v>
          </cell>
          <cell r="C735">
            <v>0</v>
          </cell>
          <cell r="D735">
            <v>0</v>
          </cell>
        </row>
        <row r="736">
          <cell r="A736" t="str">
            <v xml:space="preserve">6013-5                                       </v>
          </cell>
          <cell r="C736">
            <v>0</v>
          </cell>
          <cell r="D736">
            <v>0</v>
          </cell>
        </row>
        <row r="737">
          <cell r="A737" t="str">
            <v xml:space="preserve">6013-5-500                                   </v>
          </cell>
          <cell r="C737">
            <v>0</v>
          </cell>
          <cell r="D737">
            <v>0</v>
          </cell>
        </row>
        <row r="738">
          <cell r="A738" t="str">
            <v xml:space="preserve">6013-5-510                                   </v>
          </cell>
          <cell r="C738">
            <v>0</v>
          </cell>
          <cell r="D738">
            <v>0</v>
          </cell>
        </row>
        <row r="739">
          <cell r="A739" t="str">
            <v xml:space="preserve">6013-5-520                                   </v>
          </cell>
          <cell r="C739">
            <v>0</v>
          </cell>
          <cell r="D739">
            <v>0</v>
          </cell>
        </row>
        <row r="740">
          <cell r="A740" t="str">
            <v xml:space="preserve">6014-5                                       </v>
          </cell>
          <cell r="C740">
            <v>0</v>
          </cell>
          <cell r="D740">
            <v>0</v>
          </cell>
        </row>
        <row r="741">
          <cell r="A741" t="str">
            <v xml:space="preserve">6014-5-500                                   </v>
          </cell>
          <cell r="C741">
            <v>0</v>
          </cell>
          <cell r="D741">
            <v>0</v>
          </cell>
        </row>
        <row r="742">
          <cell r="A742" t="str">
            <v xml:space="preserve">6014-5-510                                   </v>
          </cell>
          <cell r="C742">
            <v>0</v>
          </cell>
          <cell r="D742">
            <v>0</v>
          </cell>
        </row>
        <row r="743">
          <cell r="A743" t="str">
            <v xml:space="preserve">6014-5-520                                   </v>
          </cell>
          <cell r="C743">
            <v>0</v>
          </cell>
          <cell r="D743">
            <v>0</v>
          </cell>
        </row>
        <row r="744">
          <cell r="A744" t="str">
            <v xml:space="preserve">6015-5                                       </v>
          </cell>
          <cell r="C744">
            <v>0</v>
          </cell>
          <cell r="D744">
            <v>0</v>
          </cell>
        </row>
        <row r="745">
          <cell r="A745" t="str">
            <v xml:space="preserve">6015-5-500                                   </v>
          </cell>
          <cell r="C745">
            <v>0</v>
          </cell>
          <cell r="D745">
            <v>0</v>
          </cell>
        </row>
        <row r="746">
          <cell r="A746" t="str">
            <v xml:space="preserve">6015-5-510                                   </v>
          </cell>
          <cell r="C746">
            <v>0</v>
          </cell>
          <cell r="D746">
            <v>0</v>
          </cell>
        </row>
        <row r="747">
          <cell r="A747" t="str">
            <v xml:space="preserve">6015-5-520                                   </v>
          </cell>
          <cell r="C747">
            <v>0</v>
          </cell>
          <cell r="D747">
            <v>0</v>
          </cell>
        </row>
        <row r="748">
          <cell r="A748" t="str">
            <v xml:space="preserve">6016-5                                       </v>
          </cell>
          <cell r="C748">
            <v>0</v>
          </cell>
          <cell r="D748">
            <v>0</v>
          </cell>
        </row>
        <row r="749">
          <cell r="A749" t="str">
            <v xml:space="preserve">6016-5-500                                   </v>
          </cell>
          <cell r="C749">
            <v>0</v>
          </cell>
          <cell r="D749">
            <v>0</v>
          </cell>
        </row>
        <row r="750">
          <cell r="A750" t="str">
            <v xml:space="preserve">6016-5-510                                   </v>
          </cell>
          <cell r="C750">
            <v>0</v>
          </cell>
          <cell r="D750">
            <v>0</v>
          </cell>
        </row>
        <row r="751">
          <cell r="A751" t="str">
            <v xml:space="preserve">6016-5-520                                   </v>
          </cell>
          <cell r="C751">
            <v>0</v>
          </cell>
          <cell r="D751">
            <v>0</v>
          </cell>
        </row>
        <row r="752">
          <cell r="A752" t="str">
            <v xml:space="preserve">6017-5                                       </v>
          </cell>
          <cell r="C752">
            <v>0</v>
          </cell>
          <cell r="D752">
            <v>0</v>
          </cell>
        </row>
        <row r="753">
          <cell r="A753" t="str">
            <v xml:space="preserve">6017-5-500                                   </v>
          </cell>
          <cell r="C753">
            <v>0</v>
          </cell>
          <cell r="D753">
            <v>0</v>
          </cell>
        </row>
        <row r="754">
          <cell r="A754" t="str">
            <v xml:space="preserve">6017-5-510                                   </v>
          </cell>
          <cell r="C754">
            <v>0</v>
          </cell>
          <cell r="D754">
            <v>0</v>
          </cell>
        </row>
        <row r="755">
          <cell r="A755" t="str">
            <v xml:space="preserve">6017-5-520                                   </v>
          </cell>
          <cell r="C755">
            <v>0</v>
          </cell>
          <cell r="D755">
            <v>0</v>
          </cell>
        </row>
        <row r="756">
          <cell r="A756" t="str">
            <v xml:space="preserve">6018-5                                       </v>
          </cell>
          <cell r="C756">
            <v>0</v>
          </cell>
          <cell r="D756">
            <v>0</v>
          </cell>
        </row>
        <row r="757">
          <cell r="A757" t="str">
            <v xml:space="preserve">6018-5-500                                   </v>
          </cell>
          <cell r="C757">
            <v>0</v>
          </cell>
          <cell r="D757">
            <v>0</v>
          </cell>
        </row>
        <row r="758">
          <cell r="A758" t="str">
            <v xml:space="preserve">6018-5-510                                   </v>
          </cell>
          <cell r="C758">
            <v>0</v>
          </cell>
          <cell r="D758">
            <v>0</v>
          </cell>
        </row>
        <row r="759">
          <cell r="A759" t="str">
            <v xml:space="preserve">6018-5-520                                   </v>
          </cell>
          <cell r="C759">
            <v>0</v>
          </cell>
          <cell r="D759">
            <v>0</v>
          </cell>
        </row>
        <row r="760">
          <cell r="A760" t="str">
            <v xml:space="preserve">6019-5                                       </v>
          </cell>
          <cell r="C760">
            <v>0</v>
          </cell>
          <cell r="D760">
            <v>0</v>
          </cell>
        </row>
        <row r="761">
          <cell r="A761" t="str">
            <v xml:space="preserve">6019-5-500                                   </v>
          </cell>
          <cell r="C761">
            <v>0</v>
          </cell>
          <cell r="D761">
            <v>0</v>
          </cell>
        </row>
        <row r="762">
          <cell r="A762" t="str">
            <v xml:space="preserve">6019-5-510                                   </v>
          </cell>
          <cell r="C762">
            <v>0</v>
          </cell>
          <cell r="D762">
            <v>0</v>
          </cell>
        </row>
        <row r="763">
          <cell r="A763" t="str">
            <v xml:space="preserve">6019-5-520                                   </v>
          </cell>
          <cell r="C763">
            <v>0</v>
          </cell>
          <cell r="D763">
            <v>0</v>
          </cell>
        </row>
        <row r="764">
          <cell r="A764" t="str">
            <v xml:space="preserve">6110-5                                       </v>
          </cell>
          <cell r="C764">
            <v>0</v>
          </cell>
          <cell r="D764">
            <v>0</v>
          </cell>
        </row>
        <row r="765">
          <cell r="A765" t="str">
            <v xml:space="preserve">6110-5-500                                   </v>
          </cell>
          <cell r="C765">
            <v>0</v>
          </cell>
          <cell r="D765">
            <v>0</v>
          </cell>
        </row>
        <row r="766">
          <cell r="A766" t="str">
            <v xml:space="preserve">6110-5-510                                   </v>
          </cell>
          <cell r="C766">
            <v>0</v>
          </cell>
          <cell r="D766">
            <v>0</v>
          </cell>
        </row>
        <row r="767">
          <cell r="A767" t="str">
            <v xml:space="preserve">6110-5-520                                   </v>
          </cell>
          <cell r="C767">
            <v>0</v>
          </cell>
          <cell r="D767">
            <v>0</v>
          </cell>
        </row>
        <row r="768">
          <cell r="A768" t="str">
            <v xml:space="preserve">6111-5                                       </v>
          </cell>
          <cell r="C768">
            <v>0</v>
          </cell>
          <cell r="D768">
            <v>0</v>
          </cell>
        </row>
        <row r="769">
          <cell r="A769" t="str">
            <v xml:space="preserve">6111-5-500                                   </v>
          </cell>
          <cell r="C769">
            <v>0</v>
          </cell>
          <cell r="D769">
            <v>0</v>
          </cell>
        </row>
        <row r="770">
          <cell r="A770" t="str">
            <v xml:space="preserve">6111-5-510                                   </v>
          </cell>
          <cell r="C770">
            <v>0</v>
          </cell>
          <cell r="D770">
            <v>0</v>
          </cell>
        </row>
        <row r="771">
          <cell r="A771" t="str">
            <v xml:space="preserve">6111-5-520                                   </v>
          </cell>
          <cell r="C771">
            <v>0</v>
          </cell>
          <cell r="D771">
            <v>0</v>
          </cell>
        </row>
        <row r="772">
          <cell r="A772" t="str">
            <v xml:space="preserve">6112-5                                       </v>
          </cell>
          <cell r="C772">
            <v>0</v>
          </cell>
          <cell r="D772">
            <v>0</v>
          </cell>
        </row>
        <row r="773">
          <cell r="A773" t="str">
            <v xml:space="preserve">6112-5-500                                   </v>
          </cell>
          <cell r="C773">
            <v>0</v>
          </cell>
          <cell r="D773">
            <v>0</v>
          </cell>
        </row>
        <row r="774">
          <cell r="A774" t="str">
            <v xml:space="preserve">6112-5-510                                   </v>
          </cell>
          <cell r="C774">
            <v>0</v>
          </cell>
          <cell r="D774">
            <v>0</v>
          </cell>
        </row>
        <row r="775">
          <cell r="A775" t="str">
            <v xml:space="preserve">6112-5-520                                   </v>
          </cell>
          <cell r="C775">
            <v>0</v>
          </cell>
          <cell r="D775">
            <v>0</v>
          </cell>
        </row>
        <row r="776">
          <cell r="A776" t="str">
            <v xml:space="preserve">6113-5                                       </v>
          </cell>
          <cell r="C776">
            <v>0</v>
          </cell>
          <cell r="D776">
            <v>0</v>
          </cell>
        </row>
        <row r="777">
          <cell r="A777" t="str">
            <v xml:space="preserve">6113-5-500                                   </v>
          </cell>
          <cell r="C777">
            <v>0</v>
          </cell>
          <cell r="D777">
            <v>0</v>
          </cell>
        </row>
        <row r="778">
          <cell r="A778" t="str">
            <v xml:space="preserve">6113-5-510                                   </v>
          </cell>
          <cell r="C778">
            <v>0</v>
          </cell>
          <cell r="D778">
            <v>0</v>
          </cell>
        </row>
        <row r="779">
          <cell r="A779" t="str">
            <v xml:space="preserve">6113-5-520                                   </v>
          </cell>
          <cell r="C779">
            <v>0</v>
          </cell>
          <cell r="D779">
            <v>0</v>
          </cell>
        </row>
        <row r="780">
          <cell r="A780" t="str">
            <v xml:space="preserve">6114-5                                       </v>
          </cell>
          <cell r="C780">
            <v>0</v>
          </cell>
          <cell r="D780">
            <v>0</v>
          </cell>
        </row>
        <row r="781">
          <cell r="A781" t="str">
            <v xml:space="preserve">6114-5-500                                   </v>
          </cell>
          <cell r="C781">
            <v>0</v>
          </cell>
          <cell r="D781">
            <v>0</v>
          </cell>
        </row>
        <row r="782">
          <cell r="A782" t="str">
            <v xml:space="preserve">6114-5-510                                   </v>
          </cell>
          <cell r="C782">
            <v>0</v>
          </cell>
          <cell r="D782">
            <v>0</v>
          </cell>
        </row>
        <row r="783">
          <cell r="A783" t="str">
            <v xml:space="preserve">6114-5-520                                   </v>
          </cell>
          <cell r="C783">
            <v>0</v>
          </cell>
          <cell r="D783">
            <v>0</v>
          </cell>
        </row>
        <row r="784">
          <cell r="A784" t="str">
            <v xml:space="preserve">6115-5                                       </v>
          </cell>
          <cell r="C784">
            <v>0</v>
          </cell>
          <cell r="D784">
            <v>0</v>
          </cell>
        </row>
        <row r="785">
          <cell r="A785" t="str">
            <v xml:space="preserve">6115-5-500                                   </v>
          </cell>
          <cell r="C785">
            <v>0</v>
          </cell>
          <cell r="D785">
            <v>0</v>
          </cell>
        </row>
        <row r="786">
          <cell r="A786" t="str">
            <v xml:space="preserve">6115-5-510                                   </v>
          </cell>
          <cell r="C786">
            <v>0</v>
          </cell>
          <cell r="D786">
            <v>0</v>
          </cell>
        </row>
        <row r="787">
          <cell r="A787" t="str">
            <v xml:space="preserve">6115-5-520                                   </v>
          </cell>
          <cell r="C787">
            <v>0</v>
          </cell>
          <cell r="D787">
            <v>0</v>
          </cell>
        </row>
        <row r="788">
          <cell r="A788" t="str">
            <v xml:space="preserve">6116-5                                       </v>
          </cell>
          <cell r="C788">
            <v>0</v>
          </cell>
          <cell r="D788">
            <v>0</v>
          </cell>
        </row>
        <row r="789">
          <cell r="A789" t="str">
            <v xml:space="preserve">6116-5-500                                   </v>
          </cell>
          <cell r="C789">
            <v>0</v>
          </cell>
          <cell r="D789">
            <v>0</v>
          </cell>
        </row>
        <row r="790">
          <cell r="A790" t="str">
            <v xml:space="preserve">6116-5-510                                   </v>
          </cell>
          <cell r="C790">
            <v>0</v>
          </cell>
          <cell r="D790">
            <v>0</v>
          </cell>
        </row>
        <row r="791">
          <cell r="A791" t="str">
            <v xml:space="preserve">6116-5-520                                   </v>
          </cell>
          <cell r="C791">
            <v>0</v>
          </cell>
          <cell r="D791">
            <v>0</v>
          </cell>
        </row>
        <row r="792">
          <cell r="A792" t="str">
            <v xml:space="preserve">6117-5                                       </v>
          </cell>
          <cell r="C792">
            <v>0</v>
          </cell>
          <cell r="D792">
            <v>0</v>
          </cell>
        </row>
        <row r="793">
          <cell r="A793" t="str">
            <v xml:space="preserve">6117-5-500                                   </v>
          </cell>
          <cell r="C793">
            <v>0</v>
          </cell>
          <cell r="D793">
            <v>0</v>
          </cell>
        </row>
        <row r="794">
          <cell r="A794" t="str">
            <v xml:space="preserve">6117-5-510                                   </v>
          </cell>
          <cell r="C794">
            <v>0</v>
          </cell>
          <cell r="D794">
            <v>0</v>
          </cell>
        </row>
        <row r="795">
          <cell r="A795" t="str">
            <v xml:space="preserve">6117-5-520                                   </v>
          </cell>
          <cell r="C795">
            <v>0</v>
          </cell>
          <cell r="D795">
            <v>0</v>
          </cell>
        </row>
        <row r="796">
          <cell r="A796" t="str">
            <v xml:space="preserve">6118-5                                       </v>
          </cell>
          <cell r="C796">
            <v>0</v>
          </cell>
          <cell r="D796">
            <v>0</v>
          </cell>
        </row>
        <row r="797">
          <cell r="A797" t="str">
            <v xml:space="preserve">6118-5-500                                   </v>
          </cell>
          <cell r="C797">
            <v>0</v>
          </cell>
          <cell r="D797">
            <v>0</v>
          </cell>
        </row>
        <row r="798">
          <cell r="A798" t="str">
            <v xml:space="preserve">6118-5-510                                   </v>
          </cell>
          <cell r="C798">
            <v>0</v>
          </cell>
          <cell r="D798">
            <v>0</v>
          </cell>
        </row>
        <row r="799">
          <cell r="A799" t="str">
            <v xml:space="preserve">6118-5-520                                   </v>
          </cell>
          <cell r="C799">
            <v>0</v>
          </cell>
          <cell r="D799">
            <v>0</v>
          </cell>
        </row>
        <row r="800">
          <cell r="A800" t="str">
            <v xml:space="preserve">6119-5                                       </v>
          </cell>
          <cell r="C800">
            <v>0</v>
          </cell>
          <cell r="D800">
            <v>0</v>
          </cell>
        </row>
        <row r="801">
          <cell r="A801" t="str">
            <v xml:space="preserve">6119-5-500                                   </v>
          </cell>
          <cell r="C801">
            <v>0</v>
          </cell>
          <cell r="D801">
            <v>0</v>
          </cell>
        </row>
        <row r="802">
          <cell r="A802" t="str">
            <v xml:space="preserve">6119-5-510                                   </v>
          </cell>
          <cell r="C802">
            <v>0</v>
          </cell>
          <cell r="D802">
            <v>0</v>
          </cell>
        </row>
        <row r="803">
          <cell r="A803" t="str">
            <v xml:space="preserve">6119-5-520                                   </v>
          </cell>
          <cell r="C803">
            <v>0</v>
          </cell>
          <cell r="D803">
            <v>0</v>
          </cell>
        </row>
        <row r="804">
          <cell r="A804" t="str">
            <v xml:space="preserve">6120-5                                       </v>
          </cell>
          <cell r="C804">
            <v>0</v>
          </cell>
          <cell r="D804">
            <v>0</v>
          </cell>
        </row>
        <row r="805">
          <cell r="A805" t="str">
            <v xml:space="preserve">6120-5-500                                   </v>
          </cell>
          <cell r="C805">
            <v>0</v>
          </cell>
          <cell r="D805">
            <v>0</v>
          </cell>
        </row>
        <row r="806">
          <cell r="A806" t="str">
            <v xml:space="preserve">6120-5-510                                   </v>
          </cell>
          <cell r="C806">
            <v>0</v>
          </cell>
          <cell r="D806">
            <v>0</v>
          </cell>
        </row>
        <row r="807">
          <cell r="A807" t="str">
            <v xml:space="preserve">6120-5-520                                   </v>
          </cell>
          <cell r="C807">
            <v>0</v>
          </cell>
          <cell r="D807">
            <v>0</v>
          </cell>
        </row>
        <row r="808">
          <cell r="A808" t="str">
            <v xml:space="preserve">6121-5                                       </v>
          </cell>
          <cell r="C808">
            <v>0</v>
          </cell>
          <cell r="D808">
            <v>0</v>
          </cell>
        </row>
        <row r="809">
          <cell r="A809" t="str">
            <v xml:space="preserve">6121-5-500                                   </v>
          </cell>
          <cell r="C809">
            <v>0</v>
          </cell>
          <cell r="D809">
            <v>0</v>
          </cell>
        </row>
        <row r="810">
          <cell r="A810" t="str">
            <v xml:space="preserve">6121-5-510                                   </v>
          </cell>
          <cell r="C810">
            <v>0</v>
          </cell>
          <cell r="D810">
            <v>0</v>
          </cell>
        </row>
        <row r="811">
          <cell r="A811" t="str">
            <v xml:space="preserve">6121-5-520                                   </v>
          </cell>
          <cell r="C811">
            <v>0</v>
          </cell>
          <cell r="D811">
            <v>0</v>
          </cell>
        </row>
        <row r="812">
          <cell r="A812" t="str">
            <v xml:space="preserve">6122-5                                       </v>
          </cell>
          <cell r="C812">
            <v>0</v>
          </cell>
          <cell r="D812">
            <v>0</v>
          </cell>
        </row>
        <row r="813">
          <cell r="A813" t="str">
            <v xml:space="preserve">6122-5-500                                   </v>
          </cell>
          <cell r="C813">
            <v>0</v>
          </cell>
          <cell r="D813">
            <v>0</v>
          </cell>
        </row>
        <row r="814">
          <cell r="A814" t="str">
            <v xml:space="preserve">6122-5-510                                   </v>
          </cell>
          <cell r="C814">
            <v>0</v>
          </cell>
          <cell r="D814">
            <v>0</v>
          </cell>
        </row>
        <row r="815">
          <cell r="A815" t="str">
            <v xml:space="preserve">6122-5-520                                   </v>
          </cell>
          <cell r="C815">
            <v>0</v>
          </cell>
          <cell r="D815">
            <v>0</v>
          </cell>
        </row>
        <row r="816">
          <cell r="A816" t="str">
            <v xml:space="preserve">6123-5                                       </v>
          </cell>
          <cell r="C816">
            <v>0</v>
          </cell>
          <cell r="D816">
            <v>0</v>
          </cell>
        </row>
        <row r="817">
          <cell r="A817" t="str">
            <v xml:space="preserve">6123-5-500                                   </v>
          </cell>
          <cell r="C817">
            <v>0</v>
          </cell>
          <cell r="D817">
            <v>0</v>
          </cell>
        </row>
        <row r="818">
          <cell r="A818" t="str">
            <v xml:space="preserve">6123-5-510                                   </v>
          </cell>
          <cell r="C818">
            <v>0</v>
          </cell>
          <cell r="D818">
            <v>0</v>
          </cell>
        </row>
        <row r="819">
          <cell r="A819" t="str">
            <v xml:space="preserve">6123-5-520                                   </v>
          </cell>
          <cell r="C819">
            <v>0</v>
          </cell>
          <cell r="D819">
            <v>0</v>
          </cell>
        </row>
        <row r="820">
          <cell r="A820" t="str">
            <v xml:space="preserve">6124-5                                       </v>
          </cell>
          <cell r="C820">
            <v>0</v>
          </cell>
          <cell r="D820">
            <v>0</v>
          </cell>
        </row>
        <row r="821">
          <cell r="A821" t="str">
            <v xml:space="preserve">6124-5-500                                   </v>
          </cell>
          <cell r="C821">
            <v>27149.85</v>
          </cell>
          <cell r="D821">
            <v>748.56999999999971</v>
          </cell>
        </row>
        <row r="822">
          <cell r="A822" t="str">
            <v xml:space="preserve">6124-5-510                                   </v>
          </cell>
          <cell r="C822">
            <v>0</v>
          </cell>
          <cell r="D822">
            <v>0</v>
          </cell>
        </row>
        <row r="823">
          <cell r="A823" t="str">
            <v xml:space="preserve">6124-5-520                                   </v>
          </cell>
          <cell r="C823">
            <v>0</v>
          </cell>
          <cell r="D823">
            <v>0</v>
          </cell>
        </row>
        <row r="824">
          <cell r="A824" t="str">
            <v xml:space="preserve">6125-5                                       </v>
          </cell>
          <cell r="C824">
            <v>0</v>
          </cell>
          <cell r="D824">
            <v>0</v>
          </cell>
        </row>
        <row r="825">
          <cell r="A825" t="str">
            <v xml:space="preserve">6125-5-500                                   </v>
          </cell>
          <cell r="C825">
            <v>0</v>
          </cell>
          <cell r="D825">
            <v>0</v>
          </cell>
        </row>
        <row r="826">
          <cell r="A826" t="str">
            <v xml:space="preserve">6125-5-510                                   </v>
          </cell>
          <cell r="C826">
            <v>0</v>
          </cell>
          <cell r="D826">
            <v>0</v>
          </cell>
        </row>
        <row r="827">
          <cell r="A827" t="str">
            <v xml:space="preserve">6125-5-520                                   </v>
          </cell>
          <cell r="C827">
            <v>0</v>
          </cell>
          <cell r="D827">
            <v>0</v>
          </cell>
        </row>
        <row r="828">
          <cell r="A828" t="str">
            <v xml:space="preserve">6126-5                                       </v>
          </cell>
          <cell r="C828">
            <v>0</v>
          </cell>
          <cell r="D828">
            <v>0</v>
          </cell>
        </row>
        <row r="829">
          <cell r="A829" t="str">
            <v xml:space="preserve">6126-5-500                                   </v>
          </cell>
          <cell r="C829">
            <v>2704543.46</v>
          </cell>
          <cell r="D829">
            <v>376133.28000000026</v>
          </cell>
        </row>
        <row r="830">
          <cell r="A830" t="str">
            <v xml:space="preserve">6126-5-510                                   </v>
          </cell>
          <cell r="C830">
            <v>0</v>
          </cell>
          <cell r="D830">
            <v>0</v>
          </cell>
        </row>
        <row r="831">
          <cell r="A831" t="str">
            <v xml:space="preserve">6126-5-520                                   </v>
          </cell>
          <cell r="C831">
            <v>0</v>
          </cell>
          <cell r="D831">
            <v>0</v>
          </cell>
        </row>
        <row r="832">
          <cell r="A832" t="str">
            <v xml:space="preserve">6127-5                                       </v>
          </cell>
          <cell r="C832">
            <v>0</v>
          </cell>
          <cell r="D832">
            <v>0</v>
          </cell>
        </row>
        <row r="833">
          <cell r="A833" t="str">
            <v xml:space="preserve">6127-5-500                                   </v>
          </cell>
          <cell r="C833">
            <v>0</v>
          </cell>
          <cell r="D833">
            <v>0</v>
          </cell>
        </row>
        <row r="834">
          <cell r="A834" t="str">
            <v xml:space="preserve">6127-5-510                                   </v>
          </cell>
          <cell r="C834">
            <v>0</v>
          </cell>
          <cell r="D834">
            <v>0</v>
          </cell>
        </row>
        <row r="835">
          <cell r="A835" t="str">
            <v xml:space="preserve">6127-5-520                                   </v>
          </cell>
          <cell r="C835">
            <v>0</v>
          </cell>
          <cell r="D835">
            <v>0</v>
          </cell>
        </row>
        <row r="836">
          <cell r="A836" t="str">
            <v xml:space="preserve">6128-5                                       </v>
          </cell>
          <cell r="C836">
            <v>0</v>
          </cell>
          <cell r="D836">
            <v>0</v>
          </cell>
        </row>
        <row r="837">
          <cell r="A837" t="str">
            <v xml:space="preserve">6128-5-500                                   </v>
          </cell>
          <cell r="C837">
            <v>0</v>
          </cell>
          <cell r="D837">
            <v>0</v>
          </cell>
        </row>
        <row r="838">
          <cell r="A838" t="str">
            <v xml:space="preserve">6128-5-510                                   </v>
          </cell>
          <cell r="C838">
            <v>0</v>
          </cell>
          <cell r="D838">
            <v>0</v>
          </cell>
        </row>
        <row r="839">
          <cell r="A839" t="str">
            <v xml:space="preserve">6128-5-520                                   </v>
          </cell>
          <cell r="C839">
            <v>0</v>
          </cell>
          <cell r="D839">
            <v>0</v>
          </cell>
        </row>
        <row r="840">
          <cell r="A840" t="str">
            <v xml:space="preserve">6129-5                                       </v>
          </cell>
          <cell r="C840">
            <v>0</v>
          </cell>
          <cell r="D840">
            <v>0</v>
          </cell>
        </row>
        <row r="841">
          <cell r="A841" t="str">
            <v xml:space="preserve">6129-5-500                                   </v>
          </cell>
          <cell r="C841">
            <v>0</v>
          </cell>
          <cell r="D841">
            <v>0</v>
          </cell>
        </row>
        <row r="842">
          <cell r="A842" t="str">
            <v xml:space="preserve">6129-5-510                                   </v>
          </cell>
          <cell r="C842">
            <v>0</v>
          </cell>
          <cell r="D842">
            <v>0</v>
          </cell>
        </row>
        <row r="843">
          <cell r="A843" t="str">
            <v xml:space="preserve">6129-5-520                                   </v>
          </cell>
          <cell r="C843">
            <v>0</v>
          </cell>
          <cell r="D843">
            <v>0</v>
          </cell>
        </row>
        <row r="844">
          <cell r="A844" t="str">
            <v xml:space="preserve">6130-5-500                                   </v>
          </cell>
          <cell r="C844">
            <v>0</v>
          </cell>
          <cell r="D844">
            <v>0</v>
          </cell>
        </row>
        <row r="845">
          <cell r="A845" t="str">
            <v xml:space="preserve">6131-5                                       </v>
          </cell>
          <cell r="C845">
            <v>0</v>
          </cell>
          <cell r="D845">
            <v>0</v>
          </cell>
        </row>
        <row r="846">
          <cell r="A846" t="str">
            <v xml:space="preserve">6131-5-500                                   </v>
          </cell>
          <cell r="C846">
            <v>0</v>
          </cell>
          <cell r="D846">
            <v>0</v>
          </cell>
        </row>
        <row r="847">
          <cell r="A847" t="str">
            <v xml:space="preserve">6131-5-510                                   </v>
          </cell>
          <cell r="C847">
            <v>0</v>
          </cell>
          <cell r="D847">
            <v>0</v>
          </cell>
        </row>
        <row r="848">
          <cell r="A848" t="str">
            <v xml:space="preserve">6131-5-520                                   </v>
          </cell>
          <cell r="C848">
            <v>0</v>
          </cell>
          <cell r="D848">
            <v>0</v>
          </cell>
        </row>
        <row r="849">
          <cell r="A849" t="str">
            <v xml:space="preserve">6138-5                                       </v>
          </cell>
          <cell r="C849">
            <v>0</v>
          </cell>
          <cell r="D849">
            <v>0</v>
          </cell>
        </row>
        <row r="850">
          <cell r="A850" t="str">
            <v xml:space="preserve">6138-5-500                                   </v>
          </cell>
          <cell r="C850">
            <v>0</v>
          </cell>
          <cell r="D850">
            <v>0</v>
          </cell>
        </row>
        <row r="851">
          <cell r="A851" t="str">
            <v xml:space="preserve">6138-5-510                                   </v>
          </cell>
          <cell r="C851">
            <v>0</v>
          </cell>
          <cell r="D851">
            <v>0</v>
          </cell>
        </row>
        <row r="852">
          <cell r="A852" t="str">
            <v xml:space="preserve">6138-5-520                                   </v>
          </cell>
          <cell r="C852">
            <v>0</v>
          </cell>
          <cell r="D852">
            <v>0</v>
          </cell>
        </row>
        <row r="853">
          <cell r="A853" t="str">
            <v xml:space="preserve">6139-5-500                                   </v>
          </cell>
          <cell r="C853">
            <v>1203548.44</v>
          </cell>
          <cell r="D853">
            <v>76899.680000000168</v>
          </cell>
        </row>
        <row r="854">
          <cell r="A854" t="str">
            <v xml:space="preserve">6210-5                                       </v>
          </cell>
          <cell r="C854">
            <v>0</v>
          </cell>
          <cell r="D854">
            <v>0</v>
          </cell>
        </row>
        <row r="855">
          <cell r="A855" t="str">
            <v xml:space="preserve">6210-5-500                                   </v>
          </cell>
          <cell r="C855">
            <v>0</v>
          </cell>
          <cell r="D855">
            <v>0</v>
          </cell>
        </row>
        <row r="856">
          <cell r="A856" t="str">
            <v xml:space="preserve">6210-5-510                                   </v>
          </cell>
          <cell r="C856">
            <v>0</v>
          </cell>
          <cell r="D856">
            <v>0</v>
          </cell>
        </row>
        <row r="857">
          <cell r="A857" t="str">
            <v xml:space="preserve">6210-5-520                                   </v>
          </cell>
          <cell r="C857">
            <v>0</v>
          </cell>
          <cell r="D857">
            <v>0</v>
          </cell>
        </row>
        <row r="858">
          <cell r="A858" t="str">
            <v xml:space="preserve">6211-5                                       </v>
          </cell>
          <cell r="C858">
            <v>0</v>
          </cell>
          <cell r="D858">
            <v>0</v>
          </cell>
        </row>
        <row r="859">
          <cell r="A859" t="str">
            <v xml:space="preserve">6211-5-500                                   </v>
          </cell>
          <cell r="C859">
            <v>0</v>
          </cell>
          <cell r="D859">
            <v>0</v>
          </cell>
        </row>
        <row r="860">
          <cell r="A860" t="str">
            <v xml:space="preserve">6211-5-510                                   </v>
          </cell>
          <cell r="C860">
            <v>0</v>
          </cell>
          <cell r="D860">
            <v>0</v>
          </cell>
        </row>
        <row r="861">
          <cell r="A861" t="str">
            <v xml:space="preserve">6211-5-520                                   </v>
          </cell>
          <cell r="C861">
            <v>0</v>
          </cell>
          <cell r="D861">
            <v>0</v>
          </cell>
        </row>
        <row r="862">
          <cell r="A862" t="str">
            <v xml:space="preserve">6212-5                                       </v>
          </cell>
          <cell r="C862">
            <v>0</v>
          </cell>
          <cell r="D862">
            <v>0</v>
          </cell>
        </row>
        <row r="863">
          <cell r="A863" t="str">
            <v xml:space="preserve">6212-5-500                                   </v>
          </cell>
          <cell r="C863">
            <v>0</v>
          </cell>
          <cell r="D863">
            <v>0</v>
          </cell>
        </row>
        <row r="864">
          <cell r="A864" t="str">
            <v xml:space="preserve">6212-5-510                                   </v>
          </cell>
          <cell r="C864">
            <v>0</v>
          </cell>
          <cell r="D864">
            <v>0</v>
          </cell>
        </row>
        <row r="865">
          <cell r="A865" t="str">
            <v xml:space="preserve">6212-5-520                                   </v>
          </cell>
          <cell r="C865">
            <v>0</v>
          </cell>
          <cell r="D865">
            <v>0</v>
          </cell>
        </row>
        <row r="866">
          <cell r="A866" t="str">
            <v xml:space="preserve">6213-5                                       </v>
          </cell>
          <cell r="C866">
            <v>0</v>
          </cell>
          <cell r="D866">
            <v>0</v>
          </cell>
        </row>
        <row r="867">
          <cell r="A867" t="str">
            <v xml:space="preserve">6213-5-500                                   </v>
          </cell>
          <cell r="C867">
            <v>0</v>
          </cell>
          <cell r="D867">
            <v>0</v>
          </cell>
        </row>
        <row r="868">
          <cell r="A868" t="str">
            <v xml:space="preserve">6213-5-510                                   </v>
          </cell>
          <cell r="C868">
            <v>0</v>
          </cell>
          <cell r="D868">
            <v>0</v>
          </cell>
        </row>
        <row r="869">
          <cell r="A869" t="str">
            <v xml:space="preserve">6213-5-520                                   </v>
          </cell>
          <cell r="C869">
            <v>0</v>
          </cell>
          <cell r="D869">
            <v>0</v>
          </cell>
        </row>
        <row r="870">
          <cell r="A870" t="str">
            <v xml:space="preserve">6325-5                                       </v>
          </cell>
          <cell r="C870">
            <v>0</v>
          </cell>
          <cell r="D870">
            <v>0</v>
          </cell>
        </row>
        <row r="871">
          <cell r="A871" t="str">
            <v xml:space="preserve">6325-5-500                                   </v>
          </cell>
          <cell r="C871">
            <v>0</v>
          </cell>
          <cell r="D871">
            <v>0</v>
          </cell>
        </row>
        <row r="872">
          <cell r="A872" t="str">
            <v xml:space="preserve">6325-5-510                                   </v>
          </cell>
          <cell r="C872">
            <v>0</v>
          </cell>
          <cell r="D872">
            <v>0</v>
          </cell>
        </row>
        <row r="873">
          <cell r="A873" t="str">
            <v xml:space="preserve">6325-5-520                                   </v>
          </cell>
          <cell r="C873">
            <v>0</v>
          </cell>
          <cell r="D873">
            <v>0</v>
          </cell>
        </row>
        <row r="874">
          <cell r="A874" t="str">
            <v xml:space="preserve">6335-5                                       </v>
          </cell>
          <cell r="C874">
            <v>0</v>
          </cell>
          <cell r="D874">
            <v>0</v>
          </cell>
        </row>
        <row r="875">
          <cell r="A875" t="str">
            <v xml:space="preserve">6335-5-500                                   </v>
          </cell>
          <cell r="C875">
            <v>0</v>
          </cell>
          <cell r="D875">
            <v>0</v>
          </cell>
        </row>
        <row r="876">
          <cell r="A876" t="str">
            <v xml:space="preserve">6335-5-510                                   </v>
          </cell>
          <cell r="C876">
            <v>0</v>
          </cell>
          <cell r="D876">
            <v>0</v>
          </cell>
        </row>
        <row r="877">
          <cell r="A877" t="str">
            <v xml:space="preserve">6335-5-520                                   </v>
          </cell>
          <cell r="C877">
            <v>0</v>
          </cell>
          <cell r="D877">
            <v>0</v>
          </cell>
        </row>
        <row r="878">
          <cell r="A878" t="str">
            <v xml:space="preserve">6340-5                                       </v>
          </cell>
          <cell r="C878">
            <v>0</v>
          </cell>
          <cell r="D878">
            <v>0</v>
          </cell>
        </row>
        <row r="879">
          <cell r="A879" t="str">
            <v xml:space="preserve">6340-5-500                                   </v>
          </cell>
          <cell r="C879">
            <v>0</v>
          </cell>
          <cell r="D879">
            <v>0</v>
          </cell>
        </row>
        <row r="880">
          <cell r="A880" t="str">
            <v xml:space="preserve">6340-5-510                                   </v>
          </cell>
          <cell r="C880">
            <v>0</v>
          </cell>
          <cell r="D880">
            <v>0</v>
          </cell>
        </row>
        <row r="881">
          <cell r="A881" t="str">
            <v xml:space="preserve">6340-5-520                                   </v>
          </cell>
          <cell r="C881">
            <v>0</v>
          </cell>
          <cell r="D881">
            <v>0</v>
          </cell>
        </row>
        <row r="882">
          <cell r="A882" t="str">
            <v xml:space="preserve">6345-5-500                                   </v>
          </cell>
          <cell r="C882">
            <v>0</v>
          </cell>
          <cell r="D882">
            <v>0</v>
          </cell>
        </row>
        <row r="883">
          <cell r="A883" t="str">
            <v xml:space="preserve">6345-5-510                                   </v>
          </cell>
          <cell r="C883">
            <v>0</v>
          </cell>
          <cell r="D883">
            <v>0</v>
          </cell>
        </row>
        <row r="884">
          <cell r="A884" t="str">
            <v xml:space="preserve">6345-5-520                                   </v>
          </cell>
          <cell r="C884">
            <v>0</v>
          </cell>
          <cell r="D884">
            <v>0</v>
          </cell>
        </row>
        <row r="885">
          <cell r="A885" t="str">
            <v xml:space="preserve">6350-5                                       </v>
          </cell>
          <cell r="C885">
            <v>0</v>
          </cell>
          <cell r="D885">
            <v>0</v>
          </cell>
        </row>
        <row r="886">
          <cell r="A886" t="str">
            <v xml:space="preserve">6350-5-500                                   </v>
          </cell>
          <cell r="C886">
            <v>0</v>
          </cell>
          <cell r="D886">
            <v>0</v>
          </cell>
        </row>
        <row r="887">
          <cell r="A887" t="str">
            <v xml:space="preserve">6350-5-510                                   </v>
          </cell>
          <cell r="C887">
            <v>0</v>
          </cell>
          <cell r="D887">
            <v>0</v>
          </cell>
        </row>
        <row r="888">
          <cell r="A888" t="str">
            <v xml:space="preserve">6350-5-520                                   </v>
          </cell>
          <cell r="C888">
            <v>0</v>
          </cell>
          <cell r="D888">
            <v>0</v>
          </cell>
        </row>
        <row r="889">
          <cell r="A889" t="str">
            <v xml:space="preserve">7000-5-100                                   </v>
          </cell>
          <cell r="C889">
            <v>0</v>
          </cell>
          <cell r="D889">
            <v>0</v>
          </cell>
        </row>
        <row r="890">
          <cell r="A890" t="str">
            <v xml:space="preserve">7000-7-100                                   </v>
          </cell>
          <cell r="C890">
            <v>0</v>
          </cell>
          <cell r="D890">
            <v>0</v>
          </cell>
        </row>
        <row r="891">
          <cell r="A891" t="str">
            <v xml:space="preserve">7010-5                                       </v>
          </cell>
          <cell r="C891">
            <v>0</v>
          </cell>
          <cell r="D891">
            <v>0</v>
          </cell>
        </row>
        <row r="892">
          <cell r="A892" t="str">
            <v xml:space="preserve">7010-5-000                                   </v>
          </cell>
          <cell r="C892">
            <v>0</v>
          </cell>
          <cell r="D892">
            <v>0</v>
          </cell>
        </row>
        <row r="893">
          <cell r="A893" t="str">
            <v xml:space="preserve">7010-5-300                                   </v>
          </cell>
          <cell r="C893">
            <v>0</v>
          </cell>
          <cell r="D893">
            <v>0</v>
          </cell>
        </row>
        <row r="894">
          <cell r="A894" t="str">
            <v xml:space="preserve">7010-5-400                                   </v>
          </cell>
          <cell r="C894">
            <v>0</v>
          </cell>
          <cell r="D894">
            <v>0</v>
          </cell>
        </row>
        <row r="895">
          <cell r="A895" t="str">
            <v xml:space="preserve">7010-5-600                                   </v>
          </cell>
          <cell r="C895">
            <v>0</v>
          </cell>
          <cell r="D895">
            <v>0</v>
          </cell>
        </row>
        <row r="896">
          <cell r="A896" t="str">
            <v xml:space="preserve">7011-5                                       </v>
          </cell>
          <cell r="C896">
            <v>0</v>
          </cell>
          <cell r="D896">
            <v>0</v>
          </cell>
        </row>
        <row r="897">
          <cell r="A897" t="str">
            <v xml:space="preserve">7011-5-000                                   </v>
          </cell>
          <cell r="C897">
            <v>0</v>
          </cell>
          <cell r="D897">
            <v>0</v>
          </cell>
        </row>
        <row r="898">
          <cell r="A898" t="str">
            <v xml:space="preserve">7011-5-300                                   </v>
          </cell>
          <cell r="C898">
            <v>0</v>
          </cell>
          <cell r="D898">
            <v>0</v>
          </cell>
        </row>
        <row r="899">
          <cell r="A899" t="str">
            <v xml:space="preserve">7011-5-400                                   </v>
          </cell>
          <cell r="C899">
            <v>0</v>
          </cell>
          <cell r="D899">
            <v>0</v>
          </cell>
        </row>
        <row r="900">
          <cell r="A900" t="str">
            <v xml:space="preserve">7011-5-600                                   </v>
          </cell>
          <cell r="C900">
            <v>0</v>
          </cell>
          <cell r="D900">
            <v>0</v>
          </cell>
        </row>
        <row r="901">
          <cell r="A901" t="str">
            <v xml:space="preserve">7012-5                                       </v>
          </cell>
          <cell r="C901">
            <v>0</v>
          </cell>
          <cell r="D901">
            <v>0</v>
          </cell>
        </row>
        <row r="902">
          <cell r="A902" t="str">
            <v xml:space="preserve">7012-5-000                                   </v>
          </cell>
          <cell r="C902">
            <v>0</v>
          </cell>
          <cell r="D902">
            <v>0</v>
          </cell>
        </row>
        <row r="903">
          <cell r="A903" t="str">
            <v xml:space="preserve">7012-5-300                                   </v>
          </cell>
          <cell r="C903">
            <v>0</v>
          </cell>
          <cell r="D903">
            <v>0</v>
          </cell>
        </row>
        <row r="904">
          <cell r="A904" t="str">
            <v xml:space="preserve">7012-5-400                                   </v>
          </cell>
          <cell r="C904">
            <v>0</v>
          </cell>
          <cell r="D904">
            <v>0</v>
          </cell>
        </row>
        <row r="905">
          <cell r="A905" t="str">
            <v xml:space="preserve">7012-5-600                                   </v>
          </cell>
          <cell r="C905">
            <v>0</v>
          </cell>
          <cell r="D905">
            <v>0</v>
          </cell>
        </row>
        <row r="906">
          <cell r="A906" t="str">
            <v xml:space="preserve">7013-5                                       </v>
          </cell>
          <cell r="C906">
            <v>0</v>
          </cell>
          <cell r="D906">
            <v>0</v>
          </cell>
        </row>
        <row r="907">
          <cell r="A907" t="str">
            <v xml:space="preserve">7013-5-000                                   </v>
          </cell>
          <cell r="C907">
            <v>0</v>
          </cell>
          <cell r="D907">
            <v>0</v>
          </cell>
        </row>
        <row r="908">
          <cell r="A908" t="str">
            <v xml:space="preserve">7013-5-300                                   </v>
          </cell>
          <cell r="C908">
            <v>0</v>
          </cell>
          <cell r="D908">
            <v>0</v>
          </cell>
        </row>
        <row r="909">
          <cell r="A909" t="str">
            <v xml:space="preserve">7013-5-400                                   </v>
          </cell>
          <cell r="C909">
            <v>0</v>
          </cell>
          <cell r="D909">
            <v>0</v>
          </cell>
        </row>
        <row r="910">
          <cell r="A910" t="str">
            <v xml:space="preserve">7013-5-600                                   </v>
          </cell>
          <cell r="C910">
            <v>0</v>
          </cell>
          <cell r="D910">
            <v>0</v>
          </cell>
        </row>
        <row r="911">
          <cell r="A911" t="str">
            <v xml:space="preserve">7014-5                                       </v>
          </cell>
          <cell r="C911">
            <v>0</v>
          </cell>
          <cell r="D911">
            <v>0</v>
          </cell>
        </row>
        <row r="912">
          <cell r="A912" t="str">
            <v xml:space="preserve">7014-5-000                                   </v>
          </cell>
          <cell r="C912">
            <v>0</v>
          </cell>
          <cell r="D912">
            <v>0</v>
          </cell>
        </row>
        <row r="913">
          <cell r="A913" t="str">
            <v xml:space="preserve">7014-5-300                                   </v>
          </cell>
          <cell r="C913">
            <v>0</v>
          </cell>
          <cell r="D913">
            <v>0</v>
          </cell>
        </row>
        <row r="914">
          <cell r="A914" t="str">
            <v xml:space="preserve">7014-5-400                                   </v>
          </cell>
          <cell r="C914">
            <v>0</v>
          </cell>
          <cell r="D914">
            <v>0</v>
          </cell>
        </row>
        <row r="915">
          <cell r="A915" t="str">
            <v xml:space="preserve">7014-5-600                                   </v>
          </cell>
          <cell r="C915">
            <v>0</v>
          </cell>
          <cell r="D915">
            <v>0</v>
          </cell>
        </row>
        <row r="916">
          <cell r="A916" t="str">
            <v xml:space="preserve">7015-5                                       </v>
          </cell>
          <cell r="C916">
            <v>0</v>
          </cell>
          <cell r="D916">
            <v>0</v>
          </cell>
        </row>
        <row r="917">
          <cell r="A917" t="str">
            <v xml:space="preserve">7015-5-000                                   </v>
          </cell>
          <cell r="C917">
            <v>0</v>
          </cell>
          <cell r="D917">
            <v>0</v>
          </cell>
        </row>
        <row r="918">
          <cell r="A918" t="str">
            <v xml:space="preserve">7015-5-300                                   </v>
          </cell>
          <cell r="C918">
            <v>0</v>
          </cell>
          <cell r="D918">
            <v>0</v>
          </cell>
        </row>
        <row r="919">
          <cell r="A919" t="str">
            <v xml:space="preserve">7015-5-400                                   </v>
          </cell>
          <cell r="C919">
            <v>0</v>
          </cell>
          <cell r="D919">
            <v>0</v>
          </cell>
        </row>
        <row r="920">
          <cell r="A920" t="str">
            <v xml:space="preserve">7015-5-600                                   </v>
          </cell>
          <cell r="C920">
            <v>0</v>
          </cell>
          <cell r="D920">
            <v>0</v>
          </cell>
        </row>
        <row r="921">
          <cell r="A921" t="str">
            <v xml:space="preserve">7016-5                                       </v>
          </cell>
          <cell r="C921">
            <v>0</v>
          </cell>
          <cell r="D921">
            <v>0</v>
          </cell>
        </row>
        <row r="922">
          <cell r="A922" t="str">
            <v xml:space="preserve">7016-5-000                                   </v>
          </cell>
          <cell r="C922">
            <v>0</v>
          </cell>
          <cell r="D922">
            <v>0</v>
          </cell>
        </row>
        <row r="923">
          <cell r="A923" t="str">
            <v xml:space="preserve">7016-5-300                                   </v>
          </cell>
          <cell r="C923">
            <v>0</v>
          </cell>
          <cell r="D923">
            <v>0</v>
          </cell>
        </row>
        <row r="924">
          <cell r="A924" t="str">
            <v xml:space="preserve">7016-5-400                                   </v>
          </cell>
          <cell r="C924">
            <v>0</v>
          </cell>
          <cell r="D924">
            <v>0</v>
          </cell>
        </row>
        <row r="925">
          <cell r="A925" t="str">
            <v xml:space="preserve">7016-5-600                                   </v>
          </cell>
          <cell r="C925">
            <v>0</v>
          </cell>
          <cell r="D925">
            <v>0</v>
          </cell>
        </row>
        <row r="926">
          <cell r="A926" t="str">
            <v xml:space="preserve">7017-5                                       </v>
          </cell>
          <cell r="C926">
            <v>0</v>
          </cell>
          <cell r="D926">
            <v>0</v>
          </cell>
        </row>
        <row r="927">
          <cell r="A927" t="str">
            <v xml:space="preserve">7017-5-000                                   </v>
          </cell>
          <cell r="C927">
            <v>0</v>
          </cell>
          <cell r="D927">
            <v>0</v>
          </cell>
        </row>
        <row r="928">
          <cell r="A928" t="str">
            <v xml:space="preserve">7017-5-300                                   </v>
          </cell>
          <cell r="C928">
            <v>0</v>
          </cell>
          <cell r="D928">
            <v>0</v>
          </cell>
        </row>
        <row r="929">
          <cell r="A929" t="str">
            <v xml:space="preserve">7017-5-400                                   </v>
          </cell>
          <cell r="C929">
            <v>0</v>
          </cell>
          <cell r="D929">
            <v>0</v>
          </cell>
        </row>
        <row r="930">
          <cell r="A930" t="str">
            <v xml:space="preserve">7017-5-600                                   </v>
          </cell>
          <cell r="C930">
            <v>0</v>
          </cell>
          <cell r="D930">
            <v>0</v>
          </cell>
        </row>
        <row r="931">
          <cell r="A931" t="str">
            <v xml:space="preserve">7018-5                                       </v>
          </cell>
          <cell r="C931">
            <v>0</v>
          </cell>
          <cell r="D931">
            <v>0</v>
          </cell>
        </row>
        <row r="932">
          <cell r="A932" t="str">
            <v xml:space="preserve">7018-5-000                                   </v>
          </cell>
          <cell r="C932">
            <v>0</v>
          </cell>
          <cell r="D932">
            <v>0</v>
          </cell>
        </row>
        <row r="933">
          <cell r="A933" t="str">
            <v xml:space="preserve">7018-5-300                                   </v>
          </cell>
          <cell r="C933">
            <v>0</v>
          </cell>
          <cell r="D933">
            <v>0</v>
          </cell>
        </row>
        <row r="934">
          <cell r="A934" t="str">
            <v xml:space="preserve">7018-5-400                                   </v>
          </cell>
          <cell r="C934">
            <v>0</v>
          </cell>
          <cell r="D934">
            <v>0</v>
          </cell>
        </row>
        <row r="935">
          <cell r="A935" t="str">
            <v xml:space="preserve">7018-5-600                                   </v>
          </cell>
          <cell r="C935">
            <v>0</v>
          </cell>
          <cell r="D935">
            <v>0</v>
          </cell>
        </row>
        <row r="936">
          <cell r="A936" t="str">
            <v xml:space="preserve">7019-5                                       </v>
          </cell>
          <cell r="C936">
            <v>0</v>
          </cell>
          <cell r="D936">
            <v>0</v>
          </cell>
        </row>
        <row r="937">
          <cell r="A937" t="str">
            <v xml:space="preserve">7019-5-000                                   </v>
          </cell>
          <cell r="C937">
            <v>0</v>
          </cell>
          <cell r="D937">
            <v>0</v>
          </cell>
        </row>
        <row r="938">
          <cell r="A938" t="str">
            <v xml:space="preserve">7019-5-300                                   </v>
          </cell>
          <cell r="C938">
            <v>0</v>
          </cell>
          <cell r="D938">
            <v>0</v>
          </cell>
        </row>
        <row r="939">
          <cell r="A939" t="str">
            <v xml:space="preserve">7019-5-400                                   </v>
          </cell>
          <cell r="C939">
            <v>0</v>
          </cell>
          <cell r="D939">
            <v>0</v>
          </cell>
        </row>
        <row r="940">
          <cell r="A940" t="str">
            <v xml:space="preserve">7019-5-600                                   </v>
          </cell>
          <cell r="C940">
            <v>0</v>
          </cell>
          <cell r="D940">
            <v>0</v>
          </cell>
        </row>
        <row r="941">
          <cell r="A941" t="str">
            <v xml:space="preserve">7110-5                                       </v>
          </cell>
          <cell r="C941">
            <v>0</v>
          </cell>
          <cell r="D941">
            <v>0</v>
          </cell>
        </row>
        <row r="942">
          <cell r="A942" t="str">
            <v xml:space="preserve">7110-5-000                                   </v>
          </cell>
          <cell r="C942">
            <v>0</v>
          </cell>
          <cell r="D942">
            <v>0</v>
          </cell>
        </row>
        <row r="943">
          <cell r="A943" t="str">
            <v xml:space="preserve">7110-5-300                                   </v>
          </cell>
          <cell r="C943">
            <v>0</v>
          </cell>
          <cell r="D943">
            <v>0</v>
          </cell>
        </row>
        <row r="944">
          <cell r="A944" t="str">
            <v xml:space="preserve">7110-5-400                                   </v>
          </cell>
          <cell r="C944">
            <v>0</v>
          </cell>
          <cell r="D944">
            <v>0</v>
          </cell>
        </row>
        <row r="945">
          <cell r="A945" t="str">
            <v xml:space="preserve">7110-5-600                                   </v>
          </cell>
          <cell r="C945">
            <v>55000</v>
          </cell>
          <cell r="D945">
            <v>10000</v>
          </cell>
        </row>
        <row r="946">
          <cell r="A946" t="str">
            <v xml:space="preserve">7111-5                                       </v>
          </cell>
          <cell r="C946">
            <v>0</v>
          </cell>
          <cell r="D946">
            <v>0</v>
          </cell>
        </row>
        <row r="947">
          <cell r="A947" t="str">
            <v xml:space="preserve">7111-5-000                                   </v>
          </cell>
          <cell r="C947">
            <v>0</v>
          </cell>
          <cell r="D947">
            <v>0</v>
          </cell>
        </row>
        <row r="948">
          <cell r="A948" t="str">
            <v xml:space="preserve">7111-5-300                                   </v>
          </cell>
          <cell r="C948">
            <v>0</v>
          </cell>
          <cell r="D948">
            <v>0</v>
          </cell>
        </row>
        <row r="949">
          <cell r="A949" t="str">
            <v xml:space="preserve">7111-5-400                                   </v>
          </cell>
          <cell r="C949">
            <v>0</v>
          </cell>
          <cell r="D949">
            <v>0</v>
          </cell>
        </row>
        <row r="950">
          <cell r="A950" t="str">
            <v xml:space="preserve">7111-5-600                                   </v>
          </cell>
          <cell r="C950">
            <v>0</v>
          </cell>
          <cell r="D950">
            <v>0</v>
          </cell>
        </row>
        <row r="951">
          <cell r="A951" t="str">
            <v xml:space="preserve">7112-5                                       </v>
          </cell>
          <cell r="C951">
            <v>0</v>
          </cell>
          <cell r="D951">
            <v>0</v>
          </cell>
        </row>
        <row r="952">
          <cell r="A952" t="str">
            <v xml:space="preserve">7112-5-000                                   </v>
          </cell>
          <cell r="C952">
            <v>0</v>
          </cell>
          <cell r="D952">
            <v>0</v>
          </cell>
        </row>
        <row r="953">
          <cell r="A953" t="str">
            <v xml:space="preserve">7112-5-300                                   </v>
          </cell>
          <cell r="C953">
            <v>0</v>
          </cell>
          <cell r="D953">
            <v>0</v>
          </cell>
        </row>
        <row r="954">
          <cell r="A954" t="str">
            <v xml:space="preserve">7112-5-400                                   </v>
          </cell>
          <cell r="C954">
            <v>0</v>
          </cell>
          <cell r="D954">
            <v>0</v>
          </cell>
        </row>
        <row r="955">
          <cell r="A955" t="str">
            <v xml:space="preserve">7112-5-600                                   </v>
          </cell>
          <cell r="C955">
            <v>0</v>
          </cell>
          <cell r="D955">
            <v>0</v>
          </cell>
        </row>
        <row r="956">
          <cell r="A956" t="str">
            <v xml:space="preserve">7113-5                                       </v>
          </cell>
          <cell r="C956">
            <v>390</v>
          </cell>
          <cell r="D956">
            <v>0</v>
          </cell>
        </row>
        <row r="957">
          <cell r="A957" t="str">
            <v xml:space="preserve">7113-5-000                                   </v>
          </cell>
          <cell r="C957">
            <v>0</v>
          </cell>
          <cell r="D957">
            <v>0</v>
          </cell>
        </row>
        <row r="958">
          <cell r="A958" t="str">
            <v xml:space="preserve">7113-5-300                                   </v>
          </cell>
          <cell r="C958">
            <v>0</v>
          </cell>
          <cell r="D958">
            <v>0</v>
          </cell>
        </row>
        <row r="959">
          <cell r="A959" t="str">
            <v xml:space="preserve">7113-5-400                                   </v>
          </cell>
          <cell r="C959">
            <v>0</v>
          </cell>
          <cell r="D959">
            <v>0</v>
          </cell>
        </row>
        <row r="960">
          <cell r="A960" t="str">
            <v xml:space="preserve">7113-5-600                                   </v>
          </cell>
          <cell r="C960">
            <v>111056.95</v>
          </cell>
          <cell r="D960">
            <v>14678.919999999998</v>
          </cell>
        </row>
        <row r="961">
          <cell r="A961" t="str">
            <v xml:space="preserve">7114-5                                       </v>
          </cell>
          <cell r="C961">
            <v>0</v>
          </cell>
          <cell r="D961">
            <v>0</v>
          </cell>
        </row>
        <row r="962">
          <cell r="A962" t="str">
            <v xml:space="preserve">7114-5-000                                   </v>
          </cell>
          <cell r="C962">
            <v>0</v>
          </cell>
          <cell r="D962">
            <v>0</v>
          </cell>
        </row>
        <row r="963">
          <cell r="A963" t="str">
            <v xml:space="preserve">7114-5-300                                   </v>
          </cell>
          <cell r="C963">
            <v>0</v>
          </cell>
          <cell r="D963">
            <v>0</v>
          </cell>
        </row>
        <row r="964">
          <cell r="A964" t="str">
            <v xml:space="preserve">7114-5-400                                   </v>
          </cell>
          <cell r="C964">
            <v>0</v>
          </cell>
          <cell r="D964">
            <v>0</v>
          </cell>
        </row>
        <row r="965">
          <cell r="A965" t="str">
            <v xml:space="preserve">7114-5-600                                   </v>
          </cell>
          <cell r="C965">
            <v>0</v>
          </cell>
          <cell r="D965">
            <v>0</v>
          </cell>
        </row>
        <row r="966">
          <cell r="A966" t="str">
            <v xml:space="preserve">7115-5                                       </v>
          </cell>
          <cell r="C966">
            <v>0</v>
          </cell>
          <cell r="D966">
            <v>0</v>
          </cell>
        </row>
        <row r="967">
          <cell r="A967" t="str">
            <v xml:space="preserve">7115-5-000                                   </v>
          </cell>
          <cell r="C967">
            <v>0</v>
          </cell>
          <cell r="D967">
            <v>0</v>
          </cell>
        </row>
        <row r="968">
          <cell r="A968" t="str">
            <v xml:space="preserve">7115-5-300                                   </v>
          </cell>
          <cell r="C968">
            <v>0</v>
          </cell>
          <cell r="D968">
            <v>0</v>
          </cell>
        </row>
        <row r="969">
          <cell r="A969" t="str">
            <v xml:space="preserve">7115-5-400                                   </v>
          </cell>
          <cell r="C969">
            <v>0</v>
          </cell>
          <cell r="D969">
            <v>0</v>
          </cell>
        </row>
        <row r="970">
          <cell r="A970" t="str">
            <v xml:space="preserve">7115-5-600                                   </v>
          </cell>
          <cell r="C970">
            <v>0</v>
          </cell>
          <cell r="D970">
            <v>0</v>
          </cell>
        </row>
        <row r="971">
          <cell r="A971" t="str">
            <v xml:space="preserve">7116-5                                       </v>
          </cell>
          <cell r="C971">
            <v>0</v>
          </cell>
          <cell r="D971">
            <v>0</v>
          </cell>
        </row>
        <row r="972">
          <cell r="A972" t="str">
            <v xml:space="preserve">7116-5-000                                   </v>
          </cell>
          <cell r="C972">
            <v>0</v>
          </cell>
          <cell r="D972">
            <v>0</v>
          </cell>
        </row>
        <row r="973">
          <cell r="A973" t="str">
            <v xml:space="preserve">7116-5-300                                   </v>
          </cell>
          <cell r="C973">
            <v>0</v>
          </cell>
          <cell r="D973">
            <v>0</v>
          </cell>
        </row>
        <row r="974">
          <cell r="A974" t="str">
            <v xml:space="preserve">7116-5-400                                   </v>
          </cell>
          <cell r="C974">
            <v>0</v>
          </cell>
          <cell r="D974">
            <v>0</v>
          </cell>
        </row>
        <row r="975">
          <cell r="A975" t="str">
            <v xml:space="preserve">7116-5-600                                   </v>
          </cell>
          <cell r="C975">
            <v>0</v>
          </cell>
          <cell r="D975">
            <v>0</v>
          </cell>
        </row>
        <row r="976">
          <cell r="A976" t="str">
            <v xml:space="preserve">7118-5                                       </v>
          </cell>
          <cell r="C976">
            <v>0</v>
          </cell>
          <cell r="D976">
            <v>0</v>
          </cell>
        </row>
        <row r="977">
          <cell r="A977" t="str">
            <v xml:space="preserve">7118-5-000                                   </v>
          </cell>
          <cell r="C977">
            <v>0</v>
          </cell>
          <cell r="D977">
            <v>0</v>
          </cell>
        </row>
        <row r="978">
          <cell r="A978" t="str">
            <v xml:space="preserve">7118-5-300                                   </v>
          </cell>
          <cell r="C978">
            <v>0</v>
          </cell>
          <cell r="D978">
            <v>0</v>
          </cell>
        </row>
        <row r="979">
          <cell r="A979" t="str">
            <v xml:space="preserve">7118-5-400                                   </v>
          </cell>
          <cell r="C979">
            <v>0</v>
          </cell>
          <cell r="D979">
            <v>0</v>
          </cell>
        </row>
        <row r="980">
          <cell r="A980" t="str">
            <v xml:space="preserve">7118-5-600                                   </v>
          </cell>
          <cell r="C980">
            <v>0</v>
          </cell>
          <cell r="D980">
            <v>0</v>
          </cell>
        </row>
        <row r="981">
          <cell r="A981" t="str">
            <v xml:space="preserve">7119-5                                       </v>
          </cell>
          <cell r="C981">
            <v>0</v>
          </cell>
          <cell r="D981">
            <v>0</v>
          </cell>
        </row>
        <row r="982">
          <cell r="A982" t="str">
            <v xml:space="preserve">7119-5-000                                   </v>
          </cell>
          <cell r="C982">
            <v>0</v>
          </cell>
          <cell r="D982">
            <v>0</v>
          </cell>
        </row>
        <row r="983">
          <cell r="A983" t="str">
            <v xml:space="preserve">7119-5-300                                   </v>
          </cell>
          <cell r="C983">
            <v>0</v>
          </cell>
          <cell r="D983">
            <v>0</v>
          </cell>
        </row>
        <row r="984">
          <cell r="A984" t="str">
            <v xml:space="preserve">7119-5-400                                   </v>
          </cell>
          <cell r="C984">
            <v>0</v>
          </cell>
          <cell r="D984">
            <v>0</v>
          </cell>
        </row>
        <row r="985">
          <cell r="A985" t="str">
            <v xml:space="preserve">7119-5-600                                   </v>
          </cell>
          <cell r="C985">
            <v>0</v>
          </cell>
          <cell r="D985">
            <v>0</v>
          </cell>
        </row>
        <row r="986">
          <cell r="A986" t="str">
            <v xml:space="preserve">7120-5                                       </v>
          </cell>
          <cell r="C986">
            <v>0</v>
          </cell>
          <cell r="D986">
            <v>0</v>
          </cell>
        </row>
        <row r="987">
          <cell r="A987" t="str">
            <v xml:space="preserve">7120-5-000                                   </v>
          </cell>
          <cell r="C987">
            <v>0</v>
          </cell>
          <cell r="D987">
            <v>0</v>
          </cell>
        </row>
        <row r="988">
          <cell r="A988" t="str">
            <v xml:space="preserve">7120-5-300                                   </v>
          </cell>
          <cell r="C988">
            <v>0</v>
          </cell>
          <cell r="D988">
            <v>0</v>
          </cell>
        </row>
        <row r="989">
          <cell r="A989" t="str">
            <v xml:space="preserve">7120-5-400                                   </v>
          </cell>
          <cell r="C989">
            <v>0</v>
          </cell>
          <cell r="D989">
            <v>0</v>
          </cell>
        </row>
        <row r="990">
          <cell r="A990" t="str">
            <v xml:space="preserve">7120-5-600                                   </v>
          </cell>
          <cell r="C990">
            <v>0</v>
          </cell>
          <cell r="D990">
            <v>0</v>
          </cell>
        </row>
        <row r="991">
          <cell r="A991" t="str">
            <v xml:space="preserve">7121-5                                       </v>
          </cell>
          <cell r="C991">
            <v>0</v>
          </cell>
          <cell r="D991">
            <v>0</v>
          </cell>
        </row>
        <row r="992">
          <cell r="A992" t="str">
            <v xml:space="preserve">7121-5-000                                   </v>
          </cell>
          <cell r="C992">
            <v>0</v>
          </cell>
          <cell r="D992">
            <v>0</v>
          </cell>
        </row>
        <row r="993">
          <cell r="A993" t="str">
            <v xml:space="preserve">7121-5-300                                   </v>
          </cell>
          <cell r="C993">
            <v>0</v>
          </cell>
          <cell r="D993">
            <v>0</v>
          </cell>
        </row>
        <row r="994">
          <cell r="A994" t="str">
            <v xml:space="preserve">7121-5-400                                   </v>
          </cell>
          <cell r="C994">
            <v>0</v>
          </cell>
          <cell r="D994">
            <v>0</v>
          </cell>
        </row>
        <row r="995">
          <cell r="A995" t="str">
            <v xml:space="preserve">7121-5-600                                   </v>
          </cell>
          <cell r="C995">
            <v>0</v>
          </cell>
          <cell r="D995">
            <v>0</v>
          </cell>
        </row>
        <row r="996">
          <cell r="A996" t="str">
            <v xml:space="preserve">7122-5                                       </v>
          </cell>
          <cell r="C996">
            <v>0</v>
          </cell>
          <cell r="D996">
            <v>0</v>
          </cell>
        </row>
        <row r="997">
          <cell r="A997" t="str">
            <v xml:space="preserve">7122-5-000                                   </v>
          </cell>
          <cell r="C997">
            <v>0</v>
          </cell>
          <cell r="D997">
            <v>0</v>
          </cell>
        </row>
        <row r="998">
          <cell r="A998" t="str">
            <v xml:space="preserve">7122-5-300                                   </v>
          </cell>
          <cell r="C998">
            <v>0</v>
          </cell>
          <cell r="D998">
            <v>0</v>
          </cell>
        </row>
        <row r="999">
          <cell r="A999" t="str">
            <v xml:space="preserve">7122-5-400                                   </v>
          </cell>
          <cell r="C999">
            <v>0</v>
          </cell>
          <cell r="D999">
            <v>0</v>
          </cell>
        </row>
        <row r="1000">
          <cell r="A1000" t="str">
            <v xml:space="preserve">7122-5-600                                   </v>
          </cell>
          <cell r="C1000">
            <v>0</v>
          </cell>
          <cell r="D1000">
            <v>0</v>
          </cell>
        </row>
        <row r="1001">
          <cell r="A1001" t="str">
            <v xml:space="preserve">7123-5                                       </v>
          </cell>
          <cell r="C1001">
            <v>0</v>
          </cell>
          <cell r="D1001">
            <v>0</v>
          </cell>
        </row>
        <row r="1002">
          <cell r="A1002" t="str">
            <v xml:space="preserve">7123-5-000                                   </v>
          </cell>
          <cell r="C1002">
            <v>0</v>
          </cell>
          <cell r="D1002">
            <v>0</v>
          </cell>
        </row>
        <row r="1003">
          <cell r="A1003" t="str">
            <v xml:space="preserve">7123-5-300                                   </v>
          </cell>
          <cell r="C1003">
            <v>0</v>
          </cell>
          <cell r="D1003">
            <v>0</v>
          </cell>
        </row>
        <row r="1004">
          <cell r="A1004" t="str">
            <v xml:space="preserve">7123-5-400                                   </v>
          </cell>
          <cell r="C1004">
            <v>0</v>
          </cell>
          <cell r="D1004">
            <v>0</v>
          </cell>
        </row>
        <row r="1005">
          <cell r="A1005" t="str">
            <v xml:space="preserve">7123-5-600                                   </v>
          </cell>
          <cell r="C1005">
            <v>0</v>
          </cell>
          <cell r="D1005">
            <v>0</v>
          </cell>
        </row>
        <row r="1006">
          <cell r="A1006" t="str">
            <v xml:space="preserve">7124-5                                       </v>
          </cell>
          <cell r="C1006">
            <v>0</v>
          </cell>
          <cell r="D1006">
            <v>0</v>
          </cell>
        </row>
        <row r="1007">
          <cell r="A1007" t="str">
            <v xml:space="preserve">7124-5-000                                   </v>
          </cell>
          <cell r="C1007">
            <v>0</v>
          </cell>
          <cell r="D1007">
            <v>0</v>
          </cell>
        </row>
        <row r="1008">
          <cell r="A1008" t="str">
            <v xml:space="preserve">7124-5-300                                   </v>
          </cell>
          <cell r="C1008">
            <v>0</v>
          </cell>
          <cell r="D1008">
            <v>0</v>
          </cell>
        </row>
        <row r="1009">
          <cell r="A1009" t="str">
            <v xml:space="preserve">7124-5-400                                   </v>
          </cell>
          <cell r="C1009">
            <v>0</v>
          </cell>
          <cell r="D1009">
            <v>0</v>
          </cell>
        </row>
        <row r="1010">
          <cell r="A1010" t="str">
            <v xml:space="preserve">7124-5-600                                   </v>
          </cell>
          <cell r="C1010">
            <v>0</v>
          </cell>
          <cell r="D1010">
            <v>0</v>
          </cell>
        </row>
        <row r="1011">
          <cell r="A1011" t="str">
            <v xml:space="preserve">7125-5                                       </v>
          </cell>
          <cell r="C1011">
            <v>0</v>
          </cell>
          <cell r="D1011">
            <v>0</v>
          </cell>
        </row>
        <row r="1012">
          <cell r="A1012" t="str">
            <v xml:space="preserve">7125-5-000                                   </v>
          </cell>
          <cell r="C1012">
            <v>0</v>
          </cell>
          <cell r="D1012">
            <v>0</v>
          </cell>
        </row>
        <row r="1013">
          <cell r="A1013" t="str">
            <v xml:space="preserve">7125-5-300                                   </v>
          </cell>
          <cell r="C1013">
            <v>0</v>
          </cell>
          <cell r="D1013">
            <v>0</v>
          </cell>
        </row>
        <row r="1014">
          <cell r="A1014" t="str">
            <v xml:space="preserve">7125-5-400                                   </v>
          </cell>
          <cell r="C1014">
            <v>0</v>
          </cell>
          <cell r="D1014">
            <v>0</v>
          </cell>
        </row>
        <row r="1015">
          <cell r="A1015" t="str">
            <v xml:space="preserve">7125-5-600                                   </v>
          </cell>
          <cell r="C1015">
            <v>0</v>
          </cell>
          <cell r="D1015">
            <v>0</v>
          </cell>
        </row>
        <row r="1016">
          <cell r="A1016" t="str">
            <v xml:space="preserve">7126-5                                       </v>
          </cell>
          <cell r="C1016">
            <v>0</v>
          </cell>
          <cell r="D1016">
            <v>0</v>
          </cell>
        </row>
        <row r="1017">
          <cell r="A1017" t="str">
            <v xml:space="preserve">7126-5-000                                   </v>
          </cell>
          <cell r="C1017">
            <v>0</v>
          </cell>
          <cell r="D1017">
            <v>0</v>
          </cell>
        </row>
        <row r="1018">
          <cell r="A1018" t="str">
            <v xml:space="preserve">7126-5-300                                   </v>
          </cell>
          <cell r="C1018">
            <v>0</v>
          </cell>
          <cell r="D1018">
            <v>0</v>
          </cell>
        </row>
        <row r="1019">
          <cell r="A1019" t="str">
            <v xml:space="preserve">7126-5-400                                   </v>
          </cell>
          <cell r="C1019">
            <v>0</v>
          </cell>
          <cell r="D1019">
            <v>0</v>
          </cell>
        </row>
        <row r="1020">
          <cell r="A1020" t="str">
            <v xml:space="preserve">7126-5-600                                   </v>
          </cell>
          <cell r="C1020">
            <v>0</v>
          </cell>
          <cell r="D1020">
            <v>0</v>
          </cell>
        </row>
        <row r="1021">
          <cell r="A1021" t="str">
            <v xml:space="preserve">7127-5                                       </v>
          </cell>
          <cell r="C1021">
            <v>0</v>
          </cell>
          <cell r="D1021">
            <v>0</v>
          </cell>
        </row>
        <row r="1022">
          <cell r="A1022" t="str">
            <v xml:space="preserve">7127-5-000                                   </v>
          </cell>
          <cell r="C1022">
            <v>0</v>
          </cell>
          <cell r="D1022">
            <v>0</v>
          </cell>
        </row>
        <row r="1023">
          <cell r="A1023" t="str">
            <v xml:space="preserve">7127-5-300                                   </v>
          </cell>
          <cell r="C1023">
            <v>0</v>
          </cell>
          <cell r="D1023">
            <v>0</v>
          </cell>
        </row>
        <row r="1024">
          <cell r="A1024" t="str">
            <v xml:space="preserve">7127-5-400                                   </v>
          </cell>
          <cell r="C1024">
            <v>0</v>
          </cell>
          <cell r="D1024">
            <v>0</v>
          </cell>
        </row>
        <row r="1025">
          <cell r="A1025" t="str">
            <v xml:space="preserve">7127-5-600                                   </v>
          </cell>
          <cell r="C1025">
            <v>0</v>
          </cell>
          <cell r="D1025">
            <v>0</v>
          </cell>
        </row>
        <row r="1026">
          <cell r="A1026" t="str">
            <v xml:space="preserve">7128-5                                       </v>
          </cell>
          <cell r="C1026">
            <v>0</v>
          </cell>
          <cell r="D1026">
            <v>0</v>
          </cell>
        </row>
        <row r="1027">
          <cell r="A1027" t="str">
            <v xml:space="preserve">7128-5-000                                   </v>
          </cell>
          <cell r="C1027">
            <v>0</v>
          </cell>
          <cell r="D1027">
            <v>0</v>
          </cell>
        </row>
        <row r="1028">
          <cell r="A1028" t="str">
            <v xml:space="preserve">7128-5-300                                   </v>
          </cell>
          <cell r="C1028">
            <v>0</v>
          </cell>
          <cell r="D1028">
            <v>0</v>
          </cell>
        </row>
        <row r="1029">
          <cell r="A1029" t="str">
            <v xml:space="preserve">7128-5-400                                   </v>
          </cell>
          <cell r="C1029">
            <v>0</v>
          </cell>
          <cell r="D1029">
            <v>0</v>
          </cell>
        </row>
        <row r="1030">
          <cell r="A1030" t="str">
            <v xml:space="preserve">7128-5-600                                   </v>
          </cell>
          <cell r="C1030">
            <v>0</v>
          </cell>
          <cell r="D1030">
            <v>0</v>
          </cell>
        </row>
        <row r="1031">
          <cell r="A1031" t="str">
            <v xml:space="preserve">7129-5                                       </v>
          </cell>
          <cell r="C1031">
            <v>0</v>
          </cell>
          <cell r="D1031">
            <v>0</v>
          </cell>
        </row>
        <row r="1032">
          <cell r="A1032" t="str">
            <v xml:space="preserve">7129-5-000                                   </v>
          </cell>
          <cell r="C1032">
            <v>0</v>
          </cell>
          <cell r="D1032">
            <v>0</v>
          </cell>
        </row>
        <row r="1033">
          <cell r="A1033" t="str">
            <v xml:space="preserve">7129-5-300                                   </v>
          </cell>
          <cell r="C1033">
            <v>0</v>
          </cell>
          <cell r="D1033">
            <v>0</v>
          </cell>
        </row>
        <row r="1034">
          <cell r="A1034" t="str">
            <v xml:space="preserve">7129-5-400                                   </v>
          </cell>
          <cell r="C1034">
            <v>0</v>
          </cell>
          <cell r="D1034">
            <v>0</v>
          </cell>
        </row>
        <row r="1035">
          <cell r="A1035" t="str">
            <v xml:space="preserve">7129-5-600                                   </v>
          </cell>
          <cell r="C1035">
            <v>0</v>
          </cell>
          <cell r="D1035">
            <v>0</v>
          </cell>
        </row>
        <row r="1036">
          <cell r="A1036" t="str">
            <v xml:space="preserve">7130-5                                       </v>
          </cell>
          <cell r="C1036">
            <v>0</v>
          </cell>
          <cell r="D1036">
            <v>0</v>
          </cell>
        </row>
        <row r="1037">
          <cell r="A1037" t="str">
            <v xml:space="preserve">7130-5-000                                   </v>
          </cell>
          <cell r="C1037">
            <v>0</v>
          </cell>
          <cell r="D1037">
            <v>0</v>
          </cell>
        </row>
        <row r="1038">
          <cell r="A1038" t="str">
            <v xml:space="preserve">7130-5-300                                   </v>
          </cell>
          <cell r="C1038">
            <v>0</v>
          </cell>
          <cell r="D1038">
            <v>0</v>
          </cell>
        </row>
        <row r="1039">
          <cell r="A1039" t="str">
            <v xml:space="preserve">7130-5-400                                   </v>
          </cell>
          <cell r="C1039">
            <v>0</v>
          </cell>
          <cell r="D1039">
            <v>0</v>
          </cell>
        </row>
        <row r="1040">
          <cell r="A1040" t="str">
            <v xml:space="preserve">7130-5-600                                   </v>
          </cell>
          <cell r="C1040">
            <v>0</v>
          </cell>
          <cell r="D1040">
            <v>0</v>
          </cell>
        </row>
        <row r="1041">
          <cell r="A1041" t="str">
            <v xml:space="preserve">7131-5                                       </v>
          </cell>
          <cell r="C1041">
            <v>0</v>
          </cell>
          <cell r="D1041">
            <v>0</v>
          </cell>
        </row>
        <row r="1042">
          <cell r="A1042" t="str">
            <v xml:space="preserve">7131-5-000                                   </v>
          </cell>
          <cell r="C1042">
            <v>0</v>
          </cell>
          <cell r="D1042">
            <v>0</v>
          </cell>
        </row>
        <row r="1043">
          <cell r="A1043" t="str">
            <v xml:space="preserve">7131-5-300                                   </v>
          </cell>
          <cell r="C1043">
            <v>0</v>
          </cell>
          <cell r="D1043">
            <v>0</v>
          </cell>
        </row>
        <row r="1044">
          <cell r="A1044" t="str">
            <v xml:space="preserve">7131-5-400                                   </v>
          </cell>
          <cell r="C1044">
            <v>0</v>
          </cell>
          <cell r="D1044">
            <v>0</v>
          </cell>
        </row>
        <row r="1045">
          <cell r="A1045" t="str">
            <v xml:space="preserve">7131-5-600                                   </v>
          </cell>
          <cell r="C1045">
            <v>0</v>
          </cell>
          <cell r="D1045">
            <v>0</v>
          </cell>
        </row>
        <row r="1046">
          <cell r="A1046" t="str">
            <v xml:space="preserve">7132-5                                       </v>
          </cell>
          <cell r="C1046">
            <v>0</v>
          </cell>
          <cell r="D1046">
            <v>0</v>
          </cell>
        </row>
        <row r="1047">
          <cell r="A1047" t="str">
            <v xml:space="preserve">7132-5-000                                   </v>
          </cell>
          <cell r="C1047">
            <v>0</v>
          </cell>
          <cell r="D1047">
            <v>0</v>
          </cell>
        </row>
        <row r="1048">
          <cell r="A1048" t="str">
            <v xml:space="preserve">7132-5-300                                   </v>
          </cell>
          <cell r="C1048">
            <v>0</v>
          </cell>
          <cell r="D1048">
            <v>0</v>
          </cell>
        </row>
        <row r="1049">
          <cell r="A1049" t="str">
            <v xml:space="preserve">7132-5-400                                   </v>
          </cell>
          <cell r="C1049">
            <v>0</v>
          </cell>
          <cell r="D1049">
            <v>0</v>
          </cell>
        </row>
        <row r="1050">
          <cell r="A1050" t="str">
            <v xml:space="preserve">7132-5-600                                   </v>
          </cell>
          <cell r="C1050">
            <v>0</v>
          </cell>
          <cell r="D1050">
            <v>0</v>
          </cell>
        </row>
        <row r="1051">
          <cell r="A1051" t="str">
            <v xml:space="preserve">7133-5                                       </v>
          </cell>
          <cell r="C1051">
            <v>0</v>
          </cell>
          <cell r="D1051">
            <v>0</v>
          </cell>
        </row>
        <row r="1052">
          <cell r="A1052" t="str">
            <v xml:space="preserve">7133-5-000                                   </v>
          </cell>
          <cell r="C1052">
            <v>0</v>
          </cell>
          <cell r="D1052">
            <v>0</v>
          </cell>
        </row>
        <row r="1053">
          <cell r="A1053" t="str">
            <v xml:space="preserve">7133-5-300                                   </v>
          </cell>
          <cell r="C1053">
            <v>0</v>
          </cell>
          <cell r="D1053">
            <v>0</v>
          </cell>
        </row>
        <row r="1054">
          <cell r="A1054" t="str">
            <v xml:space="preserve">7133-5-400                                   </v>
          </cell>
          <cell r="C1054">
            <v>0</v>
          </cell>
          <cell r="D1054">
            <v>0</v>
          </cell>
        </row>
        <row r="1055">
          <cell r="A1055" t="str">
            <v xml:space="preserve">7133-5-600                                   </v>
          </cell>
          <cell r="C1055">
            <v>0</v>
          </cell>
          <cell r="D1055">
            <v>0</v>
          </cell>
        </row>
        <row r="1056">
          <cell r="A1056" t="str">
            <v xml:space="preserve">7134-5                                       </v>
          </cell>
          <cell r="C1056">
            <v>0</v>
          </cell>
          <cell r="D1056">
            <v>0</v>
          </cell>
        </row>
        <row r="1057">
          <cell r="A1057" t="str">
            <v xml:space="preserve">7134-5-000                                   </v>
          </cell>
          <cell r="C1057">
            <v>0</v>
          </cell>
          <cell r="D1057">
            <v>0</v>
          </cell>
        </row>
        <row r="1058">
          <cell r="A1058" t="str">
            <v xml:space="preserve">7134-5-300                                   </v>
          </cell>
          <cell r="C1058">
            <v>0</v>
          </cell>
          <cell r="D1058">
            <v>0</v>
          </cell>
        </row>
        <row r="1059">
          <cell r="A1059" t="str">
            <v xml:space="preserve">7134-5-400                                   </v>
          </cell>
          <cell r="C1059">
            <v>0</v>
          </cell>
          <cell r="D1059">
            <v>0</v>
          </cell>
        </row>
        <row r="1060">
          <cell r="A1060" t="str">
            <v xml:space="preserve">7134-5-600                                   </v>
          </cell>
          <cell r="C1060">
            <v>0</v>
          </cell>
          <cell r="D1060">
            <v>0</v>
          </cell>
        </row>
        <row r="1061">
          <cell r="A1061" t="str">
            <v xml:space="preserve">7135-5                                       </v>
          </cell>
          <cell r="C1061">
            <v>0</v>
          </cell>
          <cell r="D1061">
            <v>0</v>
          </cell>
        </row>
        <row r="1062">
          <cell r="A1062" t="str">
            <v xml:space="preserve">7135-5-000                                   </v>
          </cell>
          <cell r="C1062">
            <v>0</v>
          </cell>
          <cell r="D1062">
            <v>0</v>
          </cell>
        </row>
        <row r="1063">
          <cell r="A1063" t="str">
            <v xml:space="preserve">7135-5-300                                   </v>
          </cell>
          <cell r="C1063">
            <v>0</v>
          </cell>
          <cell r="D1063">
            <v>0</v>
          </cell>
        </row>
        <row r="1064">
          <cell r="A1064" t="str">
            <v xml:space="preserve">7135-5-400                                   </v>
          </cell>
          <cell r="C1064">
            <v>0</v>
          </cell>
          <cell r="D1064">
            <v>0</v>
          </cell>
        </row>
        <row r="1065">
          <cell r="A1065" t="str">
            <v xml:space="preserve">7135-5-600                                   </v>
          </cell>
          <cell r="C1065">
            <v>0</v>
          </cell>
          <cell r="D1065">
            <v>0</v>
          </cell>
        </row>
        <row r="1066">
          <cell r="A1066" t="str">
            <v xml:space="preserve">7136-5                                       </v>
          </cell>
          <cell r="C1066">
            <v>0</v>
          </cell>
          <cell r="D1066">
            <v>0</v>
          </cell>
        </row>
        <row r="1067">
          <cell r="A1067" t="str">
            <v xml:space="preserve">7136-5-000                                   </v>
          </cell>
          <cell r="C1067">
            <v>0</v>
          </cell>
          <cell r="D1067">
            <v>0</v>
          </cell>
        </row>
        <row r="1068">
          <cell r="A1068" t="str">
            <v xml:space="preserve">7136-5-300                                   </v>
          </cell>
          <cell r="C1068">
            <v>0</v>
          </cell>
          <cell r="D1068">
            <v>0</v>
          </cell>
        </row>
        <row r="1069">
          <cell r="A1069" t="str">
            <v xml:space="preserve">7136-5-400                                   </v>
          </cell>
          <cell r="C1069">
            <v>0</v>
          </cell>
          <cell r="D1069">
            <v>0</v>
          </cell>
        </row>
        <row r="1070">
          <cell r="A1070" t="str">
            <v xml:space="preserve">7136-5-600                                   </v>
          </cell>
          <cell r="C1070">
            <v>0</v>
          </cell>
          <cell r="D1070">
            <v>0</v>
          </cell>
        </row>
        <row r="1071">
          <cell r="A1071" t="str">
            <v xml:space="preserve">7137-5                                       </v>
          </cell>
          <cell r="C1071">
            <v>0</v>
          </cell>
          <cell r="D1071">
            <v>0</v>
          </cell>
        </row>
        <row r="1072">
          <cell r="A1072" t="str">
            <v xml:space="preserve">7137-5-000                                   </v>
          </cell>
          <cell r="C1072">
            <v>0</v>
          </cell>
          <cell r="D1072">
            <v>0</v>
          </cell>
        </row>
        <row r="1073">
          <cell r="A1073" t="str">
            <v xml:space="preserve">7137-5-300                                   </v>
          </cell>
          <cell r="C1073">
            <v>0</v>
          </cell>
          <cell r="D1073">
            <v>0</v>
          </cell>
        </row>
        <row r="1074">
          <cell r="A1074" t="str">
            <v xml:space="preserve">7137-5-400                                   </v>
          </cell>
          <cell r="C1074">
            <v>0</v>
          </cell>
          <cell r="D1074">
            <v>0</v>
          </cell>
        </row>
        <row r="1075">
          <cell r="A1075" t="str">
            <v xml:space="preserve">7137-5-600                                   </v>
          </cell>
          <cell r="C1075">
            <v>0</v>
          </cell>
          <cell r="D1075">
            <v>0</v>
          </cell>
        </row>
        <row r="1076">
          <cell r="A1076" t="str">
            <v xml:space="preserve">7138-5                                       </v>
          </cell>
          <cell r="C1076">
            <v>0</v>
          </cell>
          <cell r="D1076">
            <v>0</v>
          </cell>
        </row>
        <row r="1077">
          <cell r="A1077" t="str">
            <v xml:space="preserve">7138-5-000                                   </v>
          </cell>
          <cell r="C1077">
            <v>0</v>
          </cell>
          <cell r="D1077">
            <v>0</v>
          </cell>
        </row>
        <row r="1078">
          <cell r="A1078" t="str">
            <v xml:space="preserve">7138-5-300                                   </v>
          </cell>
          <cell r="C1078">
            <v>0</v>
          </cell>
          <cell r="D1078">
            <v>0</v>
          </cell>
        </row>
        <row r="1079">
          <cell r="A1079" t="str">
            <v xml:space="preserve">7138-5-400                                   </v>
          </cell>
          <cell r="C1079">
            <v>0</v>
          </cell>
          <cell r="D1079">
            <v>0</v>
          </cell>
        </row>
        <row r="1080">
          <cell r="A1080" t="str">
            <v xml:space="preserve">7138-5-600                                   </v>
          </cell>
          <cell r="C1080">
            <v>0</v>
          </cell>
          <cell r="D1080">
            <v>0</v>
          </cell>
        </row>
        <row r="1081">
          <cell r="A1081" t="str">
            <v xml:space="preserve">7139-5                                       </v>
          </cell>
          <cell r="C1081">
            <v>0</v>
          </cell>
          <cell r="D1081">
            <v>0</v>
          </cell>
        </row>
        <row r="1082">
          <cell r="A1082" t="str">
            <v xml:space="preserve">7139-5-000                                   </v>
          </cell>
          <cell r="C1082">
            <v>0</v>
          </cell>
          <cell r="D1082">
            <v>0</v>
          </cell>
        </row>
        <row r="1083">
          <cell r="A1083" t="str">
            <v xml:space="preserve">7139-5-300                                   </v>
          </cell>
          <cell r="C1083">
            <v>0</v>
          </cell>
          <cell r="D1083">
            <v>0</v>
          </cell>
        </row>
        <row r="1084">
          <cell r="A1084" t="str">
            <v xml:space="preserve">7139-5-400                                   </v>
          </cell>
          <cell r="C1084">
            <v>0</v>
          </cell>
          <cell r="D1084">
            <v>0</v>
          </cell>
        </row>
        <row r="1085">
          <cell r="A1085" t="str">
            <v xml:space="preserve">7139-5-600                                   </v>
          </cell>
          <cell r="C1085">
            <v>0</v>
          </cell>
          <cell r="D1085">
            <v>0</v>
          </cell>
        </row>
        <row r="1086">
          <cell r="A1086" t="str">
            <v xml:space="preserve">7140-5                                       </v>
          </cell>
          <cell r="C1086">
            <v>0.3</v>
          </cell>
          <cell r="D1086">
            <v>0</v>
          </cell>
        </row>
        <row r="1087">
          <cell r="A1087" t="str">
            <v xml:space="preserve">7140-5-000                                   </v>
          </cell>
          <cell r="C1087">
            <v>14.12</v>
          </cell>
          <cell r="D1087">
            <v>0</v>
          </cell>
        </row>
        <row r="1088">
          <cell r="A1088" t="str">
            <v xml:space="preserve">7140-5-300                                   </v>
          </cell>
          <cell r="C1088">
            <v>0</v>
          </cell>
          <cell r="D1088">
            <v>0</v>
          </cell>
        </row>
        <row r="1089">
          <cell r="A1089" t="str">
            <v xml:space="preserve">7140-5-400                                   </v>
          </cell>
          <cell r="C1089">
            <v>0</v>
          </cell>
          <cell r="D1089">
            <v>0</v>
          </cell>
        </row>
        <row r="1090">
          <cell r="A1090" t="str">
            <v xml:space="preserve">7140-5-600                                   </v>
          </cell>
          <cell r="C1090">
            <v>0</v>
          </cell>
          <cell r="D1090">
            <v>0</v>
          </cell>
        </row>
        <row r="1091">
          <cell r="A1091" t="str">
            <v xml:space="preserve">7141-5                                       </v>
          </cell>
          <cell r="C1091">
            <v>0</v>
          </cell>
          <cell r="D1091">
            <v>0</v>
          </cell>
        </row>
        <row r="1092">
          <cell r="A1092" t="str">
            <v xml:space="preserve">7141-5-000                                   </v>
          </cell>
          <cell r="C1092">
            <v>0</v>
          </cell>
          <cell r="D1092">
            <v>0</v>
          </cell>
        </row>
        <row r="1093">
          <cell r="A1093" t="str">
            <v xml:space="preserve">7141-5-300                                   </v>
          </cell>
          <cell r="C1093">
            <v>0</v>
          </cell>
          <cell r="D1093">
            <v>0</v>
          </cell>
        </row>
        <row r="1094">
          <cell r="A1094" t="str">
            <v xml:space="preserve">7141-5-400                                   </v>
          </cell>
          <cell r="C1094">
            <v>0</v>
          </cell>
          <cell r="D1094">
            <v>0</v>
          </cell>
        </row>
        <row r="1095">
          <cell r="A1095" t="str">
            <v xml:space="preserve">7141-5-600                                   </v>
          </cell>
          <cell r="C1095">
            <v>0</v>
          </cell>
          <cell r="D1095">
            <v>0</v>
          </cell>
        </row>
        <row r="1096">
          <cell r="A1096" t="str">
            <v xml:space="preserve">7142-5                                       </v>
          </cell>
          <cell r="C1096">
            <v>0</v>
          </cell>
          <cell r="D1096">
            <v>0</v>
          </cell>
        </row>
        <row r="1097">
          <cell r="A1097" t="str">
            <v xml:space="preserve">7142-5-000                                   </v>
          </cell>
          <cell r="C1097">
            <v>0</v>
          </cell>
          <cell r="D1097">
            <v>0</v>
          </cell>
        </row>
        <row r="1098">
          <cell r="A1098" t="str">
            <v xml:space="preserve">7142-5-300                                   </v>
          </cell>
          <cell r="C1098">
            <v>0</v>
          </cell>
          <cell r="D1098">
            <v>0</v>
          </cell>
        </row>
        <row r="1099">
          <cell r="A1099" t="str">
            <v xml:space="preserve">7142-5-400                                   </v>
          </cell>
          <cell r="C1099">
            <v>0</v>
          </cell>
          <cell r="D1099">
            <v>0</v>
          </cell>
        </row>
        <row r="1100">
          <cell r="A1100" t="str">
            <v xml:space="preserve">7142-5-600                                   </v>
          </cell>
          <cell r="C1100">
            <v>0</v>
          </cell>
          <cell r="D1100">
            <v>0</v>
          </cell>
        </row>
        <row r="1101">
          <cell r="A1101" t="str">
            <v xml:space="preserve">7144-5                                       </v>
          </cell>
          <cell r="C1101">
            <v>0</v>
          </cell>
          <cell r="D1101">
            <v>0</v>
          </cell>
        </row>
        <row r="1102">
          <cell r="A1102" t="str">
            <v xml:space="preserve">7144-5-000                                   </v>
          </cell>
          <cell r="C1102">
            <v>0</v>
          </cell>
          <cell r="D1102">
            <v>0</v>
          </cell>
        </row>
        <row r="1103">
          <cell r="A1103" t="str">
            <v xml:space="preserve">7144-5-300                                   </v>
          </cell>
          <cell r="C1103">
            <v>0</v>
          </cell>
          <cell r="D1103">
            <v>0</v>
          </cell>
        </row>
        <row r="1104">
          <cell r="A1104" t="str">
            <v xml:space="preserve">7144-5-400                                   </v>
          </cell>
          <cell r="C1104">
            <v>0</v>
          </cell>
          <cell r="D1104">
            <v>0</v>
          </cell>
        </row>
        <row r="1105">
          <cell r="A1105" t="str">
            <v xml:space="preserve">7144-5-600                                   </v>
          </cell>
          <cell r="C1105">
            <v>0</v>
          </cell>
          <cell r="D1105">
            <v>0</v>
          </cell>
        </row>
        <row r="1106">
          <cell r="A1106" t="str">
            <v xml:space="preserve">7320-5                                       </v>
          </cell>
          <cell r="C1106">
            <v>0</v>
          </cell>
          <cell r="D1106">
            <v>0</v>
          </cell>
        </row>
        <row r="1107">
          <cell r="A1107" t="str">
            <v xml:space="preserve">7320-5-000                                   </v>
          </cell>
          <cell r="C1107">
            <v>0</v>
          </cell>
          <cell r="D1107">
            <v>0</v>
          </cell>
        </row>
        <row r="1108">
          <cell r="A1108" t="str">
            <v xml:space="preserve">7320-5-300                                   </v>
          </cell>
          <cell r="C1108">
            <v>0</v>
          </cell>
          <cell r="D1108">
            <v>0</v>
          </cell>
        </row>
        <row r="1109">
          <cell r="A1109" t="str">
            <v xml:space="preserve">7320-5-400                                   </v>
          </cell>
          <cell r="C1109">
            <v>0</v>
          </cell>
          <cell r="D1109">
            <v>0</v>
          </cell>
        </row>
        <row r="1110">
          <cell r="A1110" t="str">
            <v xml:space="preserve">7320-5-600                                   </v>
          </cell>
          <cell r="C1110">
            <v>0</v>
          </cell>
          <cell r="D1110">
            <v>0</v>
          </cell>
        </row>
        <row r="1111">
          <cell r="A1111" t="str">
            <v xml:space="preserve">7325-5                                       </v>
          </cell>
          <cell r="C1111">
            <v>0</v>
          </cell>
          <cell r="D1111">
            <v>0</v>
          </cell>
        </row>
        <row r="1112">
          <cell r="A1112" t="str">
            <v xml:space="preserve">7325-5-000                                   </v>
          </cell>
          <cell r="C1112">
            <v>0</v>
          </cell>
          <cell r="D1112">
            <v>0</v>
          </cell>
        </row>
        <row r="1113">
          <cell r="A1113" t="str">
            <v xml:space="preserve">7325-5-300                                   </v>
          </cell>
          <cell r="C1113">
            <v>0</v>
          </cell>
          <cell r="D1113">
            <v>0</v>
          </cell>
        </row>
        <row r="1114">
          <cell r="A1114" t="str">
            <v xml:space="preserve">7325-5-400                                   </v>
          </cell>
          <cell r="C1114">
            <v>0</v>
          </cell>
          <cell r="D1114">
            <v>0</v>
          </cell>
        </row>
        <row r="1115">
          <cell r="A1115" t="str">
            <v xml:space="preserve">7325-5-600                                   </v>
          </cell>
          <cell r="C1115">
            <v>0</v>
          </cell>
          <cell r="D1115">
            <v>0</v>
          </cell>
        </row>
        <row r="1116">
          <cell r="A1116" t="str">
            <v xml:space="preserve">7335-5                                       </v>
          </cell>
          <cell r="C1116">
            <v>0</v>
          </cell>
          <cell r="D1116">
            <v>0</v>
          </cell>
        </row>
        <row r="1117">
          <cell r="A1117" t="str">
            <v xml:space="preserve">7335-5-000                                   </v>
          </cell>
          <cell r="C1117">
            <v>0</v>
          </cell>
          <cell r="D1117">
            <v>0</v>
          </cell>
        </row>
        <row r="1118">
          <cell r="A1118" t="str">
            <v xml:space="preserve">7335-5-300                                   </v>
          </cell>
          <cell r="C1118">
            <v>0</v>
          </cell>
          <cell r="D1118">
            <v>0</v>
          </cell>
        </row>
        <row r="1119">
          <cell r="A1119" t="str">
            <v xml:space="preserve">7335-5-400                                   </v>
          </cell>
          <cell r="C1119">
            <v>0</v>
          </cell>
          <cell r="D1119">
            <v>0</v>
          </cell>
        </row>
        <row r="1120">
          <cell r="A1120" t="str">
            <v xml:space="preserve">7335-5-600                                   </v>
          </cell>
          <cell r="C1120">
            <v>0</v>
          </cell>
          <cell r="D1120">
            <v>0</v>
          </cell>
        </row>
        <row r="1121">
          <cell r="A1121" t="str">
            <v xml:space="preserve">7340-5                                       </v>
          </cell>
          <cell r="C1121">
            <v>0</v>
          </cell>
          <cell r="D1121">
            <v>0</v>
          </cell>
        </row>
        <row r="1122">
          <cell r="A1122" t="str">
            <v xml:space="preserve">7340-5-000                                   </v>
          </cell>
          <cell r="C1122">
            <v>0</v>
          </cell>
          <cell r="D1122">
            <v>0</v>
          </cell>
        </row>
        <row r="1123">
          <cell r="A1123" t="str">
            <v xml:space="preserve">7340-5-300                                   </v>
          </cell>
          <cell r="C1123">
            <v>0</v>
          </cell>
          <cell r="D1123">
            <v>0</v>
          </cell>
        </row>
        <row r="1124">
          <cell r="A1124" t="str">
            <v xml:space="preserve">7340-5-400                                   </v>
          </cell>
          <cell r="C1124">
            <v>0</v>
          </cell>
          <cell r="D1124">
            <v>0</v>
          </cell>
        </row>
        <row r="1125">
          <cell r="A1125" t="str">
            <v xml:space="preserve">7340-5-600                                   </v>
          </cell>
          <cell r="C1125">
            <v>0</v>
          </cell>
          <cell r="D1125">
            <v>0</v>
          </cell>
        </row>
        <row r="1126">
          <cell r="A1126" t="str">
            <v xml:space="preserve">7345-5                                       </v>
          </cell>
          <cell r="C1126">
            <v>0</v>
          </cell>
          <cell r="D1126">
            <v>0</v>
          </cell>
        </row>
        <row r="1127">
          <cell r="A1127" t="str">
            <v xml:space="preserve">7345-5-000                                   </v>
          </cell>
          <cell r="C1127">
            <v>0</v>
          </cell>
          <cell r="D1127">
            <v>0</v>
          </cell>
        </row>
        <row r="1128">
          <cell r="A1128" t="str">
            <v xml:space="preserve">7345-5-300                                   </v>
          </cell>
          <cell r="C1128">
            <v>0</v>
          </cell>
          <cell r="D1128">
            <v>0</v>
          </cell>
        </row>
        <row r="1129">
          <cell r="A1129" t="str">
            <v xml:space="preserve">7345-5-400                                   </v>
          </cell>
          <cell r="C1129">
            <v>0</v>
          </cell>
          <cell r="D1129">
            <v>0</v>
          </cell>
        </row>
        <row r="1130">
          <cell r="A1130" t="str">
            <v xml:space="preserve">7345-5-600                                   </v>
          </cell>
          <cell r="C1130">
            <v>0</v>
          </cell>
          <cell r="D1130">
            <v>0</v>
          </cell>
        </row>
        <row r="1131">
          <cell r="A1131" t="str">
            <v xml:space="preserve">7350-5                                       </v>
          </cell>
          <cell r="C1131">
            <v>0</v>
          </cell>
          <cell r="D1131">
            <v>0</v>
          </cell>
        </row>
        <row r="1132">
          <cell r="A1132" t="str">
            <v xml:space="preserve">7350-5-000                                   </v>
          </cell>
          <cell r="C1132">
            <v>0</v>
          </cell>
          <cell r="D1132">
            <v>0</v>
          </cell>
        </row>
        <row r="1133">
          <cell r="A1133" t="str">
            <v xml:space="preserve">7350-5-300                                   </v>
          </cell>
          <cell r="C1133">
            <v>0</v>
          </cell>
          <cell r="D1133">
            <v>0</v>
          </cell>
        </row>
        <row r="1134">
          <cell r="A1134" t="str">
            <v xml:space="preserve">7350-5-400                                   </v>
          </cell>
          <cell r="C1134">
            <v>0</v>
          </cell>
          <cell r="D1134">
            <v>0</v>
          </cell>
        </row>
        <row r="1135">
          <cell r="A1135" t="str">
            <v xml:space="preserve">7350-5-600                                   </v>
          </cell>
          <cell r="C1135">
            <v>0</v>
          </cell>
          <cell r="D1135">
            <v>0</v>
          </cell>
        </row>
        <row r="1136">
          <cell r="A1136" t="str">
            <v xml:space="preserve">7360-5                                       </v>
          </cell>
          <cell r="C1136">
            <v>0</v>
          </cell>
          <cell r="D1136">
            <v>0</v>
          </cell>
        </row>
        <row r="1137">
          <cell r="A1137" t="str">
            <v xml:space="preserve">7360-5-000                                   </v>
          </cell>
          <cell r="C1137">
            <v>0</v>
          </cell>
          <cell r="D1137">
            <v>0</v>
          </cell>
        </row>
        <row r="1138">
          <cell r="A1138" t="str">
            <v xml:space="preserve">7360-5-300                                   </v>
          </cell>
          <cell r="C1138">
            <v>0</v>
          </cell>
          <cell r="D1138">
            <v>0</v>
          </cell>
        </row>
        <row r="1139">
          <cell r="A1139" t="str">
            <v xml:space="preserve">7360-5-400                                   </v>
          </cell>
          <cell r="C1139">
            <v>0</v>
          </cell>
          <cell r="D1139">
            <v>0</v>
          </cell>
        </row>
        <row r="1140">
          <cell r="A1140" t="str">
            <v xml:space="preserve">7360-5-600                                   </v>
          </cell>
          <cell r="C1140">
            <v>0</v>
          </cell>
          <cell r="D1140">
            <v>0</v>
          </cell>
        </row>
        <row r="1141">
          <cell r="A1141" t="str">
            <v xml:space="preserve">8000-5-100                                   </v>
          </cell>
          <cell r="C1141">
            <v>0</v>
          </cell>
          <cell r="D1141">
            <v>0</v>
          </cell>
        </row>
        <row r="1142">
          <cell r="A1142" t="str">
            <v xml:space="preserve">8000-7-100                                   </v>
          </cell>
          <cell r="C1142">
            <v>0</v>
          </cell>
          <cell r="D1142">
            <v>0</v>
          </cell>
        </row>
        <row r="1143">
          <cell r="A1143" t="str">
            <v xml:space="preserve">8010-5                                       </v>
          </cell>
          <cell r="C1143">
            <v>0</v>
          </cell>
          <cell r="D1143">
            <v>0</v>
          </cell>
        </row>
        <row r="1144">
          <cell r="A1144" t="str">
            <v xml:space="preserve">8012-5                                       </v>
          </cell>
          <cell r="C1144">
            <v>-4370</v>
          </cell>
          <cell r="D1144">
            <v>180229.53</v>
          </cell>
        </row>
        <row r="1145">
          <cell r="A1145" t="str">
            <v xml:space="preserve">8020-5                                       </v>
          </cell>
          <cell r="C1145">
            <v>-436133.49</v>
          </cell>
          <cell r="D1145">
            <v>-62918.229999999981</v>
          </cell>
        </row>
        <row r="1146">
          <cell r="A1146" t="str">
            <v xml:space="preserve">8021-5                                       </v>
          </cell>
          <cell r="C1146">
            <v>56508.91</v>
          </cell>
          <cell r="D1146">
            <v>20536.429999999993</v>
          </cell>
        </row>
        <row r="1147">
          <cell r="A1147" t="str">
            <v xml:space="preserve">8510-5                                       </v>
          </cell>
          <cell r="C1147">
            <v>22344.799999999999</v>
          </cell>
          <cell r="D1147">
            <v>0</v>
          </cell>
        </row>
        <row r="1148">
          <cell r="A1148" t="str">
            <v xml:space="preserve">8511-5                                       </v>
          </cell>
          <cell r="C1148">
            <v>0</v>
          </cell>
          <cell r="D1148">
            <v>0</v>
          </cell>
        </row>
        <row r="1149">
          <cell r="A1149" t="str">
            <v xml:space="preserve">8512-5                                       </v>
          </cell>
          <cell r="C1149">
            <v>0</v>
          </cell>
          <cell r="D1149">
            <v>0</v>
          </cell>
        </row>
        <row r="1150">
          <cell r="A1150" t="str">
            <v xml:space="preserve">8520-5                                       </v>
          </cell>
          <cell r="C1150">
            <v>278037.88</v>
          </cell>
          <cell r="D1150">
            <v>13258.510000000009</v>
          </cell>
        </row>
        <row r="1151">
          <cell r="A1151" t="str">
            <v xml:space="preserve">8521-5                                       </v>
          </cell>
          <cell r="C1151">
            <v>-78329.19</v>
          </cell>
          <cell r="D1151">
            <v>0</v>
          </cell>
        </row>
        <row r="1152">
          <cell r="A1152" t="str">
            <v xml:space="preserve">8530-5                                       </v>
          </cell>
          <cell r="C1152">
            <v>0</v>
          </cell>
          <cell r="D1152">
            <v>0</v>
          </cell>
        </row>
        <row r="1153">
          <cell r="A1153" t="str">
            <v xml:space="preserve">8530-6                                       </v>
          </cell>
          <cell r="C1153">
            <v>0</v>
          </cell>
          <cell r="D1153">
            <v>0</v>
          </cell>
        </row>
        <row r="1154">
          <cell r="A1154" t="str">
            <v xml:space="preserve">8530-7                                       </v>
          </cell>
          <cell r="C1154">
            <v>0</v>
          </cell>
          <cell r="D1154">
            <v>0</v>
          </cell>
        </row>
        <row r="1155">
          <cell r="A1155" t="str">
            <v xml:space="preserve">8577-5                                       </v>
          </cell>
          <cell r="C1155">
            <v>0</v>
          </cell>
          <cell r="D1155">
            <v>0</v>
          </cell>
        </row>
        <row r="1156">
          <cell r="A1156" t="str">
            <v xml:space="preserve">8578-5                                       </v>
          </cell>
          <cell r="C1156">
            <v>0</v>
          </cell>
          <cell r="D1156">
            <v>0</v>
          </cell>
        </row>
        <row r="1157">
          <cell r="A1157" t="str">
            <v xml:space="preserve">8910-5                                       </v>
          </cell>
          <cell r="C1157">
            <v>6576559.6600000001</v>
          </cell>
          <cell r="D1157">
            <v>0</v>
          </cell>
        </row>
        <row r="1158">
          <cell r="A1158" t="str">
            <v xml:space="preserve">9000-5                                       </v>
          </cell>
          <cell r="C1158">
            <v>0</v>
          </cell>
          <cell r="D1158">
            <v>0</v>
          </cell>
        </row>
        <row r="1159">
          <cell r="A1159" t="str">
            <v xml:space="preserve">9001-5                                       </v>
          </cell>
          <cell r="C1159">
            <v>0</v>
          </cell>
          <cell r="D1159">
            <v>0</v>
          </cell>
        </row>
        <row r="1160">
          <cell r="A1160" t="str">
            <v xml:space="preserve">9002-5                                       </v>
          </cell>
          <cell r="C1160">
            <v>0</v>
          </cell>
          <cell r="D1160">
            <v>0</v>
          </cell>
        </row>
        <row r="1161">
          <cell r="A1161" t="str">
            <v xml:space="preserve">9003-5                                       </v>
          </cell>
          <cell r="C1161">
            <v>0</v>
          </cell>
          <cell r="D1161">
            <v>0</v>
          </cell>
        </row>
      </sheetData>
      <sheetData sheetId="7" refreshError="1">
        <row r="8">
          <cell r="A8" t="str">
            <v xml:space="preserve">1011-1                                       </v>
          </cell>
          <cell r="C8">
            <v>0</v>
          </cell>
          <cell r="D8">
            <v>0</v>
          </cell>
        </row>
        <row r="9">
          <cell r="A9" t="str">
            <v xml:space="preserve">1012-2                                       </v>
          </cell>
          <cell r="C9">
            <v>0</v>
          </cell>
          <cell r="D9">
            <v>0</v>
          </cell>
        </row>
        <row r="10">
          <cell r="A10" t="str">
            <v xml:space="preserve">1013-1                                       </v>
          </cell>
          <cell r="C10">
            <v>0</v>
          </cell>
          <cell r="D10">
            <v>0</v>
          </cell>
        </row>
        <row r="11">
          <cell r="A11" t="str">
            <v xml:space="preserve">1014-1                                       </v>
          </cell>
          <cell r="C11">
            <v>0</v>
          </cell>
          <cell r="D11">
            <v>0</v>
          </cell>
        </row>
        <row r="12">
          <cell r="A12" t="str">
            <v xml:space="preserve">1015-2                                       </v>
          </cell>
          <cell r="C12">
            <v>1000</v>
          </cell>
          <cell r="D12">
            <v>0</v>
          </cell>
        </row>
        <row r="13">
          <cell r="A13" t="str">
            <v xml:space="preserve">1016-1                                       </v>
          </cell>
          <cell r="C13">
            <v>0</v>
          </cell>
          <cell r="D13">
            <v>0</v>
          </cell>
        </row>
        <row r="14">
          <cell r="A14" t="str">
            <v xml:space="preserve">1017-1                                       </v>
          </cell>
          <cell r="C14">
            <v>-710365.28</v>
          </cell>
          <cell r="D14">
            <v>700383.28</v>
          </cell>
        </row>
        <row r="15">
          <cell r="A15" t="str">
            <v xml:space="preserve">1018-1                                       </v>
          </cell>
          <cell r="C15">
            <v>0</v>
          </cell>
          <cell r="D15">
            <v>0</v>
          </cell>
        </row>
        <row r="16">
          <cell r="A16" t="str">
            <v xml:space="preserve">1021-1                                       </v>
          </cell>
          <cell r="C16">
            <v>0</v>
          </cell>
          <cell r="D16">
            <v>0</v>
          </cell>
        </row>
        <row r="17">
          <cell r="A17" t="str">
            <v xml:space="preserve">1022-1                                       </v>
          </cell>
          <cell r="C17">
            <v>829.08</v>
          </cell>
          <cell r="D17">
            <v>-238.83000000000004</v>
          </cell>
        </row>
        <row r="18">
          <cell r="A18" t="str">
            <v xml:space="preserve">1023-1                                       </v>
          </cell>
          <cell r="C18">
            <v>1730103.97</v>
          </cell>
          <cell r="D18">
            <v>-1054411.54</v>
          </cell>
        </row>
        <row r="19">
          <cell r="A19" t="str">
            <v xml:space="preserve">1025-2                                       </v>
          </cell>
          <cell r="C19">
            <v>283120</v>
          </cell>
          <cell r="D19">
            <v>-264868.78000000003</v>
          </cell>
        </row>
        <row r="20">
          <cell r="A20" t="str">
            <v xml:space="preserve">1028-1                                       </v>
          </cell>
          <cell r="C20">
            <v>1045633.53</v>
          </cell>
          <cell r="D20">
            <v>-1044906.06</v>
          </cell>
        </row>
        <row r="21">
          <cell r="A21" t="str">
            <v xml:space="preserve">1031-1                                       </v>
          </cell>
          <cell r="C21">
            <v>0</v>
          </cell>
          <cell r="D21">
            <v>0</v>
          </cell>
        </row>
        <row r="22">
          <cell r="A22" t="str">
            <v xml:space="preserve">1041-1                                       </v>
          </cell>
          <cell r="C22">
            <v>0</v>
          </cell>
          <cell r="D22">
            <v>0</v>
          </cell>
        </row>
        <row r="23">
          <cell r="A23" t="str">
            <v xml:space="preserve">1051-1                                       </v>
          </cell>
          <cell r="C23">
            <v>0</v>
          </cell>
          <cell r="D23">
            <v>0</v>
          </cell>
        </row>
        <row r="24">
          <cell r="A24" t="str">
            <v xml:space="preserve">1051-2                                       </v>
          </cell>
          <cell r="C24">
            <v>0</v>
          </cell>
          <cell r="D24">
            <v>0</v>
          </cell>
        </row>
        <row r="25">
          <cell r="A25" t="str">
            <v xml:space="preserve">1052-2                                       </v>
          </cell>
          <cell r="C25">
            <v>19559</v>
          </cell>
          <cell r="D25">
            <v>10372</v>
          </cell>
        </row>
        <row r="26">
          <cell r="A26" t="str">
            <v xml:space="preserve">1061-1                                       </v>
          </cell>
          <cell r="C26">
            <v>20000</v>
          </cell>
          <cell r="D26">
            <v>-5466</v>
          </cell>
        </row>
        <row r="27">
          <cell r="A27" t="str">
            <v xml:space="preserve">1061-2                                       </v>
          </cell>
          <cell r="C27">
            <v>873.35</v>
          </cell>
          <cell r="D27">
            <v>-75.350000000000023</v>
          </cell>
        </row>
        <row r="28">
          <cell r="A28" t="str">
            <v xml:space="preserve">1061-3                                       </v>
          </cell>
          <cell r="C28">
            <v>0</v>
          </cell>
          <cell r="D28">
            <v>0</v>
          </cell>
        </row>
        <row r="29">
          <cell r="A29" t="str">
            <v xml:space="preserve">1071-1                                       </v>
          </cell>
          <cell r="C29">
            <v>0</v>
          </cell>
          <cell r="D29">
            <v>0</v>
          </cell>
        </row>
        <row r="30">
          <cell r="A30" t="str">
            <v xml:space="preserve">1071-2                                       </v>
          </cell>
          <cell r="C30">
            <v>0</v>
          </cell>
          <cell r="D30">
            <v>0</v>
          </cell>
        </row>
        <row r="31">
          <cell r="A31" t="str">
            <v xml:space="preserve">1071-3                                       </v>
          </cell>
          <cell r="C31">
            <v>0</v>
          </cell>
          <cell r="D31">
            <v>0</v>
          </cell>
        </row>
        <row r="32">
          <cell r="A32" t="str">
            <v xml:space="preserve">1110-1                                       </v>
          </cell>
          <cell r="C32">
            <v>0</v>
          </cell>
          <cell r="D32">
            <v>0</v>
          </cell>
        </row>
        <row r="33">
          <cell r="A33" t="str">
            <v xml:space="preserve">1111-1                                       </v>
          </cell>
          <cell r="C33">
            <v>62951705.810000002</v>
          </cell>
          <cell r="D33">
            <v>18348523.099999994</v>
          </cell>
        </row>
        <row r="34">
          <cell r="A34" t="str">
            <v xml:space="preserve">1112-1                                       </v>
          </cell>
          <cell r="C34">
            <v>29018219.530000001</v>
          </cell>
          <cell r="D34">
            <v>-8276054.120000001</v>
          </cell>
        </row>
        <row r="35">
          <cell r="A35" t="str">
            <v xml:space="preserve">1113-1                                       </v>
          </cell>
          <cell r="C35">
            <v>59048</v>
          </cell>
          <cell r="D35">
            <v>36247</v>
          </cell>
        </row>
        <row r="36">
          <cell r="A36" t="str">
            <v xml:space="preserve">1114-1                                       </v>
          </cell>
          <cell r="C36">
            <v>-374097.6</v>
          </cell>
          <cell r="D36">
            <v>374097.6</v>
          </cell>
        </row>
        <row r="37">
          <cell r="A37" t="str">
            <v xml:space="preserve">1120-1                                       </v>
          </cell>
          <cell r="C37">
            <v>-359422</v>
          </cell>
          <cell r="D37">
            <v>0</v>
          </cell>
        </row>
        <row r="38">
          <cell r="A38" t="str">
            <v xml:space="preserve">1130-1                                       </v>
          </cell>
          <cell r="C38">
            <v>0</v>
          </cell>
          <cell r="D38">
            <v>0</v>
          </cell>
        </row>
        <row r="39">
          <cell r="A39" t="str">
            <v xml:space="preserve">1172-1                                       </v>
          </cell>
          <cell r="C39">
            <v>0</v>
          </cell>
          <cell r="D39">
            <v>0</v>
          </cell>
        </row>
        <row r="40">
          <cell r="A40" t="str">
            <v xml:space="preserve">1173-1                                       </v>
          </cell>
          <cell r="C40">
            <v>0</v>
          </cell>
          <cell r="D40">
            <v>0</v>
          </cell>
        </row>
        <row r="41">
          <cell r="A41" t="str">
            <v xml:space="preserve">1176-1                                       </v>
          </cell>
          <cell r="C41">
            <v>0</v>
          </cell>
          <cell r="D41">
            <v>0</v>
          </cell>
        </row>
        <row r="42">
          <cell r="A42" t="str">
            <v xml:space="preserve">1180-1                                       </v>
          </cell>
          <cell r="C42">
            <v>4796980.4000000004</v>
          </cell>
          <cell r="D42">
            <v>-45905.400000000373</v>
          </cell>
        </row>
        <row r="43">
          <cell r="A43" t="str">
            <v xml:space="preserve">1181-1                                       </v>
          </cell>
          <cell r="C43">
            <v>2576897.71</v>
          </cell>
          <cell r="D43">
            <v>-922115.42999999993</v>
          </cell>
        </row>
        <row r="44">
          <cell r="A44" t="str">
            <v xml:space="preserve">1182-1                                       </v>
          </cell>
          <cell r="C44">
            <v>0</v>
          </cell>
          <cell r="D44">
            <v>0</v>
          </cell>
        </row>
        <row r="45">
          <cell r="A45" t="str">
            <v xml:space="preserve">1183-1                                       </v>
          </cell>
          <cell r="C45">
            <v>1226191.07</v>
          </cell>
          <cell r="D45">
            <v>1312026.7499999998</v>
          </cell>
        </row>
        <row r="46">
          <cell r="A46" t="str">
            <v xml:space="preserve">1184-1                                       </v>
          </cell>
          <cell r="C46">
            <v>0</v>
          </cell>
          <cell r="D46">
            <v>0</v>
          </cell>
        </row>
        <row r="47">
          <cell r="A47" t="str">
            <v xml:space="preserve">1192-1                                       </v>
          </cell>
          <cell r="C47">
            <v>0</v>
          </cell>
          <cell r="D47">
            <v>0</v>
          </cell>
        </row>
        <row r="48">
          <cell r="A48" t="str">
            <v xml:space="preserve">1210-1                                       </v>
          </cell>
          <cell r="C48">
            <v>45873569.719999999</v>
          </cell>
          <cell r="D48">
            <v>0</v>
          </cell>
        </row>
        <row r="49">
          <cell r="A49" t="str">
            <v xml:space="preserve">1211-1                                       </v>
          </cell>
          <cell r="C49">
            <v>0</v>
          </cell>
          <cell r="D49">
            <v>0</v>
          </cell>
        </row>
        <row r="50">
          <cell r="A50" t="str">
            <v xml:space="preserve">1212-1                                       </v>
          </cell>
          <cell r="C50">
            <v>0</v>
          </cell>
          <cell r="D50">
            <v>0</v>
          </cell>
        </row>
        <row r="51">
          <cell r="A51" t="str">
            <v xml:space="preserve">1213-1                                       </v>
          </cell>
          <cell r="C51">
            <v>120661.6</v>
          </cell>
          <cell r="D51">
            <v>-42825.290000000008</v>
          </cell>
        </row>
        <row r="52">
          <cell r="A52" t="str">
            <v xml:space="preserve">1214-1                                       </v>
          </cell>
          <cell r="C52">
            <v>0</v>
          </cell>
          <cell r="D52">
            <v>0</v>
          </cell>
        </row>
        <row r="53">
          <cell r="A53" t="str">
            <v xml:space="preserve">1215-1                                       </v>
          </cell>
          <cell r="C53">
            <v>0</v>
          </cell>
          <cell r="D53">
            <v>0</v>
          </cell>
        </row>
        <row r="54">
          <cell r="A54" t="str">
            <v xml:space="preserve">1216-1                                       </v>
          </cell>
          <cell r="C54">
            <v>64004385.979999997</v>
          </cell>
          <cell r="D54">
            <v>0</v>
          </cell>
        </row>
        <row r="55">
          <cell r="A55" t="str">
            <v xml:space="preserve">1217-1                                       </v>
          </cell>
          <cell r="C55">
            <v>0</v>
          </cell>
          <cell r="D55">
            <v>3204570.21</v>
          </cell>
        </row>
        <row r="56">
          <cell r="A56" t="str">
            <v xml:space="preserve">1218-1                                       </v>
          </cell>
          <cell r="C56">
            <v>1106938.3</v>
          </cell>
          <cell r="D56">
            <v>-792546.56</v>
          </cell>
        </row>
        <row r="57">
          <cell r="A57" t="str">
            <v xml:space="preserve">1219-1                                       </v>
          </cell>
          <cell r="C57">
            <v>0</v>
          </cell>
          <cell r="D57">
            <v>0</v>
          </cell>
        </row>
        <row r="58">
          <cell r="A58" t="str">
            <v xml:space="preserve">1220-1                                       </v>
          </cell>
          <cell r="C58">
            <v>1233360.68</v>
          </cell>
          <cell r="D58">
            <v>-28557.989999999991</v>
          </cell>
        </row>
        <row r="59">
          <cell r="A59" t="str">
            <v xml:space="preserve">1221-1                                       </v>
          </cell>
          <cell r="C59">
            <v>0</v>
          </cell>
          <cell r="D59">
            <v>0</v>
          </cell>
        </row>
        <row r="60">
          <cell r="A60" t="str">
            <v xml:space="preserve">1222-1                                       </v>
          </cell>
          <cell r="C60">
            <v>0</v>
          </cell>
          <cell r="D60">
            <v>0</v>
          </cell>
        </row>
        <row r="61">
          <cell r="A61" t="str">
            <v xml:space="preserve">1223-1                                       </v>
          </cell>
          <cell r="C61">
            <v>0</v>
          </cell>
          <cell r="D61">
            <v>0</v>
          </cell>
        </row>
        <row r="62">
          <cell r="A62" t="str">
            <v xml:space="preserve">1224-1                                       </v>
          </cell>
          <cell r="C62">
            <v>14572241.35</v>
          </cell>
          <cell r="D62">
            <v>-14449492.310000001</v>
          </cell>
        </row>
        <row r="63">
          <cell r="A63" t="str">
            <v xml:space="preserve">1231-1                                       </v>
          </cell>
          <cell r="C63">
            <v>0</v>
          </cell>
          <cell r="D63">
            <v>0</v>
          </cell>
        </row>
        <row r="64">
          <cell r="A64" t="str">
            <v xml:space="preserve">1232-1                                       </v>
          </cell>
          <cell r="C64">
            <v>167410672.21000001</v>
          </cell>
          <cell r="D64">
            <v>36057895.199999988</v>
          </cell>
        </row>
        <row r="65">
          <cell r="A65" t="str">
            <v xml:space="preserve">1233-1                                       </v>
          </cell>
          <cell r="C65">
            <v>38289687.530000001</v>
          </cell>
          <cell r="D65">
            <v>1569548.2699999958</v>
          </cell>
        </row>
        <row r="66">
          <cell r="A66" t="str">
            <v xml:space="preserve">1234-1                                       </v>
          </cell>
          <cell r="C66">
            <v>122621373.61</v>
          </cell>
          <cell r="D66">
            <v>2895687.9300000072</v>
          </cell>
        </row>
        <row r="67">
          <cell r="A67" t="str">
            <v xml:space="preserve">1240-1                                       </v>
          </cell>
          <cell r="C67">
            <v>-920960</v>
          </cell>
          <cell r="D67">
            <v>0</v>
          </cell>
        </row>
        <row r="68">
          <cell r="A68" t="str">
            <v xml:space="preserve">1276-1                                       </v>
          </cell>
          <cell r="C68">
            <v>0</v>
          </cell>
          <cell r="D68">
            <v>0</v>
          </cell>
        </row>
        <row r="69">
          <cell r="A69" t="str">
            <v xml:space="preserve">1277-1                                       </v>
          </cell>
          <cell r="C69">
            <v>25092454.620000001</v>
          </cell>
          <cell r="D69">
            <v>-6041468.2900000028</v>
          </cell>
        </row>
        <row r="70">
          <cell r="A70" t="str">
            <v xml:space="preserve">1281-1                                       </v>
          </cell>
          <cell r="C70">
            <v>22609158</v>
          </cell>
          <cell r="D70">
            <v>0</v>
          </cell>
        </row>
        <row r="71">
          <cell r="A71" t="str">
            <v xml:space="preserve">1282-1                                       </v>
          </cell>
          <cell r="C71">
            <v>0</v>
          </cell>
          <cell r="D71">
            <v>0</v>
          </cell>
        </row>
        <row r="72">
          <cell r="A72" t="str">
            <v xml:space="preserve">1283-1                                       </v>
          </cell>
          <cell r="C72">
            <v>135705.07</v>
          </cell>
          <cell r="D72">
            <v>0</v>
          </cell>
        </row>
        <row r="73">
          <cell r="A73" t="str">
            <v xml:space="preserve">1284-1                                       </v>
          </cell>
          <cell r="C73">
            <v>0</v>
          </cell>
          <cell r="D73">
            <v>0</v>
          </cell>
        </row>
        <row r="74">
          <cell r="A74" t="str">
            <v xml:space="preserve">1291-1                                       </v>
          </cell>
          <cell r="C74">
            <v>0</v>
          </cell>
          <cell r="D74">
            <v>0</v>
          </cell>
        </row>
        <row r="75">
          <cell r="A75" t="str">
            <v xml:space="preserve">1311-2                                       </v>
          </cell>
          <cell r="C75">
            <v>0</v>
          </cell>
          <cell r="D75">
            <v>0</v>
          </cell>
        </row>
        <row r="76">
          <cell r="A76" t="str">
            <v xml:space="preserve">1311-6                                       </v>
          </cell>
          <cell r="C76">
            <v>801022.78</v>
          </cell>
          <cell r="D76">
            <v>115531.55999999994</v>
          </cell>
        </row>
        <row r="77">
          <cell r="A77" t="str">
            <v xml:space="preserve">1312-3                                       </v>
          </cell>
          <cell r="C77">
            <v>0</v>
          </cell>
          <cell r="D77">
            <v>0</v>
          </cell>
        </row>
        <row r="78">
          <cell r="A78" t="str">
            <v xml:space="preserve">1314-2                                       </v>
          </cell>
          <cell r="C78">
            <v>1875</v>
          </cell>
          <cell r="D78">
            <v>0</v>
          </cell>
        </row>
        <row r="79">
          <cell r="A79" t="str">
            <v xml:space="preserve">1314-3                                       </v>
          </cell>
          <cell r="C79">
            <v>0</v>
          </cell>
          <cell r="D79">
            <v>0</v>
          </cell>
        </row>
        <row r="80">
          <cell r="A80" t="str">
            <v xml:space="preserve">1314-6                                       </v>
          </cell>
          <cell r="C80">
            <v>1604002.65</v>
          </cell>
          <cell r="D80">
            <v>-180768.82999999984</v>
          </cell>
        </row>
        <row r="81">
          <cell r="A81" t="str">
            <v xml:space="preserve">1315-6                                       </v>
          </cell>
          <cell r="C81">
            <v>0</v>
          </cell>
          <cell r="D81">
            <v>-19810.400000000001</v>
          </cell>
        </row>
        <row r="82">
          <cell r="A82" t="str">
            <v xml:space="preserve">1316-2                                       </v>
          </cell>
          <cell r="C82">
            <v>21170</v>
          </cell>
          <cell r="D82">
            <v>0</v>
          </cell>
        </row>
        <row r="83">
          <cell r="A83" t="str">
            <v xml:space="preserve">1316-3                                       </v>
          </cell>
          <cell r="C83">
            <v>19000</v>
          </cell>
          <cell r="D83">
            <v>0</v>
          </cell>
        </row>
        <row r="84">
          <cell r="A84" t="str">
            <v xml:space="preserve">1316-5                                       </v>
          </cell>
          <cell r="C84">
            <v>0</v>
          </cell>
          <cell r="D84">
            <v>0</v>
          </cell>
        </row>
        <row r="85">
          <cell r="A85" t="str">
            <v xml:space="preserve">1316-6                                       </v>
          </cell>
          <cell r="C85">
            <v>307501.59999999998</v>
          </cell>
          <cell r="D85">
            <v>-29803.599999999977</v>
          </cell>
        </row>
        <row r="86">
          <cell r="A86" t="str">
            <v xml:space="preserve">1317-2                                       </v>
          </cell>
          <cell r="C86">
            <v>-1920</v>
          </cell>
          <cell r="D86">
            <v>0</v>
          </cell>
        </row>
        <row r="87">
          <cell r="A87" t="str">
            <v xml:space="preserve">1317-3                                       </v>
          </cell>
          <cell r="C87">
            <v>-19000</v>
          </cell>
          <cell r="D87">
            <v>0</v>
          </cell>
        </row>
        <row r="88">
          <cell r="A88" t="str">
            <v xml:space="preserve">1318-2                                       </v>
          </cell>
          <cell r="C88">
            <v>205932.35</v>
          </cell>
          <cell r="D88">
            <v>-60727.25</v>
          </cell>
        </row>
        <row r="89">
          <cell r="A89" t="str">
            <v xml:space="preserve">1318-3                                       </v>
          </cell>
          <cell r="C89">
            <v>0</v>
          </cell>
          <cell r="D89">
            <v>0</v>
          </cell>
        </row>
        <row r="90">
          <cell r="A90" t="str">
            <v xml:space="preserve">1318-5                                       </v>
          </cell>
          <cell r="C90">
            <v>0</v>
          </cell>
          <cell r="D90">
            <v>0</v>
          </cell>
        </row>
        <row r="91">
          <cell r="A91" t="str">
            <v xml:space="preserve">1318-6                                       </v>
          </cell>
          <cell r="C91">
            <v>1071373.3700000001</v>
          </cell>
          <cell r="D91">
            <v>-50460.15000000014</v>
          </cell>
        </row>
        <row r="92">
          <cell r="A92" t="str">
            <v xml:space="preserve">1320-2                                       </v>
          </cell>
          <cell r="C92">
            <v>382027.86</v>
          </cell>
          <cell r="D92">
            <v>-954.98999999999069</v>
          </cell>
        </row>
        <row r="93">
          <cell r="A93" t="str">
            <v xml:space="preserve">1320-3                                       </v>
          </cell>
          <cell r="C93">
            <v>668710.23</v>
          </cell>
          <cell r="D93">
            <v>-180522.66999999998</v>
          </cell>
        </row>
        <row r="94">
          <cell r="A94" t="str">
            <v xml:space="preserve">1320-5                                       </v>
          </cell>
          <cell r="C94">
            <v>0</v>
          </cell>
          <cell r="D94">
            <v>0</v>
          </cell>
        </row>
        <row r="95">
          <cell r="A95" t="str">
            <v xml:space="preserve">1320-6                                       </v>
          </cell>
          <cell r="C95">
            <v>11526201.27</v>
          </cell>
          <cell r="D95">
            <v>125285.90000000037</v>
          </cell>
        </row>
        <row r="96">
          <cell r="A96" t="str">
            <v xml:space="preserve">1321-6                                       </v>
          </cell>
          <cell r="C96">
            <v>-187396</v>
          </cell>
          <cell r="D96">
            <v>0</v>
          </cell>
        </row>
        <row r="97">
          <cell r="A97" t="str">
            <v xml:space="preserve">1322-2                                       </v>
          </cell>
          <cell r="C97">
            <v>1368</v>
          </cell>
          <cell r="D97">
            <v>-432</v>
          </cell>
        </row>
        <row r="98">
          <cell r="A98" t="str">
            <v xml:space="preserve">1322-3                                       </v>
          </cell>
          <cell r="C98">
            <v>0</v>
          </cell>
          <cell r="D98">
            <v>0</v>
          </cell>
        </row>
        <row r="99">
          <cell r="A99" t="str">
            <v xml:space="preserve">1322-6                                       </v>
          </cell>
          <cell r="C99">
            <v>79874.490000000005</v>
          </cell>
          <cell r="D99">
            <v>-28255.560000000005</v>
          </cell>
        </row>
        <row r="100">
          <cell r="A100" t="str">
            <v xml:space="preserve">1323-4                                       </v>
          </cell>
          <cell r="C100">
            <v>0</v>
          </cell>
          <cell r="D100">
            <v>0</v>
          </cell>
        </row>
        <row r="101">
          <cell r="A101" t="str">
            <v xml:space="preserve">1324-6                                       </v>
          </cell>
          <cell r="C101">
            <v>-17710</v>
          </cell>
          <cell r="D101">
            <v>0</v>
          </cell>
        </row>
        <row r="102">
          <cell r="A102" t="str">
            <v xml:space="preserve">1331-2                                       </v>
          </cell>
          <cell r="C102">
            <v>0</v>
          </cell>
          <cell r="D102">
            <v>0</v>
          </cell>
        </row>
        <row r="103">
          <cell r="A103" t="str">
            <v xml:space="preserve">1331-3                                       </v>
          </cell>
          <cell r="C103">
            <v>1230887.26</v>
          </cell>
          <cell r="D103">
            <v>0</v>
          </cell>
        </row>
        <row r="104">
          <cell r="A104" t="str">
            <v xml:space="preserve">1331-6                                       </v>
          </cell>
          <cell r="C104">
            <v>317097.39</v>
          </cell>
          <cell r="D104">
            <v>0</v>
          </cell>
        </row>
        <row r="105">
          <cell r="A105" t="str">
            <v xml:space="preserve">1341-2-86                                    </v>
          </cell>
          <cell r="C105">
            <v>46398748.880000003</v>
          </cell>
          <cell r="D105">
            <v>-16872185.920000002</v>
          </cell>
        </row>
        <row r="106">
          <cell r="A106" t="str">
            <v xml:space="preserve">1341-2-89                                    </v>
          </cell>
          <cell r="C106">
            <v>0</v>
          </cell>
          <cell r="D106">
            <v>0</v>
          </cell>
        </row>
        <row r="107">
          <cell r="A107" t="str">
            <v xml:space="preserve">1341-2-95                                    </v>
          </cell>
          <cell r="C107">
            <v>0</v>
          </cell>
          <cell r="D107">
            <v>0</v>
          </cell>
        </row>
        <row r="108">
          <cell r="A108" t="str">
            <v xml:space="preserve">1341-2-96                                    </v>
          </cell>
          <cell r="C108">
            <v>0</v>
          </cell>
          <cell r="D108">
            <v>0</v>
          </cell>
        </row>
        <row r="109">
          <cell r="A109" t="str">
            <v xml:space="preserve">1341-2-97                                    </v>
          </cell>
          <cell r="C109">
            <v>0</v>
          </cell>
          <cell r="D109">
            <v>0</v>
          </cell>
        </row>
        <row r="110">
          <cell r="A110" t="str">
            <v xml:space="preserve">1341-3-81                                    </v>
          </cell>
          <cell r="C110">
            <v>1069581.05</v>
          </cell>
          <cell r="D110">
            <v>-1585226</v>
          </cell>
        </row>
        <row r="111">
          <cell r="A111" t="str">
            <v xml:space="preserve">1341-3-82                                    </v>
          </cell>
          <cell r="C111">
            <v>2313069.3199999998</v>
          </cell>
          <cell r="D111">
            <v>-13436281.75</v>
          </cell>
        </row>
        <row r="112">
          <cell r="A112" t="str">
            <v xml:space="preserve">1351-1-83                                    </v>
          </cell>
          <cell r="C112">
            <v>0</v>
          </cell>
          <cell r="D112">
            <v>0</v>
          </cell>
        </row>
        <row r="113">
          <cell r="A113" t="str">
            <v xml:space="preserve">1351-1-84                                    </v>
          </cell>
          <cell r="C113">
            <v>0</v>
          </cell>
          <cell r="D113">
            <v>0</v>
          </cell>
        </row>
        <row r="114">
          <cell r="A114" t="str">
            <v xml:space="preserve">1351-1-86                                    </v>
          </cell>
          <cell r="C114">
            <v>0</v>
          </cell>
          <cell r="D114">
            <v>0</v>
          </cell>
        </row>
        <row r="115">
          <cell r="A115" t="str">
            <v xml:space="preserve">1351-1-88                                    </v>
          </cell>
          <cell r="C115">
            <v>0</v>
          </cell>
          <cell r="D115">
            <v>0</v>
          </cell>
        </row>
        <row r="116">
          <cell r="A116" t="str">
            <v xml:space="preserve">1361-4                                       </v>
          </cell>
          <cell r="C116">
            <v>3821057.23</v>
          </cell>
          <cell r="D116">
            <v>0</v>
          </cell>
        </row>
        <row r="117">
          <cell r="A117" t="str">
            <v xml:space="preserve">1362-4                                       </v>
          </cell>
          <cell r="C117">
            <v>0</v>
          </cell>
          <cell r="D117">
            <v>0</v>
          </cell>
        </row>
        <row r="118">
          <cell r="A118" t="str">
            <v xml:space="preserve">1440-1                                       </v>
          </cell>
          <cell r="C118">
            <v>32560</v>
          </cell>
          <cell r="D118">
            <v>-4655</v>
          </cell>
        </row>
        <row r="119">
          <cell r="A119" t="str">
            <v xml:space="preserve">1450-1                                       </v>
          </cell>
          <cell r="C119">
            <v>104183.29</v>
          </cell>
          <cell r="D119">
            <v>66073.58</v>
          </cell>
        </row>
        <row r="120">
          <cell r="A120" t="str">
            <v xml:space="preserve">1451-1                                       </v>
          </cell>
          <cell r="C120">
            <v>0</v>
          </cell>
          <cell r="D120">
            <v>0</v>
          </cell>
        </row>
        <row r="121">
          <cell r="A121" t="str">
            <v xml:space="preserve">1465-1                                       </v>
          </cell>
          <cell r="C121">
            <v>0</v>
          </cell>
          <cell r="D121">
            <v>0</v>
          </cell>
        </row>
        <row r="122">
          <cell r="A122" t="str">
            <v xml:space="preserve">1466-1                                       </v>
          </cell>
          <cell r="C122">
            <v>500000</v>
          </cell>
          <cell r="D122">
            <v>0</v>
          </cell>
        </row>
        <row r="123">
          <cell r="A123" t="str">
            <v xml:space="preserve">1467-1                                       </v>
          </cell>
          <cell r="C123">
            <v>0</v>
          </cell>
          <cell r="D123">
            <v>0</v>
          </cell>
        </row>
        <row r="124">
          <cell r="A124" t="str">
            <v xml:space="preserve">1468-1                                       </v>
          </cell>
          <cell r="C124">
            <v>0</v>
          </cell>
          <cell r="D124">
            <v>0</v>
          </cell>
        </row>
        <row r="125">
          <cell r="A125" t="str">
            <v xml:space="preserve">1490-1                                       </v>
          </cell>
          <cell r="C125">
            <v>2204510.94</v>
          </cell>
          <cell r="D125">
            <v>-363013.07999999984</v>
          </cell>
        </row>
        <row r="126">
          <cell r="A126" t="str">
            <v xml:space="preserve">1510-2                                       </v>
          </cell>
          <cell r="C126">
            <v>33910367</v>
          </cell>
          <cell r="D126">
            <v>6617512</v>
          </cell>
        </row>
        <row r="127">
          <cell r="A127" t="str">
            <v xml:space="preserve">1515-2                                       </v>
          </cell>
          <cell r="C127">
            <v>189517011.28</v>
          </cell>
          <cell r="D127">
            <v>17198107</v>
          </cell>
        </row>
        <row r="128">
          <cell r="A128" t="str">
            <v xml:space="preserve">1515-6                                       </v>
          </cell>
          <cell r="C128">
            <v>2205714.1800000002</v>
          </cell>
          <cell r="D128">
            <v>0</v>
          </cell>
        </row>
        <row r="129">
          <cell r="A129" t="str">
            <v xml:space="preserve">1516-2                                       </v>
          </cell>
          <cell r="C129">
            <v>0</v>
          </cell>
          <cell r="D129">
            <v>0</v>
          </cell>
        </row>
        <row r="130">
          <cell r="A130" t="str">
            <v xml:space="preserve">1520-0                                       </v>
          </cell>
          <cell r="C130">
            <v>0</v>
          </cell>
          <cell r="D130">
            <v>0</v>
          </cell>
        </row>
        <row r="131">
          <cell r="A131" t="str">
            <v xml:space="preserve">1520-1                                       </v>
          </cell>
          <cell r="C131">
            <v>0</v>
          </cell>
          <cell r="D131">
            <v>0</v>
          </cell>
        </row>
        <row r="132">
          <cell r="A132" t="str">
            <v xml:space="preserve">1520-2                                       </v>
          </cell>
          <cell r="C132">
            <v>53990734.789999999</v>
          </cell>
          <cell r="D132">
            <v>380000</v>
          </cell>
        </row>
        <row r="133">
          <cell r="A133" t="str">
            <v xml:space="preserve">1520-3                                       </v>
          </cell>
          <cell r="C133">
            <v>19880135.41</v>
          </cell>
          <cell r="D133">
            <v>0</v>
          </cell>
        </row>
        <row r="134">
          <cell r="A134" t="str">
            <v xml:space="preserve">1520-5                                       </v>
          </cell>
          <cell r="C134">
            <v>0</v>
          </cell>
          <cell r="D134">
            <v>0</v>
          </cell>
        </row>
        <row r="135">
          <cell r="A135" t="str">
            <v xml:space="preserve">1520-6                                       </v>
          </cell>
          <cell r="C135">
            <v>92230588.689999998</v>
          </cell>
          <cell r="D135">
            <v>0</v>
          </cell>
        </row>
        <row r="136">
          <cell r="A136" t="str">
            <v xml:space="preserve">1521-2                                       </v>
          </cell>
          <cell r="C136">
            <v>9932626.9000000004</v>
          </cell>
          <cell r="D136">
            <v>0</v>
          </cell>
        </row>
        <row r="137">
          <cell r="A137" t="str">
            <v xml:space="preserve">1521-3                                       </v>
          </cell>
          <cell r="C137">
            <v>55500</v>
          </cell>
          <cell r="D137">
            <v>0</v>
          </cell>
        </row>
        <row r="138">
          <cell r="A138" t="str">
            <v xml:space="preserve">1521-6                                       </v>
          </cell>
          <cell r="C138">
            <v>2974527.81</v>
          </cell>
          <cell r="D138">
            <v>0</v>
          </cell>
        </row>
        <row r="139">
          <cell r="A139" t="str">
            <v xml:space="preserve">1525-1                                       </v>
          </cell>
          <cell r="C139">
            <v>2287914</v>
          </cell>
          <cell r="D139">
            <v>0</v>
          </cell>
        </row>
        <row r="140">
          <cell r="A140" t="str">
            <v xml:space="preserve">1525-2                                       </v>
          </cell>
          <cell r="C140">
            <v>672728.9</v>
          </cell>
          <cell r="D140">
            <v>0</v>
          </cell>
        </row>
        <row r="141">
          <cell r="A141" t="str">
            <v xml:space="preserve">1525-3                                       </v>
          </cell>
          <cell r="C141">
            <v>0</v>
          </cell>
          <cell r="D141">
            <v>0</v>
          </cell>
        </row>
        <row r="142">
          <cell r="A142" t="str">
            <v xml:space="preserve">1530-0                                       </v>
          </cell>
          <cell r="C142">
            <v>603275</v>
          </cell>
          <cell r="D142">
            <v>0</v>
          </cell>
        </row>
        <row r="143">
          <cell r="A143" t="str">
            <v xml:space="preserve">1530-1                                       </v>
          </cell>
          <cell r="C143">
            <v>0</v>
          </cell>
          <cell r="D143">
            <v>0</v>
          </cell>
        </row>
        <row r="144">
          <cell r="A144" t="str">
            <v xml:space="preserve">1530-2                                       </v>
          </cell>
          <cell r="C144">
            <v>132628001.98999999</v>
          </cell>
          <cell r="D144">
            <v>4823638.0000000149</v>
          </cell>
        </row>
        <row r="145">
          <cell r="A145" t="str">
            <v xml:space="preserve">1530-3                                       </v>
          </cell>
          <cell r="C145">
            <v>39176809.189999998</v>
          </cell>
          <cell r="D145">
            <v>0</v>
          </cell>
        </row>
        <row r="146">
          <cell r="A146" t="str">
            <v xml:space="preserve">1530-5                                       </v>
          </cell>
          <cell r="C146">
            <v>0</v>
          </cell>
          <cell r="D146">
            <v>0</v>
          </cell>
        </row>
        <row r="147">
          <cell r="A147" t="str">
            <v xml:space="preserve">1530-6                                       </v>
          </cell>
          <cell r="C147">
            <v>363017272.98000002</v>
          </cell>
          <cell r="D147">
            <v>409732</v>
          </cell>
        </row>
        <row r="148">
          <cell r="A148" t="str">
            <v xml:space="preserve">1531-2                                       </v>
          </cell>
          <cell r="C148">
            <v>68697780</v>
          </cell>
          <cell r="D148">
            <v>0</v>
          </cell>
        </row>
        <row r="149">
          <cell r="A149" t="str">
            <v xml:space="preserve">1531-3                                       </v>
          </cell>
          <cell r="C149">
            <v>101453369.67</v>
          </cell>
          <cell r="D149">
            <v>0</v>
          </cell>
        </row>
        <row r="150">
          <cell r="A150" t="str">
            <v xml:space="preserve">1532-2                                       </v>
          </cell>
          <cell r="C150">
            <v>0</v>
          </cell>
          <cell r="D150">
            <v>0</v>
          </cell>
        </row>
        <row r="151">
          <cell r="A151" t="str">
            <v xml:space="preserve">1532-3                                       </v>
          </cell>
          <cell r="C151">
            <v>25783751</v>
          </cell>
          <cell r="D151">
            <v>0</v>
          </cell>
        </row>
        <row r="152">
          <cell r="A152" t="str">
            <v xml:space="preserve">1532-6                                       </v>
          </cell>
          <cell r="C152">
            <v>195000</v>
          </cell>
          <cell r="D152">
            <v>0</v>
          </cell>
        </row>
        <row r="153">
          <cell r="A153" t="str">
            <v xml:space="preserve">1533-2                                       </v>
          </cell>
          <cell r="C153">
            <v>0</v>
          </cell>
          <cell r="D153">
            <v>0</v>
          </cell>
        </row>
        <row r="154">
          <cell r="A154" t="str">
            <v xml:space="preserve">1533-3                                       </v>
          </cell>
          <cell r="C154">
            <v>-2917.64</v>
          </cell>
          <cell r="D154">
            <v>0</v>
          </cell>
        </row>
        <row r="155">
          <cell r="A155" t="str">
            <v xml:space="preserve">1533-6                                       </v>
          </cell>
          <cell r="C155">
            <v>-12638897.9</v>
          </cell>
          <cell r="D155">
            <v>0</v>
          </cell>
        </row>
        <row r="156">
          <cell r="A156" t="str">
            <v xml:space="preserve">1535-0                                       </v>
          </cell>
          <cell r="C156">
            <v>425816.26</v>
          </cell>
          <cell r="D156">
            <v>0</v>
          </cell>
        </row>
        <row r="157">
          <cell r="A157" t="str">
            <v xml:space="preserve">1535-1                                       </v>
          </cell>
          <cell r="C157">
            <v>4611456.0999999996</v>
          </cell>
          <cell r="D157">
            <v>118760</v>
          </cell>
        </row>
        <row r="158">
          <cell r="A158" t="str">
            <v xml:space="preserve">1535-2                                       </v>
          </cell>
          <cell r="C158">
            <v>5093915.2</v>
          </cell>
          <cell r="D158">
            <v>66635.509999999776</v>
          </cell>
        </row>
        <row r="159">
          <cell r="A159" t="str">
            <v xml:space="preserve">1535-3                                       </v>
          </cell>
          <cell r="C159">
            <v>220517.64</v>
          </cell>
          <cell r="D159">
            <v>0</v>
          </cell>
        </row>
        <row r="160">
          <cell r="A160" t="str">
            <v xml:space="preserve">1535-5                                       </v>
          </cell>
          <cell r="C160">
            <v>0</v>
          </cell>
          <cell r="D160">
            <v>0</v>
          </cell>
        </row>
        <row r="161">
          <cell r="A161" t="str">
            <v xml:space="preserve">1535-6                                       </v>
          </cell>
          <cell r="C161">
            <v>340932.04</v>
          </cell>
          <cell r="D161">
            <v>0</v>
          </cell>
        </row>
        <row r="162">
          <cell r="A162" t="str">
            <v xml:space="preserve">1536-2                                       </v>
          </cell>
          <cell r="C162">
            <v>23949</v>
          </cell>
          <cell r="D162">
            <v>0</v>
          </cell>
        </row>
        <row r="163">
          <cell r="A163" t="str">
            <v xml:space="preserve">1537-1                                       </v>
          </cell>
          <cell r="C163">
            <v>-77.540000000000006</v>
          </cell>
          <cell r="D163">
            <v>-167.59999999999997</v>
          </cell>
        </row>
        <row r="164">
          <cell r="A164" t="str">
            <v xml:space="preserve">1537-2                                       </v>
          </cell>
          <cell r="C164">
            <v>-1694.42</v>
          </cell>
          <cell r="D164">
            <v>-120.79999999999995</v>
          </cell>
        </row>
        <row r="165">
          <cell r="A165" t="str">
            <v xml:space="preserve">1537-3                                       </v>
          </cell>
          <cell r="C165">
            <v>0</v>
          </cell>
          <cell r="D165">
            <v>0</v>
          </cell>
        </row>
        <row r="166">
          <cell r="A166" t="str">
            <v xml:space="preserve">1540-0                                       </v>
          </cell>
          <cell r="C166">
            <v>2310830.75</v>
          </cell>
          <cell r="D166">
            <v>0</v>
          </cell>
        </row>
        <row r="167">
          <cell r="A167" t="str">
            <v xml:space="preserve">1540-1                                       </v>
          </cell>
          <cell r="C167">
            <v>9966562.9199999999</v>
          </cell>
          <cell r="D167">
            <v>6820</v>
          </cell>
        </row>
        <row r="168">
          <cell r="A168" t="str">
            <v xml:space="preserve">1540-2                                       </v>
          </cell>
          <cell r="C168">
            <v>5996427.5899999999</v>
          </cell>
          <cell r="D168">
            <v>0</v>
          </cell>
        </row>
        <row r="169">
          <cell r="A169" t="str">
            <v xml:space="preserve">1540-3                                       </v>
          </cell>
          <cell r="C169">
            <v>221240.23</v>
          </cell>
          <cell r="D169">
            <v>0</v>
          </cell>
        </row>
        <row r="170">
          <cell r="A170" t="str">
            <v xml:space="preserve">1540-5                                       </v>
          </cell>
          <cell r="C170">
            <v>0</v>
          </cell>
          <cell r="D170">
            <v>0</v>
          </cell>
        </row>
        <row r="171">
          <cell r="A171" t="str">
            <v xml:space="preserve">1540-6                                       </v>
          </cell>
          <cell r="C171">
            <v>534866.94999999995</v>
          </cell>
          <cell r="D171">
            <v>0</v>
          </cell>
        </row>
        <row r="172">
          <cell r="A172" t="str">
            <v xml:space="preserve">1541-2                                       </v>
          </cell>
          <cell r="C172">
            <v>0</v>
          </cell>
          <cell r="D172">
            <v>0</v>
          </cell>
        </row>
        <row r="173">
          <cell r="A173" t="str">
            <v xml:space="preserve">1542-2                                       </v>
          </cell>
          <cell r="C173">
            <v>-1128.1300000000001</v>
          </cell>
          <cell r="D173">
            <v>0</v>
          </cell>
        </row>
        <row r="174">
          <cell r="A174" t="str">
            <v xml:space="preserve">1545-1                                       </v>
          </cell>
          <cell r="C174">
            <v>7472576.0800000001</v>
          </cell>
          <cell r="D174">
            <v>0</v>
          </cell>
        </row>
        <row r="175">
          <cell r="A175" t="str">
            <v xml:space="preserve">1545-2                                       </v>
          </cell>
          <cell r="C175">
            <v>794090.12</v>
          </cell>
          <cell r="D175">
            <v>0</v>
          </cell>
        </row>
        <row r="176">
          <cell r="A176" t="str">
            <v xml:space="preserve">1545-3                                       </v>
          </cell>
          <cell r="C176">
            <v>0</v>
          </cell>
          <cell r="D176">
            <v>0</v>
          </cell>
        </row>
        <row r="177">
          <cell r="A177" t="str">
            <v xml:space="preserve">1546-3                                       </v>
          </cell>
          <cell r="C177">
            <v>4941444</v>
          </cell>
          <cell r="D177">
            <v>0</v>
          </cell>
        </row>
        <row r="178">
          <cell r="A178" t="str">
            <v xml:space="preserve">1550-0                                       </v>
          </cell>
          <cell r="C178">
            <v>0</v>
          </cell>
          <cell r="D178">
            <v>0</v>
          </cell>
        </row>
        <row r="179">
          <cell r="A179" t="str">
            <v xml:space="preserve">1550-1                                       </v>
          </cell>
          <cell r="C179">
            <v>136565.71</v>
          </cell>
          <cell r="D179">
            <v>0</v>
          </cell>
        </row>
        <row r="180">
          <cell r="A180" t="str">
            <v xml:space="preserve">1550-2                                       </v>
          </cell>
          <cell r="C180">
            <v>21928841.239999998</v>
          </cell>
          <cell r="D180">
            <v>148000</v>
          </cell>
        </row>
        <row r="181">
          <cell r="A181" t="str">
            <v xml:space="preserve">1550-3                                       </v>
          </cell>
          <cell r="C181">
            <v>1565813.75</v>
          </cell>
          <cell r="D181">
            <v>0</v>
          </cell>
        </row>
        <row r="182">
          <cell r="A182" t="str">
            <v xml:space="preserve">1550-5                                       </v>
          </cell>
          <cell r="C182">
            <v>0</v>
          </cell>
          <cell r="D182">
            <v>0</v>
          </cell>
        </row>
        <row r="183">
          <cell r="A183" t="str">
            <v xml:space="preserve">1550-6                                       </v>
          </cell>
          <cell r="C183">
            <v>1437484.58</v>
          </cell>
          <cell r="D183">
            <v>0</v>
          </cell>
        </row>
        <row r="184">
          <cell r="A184" t="str">
            <v xml:space="preserve">1551-3                                       </v>
          </cell>
          <cell r="C184">
            <v>0</v>
          </cell>
          <cell r="D184">
            <v>0</v>
          </cell>
        </row>
        <row r="185">
          <cell r="A185" t="str">
            <v xml:space="preserve">1552-1                                       </v>
          </cell>
          <cell r="C185">
            <v>-4424.8999999999996</v>
          </cell>
          <cell r="D185">
            <v>0</v>
          </cell>
        </row>
        <row r="186">
          <cell r="A186" t="str">
            <v xml:space="preserve">1552-2                                       </v>
          </cell>
          <cell r="C186">
            <v>-10937.12</v>
          </cell>
          <cell r="D186">
            <v>0</v>
          </cell>
        </row>
        <row r="187">
          <cell r="A187" t="str">
            <v xml:space="preserve">1552-6                                       </v>
          </cell>
          <cell r="C187">
            <v>-3031.53</v>
          </cell>
          <cell r="D187">
            <v>0</v>
          </cell>
        </row>
        <row r="188">
          <cell r="A188" t="str">
            <v xml:space="preserve">1555-1                                       </v>
          </cell>
          <cell r="C188">
            <v>209721.82</v>
          </cell>
          <cell r="D188">
            <v>0</v>
          </cell>
        </row>
        <row r="189">
          <cell r="A189" t="str">
            <v xml:space="preserve">1555-2                                       </v>
          </cell>
          <cell r="C189">
            <v>739003.4</v>
          </cell>
          <cell r="D189">
            <v>0</v>
          </cell>
        </row>
        <row r="190">
          <cell r="A190" t="str">
            <v xml:space="preserve">1615-2                                       </v>
          </cell>
          <cell r="C190">
            <v>-23592627.059999999</v>
          </cell>
          <cell r="D190">
            <v>-795328.13000000268</v>
          </cell>
        </row>
        <row r="191">
          <cell r="A191" t="str">
            <v xml:space="preserve">1615-6                                       </v>
          </cell>
          <cell r="C191">
            <v>-283867.55</v>
          </cell>
          <cell r="D191">
            <v>-9064.570000000007</v>
          </cell>
        </row>
        <row r="192">
          <cell r="A192" t="str">
            <v xml:space="preserve">1620-1                                       </v>
          </cell>
          <cell r="C192">
            <v>0</v>
          </cell>
          <cell r="D192">
            <v>0</v>
          </cell>
        </row>
        <row r="193">
          <cell r="A193" t="str">
            <v xml:space="preserve">1620-2                                       </v>
          </cell>
          <cell r="C193">
            <v>-7948209.6100000003</v>
          </cell>
          <cell r="D193">
            <v>-190160.18999999948</v>
          </cell>
        </row>
        <row r="194">
          <cell r="A194" t="str">
            <v xml:space="preserve">1620-3                                       </v>
          </cell>
          <cell r="C194">
            <v>-1523284.19</v>
          </cell>
          <cell r="D194">
            <v>-65359.340000000084</v>
          </cell>
        </row>
        <row r="195">
          <cell r="A195" t="str">
            <v xml:space="preserve">1620-5                                       </v>
          </cell>
          <cell r="C195">
            <v>0</v>
          </cell>
          <cell r="D195">
            <v>0</v>
          </cell>
        </row>
        <row r="196">
          <cell r="A196" t="str">
            <v xml:space="preserve">1620-6                                       </v>
          </cell>
          <cell r="C196">
            <v>-9329238.8399999999</v>
          </cell>
          <cell r="D196">
            <v>-303223.8200000003</v>
          </cell>
        </row>
        <row r="197">
          <cell r="A197" t="str">
            <v xml:space="preserve">1621-2                                       </v>
          </cell>
          <cell r="C197">
            <v>-916946.71</v>
          </cell>
          <cell r="D197">
            <v>-32787.830000000075</v>
          </cell>
        </row>
        <row r="198">
          <cell r="A198" t="str">
            <v xml:space="preserve">1621-3                                       </v>
          </cell>
          <cell r="C198">
            <v>-2311.19</v>
          </cell>
          <cell r="D198">
            <v>-228.07999999999993</v>
          </cell>
        </row>
        <row r="199">
          <cell r="A199" t="str">
            <v xml:space="preserve">1621-6                                       </v>
          </cell>
          <cell r="C199">
            <v>-275252.13</v>
          </cell>
          <cell r="D199">
            <v>-9799.2999999999884</v>
          </cell>
        </row>
        <row r="200">
          <cell r="A200" t="str">
            <v xml:space="preserve">1625-1                                       </v>
          </cell>
          <cell r="C200">
            <v>-200236.6</v>
          </cell>
          <cell r="D200">
            <v>-9402.3699999999953</v>
          </cell>
        </row>
        <row r="201">
          <cell r="A201" t="str">
            <v xml:space="preserve">1625-2                                       </v>
          </cell>
          <cell r="C201">
            <v>-174295.02</v>
          </cell>
          <cell r="D201">
            <v>-2764.6300000000047</v>
          </cell>
        </row>
        <row r="202">
          <cell r="A202" t="str">
            <v xml:space="preserve">1630-2                                       </v>
          </cell>
          <cell r="C202">
            <v>-17260853.199999999</v>
          </cell>
          <cell r="D202">
            <v>-565531.33000000194</v>
          </cell>
        </row>
        <row r="203">
          <cell r="A203" t="str">
            <v xml:space="preserve">1630-3                                       </v>
          </cell>
          <cell r="C203">
            <v>-4703329.82</v>
          </cell>
          <cell r="D203">
            <v>-171742.30999999959</v>
          </cell>
        </row>
        <row r="204">
          <cell r="A204" t="str">
            <v xml:space="preserve">1630-5                                       </v>
          </cell>
          <cell r="C204">
            <v>0</v>
          </cell>
          <cell r="D204">
            <v>0</v>
          </cell>
        </row>
        <row r="205">
          <cell r="A205" t="str">
            <v xml:space="preserve">1630-6                                       </v>
          </cell>
          <cell r="C205">
            <v>-44562181.670000002</v>
          </cell>
          <cell r="D205">
            <v>-1441520.7699999958</v>
          </cell>
        </row>
        <row r="206">
          <cell r="A206" t="str">
            <v xml:space="preserve">1631-2                                       </v>
          </cell>
          <cell r="C206">
            <v>-36080439.700000003</v>
          </cell>
          <cell r="D206">
            <v>-564639.00999999791</v>
          </cell>
        </row>
        <row r="207">
          <cell r="A207" t="str">
            <v xml:space="preserve">1631-3                                       </v>
          </cell>
          <cell r="C207">
            <v>-53283793.210000001</v>
          </cell>
          <cell r="D207">
            <v>-833861.3200000003</v>
          </cell>
        </row>
        <row r="208">
          <cell r="A208" t="str">
            <v xml:space="preserve">1632-2                                       </v>
          </cell>
          <cell r="C208">
            <v>0</v>
          </cell>
          <cell r="D208">
            <v>0</v>
          </cell>
        </row>
        <row r="209">
          <cell r="A209" t="str">
            <v xml:space="preserve">1632-3                                       </v>
          </cell>
          <cell r="C209">
            <v>-13541752.35</v>
          </cell>
          <cell r="D209">
            <v>-211920.78000000119</v>
          </cell>
        </row>
        <row r="210">
          <cell r="A210" t="str">
            <v xml:space="preserve">1632-6                                       </v>
          </cell>
          <cell r="C210">
            <v>-12154.03</v>
          </cell>
          <cell r="D210">
            <v>-801.35999999999876</v>
          </cell>
        </row>
        <row r="211">
          <cell r="A211" t="str">
            <v xml:space="preserve">1635-1                                       </v>
          </cell>
          <cell r="C211">
            <v>-2297951.9</v>
          </cell>
          <cell r="D211">
            <v>-69297.540000000037</v>
          </cell>
        </row>
        <row r="212">
          <cell r="A212" t="str">
            <v xml:space="preserve">1635-2                                       </v>
          </cell>
          <cell r="C212">
            <v>-2732327.16</v>
          </cell>
          <cell r="D212">
            <v>-68778</v>
          </cell>
        </row>
        <row r="213">
          <cell r="A213" t="str">
            <v xml:space="preserve">1635-3                                       </v>
          </cell>
          <cell r="C213">
            <v>-210217.92</v>
          </cell>
          <cell r="D213">
            <v>-1236.3099999999977</v>
          </cell>
        </row>
        <row r="214">
          <cell r="A214" t="str">
            <v xml:space="preserve">1635-5                                       </v>
          </cell>
          <cell r="C214">
            <v>0</v>
          </cell>
          <cell r="D214">
            <v>0</v>
          </cell>
        </row>
        <row r="215">
          <cell r="A215" t="str">
            <v xml:space="preserve">1635-6                                       </v>
          </cell>
          <cell r="C215">
            <v>-232135.21</v>
          </cell>
          <cell r="D215">
            <v>-5108.3800000000047</v>
          </cell>
        </row>
        <row r="216">
          <cell r="A216" t="str">
            <v xml:space="preserve">1636-2                                       </v>
          </cell>
          <cell r="C216">
            <v>-13749.4</v>
          </cell>
          <cell r="D216">
            <v>-393.54000000000087</v>
          </cell>
        </row>
        <row r="217">
          <cell r="A217" t="str">
            <v xml:space="preserve">1640-1                                       </v>
          </cell>
          <cell r="C217">
            <v>-4787385.6100000003</v>
          </cell>
          <cell r="D217">
            <v>-175252.29999999981</v>
          </cell>
        </row>
        <row r="218">
          <cell r="A218" t="str">
            <v xml:space="preserve">1640-2                                       </v>
          </cell>
          <cell r="C218">
            <v>-3086483.56</v>
          </cell>
          <cell r="D218">
            <v>-113566.45999999996</v>
          </cell>
        </row>
        <row r="219">
          <cell r="A219" t="str">
            <v xml:space="preserve">1640-3                                       </v>
          </cell>
          <cell r="C219">
            <v>-368112.5</v>
          </cell>
          <cell r="D219">
            <v>-12210.099999999977</v>
          </cell>
        </row>
        <row r="220">
          <cell r="A220" t="str">
            <v xml:space="preserve">1640-5                                       </v>
          </cell>
          <cell r="C220">
            <v>0</v>
          </cell>
          <cell r="D220">
            <v>0</v>
          </cell>
        </row>
        <row r="221">
          <cell r="A221" t="str">
            <v xml:space="preserve">1640-6                                       </v>
          </cell>
          <cell r="C221">
            <v>-599647.93999999994</v>
          </cell>
          <cell r="D221">
            <v>-18143.770000000019</v>
          </cell>
        </row>
        <row r="222">
          <cell r="A222" t="str">
            <v xml:space="preserve">1641-2                                       </v>
          </cell>
          <cell r="C222">
            <v>0</v>
          </cell>
          <cell r="D222">
            <v>0</v>
          </cell>
        </row>
        <row r="223">
          <cell r="A223" t="str">
            <v xml:space="preserve">1645-1                                       </v>
          </cell>
          <cell r="C223">
            <v>-2610865.77</v>
          </cell>
          <cell r="D223">
            <v>-122836.83999999985</v>
          </cell>
        </row>
        <row r="224">
          <cell r="A224" t="str">
            <v xml:space="preserve">1645-2                                       </v>
          </cell>
          <cell r="C224">
            <v>-678406.37</v>
          </cell>
          <cell r="D224">
            <v>-13053.489999999991</v>
          </cell>
        </row>
        <row r="225">
          <cell r="A225" t="str">
            <v xml:space="preserve">1645-3                                       </v>
          </cell>
          <cell r="C225">
            <v>0</v>
          </cell>
          <cell r="D225">
            <v>0</v>
          </cell>
        </row>
        <row r="226">
          <cell r="A226" t="str">
            <v xml:space="preserve">1646-3                                       </v>
          </cell>
          <cell r="C226">
            <v>-4079082</v>
          </cell>
          <cell r="D226">
            <v>-81229.200000000186</v>
          </cell>
        </row>
        <row r="227">
          <cell r="A227" t="str">
            <v xml:space="preserve">1650-1                                       </v>
          </cell>
          <cell r="C227">
            <v>-62646.92</v>
          </cell>
          <cell r="D227">
            <v>-1922.8899999999994</v>
          </cell>
        </row>
        <row r="228">
          <cell r="A228" t="str">
            <v xml:space="preserve">1650-2                                       </v>
          </cell>
          <cell r="C228">
            <v>-8480778.0399999991</v>
          </cell>
          <cell r="D228">
            <v>-294005.01000000164</v>
          </cell>
        </row>
        <row r="229">
          <cell r="A229" t="str">
            <v xml:space="preserve">1650-3                                       </v>
          </cell>
          <cell r="C229">
            <v>-724334.96</v>
          </cell>
          <cell r="D229">
            <v>-25738.470000000088</v>
          </cell>
        </row>
        <row r="230">
          <cell r="A230" t="str">
            <v xml:space="preserve">1650-5                                       </v>
          </cell>
          <cell r="C230">
            <v>0</v>
          </cell>
          <cell r="D230">
            <v>0</v>
          </cell>
        </row>
        <row r="231">
          <cell r="A231" t="str">
            <v xml:space="preserve">1650-6                                       </v>
          </cell>
          <cell r="C231">
            <v>-560555.18000000005</v>
          </cell>
          <cell r="D231">
            <v>-21040.829999999958</v>
          </cell>
        </row>
        <row r="232">
          <cell r="A232" t="str">
            <v xml:space="preserve">1651-3                                       </v>
          </cell>
          <cell r="C232">
            <v>0</v>
          </cell>
          <cell r="D232">
            <v>0</v>
          </cell>
        </row>
        <row r="233">
          <cell r="A233" t="str">
            <v xml:space="preserve">1655-1                                       </v>
          </cell>
          <cell r="C233">
            <v>-189049.55</v>
          </cell>
          <cell r="D233">
            <v>-3310.8600000000151</v>
          </cell>
        </row>
        <row r="234">
          <cell r="A234" t="str">
            <v xml:space="preserve">1655-2                                       </v>
          </cell>
          <cell r="C234">
            <v>-478222.33</v>
          </cell>
          <cell r="D234">
            <v>-11500.669999999984</v>
          </cell>
        </row>
        <row r="235">
          <cell r="A235" t="str">
            <v xml:space="preserve">1710-2                                       </v>
          </cell>
          <cell r="C235">
            <v>0</v>
          </cell>
          <cell r="D235">
            <v>0</v>
          </cell>
        </row>
        <row r="236">
          <cell r="A236" t="str">
            <v xml:space="preserve">1715-2                                       </v>
          </cell>
          <cell r="C236">
            <v>0</v>
          </cell>
          <cell r="D236">
            <v>0</v>
          </cell>
        </row>
        <row r="237">
          <cell r="A237" t="str">
            <v xml:space="preserve">1716-2                                       </v>
          </cell>
          <cell r="C237">
            <v>0</v>
          </cell>
          <cell r="D237">
            <v>0</v>
          </cell>
        </row>
        <row r="238">
          <cell r="A238" t="str">
            <v xml:space="preserve">1717-2                                       </v>
          </cell>
          <cell r="C238">
            <v>0</v>
          </cell>
          <cell r="D238">
            <v>0</v>
          </cell>
        </row>
        <row r="239">
          <cell r="A239" t="str">
            <v xml:space="preserve">1717-5                                       </v>
          </cell>
          <cell r="C239">
            <v>0</v>
          </cell>
          <cell r="D239">
            <v>0</v>
          </cell>
        </row>
        <row r="240">
          <cell r="A240" t="str">
            <v xml:space="preserve">1718-1                                       </v>
          </cell>
          <cell r="C240">
            <v>0</v>
          </cell>
          <cell r="D240">
            <v>0</v>
          </cell>
        </row>
        <row r="241">
          <cell r="A241" t="str">
            <v xml:space="preserve">1718-2                                       </v>
          </cell>
          <cell r="C241">
            <v>0</v>
          </cell>
          <cell r="D241">
            <v>0</v>
          </cell>
        </row>
        <row r="242">
          <cell r="A242" t="str">
            <v xml:space="preserve">1720-2                                       </v>
          </cell>
          <cell r="C242">
            <v>0</v>
          </cell>
          <cell r="D242">
            <v>0</v>
          </cell>
        </row>
        <row r="243">
          <cell r="A243" t="str">
            <v xml:space="preserve">1725-2                                       </v>
          </cell>
          <cell r="C243">
            <v>0</v>
          </cell>
          <cell r="D243">
            <v>0</v>
          </cell>
        </row>
        <row r="244">
          <cell r="A244" t="str">
            <v xml:space="preserve">1730-2                                       </v>
          </cell>
          <cell r="C244">
            <v>0</v>
          </cell>
          <cell r="D244">
            <v>0</v>
          </cell>
        </row>
        <row r="245">
          <cell r="A245" t="str">
            <v xml:space="preserve">1770-3                                       </v>
          </cell>
          <cell r="C245">
            <v>0</v>
          </cell>
          <cell r="D245">
            <v>0</v>
          </cell>
        </row>
        <row r="246">
          <cell r="A246" t="str">
            <v xml:space="preserve">1780-3                                       </v>
          </cell>
          <cell r="C246">
            <v>0</v>
          </cell>
          <cell r="D246">
            <v>0</v>
          </cell>
        </row>
        <row r="247">
          <cell r="A247" t="str">
            <v xml:space="preserve">1785-4                                       </v>
          </cell>
          <cell r="C247">
            <v>0</v>
          </cell>
          <cell r="D247">
            <v>0</v>
          </cell>
        </row>
        <row r="248">
          <cell r="A248" t="str">
            <v xml:space="preserve">1790-4-001                                   </v>
          </cell>
          <cell r="C248">
            <v>0</v>
          </cell>
          <cell r="D248">
            <v>0</v>
          </cell>
        </row>
        <row r="249">
          <cell r="A249" t="str">
            <v xml:space="preserve">1790-4-002                                   </v>
          </cell>
          <cell r="C249">
            <v>0</v>
          </cell>
          <cell r="D249">
            <v>0</v>
          </cell>
        </row>
        <row r="250">
          <cell r="A250" t="str">
            <v xml:space="preserve">1790-4-003                                   </v>
          </cell>
          <cell r="C250">
            <v>0</v>
          </cell>
          <cell r="D250">
            <v>0</v>
          </cell>
        </row>
        <row r="251">
          <cell r="A251" t="str">
            <v xml:space="preserve">1790-4-004                                   </v>
          </cell>
          <cell r="C251">
            <v>0</v>
          </cell>
          <cell r="D251">
            <v>0</v>
          </cell>
        </row>
        <row r="252">
          <cell r="A252" t="str">
            <v xml:space="preserve">1790-4-005                                   </v>
          </cell>
          <cell r="C252">
            <v>0</v>
          </cell>
          <cell r="D252">
            <v>0</v>
          </cell>
        </row>
        <row r="253">
          <cell r="A253" t="str">
            <v xml:space="preserve">1790-4-006                                   </v>
          </cell>
          <cell r="C253">
            <v>0</v>
          </cell>
          <cell r="D253">
            <v>0</v>
          </cell>
        </row>
        <row r="254">
          <cell r="A254" t="str">
            <v xml:space="preserve">1790-4-007                                   </v>
          </cell>
          <cell r="C254">
            <v>0</v>
          </cell>
          <cell r="D254">
            <v>0</v>
          </cell>
        </row>
        <row r="255">
          <cell r="A255" t="str">
            <v xml:space="preserve">1790-4-008                                   </v>
          </cell>
          <cell r="C255">
            <v>0</v>
          </cell>
          <cell r="D255">
            <v>0</v>
          </cell>
        </row>
        <row r="256">
          <cell r="A256" t="str">
            <v xml:space="preserve">1790-4-009                                   </v>
          </cell>
          <cell r="C256">
            <v>0</v>
          </cell>
          <cell r="D256">
            <v>0</v>
          </cell>
        </row>
        <row r="257">
          <cell r="A257" t="str">
            <v xml:space="preserve">1790-4-010                                   </v>
          </cell>
          <cell r="C257">
            <v>0</v>
          </cell>
          <cell r="D257">
            <v>0</v>
          </cell>
        </row>
        <row r="258">
          <cell r="A258" t="str">
            <v xml:space="preserve">1790-4-011                                   </v>
          </cell>
          <cell r="C258">
            <v>0</v>
          </cell>
          <cell r="D258">
            <v>0</v>
          </cell>
        </row>
        <row r="259">
          <cell r="A259" t="str">
            <v xml:space="preserve">1790-4-012                                   </v>
          </cell>
          <cell r="C259">
            <v>0</v>
          </cell>
          <cell r="D259">
            <v>0</v>
          </cell>
        </row>
        <row r="260">
          <cell r="A260" t="str">
            <v xml:space="preserve">1790-4-013                                   </v>
          </cell>
          <cell r="C260">
            <v>0</v>
          </cell>
          <cell r="D260">
            <v>0</v>
          </cell>
        </row>
        <row r="261">
          <cell r="A261" t="str">
            <v xml:space="preserve">1790-4-014                                   </v>
          </cell>
          <cell r="C261">
            <v>0</v>
          </cell>
          <cell r="D261">
            <v>0</v>
          </cell>
        </row>
        <row r="262">
          <cell r="A262" t="str">
            <v xml:space="preserve">1790-4-015                                   </v>
          </cell>
          <cell r="C262">
            <v>0</v>
          </cell>
          <cell r="D262">
            <v>0</v>
          </cell>
        </row>
        <row r="263">
          <cell r="A263" t="str">
            <v xml:space="preserve">1790-4-016                                   </v>
          </cell>
          <cell r="C263">
            <v>0</v>
          </cell>
          <cell r="D263">
            <v>0</v>
          </cell>
        </row>
        <row r="264">
          <cell r="A264" t="str">
            <v xml:space="preserve">1790-4-017                                   </v>
          </cell>
          <cell r="C264">
            <v>0</v>
          </cell>
          <cell r="D264">
            <v>0</v>
          </cell>
        </row>
        <row r="265">
          <cell r="A265" t="str">
            <v xml:space="preserve">1790-4-018                                   </v>
          </cell>
          <cell r="C265">
            <v>0</v>
          </cell>
          <cell r="D265">
            <v>0</v>
          </cell>
        </row>
        <row r="266">
          <cell r="A266" t="str">
            <v xml:space="preserve">1790-4-019                                   </v>
          </cell>
          <cell r="C266">
            <v>0</v>
          </cell>
          <cell r="D266">
            <v>0</v>
          </cell>
        </row>
        <row r="267">
          <cell r="A267" t="str">
            <v xml:space="preserve">1790-4-020                                   </v>
          </cell>
          <cell r="C267">
            <v>0</v>
          </cell>
          <cell r="D267">
            <v>0</v>
          </cell>
        </row>
        <row r="268">
          <cell r="A268" t="str">
            <v xml:space="preserve">1790-4-021                                   </v>
          </cell>
          <cell r="C268">
            <v>0</v>
          </cell>
          <cell r="D268">
            <v>0</v>
          </cell>
        </row>
        <row r="269">
          <cell r="A269" t="str">
            <v xml:space="preserve">1790-4-022                                   </v>
          </cell>
          <cell r="C269">
            <v>0</v>
          </cell>
          <cell r="D269">
            <v>0</v>
          </cell>
        </row>
        <row r="270">
          <cell r="A270" t="str">
            <v xml:space="preserve">1790-4-023                                   </v>
          </cell>
          <cell r="C270">
            <v>0</v>
          </cell>
          <cell r="D270">
            <v>0</v>
          </cell>
        </row>
        <row r="271">
          <cell r="A271" t="str">
            <v xml:space="preserve">1790-4-024                                   </v>
          </cell>
          <cell r="C271">
            <v>0</v>
          </cell>
          <cell r="D271">
            <v>0</v>
          </cell>
        </row>
        <row r="272">
          <cell r="A272" t="str">
            <v xml:space="preserve">1790-4-025                                   </v>
          </cell>
          <cell r="C272">
            <v>0</v>
          </cell>
          <cell r="D272">
            <v>0</v>
          </cell>
        </row>
        <row r="273">
          <cell r="A273" t="str">
            <v xml:space="preserve">1790-4-026                                   </v>
          </cell>
          <cell r="C273">
            <v>0</v>
          </cell>
          <cell r="D273">
            <v>0</v>
          </cell>
        </row>
        <row r="274">
          <cell r="A274" t="str">
            <v xml:space="preserve">1790-4-027                                   </v>
          </cell>
          <cell r="C274">
            <v>0</v>
          </cell>
          <cell r="D274">
            <v>0</v>
          </cell>
        </row>
        <row r="275">
          <cell r="A275" t="str">
            <v xml:space="preserve">1790-4-028                                   </v>
          </cell>
          <cell r="C275">
            <v>0</v>
          </cell>
          <cell r="D275">
            <v>0</v>
          </cell>
        </row>
        <row r="276">
          <cell r="A276" t="str">
            <v xml:space="preserve">1790-4-029                                   </v>
          </cell>
          <cell r="C276">
            <v>0</v>
          </cell>
          <cell r="D276">
            <v>0</v>
          </cell>
        </row>
        <row r="277">
          <cell r="A277" t="str">
            <v xml:space="preserve">1790-4-030                                   </v>
          </cell>
          <cell r="C277">
            <v>0</v>
          </cell>
          <cell r="D277">
            <v>0</v>
          </cell>
        </row>
        <row r="278">
          <cell r="A278" t="str">
            <v xml:space="preserve">1790-4-031                                   </v>
          </cell>
          <cell r="C278">
            <v>0</v>
          </cell>
          <cell r="D278">
            <v>0</v>
          </cell>
        </row>
        <row r="279">
          <cell r="A279" t="str">
            <v xml:space="preserve">1790-4-032                                   </v>
          </cell>
          <cell r="C279">
            <v>0</v>
          </cell>
          <cell r="D279">
            <v>0</v>
          </cell>
        </row>
        <row r="280">
          <cell r="A280" t="str">
            <v xml:space="preserve">1790-4-033                                   </v>
          </cell>
          <cell r="C280">
            <v>0</v>
          </cell>
          <cell r="D280">
            <v>0</v>
          </cell>
        </row>
        <row r="281">
          <cell r="A281" t="str">
            <v xml:space="preserve">1790-4-034                                   </v>
          </cell>
          <cell r="C281">
            <v>0</v>
          </cell>
          <cell r="D281">
            <v>0</v>
          </cell>
        </row>
        <row r="282">
          <cell r="A282" t="str">
            <v xml:space="preserve">1790-4-035                                   </v>
          </cell>
          <cell r="C282">
            <v>0</v>
          </cell>
          <cell r="D282">
            <v>0</v>
          </cell>
        </row>
        <row r="283">
          <cell r="A283" t="str">
            <v xml:space="preserve">1790-4-036                                   </v>
          </cell>
          <cell r="C283">
            <v>0</v>
          </cell>
          <cell r="D283">
            <v>0</v>
          </cell>
        </row>
        <row r="284">
          <cell r="A284" t="str">
            <v xml:space="preserve">1790-4-037                                   </v>
          </cell>
          <cell r="C284">
            <v>0</v>
          </cell>
          <cell r="D284">
            <v>0</v>
          </cell>
        </row>
        <row r="285">
          <cell r="A285" t="str">
            <v xml:space="preserve">1790-4-038                                   </v>
          </cell>
          <cell r="C285">
            <v>0</v>
          </cell>
          <cell r="D285">
            <v>0</v>
          </cell>
        </row>
        <row r="286">
          <cell r="A286" t="str">
            <v xml:space="preserve">1790-4-039                                   </v>
          </cell>
          <cell r="C286">
            <v>0</v>
          </cell>
          <cell r="D286">
            <v>0</v>
          </cell>
        </row>
        <row r="287">
          <cell r="A287" t="str">
            <v xml:space="preserve">1790-4-040                                   </v>
          </cell>
          <cell r="C287">
            <v>0</v>
          </cell>
          <cell r="D287">
            <v>0</v>
          </cell>
        </row>
        <row r="288">
          <cell r="A288" t="str">
            <v xml:space="preserve">1790-4-041                                   </v>
          </cell>
          <cell r="C288">
            <v>0</v>
          </cell>
          <cell r="D288">
            <v>0</v>
          </cell>
        </row>
        <row r="289">
          <cell r="A289" t="str">
            <v xml:space="preserve">1790-4-042                                   </v>
          </cell>
          <cell r="C289">
            <v>0</v>
          </cell>
          <cell r="D289">
            <v>0</v>
          </cell>
        </row>
        <row r="290">
          <cell r="A290" t="str">
            <v xml:space="preserve">1790-4-043                                   </v>
          </cell>
          <cell r="C290">
            <v>0</v>
          </cell>
          <cell r="D290">
            <v>0</v>
          </cell>
        </row>
        <row r="291">
          <cell r="A291" t="str">
            <v xml:space="preserve">1790-4-044                                   </v>
          </cell>
          <cell r="C291">
            <v>0</v>
          </cell>
          <cell r="D291">
            <v>0</v>
          </cell>
        </row>
        <row r="292">
          <cell r="A292" t="str">
            <v xml:space="preserve">1790-4-045                                   </v>
          </cell>
          <cell r="C292">
            <v>0</v>
          </cell>
          <cell r="D292">
            <v>0</v>
          </cell>
        </row>
        <row r="293">
          <cell r="A293" t="str">
            <v xml:space="preserve">1790-4-046                                   </v>
          </cell>
          <cell r="C293">
            <v>0</v>
          </cell>
          <cell r="D293">
            <v>0</v>
          </cell>
        </row>
        <row r="294">
          <cell r="A294" t="str">
            <v xml:space="preserve">1790-4-047                                   </v>
          </cell>
          <cell r="C294">
            <v>0</v>
          </cell>
          <cell r="D294">
            <v>0</v>
          </cell>
        </row>
        <row r="295">
          <cell r="A295" t="str">
            <v xml:space="preserve">1790-4-048                                   </v>
          </cell>
          <cell r="C295">
            <v>0</v>
          </cell>
          <cell r="D295">
            <v>0</v>
          </cell>
        </row>
        <row r="296">
          <cell r="A296" t="str">
            <v xml:space="preserve">1790-4-049                                   </v>
          </cell>
          <cell r="C296">
            <v>0</v>
          </cell>
          <cell r="D296">
            <v>0</v>
          </cell>
        </row>
        <row r="297">
          <cell r="A297" t="str">
            <v xml:space="preserve">1790-4-050                                   </v>
          </cell>
          <cell r="C297">
            <v>0</v>
          </cell>
          <cell r="D297">
            <v>0</v>
          </cell>
        </row>
        <row r="298">
          <cell r="A298" t="str">
            <v xml:space="preserve">1790-4-051                                   </v>
          </cell>
          <cell r="C298">
            <v>0</v>
          </cell>
          <cell r="D298">
            <v>0</v>
          </cell>
        </row>
        <row r="299">
          <cell r="A299" t="str">
            <v xml:space="preserve">1790-4-052                                   </v>
          </cell>
          <cell r="C299">
            <v>0</v>
          </cell>
          <cell r="D299">
            <v>0</v>
          </cell>
        </row>
        <row r="300">
          <cell r="A300" t="str">
            <v xml:space="preserve">1790-4-053                                   </v>
          </cell>
          <cell r="C300">
            <v>0</v>
          </cell>
          <cell r="D300">
            <v>0</v>
          </cell>
        </row>
        <row r="301">
          <cell r="A301" t="str">
            <v xml:space="preserve">1790-4-054                                   </v>
          </cell>
          <cell r="C301">
            <v>0</v>
          </cell>
          <cell r="D301">
            <v>0</v>
          </cell>
        </row>
        <row r="302">
          <cell r="A302" t="str">
            <v xml:space="preserve">1790-4-055                                   </v>
          </cell>
          <cell r="C302">
            <v>0</v>
          </cell>
          <cell r="D302">
            <v>0</v>
          </cell>
        </row>
        <row r="303">
          <cell r="A303" t="str">
            <v xml:space="preserve">1790-4-056                                   </v>
          </cell>
          <cell r="C303">
            <v>0</v>
          </cell>
          <cell r="D303">
            <v>0</v>
          </cell>
        </row>
        <row r="304">
          <cell r="A304" t="str">
            <v xml:space="preserve">1790-4-057                                   </v>
          </cell>
          <cell r="C304">
            <v>0</v>
          </cell>
          <cell r="D304">
            <v>0</v>
          </cell>
        </row>
        <row r="305">
          <cell r="A305" t="str">
            <v xml:space="preserve">1790-4-058                                   </v>
          </cell>
          <cell r="C305">
            <v>0</v>
          </cell>
          <cell r="D305">
            <v>0</v>
          </cell>
        </row>
        <row r="306">
          <cell r="A306" t="str">
            <v xml:space="preserve">1790-4-059                                   </v>
          </cell>
          <cell r="C306">
            <v>0</v>
          </cell>
          <cell r="D306">
            <v>0</v>
          </cell>
        </row>
        <row r="307">
          <cell r="A307" t="str">
            <v xml:space="preserve">1790-4-060                                   </v>
          </cell>
          <cell r="C307">
            <v>0</v>
          </cell>
          <cell r="D307">
            <v>0</v>
          </cell>
        </row>
        <row r="308">
          <cell r="A308" t="str">
            <v xml:space="preserve">1790-4-061                                   </v>
          </cell>
          <cell r="C308">
            <v>0</v>
          </cell>
          <cell r="D308">
            <v>0</v>
          </cell>
        </row>
        <row r="309">
          <cell r="A309" t="str">
            <v xml:space="preserve">1790-4-062                                   </v>
          </cell>
          <cell r="C309">
            <v>0</v>
          </cell>
          <cell r="D309">
            <v>0</v>
          </cell>
        </row>
        <row r="310">
          <cell r="A310" t="str">
            <v xml:space="preserve">1790-4-063                                   </v>
          </cell>
          <cell r="C310">
            <v>0</v>
          </cell>
          <cell r="D310">
            <v>0</v>
          </cell>
        </row>
        <row r="311">
          <cell r="A311" t="str">
            <v xml:space="preserve">1790-4-064                                   </v>
          </cell>
          <cell r="C311">
            <v>0</v>
          </cell>
          <cell r="D311">
            <v>0</v>
          </cell>
        </row>
        <row r="312">
          <cell r="A312" t="str">
            <v xml:space="preserve">1790-4-065                                   </v>
          </cell>
          <cell r="C312">
            <v>0</v>
          </cell>
          <cell r="D312">
            <v>0</v>
          </cell>
        </row>
        <row r="313">
          <cell r="A313" t="str">
            <v xml:space="preserve">1790-4-066                                   </v>
          </cell>
          <cell r="C313">
            <v>0</v>
          </cell>
          <cell r="D313">
            <v>0</v>
          </cell>
        </row>
        <row r="314">
          <cell r="A314" t="str">
            <v xml:space="preserve">1790-4-067                                   </v>
          </cell>
          <cell r="C314">
            <v>0</v>
          </cell>
          <cell r="D314">
            <v>0</v>
          </cell>
        </row>
        <row r="315">
          <cell r="A315" t="str">
            <v xml:space="preserve">1790-4-068                                   </v>
          </cell>
          <cell r="C315">
            <v>0</v>
          </cell>
          <cell r="D315">
            <v>0</v>
          </cell>
        </row>
        <row r="316">
          <cell r="A316" t="str">
            <v xml:space="preserve">1790-4-069                                   </v>
          </cell>
          <cell r="C316">
            <v>0</v>
          </cell>
          <cell r="D316">
            <v>0</v>
          </cell>
        </row>
        <row r="317">
          <cell r="A317" t="str">
            <v xml:space="preserve">1790-4-070                                   </v>
          </cell>
          <cell r="C317">
            <v>0</v>
          </cell>
          <cell r="D317">
            <v>0</v>
          </cell>
        </row>
        <row r="318">
          <cell r="A318" t="str">
            <v xml:space="preserve">1790-4-071                                   </v>
          </cell>
          <cell r="C318">
            <v>0</v>
          </cell>
          <cell r="D318">
            <v>0</v>
          </cell>
        </row>
        <row r="319">
          <cell r="A319" t="str">
            <v xml:space="preserve">1790-4-072                                   </v>
          </cell>
          <cell r="C319">
            <v>0</v>
          </cell>
          <cell r="D319">
            <v>0</v>
          </cell>
        </row>
        <row r="320">
          <cell r="A320" t="str">
            <v xml:space="preserve">1790-4-073                                   </v>
          </cell>
          <cell r="C320">
            <v>0</v>
          </cell>
          <cell r="D320">
            <v>0</v>
          </cell>
        </row>
        <row r="321">
          <cell r="A321" t="str">
            <v xml:space="preserve">1790-4-074                                   </v>
          </cell>
          <cell r="C321">
            <v>0</v>
          </cell>
          <cell r="D321">
            <v>0</v>
          </cell>
        </row>
        <row r="322">
          <cell r="A322" t="str">
            <v xml:space="preserve">1790-4-075                                   </v>
          </cell>
          <cell r="C322">
            <v>0</v>
          </cell>
          <cell r="D322">
            <v>0</v>
          </cell>
        </row>
        <row r="323">
          <cell r="A323" t="str">
            <v xml:space="preserve">1790-4-076                                   </v>
          </cell>
          <cell r="C323">
            <v>0</v>
          </cell>
          <cell r="D323">
            <v>0</v>
          </cell>
        </row>
        <row r="324">
          <cell r="A324" t="str">
            <v xml:space="preserve">1790-4-077                                   </v>
          </cell>
          <cell r="C324">
            <v>0</v>
          </cell>
          <cell r="D324">
            <v>0</v>
          </cell>
        </row>
        <row r="325">
          <cell r="A325" t="str">
            <v xml:space="preserve">1790-4-078                                   </v>
          </cell>
          <cell r="C325">
            <v>0</v>
          </cell>
          <cell r="D325">
            <v>0</v>
          </cell>
        </row>
        <row r="326">
          <cell r="A326" t="str">
            <v xml:space="preserve">1790-4-079                                   </v>
          </cell>
          <cell r="C326">
            <v>0</v>
          </cell>
          <cell r="D326">
            <v>0</v>
          </cell>
        </row>
        <row r="327">
          <cell r="A327" t="str">
            <v xml:space="preserve">1790-4-080                                   </v>
          </cell>
          <cell r="C327">
            <v>0</v>
          </cell>
          <cell r="D327">
            <v>0</v>
          </cell>
        </row>
        <row r="328">
          <cell r="A328" t="str">
            <v xml:space="preserve">1790-4-082                                   </v>
          </cell>
          <cell r="C328">
            <v>0</v>
          </cell>
          <cell r="D328">
            <v>0</v>
          </cell>
        </row>
        <row r="329">
          <cell r="A329" t="str">
            <v xml:space="preserve">1790-4-083                                   </v>
          </cell>
          <cell r="C329">
            <v>0</v>
          </cell>
          <cell r="D329">
            <v>0</v>
          </cell>
        </row>
        <row r="330">
          <cell r="A330" t="str">
            <v xml:space="preserve">1790-4-084                                   </v>
          </cell>
          <cell r="C330">
            <v>0</v>
          </cell>
          <cell r="D330">
            <v>0</v>
          </cell>
        </row>
        <row r="331">
          <cell r="A331" t="str">
            <v xml:space="preserve">1790-4-085                                   </v>
          </cell>
          <cell r="C331">
            <v>0</v>
          </cell>
          <cell r="D331">
            <v>0</v>
          </cell>
        </row>
        <row r="332">
          <cell r="A332" t="str">
            <v xml:space="preserve">1790-4-086                                   </v>
          </cell>
          <cell r="C332">
            <v>0</v>
          </cell>
          <cell r="D332">
            <v>0</v>
          </cell>
        </row>
        <row r="333">
          <cell r="A333" t="str">
            <v xml:space="preserve">1790-4-088                                   </v>
          </cell>
          <cell r="C333">
            <v>0</v>
          </cell>
          <cell r="D333">
            <v>0</v>
          </cell>
        </row>
        <row r="334">
          <cell r="A334" t="str">
            <v xml:space="preserve">1790-4-089                                   </v>
          </cell>
          <cell r="C334">
            <v>0</v>
          </cell>
          <cell r="D334">
            <v>0</v>
          </cell>
        </row>
        <row r="335">
          <cell r="A335" t="str">
            <v xml:space="preserve">1790-4-090                                   </v>
          </cell>
          <cell r="C335">
            <v>0</v>
          </cell>
          <cell r="D335">
            <v>0</v>
          </cell>
        </row>
        <row r="336">
          <cell r="A336" t="str">
            <v xml:space="preserve">1790-4-091                                   </v>
          </cell>
          <cell r="C336">
            <v>0</v>
          </cell>
          <cell r="D336">
            <v>0</v>
          </cell>
        </row>
        <row r="337">
          <cell r="A337" t="str">
            <v xml:space="preserve">1790-4-092                                   </v>
          </cell>
          <cell r="C337">
            <v>0</v>
          </cell>
          <cell r="D337">
            <v>0</v>
          </cell>
        </row>
        <row r="338">
          <cell r="A338" t="str">
            <v xml:space="preserve">1790-4-093                                   </v>
          </cell>
          <cell r="C338">
            <v>0</v>
          </cell>
          <cell r="D338">
            <v>0</v>
          </cell>
        </row>
        <row r="339">
          <cell r="A339" t="str">
            <v xml:space="preserve">1790-4-096                                   </v>
          </cell>
          <cell r="C339">
            <v>0</v>
          </cell>
          <cell r="D339">
            <v>0</v>
          </cell>
        </row>
        <row r="340">
          <cell r="A340" t="str">
            <v xml:space="preserve">1790-4-097                                   </v>
          </cell>
          <cell r="C340">
            <v>0</v>
          </cell>
          <cell r="D340">
            <v>0</v>
          </cell>
        </row>
        <row r="341">
          <cell r="A341" t="str">
            <v xml:space="preserve">1790-4-102                                   </v>
          </cell>
          <cell r="C341">
            <v>0</v>
          </cell>
          <cell r="D341">
            <v>0</v>
          </cell>
        </row>
        <row r="342">
          <cell r="A342" t="str">
            <v xml:space="preserve">1790-4-103                                   </v>
          </cell>
          <cell r="C342">
            <v>0</v>
          </cell>
          <cell r="D342">
            <v>0</v>
          </cell>
        </row>
        <row r="343">
          <cell r="A343" t="str">
            <v xml:space="preserve">1790-4-104                                   </v>
          </cell>
          <cell r="C343">
            <v>0</v>
          </cell>
          <cell r="D343">
            <v>0</v>
          </cell>
        </row>
        <row r="344">
          <cell r="A344" t="str">
            <v xml:space="preserve">1790-4-105                                   </v>
          </cell>
          <cell r="C344">
            <v>0</v>
          </cell>
          <cell r="D344">
            <v>0</v>
          </cell>
        </row>
        <row r="345">
          <cell r="A345" t="str">
            <v xml:space="preserve">1790-4-107                                   </v>
          </cell>
          <cell r="C345">
            <v>0</v>
          </cell>
          <cell r="D345">
            <v>0</v>
          </cell>
        </row>
        <row r="346">
          <cell r="A346" t="str">
            <v xml:space="preserve">1790-4-108                                   </v>
          </cell>
          <cell r="C346">
            <v>0</v>
          </cell>
          <cell r="D346">
            <v>0</v>
          </cell>
        </row>
        <row r="347">
          <cell r="A347" t="str">
            <v xml:space="preserve">1790-4-109                                   </v>
          </cell>
          <cell r="C347">
            <v>0</v>
          </cell>
          <cell r="D347">
            <v>0</v>
          </cell>
        </row>
        <row r="348">
          <cell r="A348" t="str">
            <v xml:space="preserve">1790-4-111                                   </v>
          </cell>
          <cell r="C348">
            <v>0</v>
          </cell>
          <cell r="D348">
            <v>0</v>
          </cell>
        </row>
        <row r="349">
          <cell r="A349" t="str">
            <v xml:space="preserve">1790-4-113                                   </v>
          </cell>
          <cell r="C349">
            <v>0</v>
          </cell>
          <cell r="D349">
            <v>0</v>
          </cell>
        </row>
        <row r="350">
          <cell r="A350" t="str">
            <v xml:space="preserve">1790-4-114                                   </v>
          </cell>
          <cell r="C350">
            <v>0</v>
          </cell>
          <cell r="D350">
            <v>0</v>
          </cell>
        </row>
        <row r="351">
          <cell r="A351" t="str">
            <v xml:space="preserve">1790-4-115                                   </v>
          </cell>
          <cell r="C351">
            <v>0</v>
          </cell>
          <cell r="D351">
            <v>0</v>
          </cell>
        </row>
        <row r="352">
          <cell r="A352" t="str">
            <v xml:space="preserve">1790-4-116                                   </v>
          </cell>
          <cell r="C352">
            <v>0</v>
          </cell>
          <cell r="D352">
            <v>0</v>
          </cell>
        </row>
        <row r="353">
          <cell r="A353" t="str">
            <v xml:space="preserve">1790-4-117                                   </v>
          </cell>
          <cell r="C353">
            <v>0</v>
          </cell>
          <cell r="D353">
            <v>0</v>
          </cell>
        </row>
        <row r="354">
          <cell r="A354" t="str">
            <v xml:space="preserve">1790-4-118                                   </v>
          </cell>
          <cell r="C354">
            <v>0</v>
          </cell>
          <cell r="D354">
            <v>0</v>
          </cell>
        </row>
        <row r="355">
          <cell r="A355" t="str">
            <v xml:space="preserve">1790-4-121                                   </v>
          </cell>
          <cell r="C355">
            <v>0</v>
          </cell>
          <cell r="D355">
            <v>0</v>
          </cell>
        </row>
        <row r="356">
          <cell r="A356" t="str">
            <v xml:space="preserve">1790-4-122                                   </v>
          </cell>
          <cell r="C356">
            <v>0</v>
          </cell>
          <cell r="D356">
            <v>0</v>
          </cell>
        </row>
        <row r="357">
          <cell r="A357" t="str">
            <v xml:space="preserve">1790-4-123                                   </v>
          </cell>
          <cell r="C357">
            <v>0</v>
          </cell>
          <cell r="D357">
            <v>0</v>
          </cell>
        </row>
        <row r="358">
          <cell r="A358" t="str">
            <v xml:space="preserve">1790-4-124                                   </v>
          </cell>
          <cell r="C358">
            <v>0</v>
          </cell>
          <cell r="D358">
            <v>0</v>
          </cell>
        </row>
        <row r="359">
          <cell r="A359" t="str">
            <v xml:space="preserve">1790-4-125                                   </v>
          </cell>
          <cell r="C359">
            <v>28241237</v>
          </cell>
          <cell r="D359">
            <v>-28241237</v>
          </cell>
        </row>
        <row r="360">
          <cell r="A360" t="str">
            <v xml:space="preserve">1790-4-126                                   </v>
          </cell>
          <cell r="C360">
            <v>0</v>
          </cell>
          <cell r="D360">
            <v>0</v>
          </cell>
        </row>
        <row r="361">
          <cell r="A361" t="str">
            <v xml:space="preserve">1790-4-127                                   </v>
          </cell>
          <cell r="C361">
            <v>0</v>
          </cell>
          <cell r="D361">
            <v>0</v>
          </cell>
        </row>
        <row r="362">
          <cell r="A362" t="str">
            <v xml:space="preserve">1790-4-129                                   </v>
          </cell>
          <cell r="C362">
            <v>0</v>
          </cell>
          <cell r="D362">
            <v>0</v>
          </cell>
        </row>
        <row r="363">
          <cell r="A363" t="str">
            <v xml:space="preserve">1790-4-130                                   </v>
          </cell>
          <cell r="C363">
            <v>0</v>
          </cell>
          <cell r="D363">
            <v>0</v>
          </cell>
        </row>
        <row r="364">
          <cell r="A364" t="str">
            <v xml:space="preserve">1790-4-131                                   </v>
          </cell>
          <cell r="C364">
            <v>0</v>
          </cell>
          <cell r="D364">
            <v>0</v>
          </cell>
        </row>
        <row r="365">
          <cell r="A365" t="str">
            <v xml:space="preserve">1790-4-132                                   </v>
          </cell>
          <cell r="C365">
            <v>0</v>
          </cell>
          <cell r="D365">
            <v>0</v>
          </cell>
        </row>
        <row r="366">
          <cell r="A366" t="str">
            <v xml:space="preserve">1790-4-133                                   </v>
          </cell>
          <cell r="C366">
            <v>0</v>
          </cell>
          <cell r="D366">
            <v>0</v>
          </cell>
        </row>
        <row r="367">
          <cell r="A367" t="str">
            <v xml:space="preserve">1790-4-135                                   </v>
          </cell>
          <cell r="C367">
            <v>0</v>
          </cell>
          <cell r="D367">
            <v>0</v>
          </cell>
        </row>
        <row r="368">
          <cell r="A368" t="str">
            <v xml:space="preserve">1790-4-136                                   </v>
          </cell>
          <cell r="C368">
            <v>3158497.5</v>
          </cell>
          <cell r="D368">
            <v>0</v>
          </cell>
        </row>
        <row r="369">
          <cell r="A369" t="str">
            <v xml:space="preserve">1790-4-137                                   </v>
          </cell>
          <cell r="C369">
            <v>0</v>
          </cell>
          <cell r="D369">
            <v>0</v>
          </cell>
        </row>
        <row r="370">
          <cell r="A370" t="str">
            <v xml:space="preserve">1790-4-138                                   </v>
          </cell>
          <cell r="C370">
            <v>378020</v>
          </cell>
          <cell r="D370">
            <v>-378020</v>
          </cell>
        </row>
        <row r="371">
          <cell r="A371" t="str">
            <v xml:space="preserve">1790-4-140                                   </v>
          </cell>
          <cell r="C371">
            <v>0</v>
          </cell>
          <cell r="D371">
            <v>0</v>
          </cell>
        </row>
        <row r="372">
          <cell r="A372" t="str">
            <v xml:space="preserve">1790-4-142                                   </v>
          </cell>
          <cell r="C372">
            <v>435655</v>
          </cell>
          <cell r="D372">
            <v>0</v>
          </cell>
        </row>
        <row r="373">
          <cell r="A373" t="str">
            <v xml:space="preserve">1790-4-143                                   </v>
          </cell>
          <cell r="C373">
            <v>0</v>
          </cell>
          <cell r="D373">
            <v>226825</v>
          </cell>
        </row>
        <row r="374">
          <cell r="A374" t="str">
            <v xml:space="preserve">1790-4-144                                   </v>
          </cell>
          <cell r="C374">
            <v>409732</v>
          </cell>
          <cell r="D374">
            <v>-409732</v>
          </cell>
        </row>
        <row r="375">
          <cell r="A375" t="str">
            <v xml:space="preserve">1790-4-145                                   </v>
          </cell>
          <cell r="C375">
            <v>73940</v>
          </cell>
          <cell r="D375">
            <v>0</v>
          </cell>
        </row>
        <row r="376">
          <cell r="A376" t="str">
            <v xml:space="preserve">1790-4-146                                   </v>
          </cell>
          <cell r="C376">
            <v>131058.4</v>
          </cell>
          <cell r="D376">
            <v>0</v>
          </cell>
        </row>
        <row r="377">
          <cell r="A377" t="str">
            <v xml:space="preserve">1810-1                                       </v>
          </cell>
          <cell r="C377">
            <v>3214953.45</v>
          </cell>
          <cell r="D377">
            <v>320419</v>
          </cell>
        </row>
        <row r="378">
          <cell r="A378" t="str">
            <v xml:space="preserve">1815-1                                       </v>
          </cell>
          <cell r="C378">
            <v>1386743.5</v>
          </cell>
          <cell r="D378">
            <v>80545.570000000065</v>
          </cell>
        </row>
        <row r="379">
          <cell r="A379" t="str">
            <v xml:space="preserve">1820-1                                       </v>
          </cell>
          <cell r="C379">
            <v>2458859.9</v>
          </cell>
          <cell r="D379">
            <v>-209236.56999999983</v>
          </cell>
        </row>
        <row r="380">
          <cell r="A380" t="str">
            <v xml:space="preserve">1820-2                                       </v>
          </cell>
          <cell r="C380">
            <v>5200</v>
          </cell>
          <cell r="D380">
            <v>0</v>
          </cell>
        </row>
        <row r="381">
          <cell r="A381" t="str">
            <v xml:space="preserve">1821-1                                       </v>
          </cell>
          <cell r="C381">
            <v>0</v>
          </cell>
          <cell r="D381">
            <v>0</v>
          </cell>
        </row>
        <row r="382">
          <cell r="A382" t="str">
            <v xml:space="preserve">1830-1                                       </v>
          </cell>
          <cell r="C382">
            <v>0</v>
          </cell>
          <cell r="D382">
            <v>0</v>
          </cell>
        </row>
        <row r="383">
          <cell r="A383" t="str">
            <v xml:space="preserve">1831-1                                       </v>
          </cell>
          <cell r="C383">
            <v>0</v>
          </cell>
          <cell r="D383">
            <v>0</v>
          </cell>
        </row>
        <row r="384">
          <cell r="A384" t="str">
            <v xml:space="preserve">1835-1                                       </v>
          </cell>
          <cell r="C384">
            <v>215518698</v>
          </cell>
          <cell r="D384">
            <v>0</v>
          </cell>
        </row>
        <row r="385">
          <cell r="A385" t="str">
            <v xml:space="preserve">1840-1                                       </v>
          </cell>
          <cell r="C385">
            <v>-113191615</v>
          </cell>
          <cell r="D385">
            <v>-1771387</v>
          </cell>
        </row>
        <row r="386">
          <cell r="A386" t="str">
            <v xml:space="preserve">2010                                         </v>
          </cell>
          <cell r="C386">
            <v>0</v>
          </cell>
          <cell r="D386">
            <v>0</v>
          </cell>
        </row>
        <row r="387">
          <cell r="A387" t="str">
            <v xml:space="preserve">2015                                         </v>
          </cell>
          <cell r="C387">
            <v>0</v>
          </cell>
          <cell r="D387">
            <v>0</v>
          </cell>
        </row>
        <row r="388">
          <cell r="A388" t="str">
            <v xml:space="preserve">2020                                         </v>
          </cell>
          <cell r="C388">
            <v>-688770000</v>
          </cell>
          <cell r="D388">
            <v>554562000</v>
          </cell>
        </row>
        <row r="389">
          <cell r="A389" t="str">
            <v xml:space="preserve">2025                                         </v>
          </cell>
          <cell r="C389">
            <v>-10000000</v>
          </cell>
          <cell r="D389">
            <v>10000000</v>
          </cell>
        </row>
        <row r="390">
          <cell r="A390" t="str">
            <v xml:space="preserve">2110                                         </v>
          </cell>
          <cell r="C390">
            <v>0</v>
          </cell>
          <cell r="D390">
            <v>0</v>
          </cell>
        </row>
        <row r="391">
          <cell r="A391" t="str">
            <v xml:space="preserve">2111                                         </v>
          </cell>
          <cell r="C391">
            <v>-19559805</v>
          </cell>
          <cell r="D391">
            <v>6056199</v>
          </cell>
        </row>
        <row r="392">
          <cell r="A392" t="str">
            <v xml:space="preserve">2112                                         </v>
          </cell>
          <cell r="C392">
            <v>-73841796.620000005</v>
          </cell>
          <cell r="D392">
            <v>7157324.5700000077</v>
          </cell>
        </row>
        <row r="393">
          <cell r="A393" t="str">
            <v xml:space="preserve">2113                                         </v>
          </cell>
          <cell r="C393">
            <v>-730007.5</v>
          </cell>
          <cell r="D393">
            <v>0</v>
          </cell>
        </row>
        <row r="394">
          <cell r="A394" t="str">
            <v xml:space="preserve">2114                                         </v>
          </cell>
          <cell r="C394">
            <v>1834866.71</v>
          </cell>
          <cell r="D394">
            <v>-1834866.71</v>
          </cell>
        </row>
        <row r="395">
          <cell r="A395" t="str">
            <v xml:space="preserve">2120                                         </v>
          </cell>
          <cell r="C395">
            <v>-10748.06</v>
          </cell>
          <cell r="D395">
            <v>0</v>
          </cell>
        </row>
        <row r="396">
          <cell r="A396" t="str">
            <v xml:space="preserve">2173                                         </v>
          </cell>
          <cell r="C396">
            <v>0</v>
          </cell>
          <cell r="D396">
            <v>0</v>
          </cell>
        </row>
        <row r="397">
          <cell r="A397" t="str">
            <v xml:space="preserve">2176                                         </v>
          </cell>
          <cell r="C397">
            <v>0</v>
          </cell>
          <cell r="D397">
            <v>0</v>
          </cell>
        </row>
        <row r="398">
          <cell r="A398" t="str">
            <v xml:space="preserve">2177                                         </v>
          </cell>
          <cell r="C398">
            <v>0</v>
          </cell>
          <cell r="D398">
            <v>0</v>
          </cell>
        </row>
        <row r="399">
          <cell r="A399" t="str">
            <v xml:space="preserve">2182                                         </v>
          </cell>
          <cell r="C399">
            <v>0</v>
          </cell>
          <cell r="D399">
            <v>0</v>
          </cell>
        </row>
        <row r="400">
          <cell r="A400" t="str">
            <v xml:space="preserve">2183                                         </v>
          </cell>
          <cell r="C400">
            <v>0</v>
          </cell>
          <cell r="D400">
            <v>0</v>
          </cell>
        </row>
        <row r="401">
          <cell r="A401" t="str">
            <v xml:space="preserve">2221                                         </v>
          </cell>
          <cell r="C401">
            <v>-370.89</v>
          </cell>
          <cell r="D401">
            <v>0</v>
          </cell>
        </row>
        <row r="402">
          <cell r="A402" t="str">
            <v xml:space="preserve">2222                                         </v>
          </cell>
          <cell r="C402">
            <v>-807327687.34000003</v>
          </cell>
          <cell r="D402">
            <v>-53408306.24000001</v>
          </cell>
        </row>
        <row r="403">
          <cell r="A403" t="str">
            <v xml:space="preserve">2223                                         </v>
          </cell>
          <cell r="C403">
            <v>-23866.959999999999</v>
          </cell>
          <cell r="D403">
            <v>0</v>
          </cell>
        </row>
        <row r="404">
          <cell r="A404" t="str">
            <v xml:space="preserve">2231                                         </v>
          </cell>
          <cell r="C404">
            <v>0</v>
          </cell>
          <cell r="D404">
            <v>173.75</v>
          </cell>
        </row>
        <row r="405">
          <cell r="A405" t="str">
            <v xml:space="preserve">2232                                         </v>
          </cell>
          <cell r="C405">
            <v>-285092</v>
          </cell>
          <cell r="D405">
            <v>-16644</v>
          </cell>
        </row>
        <row r="406">
          <cell r="A406" t="str">
            <v xml:space="preserve">2233                                         </v>
          </cell>
          <cell r="C406">
            <v>0</v>
          </cell>
          <cell r="D406">
            <v>0</v>
          </cell>
        </row>
        <row r="407">
          <cell r="A407" t="str">
            <v xml:space="preserve">2234                                         </v>
          </cell>
          <cell r="C407">
            <v>-2139446.4300000002</v>
          </cell>
          <cell r="D407">
            <v>263276.7100000002</v>
          </cell>
        </row>
        <row r="408">
          <cell r="A408" t="str">
            <v xml:space="preserve">2235                                         </v>
          </cell>
          <cell r="C408">
            <v>-5747185.1399999997</v>
          </cell>
          <cell r="D408">
            <v>454026.40999999922</v>
          </cell>
        </row>
        <row r="409">
          <cell r="A409" t="str">
            <v xml:space="preserve">2236                                         </v>
          </cell>
          <cell r="C409">
            <v>0</v>
          </cell>
          <cell r="D409">
            <v>0</v>
          </cell>
        </row>
        <row r="410">
          <cell r="A410" t="str">
            <v xml:space="preserve">2237                                         </v>
          </cell>
          <cell r="C410">
            <v>0</v>
          </cell>
          <cell r="D410">
            <v>0</v>
          </cell>
        </row>
        <row r="411">
          <cell r="A411" t="str">
            <v xml:space="preserve">2273                                         </v>
          </cell>
          <cell r="C411">
            <v>0</v>
          </cell>
          <cell r="D411">
            <v>0</v>
          </cell>
        </row>
        <row r="412">
          <cell r="A412" t="str">
            <v xml:space="preserve">2276                                         </v>
          </cell>
          <cell r="C412">
            <v>0</v>
          </cell>
          <cell r="D412">
            <v>0</v>
          </cell>
        </row>
        <row r="413">
          <cell r="A413" t="str">
            <v xml:space="preserve">2277                                         </v>
          </cell>
          <cell r="C413">
            <v>-37050987.619999997</v>
          </cell>
          <cell r="D413">
            <v>36985405.619999997</v>
          </cell>
        </row>
        <row r="414">
          <cell r="A414" t="str">
            <v xml:space="preserve">2281                                         </v>
          </cell>
          <cell r="C414">
            <v>-360096.97</v>
          </cell>
          <cell r="D414">
            <v>200067.87999999998</v>
          </cell>
        </row>
        <row r="415">
          <cell r="A415" t="str">
            <v xml:space="preserve">2283                                         </v>
          </cell>
          <cell r="C415">
            <v>-6704761.2000000002</v>
          </cell>
          <cell r="D415">
            <v>-10732.399999999441</v>
          </cell>
        </row>
        <row r="416">
          <cell r="A416" t="str">
            <v xml:space="preserve">2284                                         </v>
          </cell>
          <cell r="C416">
            <v>0</v>
          </cell>
          <cell r="D416">
            <v>0</v>
          </cell>
        </row>
        <row r="417">
          <cell r="A417" t="str">
            <v xml:space="preserve">2310                                         </v>
          </cell>
          <cell r="C417">
            <v>-2806649.29</v>
          </cell>
          <cell r="D417">
            <v>2787492.48</v>
          </cell>
        </row>
        <row r="418">
          <cell r="A418" t="str">
            <v xml:space="preserve">2320                                         </v>
          </cell>
          <cell r="C418">
            <v>-145702.82999999999</v>
          </cell>
          <cell r="D418">
            <v>-27009.860000000015</v>
          </cell>
        </row>
        <row r="419">
          <cell r="A419" t="str">
            <v xml:space="preserve">2321                                         </v>
          </cell>
          <cell r="C419">
            <v>0</v>
          </cell>
          <cell r="D419">
            <v>0</v>
          </cell>
        </row>
        <row r="420">
          <cell r="A420" t="str">
            <v xml:space="preserve">2330                                         </v>
          </cell>
          <cell r="C420">
            <v>-11724399.66</v>
          </cell>
          <cell r="D420">
            <v>-3899630.16</v>
          </cell>
        </row>
        <row r="421">
          <cell r="A421" t="str">
            <v xml:space="preserve">2331                                         </v>
          </cell>
          <cell r="C421">
            <v>0</v>
          </cell>
          <cell r="D421">
            <v>0</v>
          </cell>
        </row>
        <row r="422">
          <cell r="A422" t="str">
            <v xml:space="preserve">2332                                         </v>
          </cell>
          <cell r="C422">
            <v>-3561745</v>
          </cell>
          <cell r="D422">
            <v>-811167.69000000041</v>
          </cell>
        </row>
        <row r="423">
          <cell r="A423" t="str">
            <v xml:space="preserve">2341                                         </v>
          </cell>
          <cell r="C423">
            <v>0</v>
          </cell>
          <cell r="D423">
            <v>0</v>
          </cell>
        </row>
        <row r="424">
          <cell r="A424" t="str">
            <v xml:space="preserve">2342                                         </v>
          </cell>
          <cell r="C424">
            <v>0</v>
          </cell>
          <cell r="D424">
            <v>0</v>
          </cell>
        </row>
        <row r="425">
          <cell r="A425" t="str">
            <v xml:space="preserve">2343                                         </v>
          </cell>
          <cell r="C425">
            <v>-158899.62</v>
          </cell>
          <cell r="D425">
            <v>0</v>
          </cell>
        </row>
        <row r="426">
          <cell r="A426" t="str">
            <v xml:space="preserve">2344                                         </v>
          </cell>
          <cell r="C426">
            <v>0</v>
          </cell>
          <cell r="D426">
            <v>0</v>
          </cell>
        </row>
        <row r="427">
          <cell r="A427" t="str">
            <v xml:space="preserve">2345                                         </v>
          </cell>
          <cell r="C427">
            <v>-744079.8</v>
          </cell>
          <cell r="D427">
            <v>-67348.599999999977</v>
          </cell>
        </row>
        <row r="428">
          <cell r="A428" t="str">
            <v xml:space="preserve">2411                                         </v>
          </cell>
          <cell r="C428">
            <v>-724960.44</v>
          </cell>
          <cell r="D428">
            <v>144388.47999999998</v>
          </cell>
        </row>
        <row r="429">
          <cell r="A429" t="str">
            <v xml:space="preserve">2412                                         </v>
          </cell>
          <cell r="C429">
            <v>-78851.960000000006</v>
          </cell>
          <cell r="D429">
            <v>5784.2100000000064</v>
          </cell>
        </row>
        <row r="430">
          <cell r="A430" t="str">
            <v xml:space="preserve">2413                                         </v>
          </cell>
          <cell r="C430">
            <v>-268709.90000000002</v>
          </cell>
          <cell r="D430">
            <v>26906.150000000023</v>
          </cell>
        </row>
        <row r="431">
          <cell r="A431" t="str">
            <v xml:space="preserve">2414                                         </v>
          </cell>
          <cell r="C431">
            <v>-1639971.74</v>
          </cell>
          <cell r="D431">
            <v>1569817.52</v>
          </cell>
        </row>
        <row r="432">
          <cell r="A432" t="str">
            <v xml:space="preserve">2415                                         </v>
          </cell>
          <cell r="C432">
            <v>-750620.15</v>
          </cell>
          <cell r="D432">
            <v>750620.15</v>
          </cell>
        </row>
        <row r="433">
          <cell r="A433" t="str">
            <v xml:space="preserve">2417                                         </v>
          </cell>
          <cell r="C433">
            <v>0</v>
          </cell>
          <cell r="D433">
            <v>-3960057.34</v>
          </cell>
        </row>
        <row r="434">
          <cell r="A434" t="str">
            <v xml:space="preserve">2420                                         </v>
          </cell>
          <cell r="C434">
            <v>0</v>
          </cell>
          <cell r="D434">
            <v>0</v>
          </cell>
        </row>
        <row r="435">
          <cell r="A435" t="str">
            <v xml:space="preserve">2422                                         </v>
          </cell>
          <cell r="C435">
            <v>0</v>
          </cell>
          <cell r="D435">
            <v>0</v>
          </cell>
        </row>
        <row r="436">
          <cell r="A436" t="str">
            <v xml:space="preserve">2424                                         </v>
          </cell>
          <cell r="C436">
            <v>0</v>
          </cell>
          <cell r="D436">
            <v>0</v>
          </cell>
        </row>
        <row r="437">
          <cell r="A437" t="str">
            <v xml:space="preserve">2426                                         </v>
          </cell>
          <cell r="C437">
            <v>0</v>
          </cell>
          <cell r="D437">
            <v>0</v>
          </cell>
        </row>
        <row r="438">
          <cell r="A438" t="str">
            <v xml:space="preserve">2427                                         </v>
          </cell>
          <cell r="C438">
            <v>0</v>
          </cell>
          <cell r="D438">
            <v>0</v>
          </cell>
        </row>
        <row r="439">
          <cell r="A439" t="str">
            <v xml:space="preserve">2428                                         </v>
          </cell>
          <cell r="C439">
            <v>0</v>
          </cell>
          <cell r="D439">
            <v>0</v>
          </cell>
        </row>
        <row r="440">
          <cell r="A440" t="str">
            <v xml:space="preserve">2810                                         </v>
          </cell>
          <cell r="C440">
            <v>0</v>
          </cell>
          <cell r="D440">
            <v>0</v>
          </cell>
        </row>
        <row r="441">
          <cell r="A441" t="str">
            <v xml:space="preserve">2815                                         </v>
          </cell>
          <cell r="C441">
            <v>0</v>
          </cell>
          <cell r="D441">
            <v>0</v>
          </cell>
        </row>
        <row r="442">
          <cell r="A442" t="str">
            <v xml:space="preserve">2820                                         </v>
          </cell>
          <cell r="C442">
            <v>0</v>
          </cell>
          <cell r="D442">
            <v>0</v>
          </cell>
        </row>
        <row r="443">
          <cell r="A443" t="str">
            <v xml:space="preserve">2825                                         </v>
          </cell>
          <cell r="C443">
            <v>0</v>
          </cell>
          <cell r="D443">
            <v>-211365000</v>
          </cell>
        </row>
        <row r="444">
          <cell r="A444" t="str">
            <v xml:space="preserve">2977                                         </v>
          </cell>
          <cell r="C444">
            <v>-3729726.87</v>
          </cell>
          <cell r="D444">
            <v>0</v>
          </cell>
        </row>
        <row r="445">
          <cell r="A445" t="str">
            <v xml:space="preserve">3112                                         </v>
          </cell>
          <cell r="C445">
            <v>-1044644016</v>
          </cell>
          <cell r="D445">
            <v>-384300000</v>
          </cell>
        </row>
        <row r="446">
          <cell r="A446" t="str">
            <v xml:space="preserve">3114                                         </v>
          </cell>
          <cell r="C446">
            <v>-510000000</v>
          </cell>
          <cell r="D446">
            <v>0</v>
          </cell>
        </row>
        <row r="447">
          <cell r="A447" t="str">
            <v xml:space="preserve">3116                                         </v>
          </cell>
          <cell r="C447">
            <v>1272357576.3499899</v>
          </cell>
          <cell r="D447">
            <v>0</v>
          </cell>
        </row>
        <row r="448">
          <cell r="A448" t="str">
            <v xml:space="preserve">4010-81                                      </v>
          </cell>
          <cell r="C448">
            <v>-2289795.75</v>
          </cell>
          <cell r="D448">
            <v>-2018084</v>
          </cell>
        </row>
        <row r="449">
          <cell r="A449" t="str">
            <v xml:space="preserve">4011-82                                      </v>
          </cell>
          <cell r="C449">
            <v>-90550475</v>
          </cell>
          <cell r="D449">
            <v>-21388300</v>
          </cell>
        </row>
        <row r="450">
          <cell r="A450" t="str">
            <v xml:space="preserve">4012-83                                      </v>
          </cell>
          <cell r="C450">
            <v>0</v>
          </cell>
          <cell r="D450">
            <v>0</v>
          </cell>
        </row>
        <row r="451">
          <cell r="A451" t="str">
            <v xml:space="preserve">4013-84                                      </v>
          </cell>
          <cell r="C451">
            <v>0</v>
          </cell>
          <cell r="D451">
            <v>0</v>
          </cell>
        </row>
        <row r="452">
          <cell r="A452" t="str">
            <v xml:space="preserve">4014-86                                      </v>
          </cell>
          <cell r="C452">
            <v>-102413400.55</v>
          </cell>
          <cell r="D452">
            <v>-32841553.899999991</v>
          </cell>
        </row>
        <row r="453">
          <cell r="A453" t="str">
            <v xml:space="preserve">4015-87                                      </v>
          </cell>
          <cell r="C453">
            <v>0</v>
          </cell>
          <cell r="D453">
            <v>0</v>
          </cell>
        </row>
        <row r="454">
          <cell r="A454" t="str">
            <v xml:space="preserve">4016-88                                      </v>
          </cell>
          <cell r="C454">
            <v>-57120</v>
          </cell>
          <cell r="D454">
            <v>0</v>
          </cell>
        </row>
        <row r="455">
          <cell r="A455" t="str">
            <v xml:space="preserve">4017-89                                      </v>
          </cell>
          <cell r="C455">
            <v>0</v>
          </cell>
          <cell r="D455">
            <v>0</v>
          </cell>
        </row>
        <row r="456">
          <cell r="A456" t="str">
            <v xml:space="preserve">4023-95                                      </v>
          </cell>
          <cell r="C456">
            <v>-6703340</v>
          </cell>
          <cell r="D456">
            <v>-417459</v>
          </cell>
        </row>
        <row r="457">
          <cell r="A457" t="str">
            <v xml:space="preserve">4024-96                                      </v>
          </cell>
          <cell r="C457">
            <v>-425835</v>
          </cell>
          <cell r="D457">
            <v>-86484</v>
          </cell>
        </row>
        <row r="458">
          <cell r="A458" t="str">
            <v xml:space="preserve">4025-97                                      </v>
          </cell>
          <cell r="C458">
            <v>-170657</v>
          </cell>
          <cell r="D458">
            <v>-47712</v>
          </cell>
        </row>
        <row r="459">
          <cell r="A459" t="str">
            <v xml:space="preserve">4026-98                                      </v>
          </cell>
          <cell r="C459">
            <v>0</v>
          </cell>
          <cell r="D459">
            <v>0</v>
          </cell>
        </row>
        <row r="460">
          <cell r="A460" t="str">
            <v xml:space="preserve">4030-86                                      </v>
          </cell>
          <cell r="C460">
            <v>0</v>
          </cell>
          <cell r="D460">
            <v>0</v>
          </cell>
        </row>
        <row r="461">
          <cell r="A461" t="str">
            <v xml:space="preserve">4110-81                                      </v>
          </cell>
          <cell r="C461">
            <v>-690839.04000000004</v>
          </cell>
          <cell r="D461">
            <v>-979828.16999999993</v>
          </cell>
        </row>
        <row r="462">
          <cell r="A462" t="str">
            <v xml:space="preserve">4111-82                                      </v>
          </cell>
          <cell r="C462">
            <v>0</v>
          </cell>
          <cell r="D462">
            <v>0</v>
          </cell>
        </row>
        <row r="463">
          <cell r="A463" t="str">
            <v xml:space="preserve">4112-83                                      </v>
          </cell>
          <cell r="C463">
            <v>0</v>
          </cell>
          <cell r="D463">
            <v>0</v>
          </cell>
        </row>
        <row r="464">
          <cell r="A464" t="str">
            <v xml:space="preserve">4113-84                                      </v>
          </cell>
          <cell r="C464">
            <v>0</v>
          </cell>
          <cell r="D464">
            <v>0</v>
          </cell>
        </row>
        <row r="465">
          <cell r="A465" t="str">
            <v xml:space="preserve">4114-86                                      </v>
          </cell>
          <cell r="C465">
            <v>-173265922.78999999</v>
          </cell>
          <cell r="D465">
            <v>-44781162.020000011</v>
          </cell>
        </row>
        <row r="466">
          <cell r="A466" t="str">
            <v xml:space="preserve">4115-87                                      </v>
          </cell>
          <cell r="C466">
            <v>0</v>
          </cell>
          <cell r="D466">
            <v>0</v>
          </cell>
        </row>
        <row r="467">
          <cell r="A467" t="str">
            <v xml:space="preserve">4116-88                                      </v>
          </cell>
          <cell r="C467">
            <v>0</v>
          </cell>
          <cell r="D467">
            <v>0</v>
          </cell>
        </row>
        <row r="468">
          <cell r="A468" t="str">
            <v xml:space="preserve">4172-86                                      </v>
          </cell>
          <cell r="C468">
            <v>0</v>
          </cell>
          <cell r="D468">
            <v>0</v>
          </cell>
        </row>
        <row r="469">
          <cell r="A469" t="str">
            <v xml:space="preserve">4173-86                                      </v>
          </cell>
          <cell r="C469">
            <v>0</v>
          </cell>
          <cell r="D469">
            <v>0</v>
          </cell>
        </row>
        <row r="470">
          <cell r="A470" t="str">
            <v xml:space="preserve">4176-86                                      </v>
          </cell>
          <cell r="C470">
            <v>0</v>
          </cell>
          <cell r="D470">
            <v>0</v>
          </cell>
        </row>
        <row r="471">
          <cell r="A471" t="str">
            <v xml:space="preserve">4177-86                                      </v>
          </cell>
          <cell r="C471">
            <v>-1816932.36</v>
          </cell>
          <cell r="D471">
            <v>0</v>
          </cell>
        </row>
        <row r="472">
          <cell r="A472" t="str">
            <v xml:space="preserve">4180-86                                      </v>
          </cell>
          <cell r="C472">
            <v>-8101575.9900000002</v>
          </cell>
          <cell r="D472">
            <v>-1590188.5700000003</v>
          </cell>
        </row>
        <row r="473">
          <cell r="A473" t="str">
            <v xml:space="preserve">4181-81                                      </v>
          </cell>
          <cell r="C473">
            <v>-8359777.0300000003</v>
          </cell>
          <cell r="D473">
            <v>-813506.15999999922</v>
          </cell>
        </row>
        <row r="474">
          <cell r="A474" t="str">
            <v xml:space="preserve">4181-86                                      </v>
          </cell>
          <cell r="C474">
            <v>-15602979.32</v>
          </cell>
          <cell r="D474">
            <v>0</v>
          </cell>
        </row>
        <row r="475">
          <cell r="A475" t="str">
            <v xml:space="preserve">4182-81                                      </v>
          </cell>
          <cell r="C475">
            <v>0</v>
          </cell>
          <cell r="D475">
            <v>0</v>
          </cell>
        </row>
        <row r="476">
          <cell r="A476" t="str">
            <v xml:space="preserve">4183-81                                      </v>
          </cell>
          <cell r="C476">
            <v>0</v>
          </cell>
          <cell r="D476">
            <v>0</v>
          </cell>
        </row>
        <row r="477">
          <cell r="A477" t="str">
            <v xml:space="preserve">4183-82                                      </v>
          </cell>
          <cell r="C477">
            <v>-1700283.29</v>
          </cell>
          <cell r="D477">
            <v>-479274.79999999981</v>
          </cell>
        </row>
        <row r="478">
          <cell r="A478" t="str">
            <v xml:space="preserve">4183-84                                      </v>
          </cell>
          <cell r="C478">
            <v>0</v>
          </cell>
          <cell r="D478">
            <v>0</v>
          </cell>
        </row>
        <row r="479">
          <cell r="A479" t="str">
            <v xml:space="preserve">4183-86                                      </v>
          </cell>
          <cell r="C479">
            <v>-4164652.51</v>
          </cell>
          <cell r="D479">
            <v>-832751.95000000019</v>
          </cell>
        </row>
        <row r="480">
          <cell r="A480" t="str">
            <v xml:space="preserve">4184-86                                      </v>
          </cell>
          <cell r="C480">
            <v>0</v>
          </cell>
          <cell r="D480">
            <v>0</v>
          </cell>
        </row>
        <row r="481">
          <cell r="A481" t="str">
            <v xml:space="preserve">4192-86                                      </v>
          </cell>
          <cell r="C481">
            <v>-9326445.4900000002</v>
          </cell>
          <cell r="D481">
            <v>0</v>
          </cell>
        </row>
        <row r="482">
          <cell r="A482" t="str">
            <v xml:space="preserve">4210-81                                      </v>
          </cell>
          <cell r="C482">
            <v>0</v>
          </cell>
          <cell r="D482">
            <v>0</v>
          </cell>
        </row>
        <row r="483">
          <cell r="A483" t="str">
            <v xml:space="preserve">4211-82                                      </v>
          </cell>
          <cell r="C483">
            <v>0</v>
          </cell>
          <cell r="D483">
            <v>0</v>
          </cell>
        </row>
        <row r="484">
          <cell r="A484" t="str">
            <v xml:space="preserve">4212-83                                      </v>
          </cell>
          <cell r="C484">
            <v>0</v>
          </cell>
          <cell r="D484">
            <v>0</v>
          </cell>
        </row>
        <row r="485">
          <cell r="A485" t="str">
            <v xml:space="preserve">4213-84                                      </v>
          </cell>
          <cell r="C485">
            <v>0</v>
          </cell>
          <cell r="D485">
            <v>0</v>
          </cell>
        </row>
        <row r="486">
          <cell r="A486" t="str">
            <v xml:space="preserve">4214-86                                      </v>
          </cell>
          <cell r="C486">
            <v>0</v>
          </cell>
          <cell r="D486">
            <v>0</v>
          </cell>
        </row>
        <row r="487">
          <cell r="A487" t="str">
            <v xml:space="preserve">4215-87                                      </v>
          </cell>
          <cell r="C487">
            <v>0</v>
          </cell>
          <cell r="D487">
            <v>0</v>
          </cell>
        </row>
        <row r="488">
          <cell r="A488" t="str">
            <v xml:space="preserve">4216-88                                      </v>
          </cell>
          <cell r="C488">
            <v>0</v>
          </cell>
          <cell r="D488">
            <v>0</v>
          </cell>
        </row>
        <row r="489">
          <cell r="A489" t="str">
            <v xml:space="preserve">4217-89                                      </v>
          </cell>
          <cell r="C489">
            <v>0</v>
          </cell>
          <cell r="D489">
            <v>0</v>
          </cell>
        </row>
        <row r="490">
          <cell r="A490" t="str">
            <v xml:space="preserve">4223-95                                      </v>
          </cell>
          <cell r="C490">
            <v>0</v>
          </cell>
          <cell r="D490">
            <v>0</v>
          </cell>
        </row>
        <row r="491">
          <cell r="A491" t="str">
            <v xml:space="preserve">4224-96                                      </v>
          </cell>
          <cell r="C491">
            <v>0</v>
          </cell>
          <cell r="D491">
            <v>0</v>
          </cell>
        </row>
        <row r="492">
          <cell r="A492" t="str">
            <v xml:space="preserve">4225-97                                      </v>
          </cell>
          <cell r="C492">
            <v>0</v>
          </cell>
          <cell r="D492">
            <v>0</v>
          </cell>
        </row>
        <row r="493">
          <cell r="A493" t="str">
            <v xml:space="preserve">4226-98                                      </v>
          </cell>
          <cell r="C493">
            <v>0</v>
          </cell>
          <cell r="D493">
            <v>0</v>
          </cell>
        </row>
        <row r="494">
          <cell r="A494" t="str">
            <v xml:space="preserve">4230-86                                      </v>
          </cell>
          <cell r="C494">
            <v>0</v>
          </cell>
          <cell r="D494">
            <v>0</v>
          </cell>
        </row>
        <row r="495">
          <cell r="A495" t="str">
            <v xml:space="preserve">4310-81                                      </v>
          </cell>
          <cell r="C495">
            <v>0</v>
          </cell>
          <cell r="D495">
            <v>0</v>
          </cell>
        </row>
        <row r="496">
          <cell r="A496" t="str">
            <v xml:space="preserve">4311-82                                      </v>
          </cell>
          <cell r="C496">
            <v>0</v>
          </cell>
          <cell r="D496">
            <v>0</v>
          </cell>
        </row>
        <row r="497">
          <cell r="A497" t="str">
            <v xml:space="preserve">4312-83                                      </v>
          </cell>
          <cell r="C497">
            <v>0</v>
          </cell>
          <cell r="D497">
            <v>0</v>
          </cell>
        </row>
        <row r="498">
          <cell r="A498" t="str">
            <v xml:space="preserve">4313-84                                      </v>
          </cell>
          <cell r="C498">
            <v>0</v>
          </cell>
          <cell r="D498">
            <v>0</v>
          </cell>
        </row>
        <row r="499">
          <cell r="A499" t="str">
            <v xml:space="preserve">4314-86                                      </v>
          </cell>
          <cell r="C499">
            <v>0</v>
          </cell>
          <cell r="D499">
            <v>0</v>
          </cell>
        </row>
        <row r="500">
          <cell r="A500" t="str">
            <v xml:space="preserve">4315-87                                      </v>
          </cell>
          <cell r="C500">
            <v>0</v>
          </cell>
          <cell r="D500">
            <v>0</v>
          </cell>
        </row>
        <row r="501">
          <cell r="A501" t="str">
            <v xml:space="preserve">4316-88                                      </v>
          </cell>
          <cell r="C501">
            <v>0</v>
          </cell>
          <cell r="D501">
            <v>0</v>
          </cell>
        </row>
        <row r="502">
          <cell r="A502" t="str">
            <v xml:space="preserve">4363-86                                      </v>
          </cell>
          <cell r="C502">
            <v>0</v>
          </cell>
          <cell r="D502">
            <v>0</v>
          </cell>
        </row>
        <row r="503">
          <cell r="A503" t="str">
            <v xml:space="preserve">4372-86                                      </v>
          </cell>
          <cell r="C503">
            <v>0</v>
          </cell>
          <cell r="D503">
            <v>0</v>
          </cell>
        </row>
        <row r="504">
          <cell r="A504" t="str">
            <v xml:space="preserve">4373-86                                      </v>
          </cell>
          <cell r="C504">
            <v>0</v>
          </cell>
          <cell r="D504">
            <v>0</v>
          </cell>
        </row>
        <row r="505">
          <cell r="A505" t="str">
            <v xml:space="preserve">4377-86                                      </v>
          </cell>
          <cell r="C505">
            <v>0</v>
          </cell>
          <cell r="D505">
            <v>0</v>
          </cell>
        </row>
        <row r="506">
          <cell r="A506" t="str">
            <v xml:space="preserve">4380-86                                      </v>
          </cell>
          <cell r="C506">
            <v>0</v>
          </cell>
          <cell r="D506">
            <v>0</v>
          </cell>
        </row>
        <row r="507">
          <cell r="A507" t="str">
            <v xml:space="preserve">4381-81                                      </v>
          </cell>
          <cell r="C507">
            <v>0</v>
          </cell>
          <cell r="D507">
            <v>0</v>
          </cell>
        </row>
        <row r="508">
          <cell r="A508" t="str">
            <v xml:space="preserve">4381-86                                      </v>
          </cell>
          <cell r="C508">
            <v>0</v>
          </cell>
          <cell r="D508">
            <v>0</v>
          </cell>
        </row>
        <row r="509">
          <cell r="A509" t="str">
            <v xml:space="preserve">4383-81                                      </v>
          </cell>
          <cell r="C509">
            <v>0</v>
          </cell>
          <cell r="D509">
            <v>0</v>
          </cell>
        </row>
        <row r="510">
          <cell r="A510" t="str">
            <v xml:space="preserve">4383-82                                      </v>
          </cell>
          <cell r="C510">
            <v>0</v>
          </cell>
          <cell r="D510">
            <v>0</v>
          </cell>
        </row>
        <row r="511">
          <cell r="A511" t="str">
            <v xml:space="preserve">4383-84                                      </v>
          </cell>
          <cell r="C511">
            <v>0</v>
          </cell>
          <cell r="D511">
            <v>0</v>
          </cell>
        </row>
        <row r="512">
          <cell r="A512" t="str">
            <v xml:space="preserve">4383-86                                      </v>
          </cell>
          <cell r="C512">
            <v>0</v>
          </cell>
          <cell r="D512">
            <v>0</v>
          </cell>
        </row>
        <row r="513">
          <cell r="A513" t="str">
            <v xml:space="preserve">4384-86                                      </v>
          </cell>
          <cell r="C513">
            <v>0</v>
          </cell>
          <cell r="D513">
            <v>0</v>
          </cell>
        </row>
        <row r="514">
          <cell r="A514" t="str">
            <v xml:space="preserve">4392-86                                      </v>
          </cell>
          <cell r="C514">
            <v>0</v>
          </cell>
          <cell r="D514">
            <v>0</v>
          </cell>
        </row>
        <row r="515">
          <cell r="A515" t="str">
            <v xml:space="preserve">4410-81                                      </v>
          </cell>
          <cell r="C515">
            <v>225492.37</v>
          </cell>
          <cell r="D515">
            <v>121894.43</v>
          </cell>
        </row>
        <row r="516">
          <cell r="A516" t="str">
            <v xml:space="preserve">4411-82                                      </v>
          </cell>
          <cell r="C516">
            <v>3677703.41</v>
          </cell>
          <cell r="D516">
            <v>873341.37999999989</v>
          </cell>
        </row>
        <row r="517">
          <cell r="A517" t="str">
            <v xml:space="preserve">4412-83                                      </v>
          </cell>
          <cell r="C517">
            <v>0</v>
          </cell>
          <cell r="D517">
            <v>0</v>
          </cell>
        </row>
        <row r="518">
          <cell r="A518" t="str">
            <v xml:space="preserve">4413-84                                      </v>
          </cell>
          <cell r="C518">
            <v>0</v>
          </cell>
          <cell r="D518">
            <v>0</v>
          </cell>
        </row>
        <row r="519">
          <cell r="A519" t="str">
            <v xml:space="preserve">4414-86                                      </v>
          </cell>
          <cell r="C519">
            <v>4365329.0999999996</v>
          </cell>
          <cell r="D519">
            <v>1305668.3400000008</v>
          </cell>
        </row>
        <row r="520">
          <cell r="A520" t="str">
            <v xml:space="preserve">4415-87                                      </v>
          </cell>
          <cell r="C520">
            <v>0</v>
          </cell>
          <cell r="D520">
            <v>0</v>
          </cell>
        </row>
        <row r="521">
          <cell r="A521" t="str">
            <v xml:space="preserve">4416-88                                      </v>
          </cell>
          <cell r="C521">
            <v>0</v>
          </cell>
          <cell r="D521">
            <v>0</v>
          </cell>
        </row>
        <row r="522">
          <cell r="A522" t="str">
            <v xml:space="preserve">4417-89                                      </v>
          </cell>
          <cell r="C522">
            <v>0</v>
          </cell>
          <cell r="D522">
            <v>0</v>
          </cell>
        </row>
        <row r="523">
          <cell r="A523" t="str">
            <v xml:space="preserve">4423-95                                      </v>
          </cell>
          <cell r="C523">
            <v>0</v>
          </cell>
          <cell r="D523">
            <v>0</v>
          </cell>
        </row>
        <row r="524">
          <cell r="A524" t="str">
            <v xml:space="preserve">4424-96                                      </v>
          </cell>
          <cell r="C524">
            <v>0</v>
          </cell>
          <cell r="D524">
            <v>0</v>
          </cell>
        </row>
        <row r="525">
          <cell r="A525" t="str">
            <v xml:space="preserve">4425-97                                      </v>
          </cell>
          <cell r="C525">
            <v>0</v>
          </cell>
          <cell r="D525">
            <v>0</v>
          </cell>
        </row>
        <row r="526">
          <cell r="A526" t="str">
            <v xml:space="preserve">4426-98                                      </v>
          </cell>
          <cell r="C526">
            <v>0</v>
          </cell>
          <cell r="D526">
            <v>0</v>
          </cell>
        </row>
        <row r="527">
          <cell r="A527" t="str">
            <v xml:space="preserve">4430-86                                      </v>
          </cell>
          <cell r="C527">
            <v>0</v>
          </cell>
          <cell r="D527">
            <v>0</v>
          </cell>
        </row>
        <row r="528">
          <cell r="A528" t="str">
            <v xml:space="preserve">4510-81                                      </v>
          </cell>
          <cell r="C528">
            <v>74969.279999999999</v>
          </cell>
          <cell r="D528">
            <v>83744.049999999988</v>
          </cell>
        </row>
        <row r="529">
          <cell r="A529" t="str">
            <v xml:space="preserve">4511-82                                      </v>
          </cell>
          <cell r="C529">
            <v>0</v>
          </cell>
          <cell r="D529">
            <v>0</v>
          </cell>
        </row>
        <row r="530">
          <cell r="A530" t="str">
            <v xml:space="preserve">4512-83                                      </v>
          </cell>
          <cell r="C530">
            <v>0</v>
          </cell>
          <cell r="D530">
            <v>0</v>
          </cell>
        </row>
        <row r="531">
          <cell r="A531" t="str">
            <v xml:space="preserve">4513-84                                      </v>
          </cell>
          <cell r="C531">
            <v>0</v>
          </cell>
          <cell r="D531">
            <v>0</v>
          </cell>
        </row>
        <row r="532">
          <cell r="A532" t="str">
            <v xml:space="preserve">4514-86                                      </v>
          </cell>
          <cell r="C532">
            <v>16554271.630000001</v>
          </cell>
          <cell r="D532">
            <v>4631028.3599999975</v>
          </cell>
        </row>
        <row r="533">
          <cell r="A533" t="str">
            <v xml:space="preserve">4515-87                                      </v>
          </cell>
          <cell r="C533">
            <v>0</v>
          </cell>
          <cell r="D533">
            <v>0</v>
          </cell>
        </row>
        <row r="534">
          <cell r="A534" t="str">
            <v xml:space="preserve">4516-88                                      </v>
          </cell>
          <cell r="C534">
            <v>0</v>
          </cell>
          <cell r="D534">
            <v>0</v>
          </cell>
        </row>
        <row r="535">
          <cell r="A535" t="str">
            <v xml:space="preserve">4572-86                                      </v>
          </cell>
          <cell r="C535">
            <v>0</v>
          </cell>
          <cell r="D535">
            <v>0</v>
          </cell>
        </row>
        <row r="536">
          <cell r="A536" t="str">
            <v xml:space="preserve">4573-86                                      </v>
          </cell>
          <cell r="C536">
            <v>0</v>
          </cell>
          <cell r="D536">
            <v>0</v>
          </cell>
        </row>
        <row r="537">
          <cell r="A537" t="str">
            <v xml:space="preserve">4576-86                                      </v>
          </cell>
          <cell r="C537">
            <v>0</v>
          </cell>
          <cell r="D537">
            <v>0</v>
          </cell>
        </row>
        <row r="538">
          <cell r="A538" t="str">
            <v xml:space="preserve">4577-86                                      </v>
          </cell>
          <cell r="C538">
            <v>931088.35</v>
          </cell>
          <cell r="D538">
            <v>0</v>
          </cell>
        </row>
        <row r="539">
          <cell r="A539" t="str">
            <v xml:space="preserve">4580-86                                      </v>
          </cell>
          <cell r="C539">
            <v>3320288.58</v>
          </cell>
          <cell r="D539">
            <v>671082.21</v>
          </cell>
        </row>
        <row r="540">
          <cell r="A540" t="str">
            <v xml:space="preserve">4581-81                                      </v>
          </cell>
          <cell r="C540">
            <v>1679580.99</v>
          </cell>
          <cell r="D540">
            <v>44800.380000000121</v>
          </cell>
        </row>
        <row r="541">
          <cell r="A541" t="str">
            <v xml:space="preserve">4581-86                                      </v>
          </cell>
          <cell r="C541">
            <v>5749583.0800000001</v>
          </cell>
          <cell r="D541">
            <v>6.2599999997764826</v>
          </cell>
        </row>
        <row r="542">
          <cell r="A542" t="str">
            <v xml:space="preserve">4582-81                                      </v>
          </cell>
          <cell r="C542">
            <v>0</v>
          </cell>
          <cell r="D542">
            <v>0</v>
          </cell>
        </row>
        <row r="543">
          <cell r="A543" t="str">
            <v xml:space="preserve">4583-81                                      </v>
          </cell>
          <cell r="C543">
            <v>0</v>
          </cell>
          <cell r="D543">
            <v>0</v>
          </cell>
        </row>
        <row r="544">
          <cell r="A544" t="str">
            <v xml:space="preserve">4583-82                                      </v>
          </cell>
          <cell r="C544">
            <v>191763.19</v>
          </cell>
          <cell r="D544">
            <v>54451.040000000008</v>
          </cell>
        </row>
        <row r="545">
          <cell r="A545" t="str">
            <v xml:space="preserve">4583-84                                      </v>
          </cell>
          <cell r="C545">
            <v>0</v>
          </cell>
          <cell r="D545">
            <v>0</v>
          </cell>
        </row>
        <row r="546">
          <cell r="A546" t="str">
            <v xml:space="preserve">4583-86                                      </v>
          </cell>
          <cell r="C546">
            <v>590494.01</v>
          </cell>
          <cell r="D546">
            <v>116053.92000000004</v>
          </cell>
        </row>
        <row r="547">
          <cell r="A547" t="str">
            <v xml:space="preserve">4584-86                                      </v>
          </cell>
          <cell r="C547">
            <v>0</v>
          </cell>
          <cell r="D547">
            <v>0</v>
          </cell>
        </row>
        <row r="548">
          <cell r="A548" t="str">
            <v xml:space="preserve">4592-86                                      </v>
          </cell>
          <cell r="C548">
            <v>6865101.7699999996</v>
          </cell>
          <cell r="D548">
            <v>0</v>
          </cell>
        </row>
        <row r="549">
          <cell r="A549" t="str">
            <v xml:space="preserve">4610-81                                      </v>
          </cell>
          <cell r="C549">
            <v>0</v>
          </cell>
          <cell r="D549">
            <v>0</v>
          </cell>
        </row>
        <row r="550">
          <cell r="A550" t="str">
            <v xml:space="preserve">4611-82                                      </v>
          </cell>
          <cell r="C550">
            <v>0</v>
          </cell>
          <cell r="D550">
            <v>0</v>
          </cell>
        </row>
        <row r="551">
          <cell r="A551" t="str">
            <v xml:space="preserve">4612-83                                      </v>
          </cell>
          <cell r="C551">
            <v>0</v>
          </cell>
          <cell r="D551">
            <v>0</v>
          </cell>
        </row>
        <row r="552">
          <cell r="A552" t="str">
            <v xml:space="preserve">4613-84                                      </v>
          </cell>
          <cell r="C552">
            <v>0</v>
          </cell>
          <cell r="D552">
            <v>0</v>
          </cell>
        </row>
        <row r="553">
          <cell r="A553" t="str">
            <v xml:space="preserve">4614-86                                      </v>
          </cell>
          <cell r="C553">
            <v>0</v>
          </cell>
          <cell r="D553">
            <v>0</v>
          </cell>
        </row>
        <row r="554">
          <cell r="A554" t="str">
            <v xml:space="preserve">4615-87                                      </v>
          </cell>
          <cell r="C554">
            <v>0</v>
          </cell>
          <cell r="D554">
            <v>0</v>
          </cell>
        </row>
        <row r="555">
          <cell r="A555" t="str">
            <v xml:space="preserve">4616-88                                      </v>
          </cell>
          <cell r="C555">
            <v>0</v>
          </cell>
          <cell r="D555">
            <v>0</v>
          </cell>
        </row>
        <row r="556">
          <cell r="A556" t="str">
            <v xml:space="preserve">4617-89                                      </v>
          </cell>
          <cell r="C556">
            <v>0</v>
          </cell>
          <cell r="D556">
            <v>0</v>
          </cell>
        </row>
        <row r="557">
          <cell r="A557" t="str">
            <v xml:space="preserve">4623-95                                      </v>
          </cell>
          <cell r="C557">
            <v>0</v>
          </cell>
          <cell r="D557">
            <v>0</v>
          </cell>
        </row>
        <row r="558">
          <cell r="A558" t="str">
            <v xml:space="preserve">4624-96                                      </v>
          </cell>
          <cell r="C558">
            <v>0</v>
          </cell>
          <cell r="D558">
            <v>0</v>
          </cell>
        </row>
        <row r="559">
          <cell r="A559" t="str">
            <v xml:space="preserve">4625-97                                      </v>
          </cell>
          <cell r="C559">
            <v>0</v>
          </cell>
          <cell r="D559">
            <v>0</v>
          </cell>
        </row>
        <row r="560">
          <cell r="A560" t="str">
            <v xml:space="preserve">4626-98                                      </v>
          </cell>
          <cell r="C560">
            <v>0</v>
          </cell>
          <cell r="D560">
            <v>0</v>
          </cell>
        </row>
        <row r="561">
          <cell r="A561" t="str">
            <v xml:space="preserve">4630-86                                      </v>
          </cell>
          <cell r="C561">
            <v>0</v>
          </cell>
          <cell r="D561">
            <v>0</v>
          </cell>
        </row>
        <row r="562">
          <cell r="A562" t="str">
            <v xml:space="preserve">4710-81                                      </v>
          </cell>
          <cell r="C562">
            <v>0</v>
          </cell>
          <cell r="D562">
            <v>0</v>
          </cell>
        </row>
        <row r="563">
          <cell r="A563" t="str">
            <v xml:space="preserve">4711-82                                      </v>
          </cell>
          <cell r="C563">
            <v>0</v>
          </cell>
          <cell r="D563">
            <v>0</v>
          </cell>
        </row>
        <row r="564">
          <cell r="A564" t="str">
            <v xml:space="preserve">4712-83                                      </v>
          </cell>
          <cell r="C564">
            <v>0</v>
          </cell>
          <cell r="D564">
            <v>0</v>
          </cell>
        </row>
        <row r="565">
          <cell r="A565" t="str">
            <v xml:space="preserve">4713-84                                      </v>
          </cell>
          <cell r="C565">
            <v>0</v>
          </cell>
          <cell r="D565">
            <v>0</v>
          </cell>
        </row>
        <row r="566">
          <cell r="A566" t="str">
            <v xml:space="preserve">4714-86                                      </v>
          </cell>
          <cell r="C566">
            <v>0</v>
          </cell>
          <cell r="D566">
            <v>0</v>
          </cell>
        </row>
        <row r="567">
          <cell r="A567" t="str">
            <v xml:space="preserve">4715-87                                      </v>
          </cell>
          <cell r="C567">
            <v>0</v>
          </cell>
          <cell r="D567">
            <v>0</v>
          </cell>
        </row>
        <row r="568">
          <cell r="A568" t="str">
            <v xml:space="preserve">4716-88                                      </v>
          </cell>
          <cell r="C568">
            <v>0</v>
          </cell>
          <cell r="D568">
            <v>0</v>
          </cell>
        </row>
        <row r="569">
          <cell r="A569" t="str">
            <v xml:space="preserve">4772-86                                      </v>
          </cell>
          <cell r="C569">
            <v>0</v>
          </cell>
          <cell r="D569">
            <v>0</v>
          </cell>
        </row>
        <row r="570">
          <cell r="A570" t="str">
            <v xml:space="preserve">4773-86                                      </v>
          </cell>
          <cell r="C570">
            <v>0</v>
          </cell>
          <cell r="D570">
            <v>0</v>
          </cell>
        </row>
        <row r="571">
          <cell r="A571" t="str">
            <v xml:space="preserve">4776-86                                      </v>
          </cell>
          <cell r="C571">
            <v>0</v>
          </cell>
          <cell r="D571">
            <v>0</v>
          </cell>
        </row>
        <row r="572">
          <cell r="A572" t="str">
            <v xml:space="preserve">4781-81                                      </v>
          </cell>
          <cell r="C572">
            <v>0</v>
          </cell>
          <cell r="D572">
            <v>0</v>
          </cell>
        </row>
        <row r="573">
          <cell r="A573" t="str">
            <v xml:space="preserve">4781-86                                      </v>
          </cell>
          <cell r="C573">
            <v>0</v>
          </cell>
          <cell r="D573">
            <v>0</v>
          </cell>
        </row>
        <row r="574">
          <cell r="A574" t="str">
            <v xml:space="preserve">4782-81                                      </v>
          </cell>
          <cell r="C574">
            <v>0</v>
          </cell>
          <cell r="D574">
            <v>0</v>
          </cell>
        </row>
        <row r="575">
          <cell r="A575" t="str">
            <v xml:space="preserve">4783-81                                      </v>
          </cell>
          <cell r="C575">
            <v>0</v>
          </cell>
          <cell r="D575">
            <v>0</v>
          </cell>
        </row>
        <row r="576">
          <cell r="A576" t="str">
            <v xml:space="preserve">4783-82                                      </v>
          </cell>
          <cell r="C576">
            <v>0</v>
          </cell>
          <cell r="D576">
            <v>0</v>
          </cell>
        </row>
        <row r="577">
          <cell r="A577" t="str">
            <v xml:space="preserve">4783-86                                      </v>
          </cell>
          <cell r="C577">
            <v>0</v>
          </cell>
          <cell r="D577">
            <v>0</v>
          </cell>
        </row>
        <row r="578">
          <cell r="A578" t="str">
            <v xml:space="preserve">4784-86                                      </v>
          </cell>
          <cell r="C578">
            <v>0</v>
          </cell>
          <cell r="D578">
            <v>0</v>
          </cell>
        </row>
        <row r="579">
          <cell r="A579" t="str">
            <v xml:space="preserve">4792-86                                      </v>
          </cell>
          <cell r="C579">
            <v>0</v>
          </cell>
          <cell r="D579">
            <v>0</v>
          </cell>
        </row>
        <row r="580">
          <cell r="A580" t="str">
            <v xml:space="preserve">5000-2                                       </v>
          </cell>
          <cell r="C580">
            <v>0</v>
          </cell>
          <cell r="D580">
            <v>0</v>
          </cell>
        </row>
        <row r="581">
          <cell r="A581" t="str">
            <v xml:space="preserve">5000-2-000                                   </v>
          </cell>
          <cell r="C581">
            <v>0</v>
          </cell>
          <cell r="D581">
            <v>0</v>
          </cell>
        </row>
        <row r="582">
          <cell r="A582" t="str">
            <v xml:space="preserve">5000-2-100                                   </v>
          </cell>
          <cell r="C582">
            <v>0</v>
          </cell>
          <cell r="D582">
            <v>0</v>
          </cell>
        </row>
        <row r="583">
          <cell r="A583" t="str">
            <v xml:space="preserve">5000-2-110                                   </v>
          </cell>
          <cell r="C583">
            <v>0</v>
          </cell>
          <cell r="D583">
            <v>0</v>
          </cell>
        </row>
        <row r="584">
          <cell r="A584" t="str">
            <v xml:space="preserve">5000-2-111                                   </v>
          </cell>
          <cell r="C584">
            <v>0</v>
          </cell>
          <cell r="D584">
            <v>0</v>
          </cell>
        </row>
        <row r="585">
          <cell r="A585" t="str">
            <v xml:space="preserve">5000-2-112                                   </v>
          </cell>
          <cell r="C585">
            <v>0</v>
          </cell>
          <cell r="D585">
            <v>0</v>
          </cell>
        </row>
        <row r="586">
          <cell r="A586" t="str">
            <v xml:space="preserve">5000-2-112-1                                 </v>
          </cell>
          <cell r="C586">
            <v>0</v>
          </cell>
          <cell r="D586">
            <v>0</v>
          </cell>
        </row>
        <row r="587">
          <cell r="A587" t="str">
            <v xml:space="preserve">5000-2-112-2                                 </v>
          </cell>
          <cell r="C587">
            <v>0</v>
          </cell>
          <cell r="D587">
            <v>0</v>
          </cell>
        </row>
        <row r="588">
          <cell r="A588" t="str">
            <v xml:space="preserve">5000-2-112-3                                 </v>
          </cell>
          <cell r="C588">
            <v>0</v>
          </cell>
          <cell r="D588">
            <v>0</v>
          </cell>
        </row>
        <row r="589">
          <cell r="A589" t="str">
            <v xml:space="preserve">5000-2-113                                   </v>
          </cell>
          <cell r="C589">
            <v>0</v>
          </cell>
          <cell r="D589">
            <v>0</v>
          </cell>
        </row>
        <row r="590">
          <cell r="A590" t="str">
            <v xml:space="preserve">5000-2-114                                   </v>
          </cell>
          <cell r="C590">
            <v>0</v>
          </cell>
          <cell r="D590">
            <v>0</v>
          </cell>
        </row>
        <row r="591">
          <cell r="A591" t="str">
            <v xml:space="preserve">5000-2-115                                   </v>
          </cell>
          <cell r="C591">
            <v>0</v>
          </cell>
          <cell r="D591">
            <v>0</v>
          </cell>
        </row>
        <row r="592">
          <cell r="A592" t="str">
            <v xml:space="preserve">5000-2-120                                   </v>
          </cell>
          <cell r="C592">
            <v>0</v>
          </cell>
          <cell r="D592">
            <v>0</v>
          </cell>
        </row>
        <row r="593">
          <cell r="A593" t="str">
            <v xml:space="preserve">5000-2-130                                   </v>
          </cell>
          <cell r="C593">
            <v>0</v>
          </cell>
          <cell r="D593">
            <v>0</v>
          </cell>
        </row>
        <row r="594">
          <cell r="A594" t="str">
            <v xml:space="preserve">5000-2-140                                   </v>
          </cell>
          <cell r="C594">
            <v>0</v>
          </cell>
          <cell r="D594">
            <v>0</v>
          </cell>
        </row>
        <row r="595">
          <cell r="A595" t="str">
            <v xml:space="preserve">5000-2-141                                   </v>
          </cell>
          <cell r="C595">
            <v>0</v>
          </cell>
          <cell r="D595">
            <v>0</v>
          </cell>
        </row>
        <row r="596">
          <cell r="A596" t="str">
            <v xml:space="preserve">5000-2-142                                   </v>
          </cell>
          <cell r="C596">
            <v>0</v>
          </cell>
          <cell r="D596">
            <v>0</v>
          </cell>
        </row>
        <row r="597">
          <cell r="A597" t="str">
            <v xml:space="preserve">5000-2-200                                   </v>
          </cell>
          <cell r="C597">
            <v>0</v>
          </cell>
          <cell r="D597">
            <v>0</v>
          </cell>
        </row>
        <row r="598">
          <cell r="A598" t="str">
            <v xml:space="preserve">5000-2-300                                   </v>
          </cell>
          <cell r="C598">
            <v>0</v>
          </cell>
          <cell r="D598">
            <v>0</v>
          </cell>
        </row>
        <row r="599">
          <cell r="A599" t="str">
            <v xml:space="preserve">5000-2-400                                   </v>
          </cell>
          <cell r="C599">
            <v>0</v>
          </cell>
          <cell r="D599">
            <v>0</v>
          </cell>
        </row>
        <row r="600">
          <cell r="A600" t="str">
            <v xml:space="preserve">5000-2-500                                   </v>
          </cell>
          <cell r="C600">
            <v>0</v>
          </cell>
          <cell r="D600">
            <v>0</v>
          </cell>
        </row>
        <row r="601">
          <cell r="A601" t="str">
            <v xml:space="preserve">5000-2-600                                   </v>
          </cell>
          <cell r="C601">
            <v>0</v>
          </cell>
          <cell r="D601">
            <v>0</v>
          </cell>
        </row>
        <row r="602">
          <cell r="A602" t="str">
            <v xml:space="preserve">5000-2-610                                   </v>
          </cell>
          <cell r="C602">
            <v>0</v>
          </cell>
          <cell r="D602">
            <v>0</v>
          </cell>
        </row>
        <row r="603">
          <cell r="A603" t="str">
            <v xml:space="preserve">5000-2-620                                   </v>
          </cell>
          <cell r="C603">
            <v>0</v>
          </cell>
          <cell r="D603">
            <v>0</v>
          </cell>
        </row>
        <row r="604">
          <cell r="A604" t="str">
            <v xml:space="preserve">5000-2-700                                   </v>
          </cell>
          <cell r="C604">
            <v>0</v>
          </cell>
          <cell r="D604">
            <v>0</v>
          </cell>
        </row>
        <row r="605">
          <cell r="A605" t="str">
            <v xml:space="preserve">5000-2-710                                   </v>
          </cell>
          <cell r="C605">
            <v>0</v>
          </cell>
          <cell r="D605">
            <v>0</v>
          </cell>
        </row>
        <row r="606">
          <cell r="A606" t="str">
            <v xml:space="preserve">5000-2-720                                   </v>
          </cell>
          <cell r="C606">
            <v>0</v>
          </cell>
          <cell r="D606">
            <v>0</v>
          </cell>
        </row>
        <row r="607">
          <cell r="A607" t="str">
            <v xml:space="preserve">5000-3-000                                   </v>
          </cell>
          <cell r="C607">
            <v>0</v>
          </cell>
          <cell r="D607">
            <v>0</v>
          </cell>
        </row>
        <row r="608">
          <cell r="A608" t="str">
            <v xml:space="preserve">5000-3-200                                   </v>
          </cell>
          <cell r="C608">
            <v>0</v>
          </cell>
          <cell r="D608">
            <v>0</v>
          </cell>
        </row>
        <row r="609">
          <cell r="A609" t="str">
            <v xml:space="preserve">5000-6                                       </v>
          </cell>
          <cell r="C609">
            <v>0</v>
          </cell>
          <cell r="D609">
            <v>0</v>
          </cell>
        </row>
        <row r="610">
          <cell r="A610" t="str">
            <v xml:space="preserve">5000-6-100                                   </v>
          </cell>
          <cell r="C610">
            <v>0</v>
          </cell>
          <cell r="D610">
            <v>0</v>
          </cell>
        </row>
        <row r="611">
          <cell r="A611" t="str">
            <v xml:space="preserve">5000-6-150                                   </v>
          </cell>
          <cell r="C611">
            <v>0</v>
          </cell>
          <cell r="D611">
            <v>0</v>
          </cell>
        </row>
        <row r="612">
          <cell r="A612" t="str">
            <v xml:space="preserve">5000-6-170                                   </v>
          </cell>
          <cell r="C612">
            <v>0</v>
          </cell>
          <cell r="D612">
            <v>0</v>
          </cell>
        </row>
        <row r="613">
          <cell r="A613" t="str">
            <v xml:space="preserve">5000-6-200                                   </v>
          </cell>
          <cell r="C613">
            <v>0</v>
          </cell>
          <cell r="D613">
            <v>0</v>
          </cell>
        </row>
        <row r="614">
          <cell r="A614" t="str">
            <v xml:space="preserve">5000-6-250                                   </v>
          </cell>
          <cell r="C614">
            <v>0</v>
          </cell>
          <cell r="D614">
            <v>0</v>
          </cell>
        </row>
        <row r="615">
          <cell r="A615" t="str">
            <v xml:space="preserve">5000-6-270                                   </v>
          </cell>
          <cell r="C615">
            <v>0</v>
          </cell>
          <cell r="D615">
            <v>0</v>
          </cell>
        </row>
        <row r="616">
          <cell r="A616" t="str">
            <v xml:space="preserve">5000-6-300                                   </v>
          </cell>
          <cell r="C616">
            <v>0</v>
          </cell>
          <cell r="D616">
            <v>0</v>
          </cell>
        </row>
        <row r="617">
          <cell r="A617" t="str">
            <v xml:space="preserve">5000-7-100                                   </v>
          </cell>
          <cell r="C617">
            <v>0</v>
          </cell>
          <cell r="D617">
            <v>0</v>
          </cell>
        </row>
        <row r="618">
          <cell r="A618" t="str">
            <v xml:space="preserve">5000-7-200                                   </v>
          </cell>
          <cell r="C618">
            <v>0</v>
          </cell>
          <cell r="D618">
            <v>0</v>
          </cell>
        </row>
        <row r="619">
          <cell r="A619" t="str">
            <v xml:space="preserve">5010-2                                       </v>
          </cell>
          <cell r="C619">
            <v>0</v>
          </cell>
          <cell r="D619">
            <v>0</v>
          </cell>
        </row>
        <row r="620">
          <cell r="A620" t="str">
            <v xml:space="preserve">5010-2-000                                   </v>
          </cell>
          <cell r="C620">
            <v>0</v>
          </cell>
          <cell r="D620">
            <v>0</v>
          </cell>
        </row>
        <row r="621">
          <cell r="A621" t="str">
            <v xml:space="preserve">5010-2-100                                   </v>
          </cell>
          <cell r="C621">
            <v>0</v>
          </cell>
          <cell r="D621">
            <v>0</v>
          </cell>
        </row>
        <row r="622">
          <cell r="A622" t="str">
            <v xml:space="preserve">5010-2-110                                   </v>
          </cell>
          <cell r="C622">
            <v>0</v>
          </cell>
          <cell r="D622">
            <v>0</v>
          </cell>
        </row>
        <row r="623">
          <cell r="A623" t="str">
            <v xml:space="preserve">5010-2-120                                   </v>
          </cell>
          <cell r="C623">
            <v>0</v>
          </cell>
          <cell r="D623">
            <v>0</v>
          </cell>
        </row>
        <row r="624">
          <cell r="A624" t="str">
            <v xml:space="preserve">5010-2-130                                   </v>
          </cell>
          <cell r="C624">
            <v>0</v>
          </cell>
          <cell r="D624">
            <v>0</v>
          </cell>
        </row>
        <row r="625">
          <cell r="A625" t="str">
            <v xml:space="preserve">5010-2-140                                   </v>
          </cell>
          <cell r="C625">
            <v>0</v>
          </cell>
          <cell r="D625">
            <v>0</v>
          </cell>
        </row>
        <row r="626">
          <cell r="A626" t="str">
            <v xml:space="preserve">5010-2-141                                   </v>
          </cell>
          <cell r="C626">
            <v>0</v>
          </cell>
          <cell r="D626">
            <v>0</v>
          </cell>
        </row>
        <row r="627">
          <cell r="A627" t="str">
            <v xml:space="preserve">5010-2-142                                   </v>
          </cell>
          <cell r="C627">
            <v>0</v>
          </cell>
          <cell r="D627">
            <v>0</v>
          </cell>
        </row>
        <row r="628">
          <cell r="A628" t="str">
            <v xml:space="preserve">5010-2-200                                   </v>
          </cell>
          <cell r="C628">
            <v>0</v>
          </cell>
          <cell r="D628">
            <v>0</v>
          </cell>
        </row>
        <row r="629">
          <cell r="A629" t="str">
            <v xml:space="preserve">5010-2-300                                   </v>
          </cell>
          <cell r="C629">
            <v>0</v>
          </cell>
          <cell r="D629">
            <v>0</v>
          </cell>
        </row>
        <row r="630">
          <cell r="A630" t="str">
            <v xml:space="preserve">5010-2-400                                   </v>
          </cell>
          <cell r="C630">
            <v>0</v>
          </cell>
          <cell r="D630">
            <v>0</v>
          </cell>
        </row>
        <row r="631">
          <cell r="A631" t="str">
            <v xml:space="preserve">5010-2-500                                   </v>
          </cell>
          <cell r="C631">
            <v>0</v>
          </cell>
          <cell r="D631">
            <v>0</v>
          </cell>
        </row>
        <row r="632">
          <cell r="A632" t="str">
            <v xml:space="preserve">5010-2-600                                   </v>
          </cell>
          <cell r="C632">
            <v>0</v>
          </cell>
          <cell r="D632">
            <v>0</v>
          </cell>
        </row>
        <row r="633">
          <cell r="A633" t="str">
            <v xml:space="preserve">5010-2-610                                   </v>
          </cell>
          <cell r="C633">
            <v>0</v>
          </cell>
          <cell r="D633">
            <v>0</v>
          </cell>
        </row>
        <row r="634">
          <cell r="A634" t="str">
            <v xml:space="preserve">5010-2-620                                   </v>
          </cell>
          <cell r="C634">
            <v>0</v>
          </cell>
          <cell r="D634">
            <v>0</v>
          </cell>
        </row>
        <row r="635">
          <cell r="A635" t="str">
            <v xml:space="preserve">5010-2-700                                   </v>
          </cell>
          <cell r="C635">
            <v>0</v>
          </cell>
          <cell r="D635">
            <v>0</v>
          </cell>
        </row>
        <row r="636">
          <cell r="A636" t="str">
            <v xml:space="preserve">5010-2-710                                   </v>
          </cell>
          <cell r="C636">
            <v>0</v>
          </cell>
          <cell r="D636">
            <v>0</v>
          </cell>
        </row>
        <row r="637">
          <cell r="A637" t="str">
            <v xml:space="preserve">5010-2-720                                   </v>
          </cell>
          <cell r="C637">
            <v>0</v>
          </cell>
          <cell r="D637">
            <v>0</v>
          </cell>
        </row>
        <row r="638">
          <cell r="A638" t="str">
            <v xml:space="preserve">5010-3-000                                   </v>
          </cell>
          <cell r="C638">
            <v>0</v>
          </cell>
          <cell r="D638">
            <v>0</v>
          </cell>
        </row>
        <row r="639">
          <cell r="A639" t="str">
            <v xml:space="preserve">5010-3-200                                   </v>
          </cell>
          <cell r="C639">
            <v>0</v>
          </cell>
          <cell r="D639">
            <v>0</v>
          </cell>
        </row>
        <row r="640">
          <cell r="A640" t="str">
            <v xml:space="preserve">5010-5                                       </v>
          </cell>
          <cell r="C640">
            <v>0</v>
          </cell>
          <cell r="D640">
            <v>0</v>
          </cell>
        </row>
        <row r="641">
          <cell r="A641" t="str">
            <v xml:space="preserve">5010-5-100                                   </v>
          </cell>
          <cell r="C641">
            <v>0</v>
          </cell>
          <cell r="D641">
            <v>0</v>
          </cell>
        </row>
        <row r="642">
          <cell r="A642" t="str">
            <v xml:space="preserve">5010-5-200                                   </v>
          </cell>
          <cell r="C642">
            <v>0</v>
          </cell>
          <cell r="D642">
            <v>0</v>
          </cell>
        </row>
        <row r="643">
          <cell r="A643" t="str">
            <v xml:space="preserve">5010-6                                       </v>
          </cell>
          <cell r="C643">
            <v>0</v>
          </cell>
          <cell r="D643">
            <v>0</v>
          </cell>
        </row>
        <row r="644">
          <cell r="A644" t="str">
            <v xml:space="preserve">5010-6-100                                   </v>
          </cell>
          <cell r="C644">
            <v>336993643.22000003</v>
          </cell>
          <cell r="D644">
            <v>63962782.439999998</v>
          </cell>
        </row>
        <row r="645">
          <cell r="A645" t="str">
            <v xml:space="preserve">5010-6-150                                   </v>
          </cell>
          <cell r="C645">
            <v>0</v>
          </cell>
          <cell r="D645">
            <v>0</v>
          </cell>
        </row>
        <row r="646">
          <cell r="A646" t="str">
            <v xml:space="preserve">5010-6-170                                   </v>
          </cell>
          <cell r="C646">
            <v>0</v>
          </cell>
          <cell r="D646">
            <v>0</v>
          </cell>
        </row>
        <row r="647">
          <cell r="A647" t="str">
            <v xml:space="preserve">5010-6-200                                   </v>
          </cell>
          <cell r="C647">
            <v>0</v>
          </cell>
          <cell r="D647">
            <v>0</v>
          </cell>
        </row>
        <row r="648">
          <cell r="A648" t="str">
            <v xml:space="preserve">5010-6-250                                   </v>
          </cell>
          <cell r="C648">
            <v>0</v>
          </cell>
          <cell r="D648">
            <v>0</v>
          </cell>
        </row>
        <row r="649">
          <cell r="A649" t="str">
            <v xml:space="preserve">5010-6-270                                   </v>
          </cell>
          <cell r="C649">
            <v>0</v>
          </cell>
          <cell r="D649">
            <v>0</v>
          </cell>
        </row>
        <row r="650">
          <cell r="A650" t="str">
            <v xml:space="preserve">5010-6-300                                   </v>
          </cell>
          <cell r="C650">
            <v>0</v>
          </cell>
          <cell r="D650">
            <v>0</v>
          </cell>
        </row>
        <row r="651">
          <cell r="A651" t="str">
            <v xml:space="preserve">5010-7-100                                   </v>
          </cell>
          <cell r="C651">
            <v>0</v>
          </cell>
          <cell r="D651">
            <v>0</v>
          </cell>
        </row>
        <row r="652">
          <cell r="A652" t="str">
            <v xml:space="preserve">5010-7-200                                   </v>
          </cell>
          <cell r="C652">
            <v>0</v>
          </cell>
          <cell r="D652">
            <v>0</v>
          </cell>
        </row>
        <row r="653">
          <cell r="A653" t="str">
            <v xml:space="preserve">5011-3                                       </v>
          </cell>
          <cell r="C653">
            <v>0</v>
          </cell>
          <cell r="D653">
            <v>0</v>
          </cell>
        </row>
        <row r="654">
          <cell r="A654" t="str">
            <v xml:space="preserve">5011-3-100                                   </v>
          </cell>
          <cell r="C654">
            <v>0</v>
          </cell>
          <cell r="D654">
            <v>0</v>
          </cell>
        </row>
        <row r="655">
          <cell r="A655" t="str">
            <v xml:space="preserve">5012-3-100                                   </v>
          </cell>
          <cell r="C655">
            <v>1542856.84</v>
          </cell>
          <cell r="D655">
            <v>0</v>
          </cell>
        </row>
        <row r="656">
          <cell r="A656" t="str">
            <v xml:space="preserve">5012-6-100                                   </v>
          </cell>
          <cell r="C656">
            <v>1762254.17</v>
          </cell>
          <cell r="D656">
            <v>0</v>
          </cell>
        </row>
        <row r="657">
          <cell r="A657" t="str">
            <v xml:space="preserve">5012-6-150                                   </v>
          </cell>
          <cell r="C657">
            <v>0</v>
          </cell>
          <cell r="D657">
            <v>0</v>
          </cell>
        </row>
        <row r="658">
          <cell r="A658" t="str">
            <v xml:space="preserve">5115-2                                       </v>
          </cell>
          <cell r="C658">
            <v>0</v>
          </cell>
          <cell r="D658">
            <v>0</v>
          </cell>
        </row>
        <row r="659">
          <cell r="A659" t="str">
            <v xml:space="preserve">5115-2-000                                   </v>
          </cell>
          <cell r="C659">
            <v>0</v>
          </cell>
          <cell r="D659">
            <v>0</v>
          </cell>
        </row>
        <row r="660">
          <cell r="A660" t="str">
            <v xml:space="preserve">5115-2-100                                   </v>
          </cell>
          <cell r="C660">
            <v>0</v>
          </cell>
          <cell r="D660">
            <v>0</v>
          </cell>
        </row>
        <row r="661">
          <cell r="A661" t="str">
            <v xml:space="preserve">5115-2-110                                   </v>
          </cell>
          <cell r="C661">
            <v>0</v>
          </cell>
          <cell r="D661">
            <v>0</v>
          </cell>
        </row>
        <row r="662">
          <cell r="A662" t="str">
            <v xml:space="preserve">5115-2-120                                   </v>
          </cell>
          <cell r="C662">
            <v>0</v>
          </cell>
          <cell r="D662">
            <v>0</v>
          </cell>
        </row>
        <row r="663">
          <cell r="A663" t="str">
            <v xml:space="preserve">5115-2-130                                   </v>
          </cell>
          <cell r="C663">
            <v>0</v>
          </cell>
          <cell r="D663">
            <v>0</v>
          </cell>
        </row>
        <row r="664">
          <cell r="A664" t="str">
            <v xml:space="preserve">5115-2-140                                   </v>
          </cell>
          <cell r="C664">
            <v>0</v>
          </cell>
          <cell r="D664">
            <v>0</v>
          </cell>
        </row>
        <row r="665">
          <cell r="A665" t="str">
            <v xml:space="preserve">5115-2-141                                   </v>
          </cell>
          <cell r="C665">
            <v>0</v>
          </cell>
          <cell r="D665">
            <v>0</v>
          </cell>
        </row>
        <row r="666">
          <cell r="A666" t="str">
            <v xml:space="preserve">5115-2-142                                   </v>
          </cell>
          <cell r="C666">
            <v>0</v>
          </cell>
          <cell r="D666">
            <v>0</v>
          </cell>
        </row>
        <row r="667">
          <cell r="A667" t="str">
            <v xml:space="preserve">5115-2-200                                   </v>
          </cell>
          <cell r="C667">
            <v>0</v>
          </cell>
          <cell r="D667">
            <v>0</v>
          </cell>
        </row>
        <row r="668">
          <cell r="A668" t="str">
            <v xml:space="preserve">5115-2-300                                   </v>
          </cell>
          <cell r="C668">
            <v>0</v>
          </cell>
          <cell r="D668">
            <v>0</v>
          </cell>
        </row>
        <row r="669">
          <cell r="A669" t="str">
            <v xml:space="preserve">5115-2-400                                   </v>
          </cell>
          <cell r="C669">
            <v>0</v>
          </cell>
          <cell r="D669">
            <v>0</v>
          </cell>
        </row>
        <row r="670">
          <cell r="A670" t="str">
            <v xml:space="preserve">5115-2-500                                   </v>
          </cell>
          <cell r="C670">
            <v>0</v>
          </cell>
          <cell r="D670">
            <v>0</v>
          </cell>
        </row>
        <row r="671">
          <cell r="A671" t="str">
            <v xml:space="preserve">5115-2-600                                   </v>
          </cell>
          <cell r="C671">
            <v>0</v>
          </cell>
          <cell r="D671">
            <v>0</v>
          </cell>
        </row>
        <row r="672">
          <cell r="A672" t="str">
            <v xml:space="preserve">5115-2-610                                   </v>
          </cell>
          <cell r="C672">
            <v>0</v>
          </cell>
          <cell r="D672">
            <v>0</v>
          </cell>
        </row>
        <row r="673">
          <cell r="A673" t="str">
            <v xml:space="preserve">5115-2-620                                   </v>
          </cell>
          <cell r="C673">
            <v>0</v>
          </cell>
          <cell r="D673">
            <v>0</v>
          </cell>
        </row>
        <row r="674">
          <cell r="A674" t="str">
            <v xml:space="preserve">5115-2-700                                   </v>
          </cell>
          <cell r="C674">
            <v>0</v>
          </cell>
          <cell r="D674">
            <v>0</v>
          </cell>
        </row>
        <row r="675">
          <cell r="A675" t="str">
            <v xml:space="preserve">5115-2-710                                   </v>
          </cell>
          <cell r="C675">
            <v>0</v>
          </cell>
          <cell r="D675">
            <v>0</v>
          </cell>
        </row>
        <row r="676">
          <cell r="A676" t="str">
            <v xml:space="preserve">5115-2-720                                   </v>
          </cell>
          <cell r="C676">
            <v>0</v>
          </cell>
          <cell r="D676">
            <v>0</v>
          </cell>
        </row>
        <row r="677">
          <cell r="A677" t="str">
            <v xml:space="preserve">5115-3                                       </v>
          </cell>
          <cell r="C677">
            <v>0</v>
          </cell>
          <cell r="D677">
            <v>0</v>
          </cell>
        </row>
        <row r="678">
          <cell r="A678" t="str">
            <v xml:space="preserve">5115-3-000                                   </v>
          </cell>
          <cell r="C678">
            <v>0</v>
          </cell>
          <cell r="D678">
            <v>0</v>
          </cell>
        </row>
        <row r="679">
          <cell r="A679" t="str">
            <v xml:space="preserve">5115-3-100                                   </v>
          </cell>
          <cell r="C679">
            <v>1402278.51</v>
          </cell>
          <cell r="D679">
            <v>0</v>
          </cell>
        </row>
        <row r="680">
          <cell r="A680" t="str">
            <v xml:space="preserve">5115-3-200                                   </v>
          </cell>
          <cell r="C680">
            <v>0</v>
          </cell>
          <cell r="D680">
            <v>0</v>
          </cell>
        </row>
        <row r="681">
          <cell r="A681" t="str">
            <v xml:space="preserve">5115-5                                       </v>
          </cell>
          <cell r="C681">
            <v>0</v>
          </cell>
          <cell r="D681">
            <v>0</v>
          </cell>
        </row>
        <row r="682">
          <cell r="A682" t="str">
            <v xml:space="preserve">5115-5-100                                   </v>
          </cell>
          <cell r="C682">
            <v>0</v>
          </cell>
          <cell r="D682">
            <v>0</v>
          </cell>
        </row>
        <row r="683">
          <cell r="A683" t="str">
            <v xml:space="preserve">5115-5-200                                   </v>
          </cell>
          <cell r="C683">
            <v>0</v>
          </cell>
          <cell r="D683">
            <v>0</v>
          </cell>
        </row>
        <row r="684">
          <cell r="A684" t="str">
            <v xml:space="preserve">5115-6                                       </v>
          </cell>
          <cell r="C684">
            <v>0</v>
          </cell>
          <cell r="D684">
            <v>0</v>
          </cell>
        </row>
        <row r="685">
          <cell r="A685" t="str">
            <v xml:space="preserve">5115-6-100                                   </v>
          </cell>
          <cell r="C685">
            <v>0</v>
          </cell>
          <cell r="D685">
            <v>0</v>
          </cell>
        </row>
        <row r="686">
          <cell r="A686" t="str">
            <v xml:space="preserve">5115-6-150                                   </v>
          </cell>
          <cell r="C686">
            <v>8058600.3099999996</v>
          </cell>
          <cell r="D686">
            <v>1469657.2299999995</v>
          </cell>
        </row>
        <row r="687">
          <cell r="A687" t="str">
            <v xml:space="preserve">5115-6-160                                   </v>
          </cell>
          <cell r="C687">
            <v>0</v>
          </cell>
          <cell r="D687">
            <v>0</v>
          </cell>
        </row>
        <row r="688">
          <cell r="A688" t="str">
            <v xml:space="preserve">5115-6-170                                   </v>
          </cell>
          <cell r="C688">
            <v>0</v>
          </cell>
          <cell r="D688">
            <v>0</v>
          </cell>
        </row>
        <row r="689">
          <cell r="A689" t="str">
            <v xml:space="preserve">5115-6-200                                   </v>
          </cell>
          <cell r="C689">
            <v>0</v>
          </cell>
          <cell r="D689">
            <v>0</v>
          </cell>
        </row>
        <row r="690">
          <cell r="A690" t="str">
            <v xml:space="preserve">5115-6-250                                   </v>
          </cell>
          <cell r="C690">
            <v>0</v>
          </cell>
          <cell r="D690">
            <v>0</v>
          </cell>
        </row>
        <row r="691">
          <cell r="A691" t="str">
            <v xml:space="preserve">5115-6-270                                   </v>
          </cell>
          <cell r="C691">
            <v>0</v>
          </cell>
          <cell r="D691">
            <v>0</v>
          </cell>
        </row>
        <row r="692">
          <cell r="A692" t="str">
            <v xml:space="preserve">5115-6-300                                   </v>
          </cell>
          <cell r="C692">
            <v>0</v>
          </cell>
          <cell r="D692">
            <v>0</v>
          </cell>
        </row>
        <row r="693">
          <cell r="A693" t="str">
            <v xml:space="preserve">5115-7-100                                   </v>
          </cell>
          <cell r="C693">
            <v>0</v>
          </cell>
          <cell r="D693">
            <v>0</v>
          </cell>
        </row>
        <row r="694">
          <cell r="A694" t="str">
            <v xml:space="preserve">5115-7-200                                   </v>
          </cell>
          <cell r="C694">
            <v>0</v>
          </cell>
          <cell r="D694">
            <v>0</v>
          </cell>
        </row>
        <row r="695">
          <cell r="A695" t="str">
            <v xml:space="preserve">5116-2                                       </v>
          </cell>
          <cell r="C695">
            <v>0</v>
          </cell>
          <cell r="D695">
            <v>0</v>
          </cell>
        </row>
        <row r="696">
          <cell r="A696" t="str">
            <v xml:space="preserve">5116-2-000                                   </v>
          </cell>
          <cell r="C696">
            <v>0</v>
          </cell>
          <cell r="D696">
            <v>0</v>
          </cell>
        </row>
        <row r="697">
          <cell r="A697" t="str">
            <v xml:space="preserve">5116-2-100                                   </v>
          </cell>
          <cell r="C697">
            <v>0</v>
          </cell>
          <cell r="D697">
            <v>0</v>
          </cell>
        </row>
        <row r="698">
          <cell r="A698" t="str">
            <v xml:space="preserve">5116-2-110                                   </v>
          </cell>
          <cell r="C698">
            <v>0</v>
          </cell>
          <cell r="D698">
            <v>0</v>
          </cell>
        </row>
        <row r="699">
          <cell r="A699" t="str">
            <v xml:space="preserve">5116-2-111                                   </v>
          </cell>
          <cell r="C699">
            <v>0</v>
          </cell>
          <cell r="D699">
            <v>0</v>
          </cell>
        </row>
        <row r="700">
          <cell r="A700" t="str">
            <v xml:space="preserve">5116-2-112                                   </v>
          </cell>
          <cell r="C700">
            <v>0</v>
          </cell>
          <cell r="D700">
            <v>0</v>
          </cell>
        </row>
        <row r="701">
          <cell r="A701" t="str">
            <v xml:space="preserve">5116-2-112-1                                 </v>
          </cell>
          <cell r="C701">
            <v>862423.5</v>
          </cell>
          <cell r="D701">
            <v>224250</v>
          </cell>
        </row>
        <row r="702">
          <cell r="A702" t="str">
            <v xml:space="preserve">5116-2-112-2                                 </v>
          </cell>
          <cell r="C702">
            <v>0</v>
          </cell>
          <cell r="D702">
            <v>0</v>
          </cell>
        </row>
        <row r="703">
          <cell r="A703" t="str">
            <v xml:space="preserve">5116-2-112-3                                 </v>
          </cell>
          <cell r="C703">
            <v>190050</v>
          </cell>
          <cell r="D703">
            <v>49250</v>
          </cell>
        </row>
        <row r="704">
          <cell r="A704" t="str">
            <v xml:space="preserve">5116-2-113                                   </v>
          </cell>
          <cell r="C704">
            <v>116700</v>
          </cell>
          <cell r="D704">
            <v>23100</v>
          </cell>
        </row>
        <row r="705">
          <cell r="A705" t="str">
            <v xml:space="preserve">5116-2-114                                   </v>
          </cell>
          <cell r="C705">
            <v>0</v>
          </cell>
          <cell r="D705">
            <v>0</v>
          </cell>
        </row>
        <row r="706">
          <cell r="A706" t="str">
            <v xml:space="preserve">5116-2-115                                   </v>
          </cell>
          <cell r="C706">
            <v>66453.100000000006</v>
          </cell>
          <cell r="D706">
            <v>23150</v>
          </cell>
        </row>
        <row r="707">
          <cell r="A707" t="str">
            <v xml:space="preserve">5116-2-120                                   </v>
          </cell>
          <cell r="C707">
            <v>0</v>
          </cell>
          <cell r="D707">
            <v>0</v>
          </cell>
        </row>
        <row r="708">
          <cell r="A708" t="str">
            <v xml:space="preserve">5116-2-130                                   </v>
          </cell>
          <cell r="C708">
            <v>0</v>
          </cell>
          <cell r="D708">
            <v>0</v>
          </cell>
        </row>
        <row r="709">
          <cell r="A709" t="str">
            <v xml:space="preserve">5116-2-140                                   </v>
          </cell>
          <cell r="C709">
            <v>0</v>
          </cell>
          <cell r="D709">
            <v>0</v>
          </cell>
        </row>
        <row r="710">
          <cell r="A710" t="str">
            <v xml:space="preserve">5116-2-141                                   </v>
          </cell>
          <cell r="C710">
            <v>0</v>
          </cell>
          <cell r="D710">
            <v>0</v>
          </cell>
        </row>
        <row r="711">
          <cell r="A711" t="str">
            <v xml:space="preserve">5116-2-142                                   </v>
          </cell>
          <cell r="C711">
            <v>0</v>
          </cell>
          <cell r="D711">
            <v>0</v>
          </cell>
        </row>
        <row r="712">
          <cell r="A712" t="str">
            <v xml:space="preserve">5116-2-200                                   </v>
          </cell>
          <cell r="C712">
            <v>0</v>
          </cell>
          <cell r="D712">
            <v>0</v>
          </cell>
        </row>
        <row r="713">
          <cell r="A713" t="str">
            <v xml:space="preserve">5116-2-300                                   </v>
          </cell>
          <cell r="C713">
            <v>0</v>
          </cell>
          <cell r="D713">
            <v>0</v>
          </cell>
        </row>
        <row r="714">
          <cell r="A714" t="str">
            <v xml:space="preserve">5116-2-400                                   </v>
          </cell>
          <cell r="C714">
            <v>0</v>
          </cell>
          <cell r="D714">
            <v>0</v>
          </cell>
        </row>
        <row r="715">
          <cell r="A715" t="str">
            <v xml:space="preserve">5116-2-500                                   </v>
          </cell>
          <cell r="C715">
            <v>0</v>
          </cell>
          <cell r="D715">
            <v>0</v>
          </cell>
        </row>
        <row r="716">
          <cell r="A716" t="str">
            <v xml:space="preserve">5116-2-600                                   </v>
          </cell>
          <cell r="C716">
            <v>0</v>
          </cell>
          <cell r="D716">
            <v>0</v>
          </cell>
        </row>
        <row r="717">
          <cell r="A717" t="str">
            <v xml:space="preserve">5116-2-610                                   </v>
          </cell>
          <cell r="C717">
            <v>0</v>
          </cell>
          <cell r="D717">
            <v>0</v>
          </cell>
        </row>
        <row r="718">
          <cell r="A718" t="str">
            <v xml:space="preserve">5116-2-620                                   </v>
          </cell>
          <cell r="C718">
            <v>0</v>
          </cell>
          <cell r="D718">
            <v>0</v>
          </cell>
        </row>
        <row r="719">
          <cell r="A719" t="str">
            <v xml:space="preserve">5116-2-700                                   </v>
          </cell>
          <cell r="C719">
            <v>0</v>
          </cell>
          <cell r="D719">
            <v>0</v>
          </cell>
        </row>
        <row r="720">
          <cell r="A720" t="str">
            <v xml:space="preserve">5116-2-710                                   </v>
          </cell>
          <cell r="C720">
            <v>0</v>
          </cell>
          <cell r="D720">
            <v>0</v>
          </cell>
        </row>
        <row r="721">
          <cell r="A721" t="str">
            <v xml:space="preserve">5116-2-720                                   </v>
          </cell>
          <cell r="C721">
            <v>0</v>
          </cell>
          <cell r="D721">
            <v>0</v>
          </cell>
        </row>
        <row r="722">
          <cell r="A722" t="str">
            <v xml:space="preserve">5116-3                                       </v>
          </cell>
          <cell r="C722">
            <v>0</v>
          </cell>
          <cell r="D722">
            <v>0</v>
          </cell>
        </row>
        <row r="723">
          <cell r="A723" t="str">
            <v xml:space="preserve">5116-3-000                                   </v>
          </cell>
          <cell r="C723">
            <v>0</v>
          </cell>
          <cell r="D723">
            <v>0</v>
          </cell>
        </row>
        <row r="724">
          <cell r="A724" t="str">
            <v xml:space="preserve">5116-3-100                                   </v>
          </cell>
          <cell r="C724">
            <v>8243584.7300000004</v>
          </cell>
          <cell r="D724">
            <v>1952055.17</v>
          </cell>
        </row>
        <row r="725">
          <cell r="A725" t="str">
            <v xml:space="preserve">5116-3-200                                   </v>
          </cell>
          <cell r="C725">
            <v>0</v>
          </cell>
          <cell r="D725">
            <v>0</v>
          </cell>
        </row>
        <row r="726">
          <cell r="A726" t="str">
            <v xml:space="preserve">5116-5                                       </v>
          </cell>
          <cell r="C726">
            <v>0</v>
          </cell>
          <cell r="D726">
            <v>0</v>
          </cell>
        </row>
        <row r="727">
          <cell r="A727" t="str">
            <v xml:space="preserve">5116-5-100                                   </v>
          </cell>
          <cell r="C727">
            <v>0</v>
          </cell>
          <cell r="D727">
            <v>0</v>
          </cell>
        </row>
        <row r="728">
          <cell r="A728" t="str">
            <v xml:space="preserve">5116-5-200                                   </v>
          </cell>
          <cell r="C728">
            <v>0</v>
          </cell>
          <cell r="D728">
            <v>0</v>
          </cell>
        </row>
        <row r="729">
          <cell r="A729" t="str">
            <v xml:space="preserve">5116-6                                       </v>
          </cell>
          <cell r="C729">
            <v>0</v>
          </cell>
          <cell r="D729">
            <v>0</v>
          </cell>
        </row>
        <row r="730">
          <cell r="A730" t="str">
            <v xml:space="preserve">5116-6-100                                   </v>
          </cell>
          <cell r="C730">
            <v>381223.9</v>
          </cell>
          <cell r="D730">
            <v>102861.09999999998</v>
          </cell>
        </row>
        <row r="731">
          <cell r="A731" t="str">
            <v xml:space="preserve">5116-6-150                                   </v>
          </cell>
          <cell r="C731">
            <v>66360</v>
          </cell>
          <cell r="D731">
            <v>0</v>
          </cell>
        </row>
        <row r="732">
          <cell r="A732" t="str">
            <v xml:space="preserve">5116-6-170                                   </v>
          </cell>
          <cell r="C732">
            <v>0</v>
          </cell>
          <cell r="D732">
            <v>0</v>
          </cell>
        </row>
        <row r="733">
          <cell r="A733" t="str">
            <v xml:space="preserve">5116-6-200                                   </v>
          </cell>
          <cell r="C733">
            <v>0</v>
          </cell>
          <cell r="D733">
            <v>0</v>
          </cell>
        </row>
        <row r="734">
          <cell r="A734" t="str">
            <v xml:space="preserve">5116-6-250                                   </v>
          </cell>
          <cell r="C734">
            <v>0</v>
          </cell>
          <cell r="D734">
            <v>0</v>
          </cell>
        </row>
        <row r="735">
          <cell r="A735" t="str">
            <v xml:space="preserve">5116-6-270                                   </v>
          </cell>
          <cell r="C735">
            <v>0</v>
          </cell>
          <cell r="D735">
            <v>0</v>
          </cell>
        </row>
        <row r="736">
          <cell r="A736" t="str">
            <v xml:space="preserve">5116-6-300                                   </v>
          </cell>
          <cell r="C736">
            <v>0</v>
          </cell>
          <cell r="D736">
            <v>0</v>
          </cell>
        </row>
        <row r="737">
          <cell r="A737" t="str">
            <v xml:space="preserve">5116-7-100                                   </v>
          </cell>
          <cell r="C737">
            <v>0</v>
          </cell>
          <cell r="D737">
            <v>0</v>
          </cell>
        </row>
        <row r="738">
          <cell r="A738" t="str">
            <v xml:space="preserve">5116-7-200                                   </v>
          </cell>
          <cell r="C738">
            <v>0</v>
          </cell>
          <cell r="D738">
            <v>0</v>
          </cell>
        </row>
        <row r="739">
          <cell r="A739" t="str">
            <v xml:space="preserve">5117-2                                       </v>
          </cell>
          <cell r="C739">
            <v>0</v>
          </cell>
          <cell r="D739">
            <v>0</v>
          </cell>
        </row>
        <row r="740">
          <cell r="A740" t="str">
            <v xml:space="preserve">5117-2-000                                   </v>
          </cell>
          <cell r="C740">
            <v>0</v>
          </cell>
          <cell r="D740">
            <v>0</v>
          </cell>
        </row>
        <row r="741">
          <cell r="A741" t="str">
            <v xml:space="preserve">5117-2-100                                   </v>
          </cell>
          <cell r="C741">
            <v>0</v>
          </cell>
          <cell r="D741">
            <v>0</v>
          </cell>
        </row>
        <row r="742">
          <cell r="A742" t="str">
            <v xml:space="preserve">5117-2-110                                   </v>
          </cell>
          <cell r="C742">
            <v>0</v>
          </cell>
          <cell r="D742">
            <v>0</v>
          </cell>
        </row>
        <row r="743">
          <cell r="A743" t="str">
            <v xml:space="preserve">5117-2-111                                   </v>
          </cell>
          <cell r="C743">
            <v>0</v>
          </cell>
          <cell r="D743">
            <v>0</v>
          </cell>
        </row>
        <row r="744">
          <cell r="A744" t="str">
            <v xml:space="preserve">5117-2-112                                   </v>
          </cell>
          <cell r="C744">
            <v>0</v>
          </cell>
          <cell r="D744">
            <v>0</v>
          </cell>
        </row>
        <row r="745">
          <cell r="A745" t="str">
            <v xml:space="preserve">5117-2-112-1                                 </v>
          </cell>
          <cell r="C745">
            <v>0</v>
          </cell>
          <cell r="D745">
            <v>0</v>
          </cell>
        </row>
        <row r="746">
          <cell r="A746" t="str">
            <v xml:space="preserve">5117-2-112-2                                 </v>
          </cell>
          <cell r="C746">
            <v>0</v>
          </cell>
          <cell r="D746">
            <v>0</v>
          </cell>
        </row>
        <row r="747">
          <cell r="A747" t="str">
            <v xml:space="preserve">5117-2-112-3                                 </v>
          </cell>
          <cell r="C747">
            <v>0</v>
          </cell>
          <cell r="D747">
            <v>0</v>
          </cell>
        </row>
        <row r="748">
          <cell r="A748" t="str">
            <v xml:space="preserve">5117-2-113                                   </v>
          </cell>
          <cell r="C748">
            <v>0</v>
          </cell>
          <cell r="D748">
            <v>0</v>
          </cell>
        </row>
        <row r="749">
          <cell r="A749" t="str">
            <v xml:space="preserve">5117-2-114                                   </v>
          </cell>
          <cell r="C749">
            <v>0</v>
          </cell>
          <cell r="D749">
            <v>0</v>
          </cell>
        </row>
        <row r="750">
          <cell r="A750" t="str">
            <v xml:space="preserve">5117-2-115                                   </v>
          </cell>
          <cell r="C750">
            <v>0</v>
          </cell>
          <cell r="D750">
            <v>0</v>
          </cell>
        </row>
        <row r="751">
          <cell r="A751" t="str">
            <v xml:space="preserve">5117-2-120                                   </v>
          </cell>
          <cell r="C751">
            <v>0</v>
          </cell>
          <cell r="D751">
            <v>0</v>
          </cell>
        </row>
        <row r="752">
          <cell r="A752" t="str">
            <v xml:space="preserve">5117-2-130                                   </v>
          </cell>
          <cell r="C752">
            <v>0</v>
          </cell>
          <cell r="D752">
            <v>0</v>
          </cell>
        </row>
        <row r="753">
          <cell r="A753" t="str">
            <v xml:space="preserve">5117-2-140                                   </v>
          </cell>
          <cell r="C753">
            <v>0</v>
          </cell>
          <cell r="D753">
            <v>0</v>
          </cell>
        </row>
        <row r="754">
          <cell r="A754" t="str">
            <v xml:space="preserve">5117-2-141                                   </v>
          </cell>
          <cell r="C754">
            <v>0</v>
          </cell>
          <cell r="D754">
            <v>0</v>
          </cell>
        </row>
        <row r="755">
          <cell r="A755" t="str">
            <v xml:space="preserve">5117-2-142                                   </v>
          </cell>
          <cell r="C755">
            <v>0</v>
          </cell>
          <cell r="D755">
            <v>0</v>
          </cell>
        </row>
        <row r="756">
          <cell r="A756" t="str">
            <v xml:space="preserve">5117-2-200                                   </v>
          </cell>
          <cell r="C756">
            <v>0</v>
          </cell>
          <cell r="D756">
            <v>0</v>
          </cell>
        </row>
        <row r="757">
          <cell r="A757" t="str">
            <v xml:space="preserve">5117-2-300                                   </v>
          </cell>
          <cell r="C757">
            <v>0</v>
          </cell>
          <cell r="D757">
            <v>0</v>
          </cell>
        </row>
        <row r="758">
          <cell r="A758" t="str">
            <v xml:space="preserve">5117-2-400                                   </v>
          </cell>
          <cell r="C758">
            <v>0</v>
          </cell>
          <cell r="D758">
            <v>0</v>
          </cell>
        </row>
        <row r="759">
          <cell r="A759" t="str">
            <v xml:space="preserve">5117-2-500                                   </v>
          </cell>
          <cell r="C759">
            <v>0</v>
          </cell>
          <cell r="D759">
            <v>0</v>
          </cell>
        </row>
        <row r="760">
          <cell r="A760" t="str">
            <v xml:space="preserve">5117-2-600                                   </v>
          </cell>
          <cell r="C760">
            <v>0</v>
          </cell>
          <cell r="D760">
            <v>0</v>
          </cell>
        </row>
        <row r="761">
          <cell r="A761" t="str">
            <v xml:space="preserve">5117-2-610                                   </v>
          </cell>
          <cell r="C761">
            <v>0</v>
          </cell>
          <cell r="D761">
            <v>0</v>
          </cell>
        </row>
        <row r="762">
          <cell r="A762" t="str">
            <v xml:space="preserve">5117-2-620                                   </v>
          </cell>
          <cell r="C762">
            <v>0</v>
          </cell>
          <cell r="D762">
            <v>0</v>
          </cell>
        </row>
        <row r="763">
          <cell r="A763" t="str">
            <v xml:space="preserve">5117-2-700                                   </v>
          </cell>
          <cell r="C763">
            <v>0</v>
          </cell>
          <cell r="D763">
            <v>0</v>
          </cell>
        </row>
        <row r="764">
          <cell r="A764" t="str">
            <v xml:space="preserve">5117-2-710                                   </v>
          </cell>
          <cell r="C764">
            <v>0</v>
          </cell>
          <cell r="D764">
            <v>0</v>
          </cell>
        </row>
        <row r="765">
          <cell r="A765" t="str">
            <v xml:space="preserve">5117-2-720                                   </v>
          </cell>
          <cell r="C765">
            <v>0</v>
          </cell>
          <cell r="D765">
            <v>0</v>
          </cell>
        </row>
        <row r="766">
          <cell r="A766" t="str">
            <v xml:space="preserve">5117-3                                       </v>
          </cell>
          <cell r="C766">
            <v>0</v>
          </cell>
          <cell r="D766">
            <v>0</v>
          </cell>
        </row>
        <row r="767">
          <cell r="A767" t="str">
            <v xml:space="preserve">5117-3-000                                   </v>
          </cell>
          <cell r="C767">
            <v>0</v>
          </cell>
          <cell r="D767">
            <v>0</v>
          </cell>
        </row>
        <row r="768">
          <cell r="A768" t="str">
            <v xml:space="preserve">5117-3-100                                   </v>
          </cell>
          <cell r="C768">
            <v>10877170.01</v>
          </cell>
          <cell r="D768">
            <v>2402212.0500000007</v>
          </cell>
        </row>
        <row r="769">
          <cell r="A769" t="str">
            <v xml:space="preserve">5117-3-200                                   </v>
          </cell>
          <cell r="C769">
            <v>0</v>
          </cell>
          <cell r="D769">
            <v>0</v>
          </cell>
        </row>
        <row r="770">
          <cell r="A770" t="str">
            <v xml:space="preserve">5117-5                                       </v>
          </cell>
          <cell r="C770">
            <v>0</v>
          </cell>
          <cell r="D770">
            <v>0</v>
          </cell>
        </row>
        <row r="771">
          <cell r="A771" t="str">
            <v xml:space="preserve">5117-5-100                                   </v>
          </cell>
          <cell r="C771">
            <v>0</v>
          </cell>
          <cell r="D771">
            <v>0</v>
          </cell>
        </row>
        <row r="772">
          <cell r="A772" t="str">
            <v xml:space="preserve">5117-5-200                                   </v>
          </cell>
          <cell r="C772">
            <v>0</v>
          </cell>
          <cell r="D772">
            <v>0</v>
          </cell>
        </row>
        <row r="773">
          <cell r="A773" t="str">
            <v xml:space="preserve">5117-6                                       </v>
          </cell>
          <cell r="C773">
            <v>0</v>
          </cell>
          <cell r="D773">
            <v>0</v>
          </cell>
        </row>
        <row r="774">
          <cell r="A774" t="str">
            <v xml:space="preserve">5117-6-100                                   </v>
          </cell>
          <cell r="C774">
            <v>0</v>
          </cell>
          <cell r="D774">
            <v>0</v>
          </cell>
        </row>
        <row r="775">
          <cell r="A775" t="str">
            <v xml:space="preserve">5117-6-150                                   </v>
          </cell>
          <cell r="C775">
            <v>26426806.969999999</v>
          </cell>
          <cell r="D775">
            <v>5189879.3000000007</v>
          </cell>
        </row>
        <row r="776">
          <cell r="A776" t="str">
            <v xml:space="preserve">5117-6-170                                   </v>
          </cell>
          <cell r="C776">
            <v>0</v>
          </cell>
          <cell r="D776">
            <v>0</v>
          </cell>
        </row>
        <row r="777">
          <cell r="A777" t="str">
            <v xml:space="preserve">5117-6-200                                   </v>
          </cell>
          <cell r="C777">
            <v>0</v>
          </cell>
          <cell r="D777">
            <v>0</v>
          </cell>
        </row>
        <row r="778">
          <cell r="A778" t="str">
            <v xml:space="preserve">5117-6-250                                   </v>
          </cell>
          <cell r="C778">
            <v>0</v>
          </cell>
          <cell r="D778">
            <v>0</v>
          </cell>
        </row>
        <row r="779">
          <cell r="A779" t="str">
            <v xml:space="preserve">5117-6-270                                   </v>
          </cell>
          <cell r="C779">
            <v>0</v>
          </cell>
          <cell r="D779">
            <v>0</v>
          </cell>
        </row>
        <row r="780">
          <cell r="A780" t="str">
            <v xml:space="preserve">5117-6-300                                   </v>
          </cell>
          <cell r="C780">
            <v>0</v>
          </cell>
          <cell r="D780">
            <v>0</v>
          </cell>
        </row>
        <row r="781">
          <cell r="A781" t="str">
            <v xml:space="preserve">5117-7-100                                   </v>
          </cell>
          <cell r="C781">
            <v>0</v>
          </cell>
          <cell r="D781">
            <v>0</v>
          </cell>
        </row>
        <row r="782">
          <cell r="A782" t="str">
            <v xml:space="preserve">5117-7-200                                   </v>
          </cell>
          <cell r="C782">
            <v>0</v>
          </cell>
          <cell r="D782">
            <v>0</v>
          </cell>
        </row>
        <row r="783">
          <cell r="A783" t="str">
            <v xml:space="preserve">5118-2                                       </v>
          </cell>
          <cell r="C783">
            <v>0</v>
          </cell>
          <cell r="D783">
            <v>0</v>
          </cell>
        </row>
        <row r="784">
          <cell r="A784" t="str">
            <v xml:space="preserve">5118-2-000                                   </v>
          </cell>
          <cell r="C784">
            <v>0</v>
          </cell>
          <cell r="D784">
            <v>0</v>
          </cell>
        </row>
        <row r="785">
          <cell r="A785" t="str">
            <v xml:space="preserve">5118-2-100                                   </v>
          </cell>
          <cell r="C785">
            <v>7572951.1100000003</v>
          </cell>
          <cell r="D785">
            <v>1456209.7599999988</v>
          </cell>
        </row>
        <row r="786">
          <cell r="A786" t="str">
            <v xml:space="preserve">5118-2-110                                   </v>
          </cell>
          <cell r="C786">
            <v>224479.65</v>
          </cell>
          <cell r="D786">
            <v>0</v>
          </cell>
        </row>
        <row r="787">
          <cell r="A787" t="str">
            <v xml:space="preserve">5118-2-111                                   </v>
          </cell>
          <cell r="C787">
            <v>0</v>
          </cell>
          <cell r="D787">
            <v>0</v>
          </cell>
        </row>
        <row r="788">
          <cell r="A788" t="str">
            <v xml:space="preserve">5118-2-112                                   </v>
          </cell>
          <cell r="C788">
            <v>0</v>
          </cell>
          <cell r="D788">
            <v>0</v>
          </cell>
        </row>
        <row r="789">
          <cell r="A789" t="str">
            <v xml:space="preserve">5118-2-112-1                                 </v>
          </cell>
          <cell r="C789">
            <v>1339267.22</v>
          </cell>
          <cell r="D789">
            <v>253172.52000000002</v>
          </cell>
        </row>
        <row r="790">
          <cell r="A790" t="str">
            <v xml:space="preserve">5118-2-112-2                                 </v>
          </cell>
          <cell r="C790">
            <v>0</v>
          </cell>
          <cell r="D790">
            <v>0</v>
          </cell>
        </row>
        <row r="791">
          <cell r="A791" t="str">
            <v xml:space="preserve">5118-2-112-3                                 </v>
          </cell>
          <cell r="C791">
            <v>0</v>
          </cell>
          <cell r="D791">
            <v>0</v>
          </cell>
        </row>
        <row r="792">
          <cell r="A792" t="str">
            <v xml:space="preserve">5118-2-113                                   </v>
          </cell>
          <cell r="C792">
            <v>0</v>
          </cell>
          <cell r="D792">
            <v>0</v>
          </cell>
        </row>
        <row r="793">
          <cell r="A793" t="str">
            <v xml:space="preserve">5118-2-114                                   </v>
          </cell>
          <cell r="C793">
            <v>0</v>
          </cell>
          <cell r="D793">
            <v>0</v>
          </cell>
        </row>
        <row r="794">
          <cell r="A794" t="str">
            <v xml:space="preserve">5118-2-115                                   </v>
          </cell>
          <cell r="C794">
            <v>729601.09</v>
          </cell>
          <cell r="D794">
            <v>135086.83000000007</v>
          </cell>
        </row>
        <row r="795">
          <cell r="A795" t="str">
            <v xml:space="preserve">5118-2-120                                   </v>
          </cell>
          <cell r="C795">
            <v>0</v>
          </cell>
          <cell r="D795">
            <v>0</v>
          </cell>
        </row>
        <row r="796">
          <cell r="A796" t="str">
            <v xml:space="preserve">5118-2-130                                   </v>
          </cell>
          <cell r="C796">
            <v>0</v>
          </cell>
          <cell r="D796">
            <v>0</v>
          </cell>
        </row>
        <row r="797">
          <cell r="A797" t="str">
            <v xml:space="preserve">5118-2-140                                   </v>
          </cell>
          <cell r="C797">
            <v>0</v>
          </cell>
          <cell r="D797">
            <v>0</v>
          </cell>
        </row>
        <row r="798">
          <cell r="A798" t="str">
            <v xml:space="preserve">5118-2-141                                   </v>
          </cell>
          <cell r="C798">
            <v>0</v>
          </cell>
          <cell r="D798">
            <v>0</v>
          </cell>
        </row>
        <row r="799">
          <cell r="A799" t="str">
            <v xml:space="preserve">5118-2-142                                   </v>
          </cell>
          <cell r="C799">
            <v>0</v>
          </cell>
          <cell r="D799">
            <v>0</v>
          </cell>
        </row>
        <row r="800">
          <cell r="A800" t="str">
            <v xml:space="preserve">5118-2-200                                   </v>
          </cell>
          <cell r="C800">
            <v>0</v>
          </cell>
          <cell r="D800">
            <v>0</v>
          </cell>
        </row>
        <row r="801">
          <cell r="A801" t="str">
            <v xml:space="preserve">5118-2-300                                   </v>
          </cell>
          <cell r="C801">
            <v>4307.42</v>
          </cell>
          <cell r="D801">
            <v>920.61999999999989</v>
          </cell>
        </row>
        <row r="802">
          <cell r="A802" t="str">
            <v xml:space="preserve">5118-2-400                                   </v>
          </cell>
          <cell r="C802">
            <v>0</v>
          </cell>
          <cell r="D802">
            <v>0</v>
          </cell>
        </row>
        <row r="803">
          <cell r="A803" t="str">
            <v xml:space="preserve">5118-2-500                                   </v>
          </cell>
          <cell r="C803">
            <v>0</v>
          </cell>
          <cell r="D803">
            <v>0</v>
          </cell>
        </row>
        <row r="804">
          <cell r="A804" t="str">
            <v xml:space="preserve">5118-2-600                                   </v>
          </cell>
          <cell r="C804">
            <v>0</v>
          </cell>
          <cell r="D804">
            <v>0</v>
          </cell>
        </row>
        <row r="805">
          <cell r="A805" t="str">
            <v xml:space="preserve">5118-2-610                                   </v>
          </cell>
          <cell r="C805">
            <v>0</v>
          </cell>
          <cell r="D805">
            <v>0</v>
          </cell>
        </row>
        <row r="806">
          <cell r="A806" t="str">
            <v xml:space="preserve">5118-2-620                                   </v>
          </cell>
          <cell r="C806">
            <v>0</v>
          </cell>
          <cell r="D806">
            <v>0</v>
          </cell>
        </row>
        <row r="807">
          <cell r="A807" t="str">
            <v xml:space="preserve">5118-2-700                                   </v>
          </cell>
          <cell r="C807">
            <v>0</v>
          </cell>
          <cell r="D807">
            <v>0</v>
          </cell>
        </row>
        <row r="808">
          <cell r="A808" t="str">
            <v xml:space="preserve">5118-2-710                                   </v>
          </cell>
          <cell r="C808">
            <v>42215.5</v>
          </cell>
          <cell r="D808">
            <v>10668</v>
          </cell>
        </row>
        <row r="809">
          <cell r="A809" t="str">
            <v xml:space="preserve">5118-2-720                                   </v>
          </cell>
          <cell r="C809">
            <v>0</v>
          </cell>
          <cell r="D809">
            <v>0</v>
          </cell>
        </row>
        <row r="810">
          <cell r="A810" t="str">
            <v xml:space="preserve">5118-3                                       </v>
          </cell>
          <cell r="C810">
            <v>0</v>
          </cell>
          <cell r="D810">
            <v>0</v>
          </cell>
        </row>
        <row r="811">
          <cell r="A811" t="str">
            <v xml:space="preserve">5118-3-000                                   </v>
          </cell>
          <cell r="C811">
            <v>0</v>
          </cell>
          <cell r="D811">
            <v>0</v>
          </cell>
        </row>
        <row r="812">
          <cell r="A812" t="str">
            <v xml:space="preserve">5118-3-100                                   </v>
          </cell>
          <cell r="C812">
            <v>1502426.42</v>
          </cell>
          <cell r="D812">
            <v>314900.58000000007</v>
          </cell>
        </row>
        <row r="813">
          <cell r="A813" t="str">
            <v xml:space="preserve">5118-3-200                                   </v>
          </cell>
          <cell r="C813">
            <v>0</v>
          </cell>
          <cell r="D813">
            <v>0</v>
          </cell>
        </row>
        <row r="814">
          <cell r="A814" t="str">
            <v xml:space="preserve">5118-5                                       </v>
          </cell>
          <cell r="C814">
            <v>0</v>
          </cell>
          <cell r="D814">
            <v>0</v>
          </cell>
        </row>
        <row r="815">
          <cell r="A815" t="str">
            <v xml:space="preserve">5118-5-100                                   </v>
          </cell>
          <cell r="C815">
            <v>0</v>
          </cell>
          <cell r="D815">
            <v>0</v>
          </cell>
        </row>
        <row r="816">
          <cell r="A816" t="str">
            <v xml:space="preserve">5118-5-200                                   </v>
          </cell>
          <cell r="C816">
            <v>0</v>
          </cell>
          <cell r="D816">
            <v>0</v>
          </cell>
        </row>
        <row r="817">
          <cell r="A817" t="str">
            <v xml:space="preserve">5118-6                                       </v>
          </cell>
          <cell r="C817">
            <v>0</v>
          </cell>
          <cell r="D817">
            <v>0</v>
          </cell>
        </row>
        <row r="818">
          <cell r="A818" t="str">
            <v xml:space="preserve">5118-6-100                                   </v>
          </cell>
          <cell r="C818">
            <v>17375277.890000001</v>
          </cell>
          <cell r="D818">
            <v>4227912.3599999994</v>
          </cell>
        </row>
        <row r="819">
          <cell r="A819" t="str">
            <v xml:space="preserve">5118-6-150                                   </v>
          </cell>
          <cell r="C819">
            <v>6003625.79</v>
          </cell>
          <cell r="D819">
            <v>1432148.8200000003</v>
          </cell>
        </row>
        <row r="820">
          <cell r="A820" t="str">
            <v xml:space="preserve">5118-6-170                                   </v>
          </cell>
          <cell r="C820">
            <v>0</v>
          </cell>
          <cell r="D820">
            <v>0</v>
          </cell>
        </row>
        <row r="821">
          <cell r="A821" t="str">
            <v xml:space="preserve">5118-6-200                                   </v>
          </cell>
          <cell r="C821">
            <v>0</v>
          </cell>
          <cell r="D821">
            <v>0</v>
          </cell>
        </row>
        <row r="822">
          <cell r="A822" t="str">
            <v xml:space="preserve">5118-6-250                                   </v>
          </cell>
          <cell r="C822">
            <v>0</v>
          </cell>
          <cell r="D822">
            <v>0</v>
          </cell>
        </row>
        <row r="823">
          <cell r="A823" t="str">
            <v xml:space="preserve">5118-6-270                                   </v>
          </cell>
          <cell r="C823">
            <v>0</v>
          </cell>
          <cell r="D823">
            <v>0</v>
          </cell>
        </row>
        <row r="824">
          <cell r="A824" t="str">
            <v xml:space="preserve">5118-6-300                                   </v>
          </cell>
          <cell r="C824">
            <v>0</v>
          </cell>
          <cell r="D824">
            <v>0</v>
          </cell>
        </row>
        <row r="825">
          <cell r="A825" t="str">
            <v xml:space="preserve">5118-7-100                                   </v>
          </cell>
          <cell r="C825">
            <v>0</v>
          </cell>
          <cell r="D825">
            <v>0</v>
          </cell>
        </row>
        <row r="826">
          <cell r="A826" t="str">
            <v xml:space="preserve">5118-7-200                                   </v>
          </cell>
          <cell r="C826">
            <v>0</v>
          </cell>
          <cell r="D826">
            <v>0</v>
          </cell>
        </row>
        <row r="827">
          <cell r="A827" t="str">
            <v xml:space="preserve">5119-2                                       </v>
          </cell>
          <cell r="C827">
            <v>0</v>
          </cell>
          <cell r="D827">
            <v>0</v>
          </cell>
        </row>
        <row r="828">
          <cell r="A828" t="str">
            <v xml:space="preserve">5119-2-000                                   </v>
          </cell>
          <cell r="C828">
            <v>0</v>
          </cell>
          <cell r="D828">
            <v>0</v>
          </cell>
        </row>
        <row r="829">
          <cell r="A829" t="str">
            <v xml:space="preserve">5119-2-100                                   </v>
          </cell>
          <cell r="C829">
            <v>0</v>
          </cell>
          <cell r="D829">
            <v>0</v>
          </cell>
        </row>
        <row r="830">
          <cell r="A830" t="str">
            <v xml:space="preserve">5119-2-110                                   </v>
          </cell>
          <cell r="C830">
            <v>2849.5</v>
          </cell>
          <cell r="D830">
            <v>0</v>
          </cell>
        </row>
        <row r="831">
          <cell r="A831" t="str">
            <v xml:space="preserve">5119-2-111                                   </v>
          </cell>
          <cell r="C831">
            <v>0</v>
          </cell>
          <cell r="D831">
            <v>0</v>
          </cell>
        </row>
        <row r="832">
          <cell r="A832" t="str">
            <v xml:space="preserve">5119-2-112                                   </v>
          </cell>
          <cell r="C832">
            <v>0</v>
          </cell>
          <cell r="D832">
            <v>0</v>
          </cell>
        </row>
        <row r="833">
          <cell r="A833" t="str">
            <v xml:space="preserve">5119-2-112-1                                 </v>
          </cell>
          <cell r="C833">
            <v>76555.61</v>
          </cell>
          <cell r="D833">
            <v>7224.2799999999988</v>
          </cell>
        </row>
        <row r="834">
          <cell r="A834" t="str">
            <v xml:space="preserve">5119-2-112-2                                 </v>
          </cell>
          <cell r="C834">
            <v>0</v>
          </cell>
          <cell r="D834">
            <v>0</v>
          </cell>
        </row>
        <row r="835">
          <cell r="A835" t="str">
            <v xml:space="preserve">5119-2-112-3                                 </v>
          </cell>
          <cell r="C835">
            <v>0</v>
          </cell>
          <cell r="D835">
            <v>0</v>
          </cell>
        </row>
        <row r="836">
          <cell r="A836" t="str">
            <v xml:space="preserve">5119-2-113                                   </v>
          </cell>
          <cell r="C836">
            <v>0</v>
          </cell>
          <cell r="D836">
            <v>0</v>
          </cell>
        </row>
        <row r="837">
          <cell r="A837" t="str">
            <v xml:space="preserve">5119-2-114                                   </v>
          </cell>
          <cell r="C837">
            <v>0</v>
          </cell>
          <cell r="D837">
            <v>0</v>
          </cell>
        </row>
        <row r="838">
          <cell r="A838" t="str">
            <v xml:space="preserve">5119-2-115                                   </v>
          </cell>
          <cell r="C838">
            <v>0</v>
          </cell>
          <cell r="D838">
            <v>0</v>
          </cell>
        </row>
        <row r="839">
          <cell r="A839" t="str">
            <v xml:space="preserve">5119-2-120                                   </v>
          </cell>
          <cell r="C839">
            <v>0</v>
          </cell>
          <cell r="D839">
            <v>0</v>
          </cell>
        </row>
        <row r="840">
          <cell r="A840" t="str">
            <v xml:space="preserve">5119-2-130                                   </v>
          </cell>
          <cell r="C840">
            <v>0</v>
          </cell>
          <cell r="D840">
            <v>0</v>
          </cell>
        </row>
        <row r="841">
          <cell r="A841" t="str">
            <v xml:space="preserve">5119-2-140                                   </v>
          </cell>
          <cell r="C841">
            <v>0</v>
          </cell>
          <cell r="D841">
            <v>0</v>
          </cell>
        </row>
        <row r="842">
          <cell r="A842" t="str">
            <v xml:space="preserve">5119-2-141                                   </v>
          </cell>
          <cell r="C842">
            <v>0</v>
          </cell>
          <cell r="D842">
            <v>0</v>
          </cell>
        </row>
        <row r="843">
          <cell r="A843" t="str">
            <v xml:space="preserve">5119-2-142                                   </v>
          </cell>
          <cell r="C843">
            <v>0</v>
          </cell>
          <cell r="D843">
            <v>0</v>
          </cell>
        </row>
        <row r="844">
          <cell r="A844" t="str">
            <v xml:space="preserve">5119-2-200                                   </v>
          </cell>
          <cell r="C844">
            <v>0</v>
          </cell>
          <cell r="D844">
            <v>0</v>
          </cell>
        </row>
        <row r="845">
          <cell r="A845" t="str">
            <v xml:space="preserve">5119-2-300                                   </v>
          </cell>
          <cell r="C845">
            <v>0</v>
          </cell>
          <cell r="D845">
            <v>0</v>
          </cell>
        </row>
        <row r="846">
          <cell r="A846" t="str">
            <v xml:space="preserve">5119-2-400                                   </v>
          </cell>
          <cell r="C846">
            <v>0</v>
          </cell>
          <cell r="D846">
            <v>0</v>
          </cell>
        </row>
        <row r="847">
          <cell r="A847" t="str">
            <v xml:space="preserve">5119-2-500                                   </v>
          </cell>
          <cell r="C847">
            <v>0</v>
          </cell>
          <cell r="D847">
            <v>0</v>
          </cell>
        </row>
        <row r="848">
          <cell r="A848" t="str">
            <v xml:space="preserve">5119-2-600                                   </v>
          </cell>
          <cell r="C848">
            <v>0</v>
          </cell>
          <cell r="D848">
            <v>0</v>
          </cell>
        </row>
        <row r="849">
          <cell r="A849" t="str">
            <v xml:space="preserve">5119-2-610                                   </v>
          </cell>
          <cell r="C849">
            <v>0</v>
          </cell>
          <cell r="D849">
            <v>0</v>
          </cell>
        </row>
        <row r="850">
          <cell r="A850" t="str">
            <v xml:space="preserve">5119-2-620                                   </v>
          </cell>
          <cell r="C850">
            <v>0</v>
          </cell>
          <cell r="D850">
            <v>0</v>
          </cell>
        </row>
        <row r="851">
          <cell r="A851" t="str">
            <v xml:space="preserve">5119-2-700                                   </v>
          </cell>
          <cell r="C851">
            <v>0</v>
          </cell>
          <cell r="D851">
            <v>0</v>
          </cell>
        </row>
        <row r="852">
          <cell r="A852" t="str">
            <v xml:space="preserve">5119-2-710                                   </v>
          </cell>
          <cell r="C852">
            <v>3363.3</v>
          </cell>
          <cell r="D852">
            <v>124.11999999999989</v>
          </cell>
        </row>
        <row r="853">
          <cell r="A853" t="str">
            <v xml:space="preserve">5119-2-720                                   </v>
          </cell>
          <cell r="C853">
            <v>0</v>
          </cell>
          <cell r="D853">
            <v>0</v>
          </cell>
        </row>
        <row r="854">
          <cell r="A854" t="str">
            <v xml:space="preserve">5119-3                                       </v>
          </cell>
          <cell r="C854">
            <v>0</v>
          </cell>
          <cell r="D854">
            <v>0</v>
          </cell>
        </row>
        <row r="855">
          <cell r="A855" t="str">
            <v xml:space="preserve">5119-3-000                                   </v>
          </cell>
          <cell r="C855">
            <v>0</v>
          </cell>
          <cell r="D855">
            <v>0</v>
          </cell>
        </row>
        <row r="856">
          <cell r="A856" t="str">
            <v xml:space="preserve">5119-3-100                                   </v>
          </cell>
          <cell r="C856">
            <v>0</v>
          </cell>
          <cell r="D856">
            <v>0</v>
          </cell>
        </row>
        <row r="857">
          <cell r="A857" t="str">
            <v xml:space="preserve">5119-3-200                                   </v>
          </cell>
          <cell r="C857">
            <v>0</v>
          </cell>
          <cell r="D857">
            <v>0</v>
          </cell>
        </row>
        <row r="858">
          <cell r="A858" t="str">
            <v xml:space="preserve">5119-5                                       </v>
          </cell>
          <cell r="C858">
            <v>0</v>
          </cell>
          <cell r="D858">
            <v>0</v>
          </cell>
        </row>
        <row r="859">
          <cell r="A859" t="str">
            <v xml:space="preserve">5119-5-100                                   </v>
          </cell>
          <cell r="C859">
            <v>0</v>
          </cell>
          <cell r="D859">
            <v>0</v>
          </cell>
        </row>
        <row r="860">
          <cell r="A860" t="str">
            <v xml:space="preserve">5119-5-200                                   </v>
          </cell>
          <cell r="C860">
            <v>0</v>
          </cell>
          <cell r="D860">
            <v>0</v>
          </cell>
        </row>
        <row r="861">
          <cell r="A861" t="str">
            <v xml:space="preserve">5119-6                                       </v>
          </cell>
          <cell r="C861">
            <v>0</v>
          </cell>
          <cell r="D861">
            <v>0</v>
          </cell>
        </row>
        <row r="862">
          <cell r="A862" t="str">
            <v xml:space="preserve">5119-6-100                                   </v>
          </cell>
          <cell r="C862">
            <v>0</v>
          </cell>
          <cell r="D862">
            <v>0</v>
          </cell>
        </row>
        <row r="863">
          <cell r="A863" t="str">
            <v xml:space="preserve">5119-6-150                                   </v>
          </cell>
          <cell r="C863">
            <v>0</v>
          </cell>
          <cell r="D863">
            <v>0</v>
          </cell>
        </row>
        <row r="864">
          <cell r="A864" t="str">
            <v xml:space="preserve">5119-6-170                                   </v>
          </cell>
          <cell r="C864">
            <v>0</v>
          </cell>
          <cell r="D864">
            <v>0</v>
          </cell>
        </row>
        <row r="865">
          <cell r="A865" t="str">
            <v xml:space="preserve">5119-6-200                                   </v>
          </cell>
          <cell r="C865">
            <v>0</v>
          </cell>
          <cell r="D865">
            <v>0</v>
          </cell>
        </row>
        <row r="866">
          <cell r="A866" t="str">
            <v xml:space="preserve">5119-6-250                                   </v>
          </cell>
          <cell r="C866">
            <v>0</v>
          </cell>
          <cell r="D866">
            <v>0</v>
          </cell>
        </row>
        <row r="867">
          <cell r="A867" t="str">
            <v xml:space="preserve">5119-6-270                                   </v>
          </cell>
          <cell r="C867">
            <v>0</v>
          </cell>
          <cell r="D867">
            <v>0</v>
          </cell>
        </row>
        <row r="868">
          <cell r="A868" t="str">
            <v xml:space="preserve">5119-6-300                                   </v>
          </cell>
          <cell r="C868">
            <v>0</v>
          </cell>
          <cell r="D868">
            <v>0</v>
          </cell>
        </row>
        <row r="869">
          <cell r="A869" t="str">
            <v xml:space="preserve">5119-7-100                                   </v>
          </cell>
          <cell r="C869">
            <v>0</v>
          </cell>
          <cell r="D869">
            <v>0</v>
          </cell>
        </row>
        <row r="870">
          <cell r="A870" t="str">
            <v xml:space="preserve">5119-7-200                                   </v>
          </cell>
          <cell r="C870">
            <v>0</v>
          </cell>
          <cell r="D870">
            <v>0</v>
          </cell>
        </row>
        <row r="871">
          <cell r="A871" t="str">
            <v xml:space="preserve">5120-2                                       </v>
          </cell>
          <cell r="C871">
            <v>0</v>
          </cell>
          <cell r="D871">
            <v>0</v>
          </cell>
        </row>
        <row r="872">
          <cell r="A872" t="str">
            <v xml:space="preserve">5120-2-000                                   </v>
          </cell>
          <cell r="C872">
            <v>0</v>
          </cell>
          <cell r="D872">
            <v>0</v>
          </cell>
        </row>
        <row r="873">
          <cell r="A873" t="str">
            <v xml:space="preserve">5120-2-100                                   </v>
          </cell>
          <cell r="C873">
            <v>0</v>
          </cell>
          <cell r="D873">
            <v>0</v>
          </cell>
        </row>
        <row r="874">
          <cell r="A874" t="str">
            <v xml:space="preserve">5120-2-110                                   </v>
          </cell>
          <cell r="C874">
            <v>0</v>
          </cell>
          <cell r="D874">
            <v>0</v>
          </cell>
        </row>
        <row r="875">
          <cell r="A875" t="str">
            <v xml:space="preserve">5120-2-111                                   </v>
          </cell>
          <cell r="C875">
            <v>0</v>
          </cell>
          <cell r="D875">
            <v>0</v>
          </cell>
        </row>
        <row r="876">
          <cell r="A876" t="str">
            <v xml:space="preserve">5120-2-112                                   </v>
          </cell>
          <cell r="C876">
            <v>0</v>
          </cell>
          <cell r="D876">
            <v>0</v>
          </cell>
        </row>
        <row r="877">
          <cell r="A877" t="str">
            <v xml:space="preserve">5120-2-112-1                                 </v>
          </cell>
          <cell r="C877">
            <v>0</v>
          </cell>
          <cell r="D877">
            <v>0</v>
          </cell>
        </row>
        <row r="878">
          <cell r="A878" t="str">
            <v xml:space="preserve">5120-2-112-2                                 </v>
          </cell>
          <cell r="C878">
            <v>0</v>
          </cell>
          <cell r="D878">
            <v>0</v>
          </cell>
        </row>
        <row r="879">
          <cell r="A879" t="str">
            <v xml:space="preserve">5120-2-112-3                                 </v>
          </cell>
          <cell r="C879">
            <v>0</v>
          </cell>
          <cell r="D879">
            <v>0</v>
          </cell>
        </row>
        <row r="880">
          <cell r="A880" t="str">
            <v xml:space="preserve">5120-2-113                                   </v>
          </cell>
          <cell r="C880">
            <v>0</v>
          </cell>
          <cell r="D880">
            <v>0</v>
          </cell>
        </row>
        <row r="881">
          <cell r="A881" t="str">
            <v xml:space="preserve">5120-2-114                                   </v>
          </cell>
          <cell r="C881">
            <v>0</v>
          </cell>
          <cell r="D881">
            <v>0</v>
          </cell>
        </row>
        <row r="882">
          <cell r="A882" t="str">
            <v xml:space="preserve">5120-2-115                                   </v>
          </cell>
          <cell r="C882">
            <v>0</v>
          </cell>
          <cell r="D882">
            <v>0</v>
          </cell>
        </row>
        <row r="883">
          <cell r="A883" t="str">
            <v xml:space="preserve">5120-2-120                                   </v>
          </cell>
          <cell r="C883">
            <v>0</v>
          </cell>
          <cell r="D883">
            <v>0</v>
          </cell>
        </row>
        <row r="884">
          <cell r="A884" t="str">
            <v xml:space="preserve">5120-2-130                                   </v>
          </cell>
          <cell r="C884">
            <v>0</v>
          </cell>
          <cell r="D884">
            <v>0</v>
          </cell>
        </row>
        <row r="885">
          <cell r="A885" t="str">
            <v xml:space="preserve">5120-2-140                                   </v>
          </cell>
          <cell r="C885">
            <v>0</v>
          </cell>
          <cell r="D885">
            <v>0</v>
          </cell>
        </row>
        <row r="886">
          <cell r="A886" t="str">
            <v xml:space="preserve">5120-2-141                                   </v>
          </cell>
          <cell r="C886">
            <v>0</v>
          </cell>
          <cell r="D886">
            <v>0</v>
          </cell>
        </row>
        <row r="887">
          <cell r="A887" t="str">
            <v xml:space="preserve">5120-2-142                                   </v>
          </cell>
          <cell r="C887">
            <v>0</v>
          </cell>
          <cell r="D887">
            <v>0</v>
          </cell>
        </row>
        <row r="888">
          <cell r="A888" t="str">
            <v xml:space="preserve">5120-2-200                                   </v>
          </cell>
          <cell r="C888">
            <v>0</v>
          </cell>
          <cell r="D888">
            <v>0</v>
          </cell>
        </row>
        <row r="889">
          <cell r="A889" t="str">
            <v xml:space="preserve">5120-2-300                                   </v>
          </cell>
          <cell r="C889">
            <v>0</v>
          </cell>
          <cell r="D889">
            <v>0</v>
          </cell>
        </row>
        <row r="890">
          <cell r="A890" t="str">
            <v xml:space="preserve">5120-2-400                                   </v>
          </cell>
          <cell r="C890">
            <v>0</v>
          </cell>
          <cell r="D890">
            <v>0</v>
          </cell>
        </row>
        <row r="891">
          <cell r="A891" t="str">
            <v xml:space="preserve">5120-2-500                                   </v>
          </cell>
          <cell r="C891">
            <v>0</v>
          </cell>
          <cell r="D891">
            <v>0</v>
          </cell>
        </row>
        <row r="892">
          <cell r="A892" t="str">
            <v xml:space="preserve">5120-2-600                                   </v>
          </cell>
          <cell r="C892">
            <v>0</v>
          </cell>
          <cell r="D892">
            <v>0</v>
          </cell>
        </row>
        <row r="893">
          <cell r="A893" t="str">
            <v xml:space="preserve">5120-2-610                                   </v>
          </cell>
          <cell r="C893">
            <v>0</v>
          </cell>
          <cell r="D893">
            <v>0</v>
          </cell>
        </row>
        <row r="894">
          <cell r="A894" t="str">
            <v xml:space="preserve">5120-2-620                                   </v>
          </cell>
          <cell r="C894">
            <v>0</v>
          </cell>
          <cell r="D894">
            <v>0</v>
          </cell>
        </row>
        <row r="895">
          <cell r="A895" t="str">
            <v xml:space="preserve">5120-2-700                                   </v>
          </cell>
          <cell r="C895">
            <v>0</v>
          </cell>
          <cell r="D895">
            <v>0</v>
          </cell>
        </row>
        <row r="896">
          <cell r="A896" t="str">
            <v xml:space="preserve">5120-2-710                                   </v>
          </cell>
          <cell r="C896">
            <v>0</v>
          </cell>
          <cell r="D896">
            <v>0</v>
          </cell>
        </row>
        <row r="897">
          <cell r="A897" t="str">
            <v xml:space="preserve">5120-2-720                                   </v>
          </cell>
          <cell r="C897">
            <v>0</v>
          </cell>
          <cell r="D897">
            <v>0</v>
          </cell>
        </row>
        <row r="898">
          <cell r="A898" t="str">
            <v xml:space="preserve">5120-3                                       </v>
          </cell>
          <cell r="C898">
            <v>0</v>
          </cell>
          <cell r="D898">
            <v>0</v>
          </cell>
        </row>
        <row r="899">
          <cell r="A899" t="str">
            <v xml:space="preserve">5120-3-000                                   </v>
          </cell>
          <cell r="C899">
            <v>0</v>
          </cell>
          <cell r="D899">
            <v>0</v>
          </cell>
        </row>
        <row r="900">
          <cell r="A900" t="str">
            <v xml:space="preserve">5120-3-100                                   </v>
          </cell>
          <cell r="C900">
            <v>0</v>
          </cell>
          <cell r="D900">
            <v>0</v>
          </cell>
        </row>
        <row r="901">
          <cell r="A901" t="str">
            <v xml:space="preserve">5120-3-200                                   </v>
          </cell>
          <cell r="C901">
            <v>0</v>
          </cell>
          <cell r="D901">
            <v>0</v>
          </cell>
        </row>
        <row r="902">
          <cell r="A902" t="str">
            <v xml:space="preserve">5120-5                                       </v>
          </cell>
          <cell r="C902">
            <v>0</v>
          </cell>
          <cell r="D902">
            <v>0</v>
          </cell>
        </row>
        <row r="903">
          <cell r="A903" t="str">
            <v xml:space="preserve">5120-5-100                                   </v>
          </cell>
          <cell r="C903">
            <v>0</v>
          </cell>
          <cell r="D903">
            <v>0</v>
          </cell>
        </row>
        <row r="904">
          <cell r="A904" t="str">
            <v xml:space="preserve">5120-5-200                                   </v>
          </cell>
          <cell r="C904">
            <v>0</v>
          </cell>
          <cell r="D904">
            <v>0</v>
          </cell>
        </row>
        <row r="905">
          <cell r="A905" t="str">
            <v xml:space="preserve">5120-6                                       </v>
          </cell>
          <cell r="C905">
            <v>0</v>
          </cell>
          <cell r="D905">
            <v>0</v>
          </cell>
        </row>
        <row r="906">
          <cell r="A906" t="str">
            <v xml:space="preserve">5120-6-100                                   </v>
          </cell>
          <cell r="C906">
            <v>0</v>
          </cell>
          <cell r="D906">
            <v>0</v>
          </cell>
        </row>
        <row r="907">
          <cell r="A907" t="str">
            <v xml:space="preserve">5120-6-150                                   </v>
          </cell>
          <cell r="C907">
            <v>0</v>
          </cell>
          <cell r="D907">
            <v>0</v>
          </cell>
        </row>
        <row r="908">
          <cell r="A908" t="str">
            <v xml:space="preserve">5120-6-170                                   </v>
          </cell>
          <cell r="C908">
            <v>0</v>
          </cell>
          <cell r="D908">
            <v>0</v>
          </cell>
        </row>
        <row r="909">
          <cell r="A909" t="str">
            <v xml:space="preserve">5120-6-200                                   </v>
          </cell>
          <cell r="C909">
            <v>0</v>
          </cell>
          <cell r="D909">
            <v>0</v>
          </cell>
        </row>
        <row r="910">
          <cell r="A910" t="str">
            <v xml:space="preserve">5120-6-250                                   </v>
          </cell>
          <cell r="C910">
            <v>0</v>
          </cell>
          <cell r="D910">
            <v>0</v>
          </cell>
        </row>
        <row r="911">
          <cell r="A911" t="str">
            <v xml:space="preserve">5120-6-270                                   </v>
          </cell>
          <cell r="C911">
            <v>0</v>
          </cell>
          <cell r="D911">
            <v>0</v>
          </cell>
        </row>
        <row r="912">
          <cell r="A912" t="str">
            <v xml:space="preserve">5120-6-300                                   </v>
          </cell>
          <cell r="C912">
            <v>0</v>
          </cell>
          <cell r="D912">
            <v>0</v>
          </cell>
        </row>
        <row r="913">
          <cell r="A913" t="str">
            <v xml:space="preserve">5120-7-100                                   </v>
          </cell>
          <cell r="C913">
            <v>0</v>
          </cell>
          <cell r="D913">
            <v>0</v>
          </cell>
        </row>
        <row r="914">
          <cell r="A914" t="str">
            <v xml:space="preserve">5120-7-200                                   </v>
          </cell>
          <cell r="C914">
            <v>0</v>
          </cell>
          <cell r="D914">
            <v>0</v>
          </cell>
        </row>
        <row r="915">
          <cell r="A915" t="str">
            <v xml:space="preserve">5121-2                                       </v>
          </cell>
          <cell r="C915">
            <v>0</v>
          </cell>
          <cell r="D915">
            <v>0</v>
          </cell>
        </row>
        <row r="916">
          <cell r="A916" t="str">
            <v xml:space="preserve">5121-2-000                                   </v>
          </cell>
          <cell r="C916">
            <v>0</v>
          </cell>
          <cell r="D916">
            <v>0</v>
          </cell>
        </row>
        <row r="917">
          <cell r="A917" t="str">
            <v xml:space="preserve">5121-2-100                                   </v>
          </cell>
          <cell r="C917">
            <v>0</v>
          </cell>
          <cell r="D917">
            <v>0</v>
          </cell>
        </row>
        <row r="918">
          <cell r="A918" t="str">
            <v xml:space="preserve">5121-2-110                                   </v>
          </cell>
          <cell r="C918">
            <v>0</v>
          </cell>
          <cell r="D918">
            <v>0</v>
          </cell>
        </row>
        <row r="919">
          <cell r="A919" t="str">
            <v xml:space="preserve">5121-2-120                                   </v>
          </cell>
          <cell r="C919">
            <v>0</v>
          </cell>
          <cell r="D919">
            <v>0</v>
          </cell>
        </row>
        <row r="920">
          <cell r="A920" t="str">
            <v xml:space="preserve">5121-2-130                                   </v>
          </cell>
          <cell r="C920">
            <v>0</v>
          </cell>
          <cell r="D920">
            <v>0</v>
          </cell>
        </row>
        <row r="921">
          <cell r="A921" t="str">
            <v xml:space="preserve">5121-2-140                                   </v>
          </cell>
          <cell r="C921">
            <v>0</v>
          </cell>
          <cell r="D921">
            <v>0</v>
          </cell>
        </row>
        <row r="922">
          <cell r="A922" t="str">
            <v xml:space="preserve">5121-2-141                                   </v>
          </cell>
          <cell r="C922">
            <v>0</v>
          </cell>
          <cell r="D922">
            <v>0</v>
          </cell>
        </row>
        <row r="923">
          <cell r="A923" t="str">
            <v xml:space="preserve">5121-2-142                                   </v>
          </cell>
          <cell r="C923">
            <v>0</v>
          </cell>
          <cell r="D923">
            <v>0</v>
          </cell>
        </row>
        <row r="924">
          <cell r="A924" t="str">
            <v xml:space="preserve">5121-2-200                                   </v>
          </cell>
          <cell r="C924">
            <v>0</v>
          </cell>
          <cell r="D924">
            <v>0</v>
          </cell>
        </row>
        <row r="925">
          <cell r="A925" t="str">
            <v xml:space="preserve">5121-2-300                                   </v>
          </cell>
          <cell r="C925">
            <v>0</v>
          </cell>
          <cell r="D925">
            <v>0</v>
          </cell>
        </row>
        <row r="926">
          <cell r="A926" t="str">
            <v xml:space="preserve">5121-2-400                                   </v>
          </cell>
          <cell r="C926">
            <v>0</v>
          </cell>
          <cell r="D926">
            <v>0</v>
          </cell>
        </row>
        <row r="927">
          <cell r="A927" t="str">
            <v xml:space="preserve">5121-2-500                                   </v>
          </cell>
          <cell r="C927">
            <v>0</v>
          </cell>
          <cell r="D927">
            <v>0</v>
          </cell>
        </row>
        <row r="928">
          <cell r="A928" t="str">
            <v xml:space="preserve">5121-2-600                                   </v>
          </cell>
          <cell r="C928">
            <v>0</v>
          </cell>
          <cell r="D928">
            <v>0</v>
          </cell>
        </row>
        <row r="929">
          <cell r="A929" t="str">
            <v xml:space="preserve">5121-2-610                                   </v>
          </cell>
          <cell r="C929">
            <v>0</v>
          </cell>
          <cell r="D929">
            <v>0</v>
          </cell>
        </row>
        <row r="930">
          <cell r="A930" t="str">
            <v xml:space="preserve">5121-2-620                                   </v>
          </cell>
          <cell r="C930">
            <v>0</v>
          </cell>
          <cell r="D930">
            <v>0</v>
          </cell>
        </row>
        <row r="931">
          <cell r="A931" t="str">
            <v xml:space="preserve">5121-2-700                                   </v>
          </cell>
          <cell r="C931">
            <v>0</v>
          </cell>
          <cell r="D931">
            <v>0</v>
          </cell>
        </row>
        <row r="932">
          <cell r="A932" t="str">
            <v xml:space="preserve">5121-2-710                                   </v>
          </cell>
          <cell r="C932">
            <v>2721448</v>
          </cell>
          <cell r="D932">
            <v>441698.5</v>
          </cell>
        </row>
        <row r="933">
          <cell r="A933" t="str">
            <v xml:space="preserve">5121-2-720                                   </v>
          </cell>
          <cell r="C933">
            <v>0</v>
          </cell>
          <cell r="D933">
            <v>316</v>
          </cell>
        </row>
        <row r="934">
          <cell r="A934" t="str">
            <v xml:space="preserve">5121-3                                       </v>
          </cell>
          <cell r="C934">
            <v>0</v>
          </cell>
          <cell r="D934">
            <v>0</v>
          </cell>
        </row>
        <row r="935">
          <cell r="A935" t="str">
            <v xml:space="preserve">5121-3-000                                   </v>
          </cell>
          <cell r="C935">
            <v>0</v>
          </cell>
          <cell r="D935">
            <v>0</v>
          </cell>
        </row>
        <row r="936">
          <cell r="A936" t="str">
            <v xml:space="preserve">5121-3-100                                   </v>
          </cell>
          <cell r="C936">
            <v>0</v>
          </cell>
          <cell r="D936">
            <v>0</v>
          </cell>
        </row>
        <row r="937">
          <cell r="A937" t="str">
            <v xml:space="preserve">5121-3-200                                   </v>
          </cell>
          <cell r="C937">
            <v>0</v>
          </cell>
          <cell r="D937">
            <v>0</v>
          </cell>
        </row>
        <row r="938">
          <cell r="A938" t="str">
            <v xml:space="preserve">5121-5                                       </v>
          </cell>
          <cell r="C938">
            <v>0</v>
          </cell>
          <cell r="D938">
            <v>0</v>
          </cell>
        </row>
        <row r="939">
          <cell r="A939" t="str">
            <v xml:space="preserve">5121-5-100                                   </v>
          </cell>
          <cell r="C939">
            <v>0</v>
          </cell>
          <cell r="D939">
            <v>0</v>
          </cell>
        </row>
        <row r="940">
          <cell r="A940" t="str">
            <v xml:space="preserve">5121-5-200                                   </v>
          </cell>
          <cell r="C940">
            <v>0</v>
          </cell>
          <cell r="D940">
            <v>0</v>
          </cell>
        </row>
        <row r="941">
          <cell r="A941" t="str">
            <v xml:space="preserve">5121-6                                       </v>
          </cell>
          <cell r="C941">
            <v>0</v>
          </cell>
          <cell r="D941">
            <v>0</v>
          </cell>
        </row>
        <row r="942">
          <cell r="A942" t="str">
            <v xml:space="preserve">5121-6-100                                   </v>
          </cell>
          <cell r="C942">
            <v>0</v>
          </cell>
          <cell r="D942">
            <v>0</v>
          </cell>
        </row>
        <row r="943">
          <cell r="A943" t="str">
            <v xml:space="preserve">5121-6-150                                   </v>
          </cell>
          <cell r="C943">
            <v>0</v>
          </cell>
          <cell r="D943">
            <v>2160</v>
          </cell>
        </row>
        <row r="944">
          <cell r="A944" t="str">
            <v xml:space="preserve">5121-6-170                                   </v>
          </cell>
          <cell r="C944">
            <v>0</v>
          </cell>
          <cell r="D944">
            <v>0</v>
          </cell>
        </row>
        <row r="945">
          <cell r="A945" t="str">
            <v xml:space="preserve">5121-6-200                                   </v>
          </cell>
          <cell r="C945">
            <v>0</v>
          </cell>
          <cell r="D945">
            <v>0</v>
          </cell>
        </row>
        <row r="946">
          <cell r="A946" t="str">
            <v xml:space="preserve">5121-6-250                                   </v>
          </cell>
          <cell r="C946">
            <v>0</v>
          </cell>
          <cell r="D946">
            <v>0</v>
          </cell>
        </row>
        <row r="947">
          <cell r="A947" t="str">
            <v xml:space="preserve">5121-6-270                                   </v>
          </cell>
          <cell r="C947">
            <v>0</v>
          </cell>
          <cell r="D947">
            <v>0</v>
          </cell>
        </row>
        <row r="948">
          <cell r="A948" t="str">
            <v xml:space="preserve">5121-6-300                                   </v>
          </cell>
          <cell r="C948">
            <v>0</v>
          </cell>
          <cell r="D948">
            <v>0</v>
          </cell>
        </row>
        <row r="949">
          <cell r="A949" t="str">
            <v xml:space="preserve">5121-7-100                                   </v>
          </cell>
          <cell r="C949">
            <v>0</v>
          </cell>
          <cell r="D949">
            <v>0</v>
          </cell>
        </row>
        <row r="950">
          <cell r="A950" t="str">
            <v xml:space="preserve">5121-7-200                                   </v>
          </cell>
          <cell r="C950">
            <v>0</v>
          </cell>
          <cell r="D950">
            <v>0</v>
          </cell>
        </row>
        <row r="951">
          <cell r="A951" t="str">
            <v xml:space="preserve">5122-2                                       </v>
          </cell>
          <cell r="C951">
            <v>0</v>
          </cell>
          <cell r="D951">
            <v>0</v>
          </cell>
        </row>
        <row r="952">
          <cell r="A952" t="str">
            <v xml:space="preserve">5122-2-000                                   </v>
          </cell>
          <cell r="C952">
            <v>0</v>
          </cell>
          <cell r="D952">
            <v>0</v>
          </cell>
        </row>
        <row r="953">
          <cell r="A953" t="str">
            <v xml:space="preserve">5122-2-100                                   </v>
          </cell>
          <cell r="C953">
            <v>0</v>
          </cell>
          <cell r="D953">
            <v>0</v>
          </cell>
        </row>
        <row r="954">
          <cell r="A954" t="str">
            <v xml:space="preserve">5122-2-110                                   </v>
          </cell>
          <cell r="C954">
            <v>0</v>
          </cell>
          <cell r="D954">
            <v>0</v>
          </cell>
        </row>
        <row r="955">
          <cell r="A955" t="str">
            <v xml:space="preserve">5122-2-120                                   </v>
          </cell>
          <cell r="C955">
            <v>0</v>
          </cell>
          <cell r="D955">
            <v>0</v>
          </cell>
        </row>
        <row r="956">
          <cell r="A956" t="str">
            <v xml:space="preserve">5122-2-130                                   </v>
          </cell>
          <cell r="C956">
            <v>0</v>
          </cell>
          <cell r="D956">
            <v>0</v>
          </cell>
        </row>
        <row r="957">
          <cell r="A957" t="str">
            <v xml:space="preserve">5122-2-140                                   </v>
          </cell>
          <cell r="C957">
            <v>0</v>
          </cell>
          <cell r="D957">
            <v>0</v>
          </cell>
        </row>
        <row r="958">
          <cell r="A958" t="str">
            <v xml:space="preserve">5122-2-141                                   </v>
          </cell>
          <cell r="C958">
            <v>0</v>
          </cell>
          <cell r="D958">
            <v>0</v>
          </cell>
        </row>
        <row r="959">
          <cell r="A959" t="str">
            <v xml:space="preserve">5122-2-142                                   </v>
          </cell>
          <cell r="C959">
            <v>0</v>
          </cell>
          <cell r="D959">
            <v>0</v>
          </cell>
        </row>
        <row r="960">
          <cell r="A960" t="str">
            <v xml:space="preserve">5122-2-200                                   </v>
          </cell>
          <cell r="C960">
            <v>0</v>
          </cell>
          <cell r="D960">
            <v>0</v>
          </cell>
        </row>
        <row r="961">
          <cell r="A961" t="str">
            <v xml:space="preserve">5122-2-300                                   </v>
          </cell>
          <cell r="C961">
            <v>0</v>
          </cell>
          <cell r="D961">
            <v>0</v>
          </cell>
        </row>
        <row r="962">
          <cell r="A962" t="str">
            <v xml:space="preserve">5122-2-400                                   </v>
          </cell>
          <cell r="C962">
            <v>0</v>
          </cell>
          <cell r="D962">
            <v>0</v>
          </cell>
        </row>
        <row r="963">
          <cell r="A963" t="str">
            <v xml:space="preserve">5122-2-500                                   </v>
          </cell>
          <cell r="C963">
            <v>0</v>
          </cell>
          <cell r="D963">
            <v>0</v>
          </cell>
        </row>
        <row r="964">
          <cell r="A964" t="str">
            <v xml:space="preserve">5122-2-600                                   </v>
          </cell>
          <cell r="C964">
            <v>0</v>
          </cell>
          <cell r="D964">
            <v>0</v>
          </cell>
        </row>
        <row r="965">
          <cell r="A965" t="str">
            <v xml:space="preserve">5122-2-610                                   </v>
          </cell>
          <cell r="C965">
            <v>0</v>
          </cell>
          <cell r="D965">
            <v>0</v>
          </cell>
        </row>
        <row r="966">
          <cell r="A966" t="str">
            <v xml:space="preserve">5122-2-620                                   </v>
          </cell>
          <cell r="C966">
            <v>0</v>
          </cell>
          <cell r="D966">
            <v>0</v>
          </cell>
        </row>
        <row r="967">
          <cell r="A967" t="str">
            <v xml:space="preserve">5122-2-700                                   </v>
          </cell>
          <cell r="C967">
            <v>0</v>
          </cell>
          <cell r="D967">
            <v>0</v>
          </cell>
        </row>
        <row r="968">
          <cell r="A968" t="str">
            <v xml:space="preserve">5122-2-710                                   </v>
          </cell>
          <cell r="C968">
            <v>0</v>
          </cell>
          <cell r="D968">
            <v>0</v>
          </cell>
        </row>
        <row r="969">
          <cell r="A969" t="str">
            <v xml:space="preserve">5122-2-720                                   </v>
          </cell>
          <cell r="C969">
            <v>0</v>
          </cell>
          <cell r="D969">
            <v>0</v>
          </cell>
        </row>
        <row r="970">
          <cell r="A970" t="str">
            <v xml:space="preserve">5122-3                                       </v>
          </cell>
          <cell r="C970">
            <v>0</v>
          </cell>
          <cell r="D970">
            <v>0</v>
          </cell>
        </row>
        <row r="971">
          <cell r="A971" t="str">
            <v xml:space="preserve">5122-3-000                                   </v>
          </cell>
          <cell r="C971">
            <v>0</v>
          </cell>
          <cell r="D971">
            <v>0</v>
          </cell>
        </row>
        <row r="972">
          <cell r="A972" t="str">
            <v xml:space="preserve">5122-3-100                                   </v>
          </cell>
          <cell r="C972">
            <v>0</v>
          </cell>
          <cell r="D972">
            <v>0</v>
          </cell>
        </row>
        <row r="973">
          <cell r="A973" t="str">
            <v xml:space="preserve">5122-3-200                                   </v>
          </cell>
          <cell r="C973">
            <v>0</v>
          </cell>
          <cell r="D973">
            <v>0</v>
          </cell>
        </row>
        <row r="974">
          <cell r="A974" t="str">
            <v xml:space="preserve">5122-5                                       </v>
          </cell>
          <cell r="C974">
            <v>0</v>
          </cell>
          <cell r="D974">
            <v>0</v>
          </cell>
        </row>
        <row r="975">
          <cell r="A975" t="str">
            <v xml:space="preserve">5122-5-100                                   </v>
          </cell>
          <cell r="C975">
            <v>0</v>
          </cell>
          <cell r="D975">
            <v>0</v>
          </cell>
        </row>
        <row r="976">
          <cell r="A976" t="str">
            <v xml:space="preserve">5122-5-200                                   </v>
          </cell>
          <cell r="C976">
            <v>0</v>
          </cell>
          <cell r="D976">
            <v>0</v>
          </cell>
        </row>
        <row r="977">
          <cell r="A977" t="str">
            <v xml:space="preserve">5122-6                                       </v>
          </cell>
          <cell r="C977">
            <v>0</v>
          </cell>
          <cell r="D977">
            <v>0</v>
          </cell>
        </row>
        <row r="978">
          <cell r="A978" t="str">
            <v xml:space="preserve">5122-6-100                                   </v>
          </cell>
          <cell r="C978">
            <v>0</v>
          </cell>
          <cell r="D978">
            <v>0</v>
          </cell>
        </row>
        <row r="979">
          <cell r="A979" t="str">
            <v xml:space="preserve">5122-6-150                                   </v>
          </cell>
          <cell r="C979">
            <v>1701071.8</v>
          </cell>
          <cell r="D979">
            <v>322190</v>
          </cell>
        </row>
        <row r="980">
          <cell r="A980" t="str">
            <v xml:space="preserve">5122-6-170                                   </v>
          </cell>
          <cell r="C980">
            <v>0</v>
          </cell>
          <cell r="D980">
            <v>0</v>
          </cell>
        </row>
        <row r="981">
          <cell r="A981" t="str">
            <v xml:space="preserve">5122-6-200                                   </v>
          </cell>
          <cell r="C981">
            <v>0</v>
          </cell>
          <cell r="D981">
            <v>0</v>
          </cell>
        </row>
        <row r="982">
          <cell r="A982" t="str">
            <v xml:space="preserve">5122-6-250                                   </v>
          </cell>
          <cell r="C982">
            <v>0</v>
          </cell>
          <cell r="D982">
            <v>0</v>
          </cell>
        </row>
        <row r="983">
          <cell r="A983" t="str">
            <v xml:space="preserve">5122-6-270                                   </v>
          </cell>
          <cell r="C983">
            <v>0</v>
          </cell>
          <cell r="D983">
            <v>0</v>
          </cell>
        </row>
        <row r="984">
          <cell r="A984" t="str">
            <v xml:space="preserve">5122-6-300                                   </v>
          </cell>
          <cell r="C984">
            <v>0</v>
          </cell>
          <cell r="D984">
            <v>0</v>
          </cell>
        </row>
        <row r="985">
          <cell r="A985" t="str">
            <v xml:space="preserve">5122-7-100                                   </v>
          </cell>
          <cell r="C985">
            <v>0</v>
          </cell>
          <cell r="D985">
            <v>0</v>
          </cell>
        </row>
        <row r="986">
          <cell r="A986" t="str">
            <v xml:space="preserve">5122-7-200                                   </v>
          </cell>
          <cell r="C986">
            <v>0</v>
          </cell>
          <cell r="D986">
            <v>0</v>
          </cell>
        </row>
        <row r="987">
          <cell r="A987" t="str">
            <v xml:space="preserve">5123-2                                       </v>
          </cell>
          <cell r="C987">
            <v>0</v>
          </cell>
          <cell r="D987">
            <v>0</v>
          </cell>
        </row>
        <row r="988">
          <cell r="A988" t="str">
            <v xml:space="preserve">5123-2-000                                   </v>
          </cell>
          <cell r="C988">
            <v>0</v>
          </cell>
          <cell r="D988">
            <v>0</v>
          </cell>
        </row>
        <row r="989">
          <cell r="A989" t="str">
            <v xml:space="preserve">5123-2-100                                   </v>
          </cell>
          <cell r="C989">
            <v>0</v>
          </cell>
          <cell r="D989">
            <v>0</v>
          </cell>
        </row>
        <row r="990">
          <cell r="A990" t="str">
            <v xml:space="preserve">5123-2-110                                   </v>
          </cell>
          <cell r="C990">
            <v>0</v>
          </cell>
          <cell r="D990">
            <v>0</v>
          </cell>
        </row>
        <row r="991">
          <cell r="A991" t="str">
            <v xml:space="preserve">5123-2-120                                   </v>
          </cell>
          <cell r="C991">
            <v>0</v>
          </cell>
          <cell r="D991">
            <v>0</v>
          </cell>
        </row>
        <row r="992">
          <cell r="A992" t="str">
            <v xml:space="preserve">5123-2-130                                   </v>
          </cell>
          <cell r="C992">
            <v>0</v>
          </cell>
          <cell r="D992">
            <v>0</v>
          </cell>
        </row>
        <row r="993">
          <cell r="A993" t="str">
            <v xml:space="preserve">5123-2-140                                   </v>
          </cell>
          <cell r="C993">
            <v>0</v>
          </cell>
          <cell r="D993">
            <v>0</v>
          </cell>
        </row>
        <row r="994">
          <cell r="A994" t="str">
            <v xml:space="preserve">5123-2-141                                   </v>
          </cell>
          <cell r="C994">
            <v>0</v>
          </cell>
          <cell r="D994">
            <v>0</v>
          </cell>
        </row>
        <row r="995">
          <cell r="A995" t="str">
            <v xml:space="preserve">5123-2-142                                   </v>
          </cell>
          <cell r="C995">
            <v>0</v>
          </cell>
          <cell r="D995">
            <v>0</v>
          </cell>
        </row>
        <row r="996">
          <cell r="A996" t="str">
            <v xml:space="preserve">5123-2-200                                   </v>
          </cell>
          <cell r="C996">
            <v>0</v>
          </cell>
          <cell r="D996">
            <v>0</v>
          </cell>
        </row>
        <row r="997">
          <cell r="A997" t="str">
            <v xml:space="preserve">5123-2-300                                   </v>
          </cell>
          <cell r="C997">
            <v>0</v>
          </cell>
          <cell r="D997">
            <v>0</v>
          </cell>
        </row>
        <row r="998">
          <cell r="A998" t="str">
            <v xml:space="preserve">5123-2-400                                   </v>
          </cell>
          <cell r="C998">
            <v>0</v>
          </cell>
          <cell r="D998">
            <v>0</v>
          </cell>
        </row>
        <row r="999">
          <cell r="A999" t="str">
            <v xml:space="preserve">5123-2-500                                   </v>
          </cell>
          <cell r="C999">
            <v>0</v>
          </cell>
          <cell r="D999">
            <v>0</v>
          </cell>
        </row>
        <row r="1000">
          <cell r="A1000" t="str">
            <v xml:space="preserve">5123-2-600                                   </v>
          </cell>
          <cell r="C1000">
            <v>0</v>
          </cell>
          <cell r="D1000">
            <v>0</v>
          </cell>
        </row>
        <row r="1001">
          <cell r="A1001" t="str">
            <v xml:space="preserve">5123-2-610                                   </v>
          </cell>
          <cell r="C1001">
            <v>0</v>
          </cell>
          <cell r="D1001">
            <v>0</v>
          </cell>
        </row>
        <row r="1002">
          <cell r="A1002" t="str">
            <v xml:space="preserve">5123-2-620                                   </v>
          </cell>
          <cell r="C1002">
            <v>0</v>
          </cell>
          <cell r="D1002">
            <v>0</v>
          </cell>
        </row>
        <row r="1003">
          <cell r="A1003" t="str">
            <v xml:space="preserve">5123-2-700                                   </v>
          </cell>
          <cell r="C1003">
            <v>3930.77</v>
          </cell>
          <cell r="D1003">
            <v>-9248.6200000000008</v>
          </cell>
        </row>
        <row r="1004">
          <cell r="A1004" t="str">
            <v xml:space="preserve">5123-2-710                                   </v>
          </cell>
          <cell r="C1004">
            <v>326869.98</v>
          </cell>
          <cell r="D1004">
            <v>81915.040000000037</v>
          </cell>
        </row>
        <row r="1005">
          <cell r="A1005" t="str">
            <v xml:space="preserve">5123-2-720                                   </v>
          </cell>
          <cell r="C1005">
            <v>2641</v>
          </cell>
          <cell r="D1005">
            <v>1265</v>
          </cell>
        </row>
        <row r="1006">
          <cell r="A1006" t="str">
            <v xml:space="preserve">5123-3                                       </v>
          </cell>
          <cell r="C1006">
            <v>0</v>
          </cell>
          <cell r="D1006">
            <v>0</v>
          </cell>
        </row>
        <row r="1007">
          <cell r="A1007" t="str">
            <v xml:space="preserve">5123-3-000                                   </v>
          </cell>
          <cell r="C1007">
            <v>0</v>
          </cell>
          <cell r="D1007">
            <v>0</v>
          </cell>
        </row>
        <row r="1008">
          <cell r="A1008" t="str">
            <v xml:space="preserve">5123-3-100                                   </v>
          </cell>
          <cell r="C1008">
            <v>0</v>
          </cell>
          <cell r="D1008">
            <v>0</v>
          </cell>
        </row>
        <row r="1009">
          <cell r="A1009" t="str">
            <v xml:space="preserve">5123-3-200                                   </v>
          </cell>
          <cell r="C1009">
            <v>0</v>
          </cell>
          <cell r="D1009">
            <v>0</v>
          </cell>
        </row>
        <row r="1010">
          <cell r="A1010" t="str">
            <v xml:space="preserve">5123-5                                       </v>
          </cell>
          <cell r="C1010">
            <v>0</v>
          </cell>
          <cell r="D1010">
            <v>0</v>
          </cell>
        </row>
        <row r="1011">
          <cell r="A1011" t="str">
            <v xml:space="preserve">5123-5-100                                   </v>
          </cell>
          <cell r="C1011">
            <v>0</v>
          </cell>
          <cell r="D1011">
            <v>0</v>
          </cell>
        </row>
        <row r="1012">
          <cell r="A1012" t="str">
            <v xml:space="preserve">5123-5-200                                   </v>
          </cell>
          <cell r="C1012">
            <v>0</v>
          </cell>
          <cell r="D1012">
            <v>0</v>
          </cell>
        </row>
        <row r="1013">
          <cell r="A1013" t="str">
            <v xml:space="preserve">5123-6                                       </v>
          </cell>
          <cell r="C1013">
            <v>0</v>
          </cell>
          <cell r="D1013">
            <v>0</v>
          </cell>
        </row>
        <row r="1014">
          <cell r="A1014" t="str">
            <v xml:space="preserve">5123-6-100                                   </v>
          </cell>
          <cell r="C1014">
            <v>0</v>
          </cell>
          <cell r="D1014">
            <v>0</v>
          </cell>
        </row>
        <row r="1015">
          <cell r="A1015" t="str">
            <v xml:space="preserve">5123-6-150                                   </v>
          </cell>
          <cell r="C1015">
            <v>0</v>
          </cell>
          <cell r="D1015">
            <v>0</v>
          </cell>
        </row>
        <row r="1016">
          <cell r="A1016" t="str">
            <v xml:space="preserve">5123-6-170                                   </v>
          </cell>
          <cell r="C1016">
            <v>0</v>
          </cell>
          <cell r="D1016">
            <v>0</v>
          </cell>
        </row>
        <row r="1017">
          <cell r="A1017" t="str">
            <v xml:space="preserve">5123-6-200                                   </v>
          </cell>
          <cell r="C1017">
            <v>0</v>
          </cell>
          <cell r="D1017">
            <v>0</v>
          </cell>
        </row>
        <row r="1018">
          <cell r="A1018" t="str">
            <v xml:space="preserve">5123-6-250                                   </v>
          </cell>
          <cell r="C1018">
            <v>0</v>
          </cell>
          <cell r="D1018">
            <v>0</v>
          </cell>
        </row>
        <row r="1019">
          <cell r="A1019" t="str">
            <v xml:space="preserve">5123-6-270                                   </v>
          </cell>
          <cell r="C1019">
            <v>0</v>
          </cell>
          <cell r="D1019">
            <v>0</v>
          </cell>
        </row>
        <row r="1020">
          <cell r="A1020" t="str">
            <v xml:space="preserve">5123-6-300                                   </v>
          </cell>
          <cell r="C1020">
            <v>1743241.96</v>
          </cell>
          <cell r="D1020">
            <v>399927</v>
          </cell>
        </row>
        <row r="1021">
          <cell r="A1021" t="str">
            <v xml:space="preserve">5123-7-100                                   </v>
          </cell>
          <cell r="C1021">
            <v>0</v>
          </cell>
          <cell r="D1021">
            <v>0</v>
          </cell>
        </row>
        <row r="1022">
          <cell r="A1022" t="str">
            <v xml:space="preserve">5123-7-200                                   </v>
          </cell>
          <cell r="C1022">
            <v>0</v>
          </cell>
          <cell r="D1022">
            <v>0</v>
          </cell>
        </row>
        <row r="1023">
          <cell r="A1023" t="str">
            <v xml:space="preserve">5124-3                                       </v>
          </cell>
          <cell r="C1023">
            <v>0</v>
          </cell>
          <cell r="D1023">
            <v>0</v>
          </cell>
        </row>
        <row r="1024">
          <cell r="A1024" t="str">
            <v xml:space="preserve">5124-3-100                                   </v>
          </cell>
          <cell r="C1024">
            <v>0</v>
          </cell>
          <cell r="D1024">
            <v>0</v>
          </cell>
        </row>
        <row r="1025">
          <cell r="A1025" t="str">
            <v xml:space="preserve">5125-2-710                                   </v>
          </cell>
          <cell r="C1025">
            <v>0</v>
          </cell>
          <cell r="D1025">
            <v>0</v>
          </cell>
        </row>
        <row r="1026">
          <cell r="A1026" t="str">
            <v xml:space="preserve">5125-3-100                                   </v>
          </cell>
          <cell r="C1026">
            <v>0</v>
          </cell>
          <cell r="D1026">
            <v>0</v>
          </cell>
        </row>
        <row r="1027">
          <cell r="A1027" t="str">
            <v xml:space="preserve">5125-6-150                                   </v>
          </cell>
          <cell r="C1027">
            <v>36410.339999999997</v>
          </cell>
          <cell r="D1027">
            <v>11483.200000000004</v>
          </cell>
        </row>
        <row r="1028">
          <cell r="A1028" t="str">
            <v xml:space="preserve">5126-3-100                                   </v>
          </cell>
          <cell r="C1028">
            <v>0</v>
          </cell>
          <cell r="D1028">
            <v>0</v>
          </cell>
        </row>
        <row r="1029">
          <cell r="A1029" t="str">
            <v xml:space="preserve">5126-6-100                                   </v>
          </cell>
          <cell r="C1029">
            <v>66</v>
          </cell>
          <cell r="D1029">
            <v>0</v>
          </cell>
        </row>
        <row r="1030">
          <cell r="A1030" t="str">
            <v xml:space="preserve">5210-2                                       </v>
          </cell>
          <cell r="C1030">
            <v>0</v>
          </cell>
          <cell r="D1030">
            <v>0</v>
          </cell>
        </row>
        <row r="1031">
          <cell r="A1031" t="str">
            <v xml:space="preserve">5210-2-000                                   </v>
          </cell>
          <cell r="C1031">
            <v>0</v>
          </cell>
          <cell r="D1031">
            <v>0</v>
          </cell>
        </row>
        <row r="1032">
          <cell r="A1032" t="str">
            <v xml:space="preserve">5210-2-100                                   </v>
          </cell>
          <cell r="C1032">
            <v>0</v>
          </cell>
          <cell r="D1032">
            <v>0</v>
          </cell>
        </row>
        <row r="1033">
          <cell r="A1033" t="str">
            <v xml:space="preserve">5210-2-110                                   </v>
          </cell>
          <cell r="C1033">
            <v>252085</v>
          </cell>
          <cell r="D1033">
            <v>44035</v>
          </cell>
        </row>
        <row r="1034">
          <cell r="A1034" t="str">
            <v xml:space="preserve">5210-2-111                                   </v>
          </cell>
          <cell r="C1034">
            <v>0</v>
          </cell>
          <cell r="D1034">
            <v>0</v>
          </cell>
        </row>
        <row r="1035">
          <cell r="A1035" t="str">
            <v xml:space="preserve">5210-2-112                                   </v>
          </cell>
          <cell r="C1035">
            <v>0</v>
          </cell>
          <cell r="D1035">
            <v>0</v>
          </cell>
        </row>
        <row r="1036">
          <cell r="A1036" t="str">
            <v xml:space="preserve">5210-2-112-1                                 </v>
          </cell>
          <cell r="C1036">
            <v>76825</v>
          </cell>
          <cell r="D1036">
            <v>17618</v>
          </cell>
        </row>
        <row r="1037">
          <cell r="A1037" t="str">
            <v xml:space="preserve">5210-2-112-2                                 </v>
          </cell>
          <cell r="C1037">
            <v>42691</v>
          </cell>
          <cell r="D1037">
            <v>8771</v>
          </cell>
        </row>
        <row r="1038">
          <cell r="A1038" t="str">
            <v xml:space="preserve">5210-2-112-3                                 </v>
          </cell>
          <cell r="C1038">
            <v>0</v>
          </cell>
          <cell r="D1038">
            <v>0</v>
          </cell>
        </row>
        <row r="1039">
          <cell r="A1039" t="str">
            <v xml:space="preserve">5210-2-113                                   </v>
          </cell>
          <cell r="C1039">
            <v>0</v>
          </cell>
          <cell r="D1039">
            <v>0</v>
          </cell>
        </row>
        <row r="1040">
          <cell r="A1040" t="str">
            <v xml:space="preserve">5210-2-114                                   </v>
          </cell>
          <cell r="C1040">
            <v>0</v>
          </cell>
          <cell r="D1040">
            <v>0</v>
          </cell>
        </row>
        <row r="1041">
          <cell r="A1041" t="str">
            <v xml:space="preserve">5210-2-115                                   </v>
          </cell>
          <cell r="C1041">
            <v>140303</v>
          </cell>
          <cell r="D1041">
            <v>33790</v>
          </cell>
        </row>
        <row r="1042">
          <cell r="A1042" t="str">
            <v xml:space="preserve">5210-2-120                                   </v>
          </cell>
          <cell r="C1042">
            <v>0</v>
          </cell>
          <cell r="D1042">
            <v>0</v>
          </cell>
        </row>
        <row r="1043">
          <cell r="A1043" t="str">
            <v xml:space="preserve">5210-2-130                                   </v>
          </cell>
          <cell r="C1043">
            <v>178294</v>
          </cell>
          <cell r="D1043">
            <v>39345</v>
          </cell>
        </row>
        <row r="1044">
          <cell r="A1044" t="str">
            <v xml:space="preserve">5210-2-140                                   </v>
          </cell>
          <cell r="C1044">
            <v>0</v>
          </cell>
          <cell r="D1044">
            <v>0</v>
          </cell>
        </row>
        <row r="1045">
          <cell r="A1045" t="str">
            <v xml:space="preserve">5210-2-141                                   </v>
          </cell>
          <cell r="C1045">
            <v>0</v>
          </cell>
          <cell r="D1045">
            <v>0</v>
          </cell>
        </row>
        <row r="1046">
          <cell r="A1046" t="str">
            <v xml:space="preserve">5210-2-142                                   </v>
          </cell>
          <cell r="C1046">
            <v>0</v>
          </cell>
          <cell r="D1046">
            <v>0</v>
          </cell>
        </row>
        <row r="1047">
          <cell r="A1047" t="str">
            <v xml:space="preserve">5210-2-200                                   </v>
          </cell>
          <cell r="C1047">
            <v>0</v>
          </cell>
          <cell r="D1047">
            <v>0</v>
          </cell>
        </row>
        <row r="1048">
          <cell r="A1048" t="str">
            <v xml:space="preserve">5210-2-300                                   </v>
          </cell>
          <cell r="C1048">
            <v>0</v>
          </cell>
          <cell r="D1048">
            <v>0</v>
          </cell>
        </row>
        <row r="1049">
          <cell r="A1049" t="str">
            <v xml:space="preserve">5210-2-400                                   </v>
          </cell>
          <cell r="C1049">
            <v>0</v>
          </cell>
          <cell r="D1049">
            <v>0</v>
          </cell>
        </row>
        <row r="1050">
          <cell r="A1050" t="str">
            <v xml:space="preserve">5210-2-500                                   </v>
          </cell>
          <cell r="C1050">
            <v>0</v>
          </cell>
          <cell r="D1050">
            <v>0</v>
          </cell>
        </row>
        <row r="1051">
          <cell r="A1051" t="str">
            <v xml:space="preserve">5210-2-600                                   </v>
          </cell>
          <cell r="C1051">
            <v>0</v>
          </cell>
          <cell r="D1051">
            <v>0</v>
          </cell>
        </row>
        <row r="1052">
          <cell r="A1052" t="str">
            <v xml:space="preserve">5210-2-610                                   </v>
          </cell>
          <cell r="C1052">
            <v>0</v>
          </cell>
          <cell r="D1052">
            <v>0</v>
          </cell>
        </row>
        <row r="1053">
          <cell r="A1053" t="str">
            <v xml:space="preserve">5210-2-620                                   </v>
          </cell>
          <cell r="C1053">
            <v>0</v>
          </cell>
          <cell r="D1053">
            <v>0</v>
          </cell>
        </row>
        <row r="1054">
          <cell r="A1054" t="str">
            <v xml:space="preserve">5210-2-700                                   </v>
          </cell>
          <cell r="C1054">
            <v>0</v>
          </cell>
          <cell r="D1054">
            <v>0</v>
          </cell>
        </row>
        <row r="1055">
          <cell r="A1055" t="str">
            <v xml:space="preserve">5210-2-710                                   </v>
          </cell>
          <cell r="C1055">
            <v>317162</v>
          </cell>
          <cell r="D1055">
            <v>68681</v>
          </cell>
        </row>
        <row r="1056">
          <cell r="A1056" t="str">
            <v xml:space="preserve">5210-2-720                                   </v>
          </cell>
          <cell r="C1056">
            <v>118535.5</v>
          </cell>
          <cell r="D1056">
            <v>27768.5</v>
          </cell>
        </row>
        <row r="1057">
          <cell r="A1057" t="str">
            <v xml:space="preserve">5210-3                                       </v>
          </cell>
          <cell r="C1057">
            <v>0</v>
          </cell>
          <cell r="D1057">
            <v>0</v>
          </cell>
        </row>
        <row r="1058">
          <cell r="A1058" t="str">
            <v xml:space="preserve">5210-3-000                                   </v>
          </cell>
          <cell r="C1058">
            <v>0</v>
          </cell>
          <cell r="D1058">
            <v>0</v>
          </cell>
        </row>
        <row r="1059">
          <cell r="A1059" t="str">
            <v xml:space="preserve">5210-3-100                                   </v>
          </cell>
          <cell r="C1059">
            <v>104026</v>
          </cell>
          <cell r="D1059">
            <v>26740</v>
          </cell>
        </row>
        <row r="1060">
          <cell r="A1060" t="str">
            <v xml:space="preserve">5210-3-200                                   </v>
          </cell>
          <cell r="C1060">
            <v>0</v>
          </cell>
          <cell r="D1060">
            <v>0</v>
          </cell>
        </row>
        <row r="1061">
          <cell r="A1061" t="str">
            <v xml:space="preserve">5210-5                                       </v>
          </cell>
          <cell r="C1061">
            <v>0</v>
          </cell>
          <cell r="D1061">
            <v>0</v>
          </cell>
        </row>
        <row r="1062">
          <cell r="A1062" t="str">
            <v xml:space="preserve">5210-5-100                                   </v>
          </cell>
          <cell r="C1062">
            <v>0</v>
          </cell>
          <cell r="D1062">
            <v>0</v>
          </cell>
        </row>
        <row r="1063">
          <cell r="A1063" t="str">
            <v xml:space="preserve">5210-5-200                                   </v>
          </cell>
          <cell r="C1063">
            <v>0</v>
          </cell>
          <cell r="D1063">
            <v>0</v>
          </cell>
        </row>
        <row r="1064">
          <cell r="A1064" t="str">
            <v xml:space="preserve">5210-6                                       </v>
          </cell>
          <cell r="C1064">
            <v>0</v>
          </cell>
          <cell r="D1064">
            <v>0</v>
          </cell>
        </row>
        <row r="1065">
          <cell r="A1065" t="str">
            <v xml:space="preserve">5210-6-100                                   </v>
          </cell>
          <cell r="C1065">
            <v>1161445.6299999999</v>
          </cell>
          <cell r="D1065">
            <v>277201</v>
          </cell>
        </row>
        <row r="1066">
          <cell r="A1066" t="str">
            <v xml:space="preserve">5210-6-150                                   </v>
          </cell>
          <cell r="C1066">
            <v>468338</v>
          </cell>
          <cell r="D1066">
            <v>103051.5</v>
          </cell>
        </row>
        <row r="1067">
          <cell r="A1067" t="str">
            <v xml:space="preserve">5210-6-160                                   </v>
          </cell>
          <cell r="C1067">
            <v>0</v>
          </cell>
          <cell r="D1067">
            <v>0</v>
          </cell>
        </row>
        <row r="1068">
          <cell r="A1068" t="str">
            <v xml:space="preserve">5210-6-170                                   </v>
          </cell>
          <cell r="C1068">
            <v>0</v>
          </cell>
          <cell r="D1068">
            <v>0</v>
          </cell>
        </row>
        <row r="1069">
          <cell r="A1069" t="str">
            <v xml:space="preserve">5210-6-200                                   </v>
          </cell>
          <cell r="C1069">
            <v>130936.5</v>
          </cell>
          <cell r="D1069">
            <v>33873</v>
          </cell>
        </row>
        <row r="1070">
          <cell r="A1070" t="str">
            <v xml:space="preserve">5210-6-250                                   </v>
          </cell>
          <cell r="C1070">
            <v>0</v>
          </cell>
          <cell r="D1070">
            <v>0</v>
          </cell>
        </row>
        <row r="1071">
          <cell r="A1071" t="str">
            <v xml:space="preserve">5210-6-270                                   </v>
          </cell>
          <cell r="C1071">
            <v>0</v>
          </cell>
          <cell r="D1071">
            <v>0</v>
          </cell>
        </row>
        <row r="1072">
          <cell r="A1072" t="str">
            <v xml:space="preserve">5210-6-300                                   </v>
          </cell>
          <cell r="C1072">
            <v>105621</v>
          </cell>
          <cell r="D1072">
            <v>24332</v>
          </cell>
        </row>
        <row r="1073">
          <cell r="A1073" t="str">
            <v xml:space="preserve">5210-7-100                                   </v>
          </cell>
          <cell r="C1073">
            <v>0</v>
          </cell>
          <cell r="D1073">
            <v>0</v>
          </cell>
        </row>
        <row r="1074">
          <cell r="A1074" t="str">
            <v xml:space="preserve">5210-7-200                                   </v>
          </cell>
          <cell r="C1074">
            <v>0</v>
          </cell>
          <cell r="D1074">
            <v>0</v>
          </cell>
        </row>
        <row r="1075">
          <cell r="A1075" t="str">
            <v xml:space="preserve">5211-2                                       </v>
          </cell>
          <cell r="C1075">
            <v>0</v>
          </cell>
          <cell r="D1075">
            <v>0</v>
          </cell>
        </row>
        <row r="1076">
          <cell r="A1076" t="str">
            <v xml:space="preserve">5211-2-000                                   </v>
          </cell>
          <cell r="C1076">
            <v>0</v>
          </cell>
          <cell r="D1076">
            <v>0</v>
          </cell>
        </row>
        <row r="1077">
          <cell r="A1077" t="str">
            <v xml:space="preserve">5211-2-100                                   </v>
          </cell>
          <cell r="C1077">
            <v>0</v>
          </cell>
          <cell r="D1077">
            <v>0</v>
          </cell>
        </row>
        <row r="1078">
          <cell r="A1078" t="str">
            <v xml:space="preserve">5211-2-110                                   </v>
          </cell>
          <cell r="C1078">
            <v>0</v>
          </cell>
          <cell r="D1078">
            <v>0</v>
          </cell>
        </row>
        <row r="1079">
          <cell r="A1079" t="str">
            <v xml:space="preserve">5211-2-111                                   </v>
          </cell>
          <cell r="C1079">
            <v>0</v>
          </cell>
          <cell r="D1079">
            <v>0</v>
          </cell>
        </row>
        <row r="1080">
          <cell r="A1080" t="str">
            <v xml:space="preserve">5211-2-112                                   </v>
          </cell>
          <cell r="C1080">
            <v>0</v>
          </cell>
          <cell r="D1080">
            <v>0</v>
          </cell>
        </row>
        <row r="1081">
          <cell r="A1081" t="str">
            <v xml:space="preserve">5211-2-112-1                                 </v>
          </cell>
          <cell r="C1081">
            <v>0</v>
          </cell>
          <cell r="D1081">
            <v>0</v>
          </cell>
        </row>
        <row r="1082">
          <cell r="A1082" t="str">
            <v xml:space="preserve">5211-2-112-2                                 </v>
          </cell>
          <cell r="C1082">
            <v>0</v>
          </cell>
          <cell r="D1082">
            <v>0</v>
          </cell>
        </row>
        <row r="1083">
          <cell r="A1083" t="str">
            <v xml:space="preserve">5211-2-112-3                                 </v>
          </cell>
          <cell r="C1083">
            <v>0</v>
          </cell>
          <cell r="D1083">
            <v>0</v>
          </cell>
        </row>
        <row r="1084">
          <cell r="A1084" t="str">
            <v xml:space="preserve">5211-2-113                                   </v>
          </cell>
          <cell r="C1084">
            <v>0</v>
          </cell>
          <cell r="D1084">
            <v>0</v>
          </cell>
        </row>
        <row r="1085">
          <cell r="A1085" t="str">
            <v xml:space="preserve">5211-2-114                                   </v>
          </cell>
          <cell r="C1085">
            <v>0</v>
          </cell>
          <cell r="D1085">
            <v>0</v>
          </cell>
        </row>
        <row r="1086">
          <cell r="A1086" t="str">
            <v xml:space="preserve">5211-2-115                                   </v>
          </cell>
          <cell r="C1086">
            <v>0</v>
          </cell>
          <cell r="D1086">
            <v>0</v>
          </cell>
        </row>
        <row r="1087">
          <cell r="A1087" t="str">
            <v xml:space="preserve">5211-2-120                                   </v>
          </cell>
          <cell r="C1087">
            <v>0</v>
          </cell>
          <cell r="D1087">
            <v>0</v>
          </cell>
        </row>
        <row r="1088">
          <cell r="A1088" t="str">
            <v xml:space="preserve">5211-2-130                                   </v>
          </cell>
          <cell r="C1088">
            <v>0</v>
          </cell>
          <cell r="D1088">
            <v>0</v>
          </cell>
        </row>
        <row r="1089">
          <cell r="A1089" t="str">
            <v xml:space="preserve">5211-2-140                                   </v>
          </cell>
          <cell r="C1089">
            <v>0</v>
          </cell>
          <cell r="D1089">
            <v>0</v>
          </cell>
        </row>
        <row r="1090">
          <cell r="A1090" t="str">
            <v xml:space="preserve">5211-2-141                                   </v>
          </cell>
          <cell r="C1090">
            <v>0</v>
          </cell>
          <cell r="D1090">
            <v>0</v>
          </cell>
        </row>
        <row r="1091">
          <cell r="A1091" t="str">
            <v xml:space="preserve">5211-2-142                                   </v>
          </cell>
          <cell r="C1091">
            <v>0</v>
          </cell>
          <cell r="D1091">
            <v>0</v>
          </cell>
        </row>
        <row r="1092">
          <cell r="A1092" t="str">
            <v xml:space="preserve">5211-2-200                                   </v>
          </cell>
          <cell r="C1092">
            <v>0</v>
          </cell>
          <cell r="D1092">
            <v>0</v>
          </cell>
        </row>
        <row r="1093">
          <cell r="A1093" t="str">
            <v xml:space="preserve">5211-2-300                                   </v>
          </cell>
          <cell r="C1093">
            <v>0</v>
          </cell>
          <cell r="D1093">
            <v>0</v>
          </cell>
        </row>
        <row r="1094">
          <cell r="A1094" t="str">
            <v xml:space="preserve">5211-2-400                                   </v>
          </cell>
          <cell r="C1094">
            <v>0</v>
          </cell>
          <cell r="D1094">
            <v>0</v>
          </cell>
        </row>
        <row r="1095">
          <cell r="A1095" t="str">
            <v xml:space="preserve">5211-2-500                                   </v>
          </cell>
          <cell r="C1095">
            <v>0</v>
          </cell>
          <cell r="D1095">
            <v>0</v>
          </cell>
        </row>
        <row r="1096">
          <cell r="A1096" t="str">
            <v xml:space="preserve">5211-2-600                                   </v>
          </cell>
          <cell r="C1096">
            <v>0</v>
          </cell>
          <cell r="D1096">
            <v>0</v>
          </cell>
        </row>
        <row r="1097">
          <cell r="A1097" t="str">
            <v xml:space="preserve">5211-2-610                                   </v>
          </cell>
          <cell r="C1097">
            <v>0</v>
          </cell>
          <cell r="D1097">
            <v>0</v>
          </cell>
        </row>
        <row r="1098">
          <cell r="A1098" t="str">
            <v xml:space="preserve">5211-2-620                                   </v>
          </cell>
          <cell r="C1098">
            <v>0</v>
          </cell>
          <cell r="D1098">
            <v>0</v>
          </cell>
        </row>
        <row r="1099">
          <cell r="A1099" t="str">
            <v xml:space="preserve">5211-2-700                                   </v>
          </cell>
          <cell r="C1099">
            <v>0</v>
          </cell>
          <cell r="D1099">
            <v>0</v>
          </cell>
        </row>
        <row r="1100">
          <cell r="A1100" t="str">
            <v xml:space="preserve">5211-2-710                                   </v>
          </cell>
          <cell r="C1100">
            <v>0</v>
          </cell>
          <cell r="D1100">
            <v>0</v>
          </cell>
        </row>
        <row r="1101">
          <cell r="A1101" t="str">
            <v xml:space="preserve">5211-2-720                                   </v>
          </cell>
          <cell r="C1101">
            <v>0</v>
          </cell>
          <cell r="D1101">
            <v>0</v>
          </cell>
        </row>
        <row r="1102">
          <cell r="A1102" t="str">
            <v xml:space="preserve">5211-3                                       </v>
          </cell>
          <cell r="C1102">
            <v>0</v>
          </cell>
          <cell r="D1102">
            <v>0</v>
          </cell>
        </row>
        <row r="1103">
          <cell r="A1103" t="str">
            <v xml:space="preserve">5211-3-000                                   </v>
          </cell>
          <cell r="C1103">
            <v>0</v>
          </cell>
          <cell r="D1103">
            <v>0</v>
          </cell>
        </row>
        <row r="1104">
          <cell r="A1104" t="str">
            <v xml:space="preserve">5211-3-100                                   </v>
          </cell>
          <cell r="C1104">
            <v>0</v>
          </cell>
          <cell r="D1104">
            <v>0</v>
          </cell>
        </row>
        <row r="1105">
          <cell r="A1105" t="str">
            <v xml:space="preserve">5211-3-200                                   </v>
          </cell>
          <cell r="C1105">
            <v>0</v>
          </cell>
          <cell r="D1105">
            <v>0</v>
          </cell>
        </row>
        <row r="1106">
          <cell r="A1106" t="str">
            <v xml:space="preserve">5211-5                                       </v>
          </cell>
          <cell r="C1106">
            <v>0</v>
          </cell>
          <cell r="D1106">
            <v>0</v>
          </cell>
        </row>
        <row r="1107">
          <cell r="A1107" t="str">
            <v xml:space="preserve">5211-5-100                                   </v>
          </cell>
          <cell r="C1107">
            <v>0</v>
          </cell>
          <cell r="D1107">
            <v>0</v>
          </cell>
        </row>
        <row r="1108">
          <cell r="A1108" t="str">
            <v xml:space="preserve">5211-5-200                                   </v>
          </cell>
          <cell r="C1108">
            <v>0</v>
          </cell>
          <cell r="D1108">
            <v>0</v>
          </cell>
        </row>
        <row r="1109">
          <cell r="A1109" t="str">
            <v xml:space="preserve">5211-6                                       </v>
          </cell>
          <cell r="C1109">
            <v>0</v>
          </cell>
          <cell r="D1109">
            <v>0</v>
          </cell>
        </row>
        <row r="1110">
          <cell r="A1110" t="str">
            <v xml:space="preserve">5211-6-100                                   </v>
          </cell>
          <cell r="C1110">
            <v>0</v>
          </cell>
          <cell r="D1110">
            <v>0</v>
          </cell>
        </row>
        <row r="1111">
          <cell r="A1111" t="str">
            <v xml:space="preserve">5211-6-150                                   </v>
          </cell>
          <cell r="C1111">
            <v>0</v>
          </cell>
          <cell r="D1111">
            <v>0</v>
          </cell>
        </row>
        <row r="1112">
          <cell r="A1112" t="str">
            <v xml:space="preserve">5211-6-170                                   </v>
          </cell>
          <cell r="C1112">
            <v>0</v>
          </cell>
          <cell r="D1112">
            <v>0</v>
          </cell>
        </row>
        <row r="1113">
          <cell r="A1113" t="str">
            <v xml:space="preserve">5211-6-200                                   </v>
          </cell>
          <cell r="C1113">
            <v>0</v>
          </cell>
          <cell r="D1113">
            <v>0</v>
          </cell>
        </row>
        <row r="1114">
          <cell r="A1114" t="str">
            <v xml:space="preserve">5211-6-250                                   </v>
          </cell>
          <cell r="C1114">
            <v>0</v>
          </cell>
          <cell r="D1114">
            <v>0</v>
          </cell>
        </row>
        <row r="1115">
          <cell r="A1115" t="str">
            <v xml:space="preserve">5211-6-270                                   </v>
          </cell>
          <cell r="C1115">
            <v>0</v>
          </cell>
          <cell r="D1115">
            <v>0</v>
          </cell>
        </row>
        <row r="1116">
          <cell r="A1116" t="str">
            <v xml:space="preserve">5211-6-300                                   </v>
          </cell>
          <cell r="C1116">
            <v>0</v>
          </cell>
          <cell r="D1116">
            <v>0</v>
          </cell>
        </row>
        <row r="1117">
          <cell r="A1117" t="str">
            <v xml:space="preserve">5211-7-100                                   </v>
          </cell>
          <cell r="C1117">
            <v>0</v>
          </cell>
          <cell r="D1117">
            <v>0</v>
          </cell>
        </row>
        <row r="1118">
          <cell r="A1118" t="str">
            <v xml:space="preserve">5211-7-200                                   </v>
          </cell>
          <cell r="C1118">
            <v>0</v>
          </cell>
          <cell r="D1118">
            <v>0</v>
          </cell>
        </row>
        <row r="1119">
          <cell r="A1119" t="str">
            <v xml:space="preserve">5212-2                                       </v>
          </cell>
          <cell r="C1119">
            <v>0</v>
          </cell>
          <cell r="D1119">
            <v>0</v>
          </cell>
        </row>
        <row r="1120">
          <cell r="A1120" t="str">
            <v xml:space="preserve">5212-2-000                                   </v>
          </cell>
          <cell r="C1120">
            <v>0</v>
          </cell>
          <cell r="D1120">
            <v>0</v>
          </cell>
        </row>
        <row r="1121">
          <cell r="A1121" t="str">
            <v xml:space="preserve">5212-2-100                                   </v>
          </cell>
          <cell r="C1121">
            <v>0</v>
          </cell>
          <cell r="D1121">
            <v>0</v>
          </cell>
        </row>
        <row r="1122">
          <cell r="A1122" t="str">
            <v xml:space="preserve">5212-2-110                                   </v>
          </cell>
          <cell r="C1122">
            <v>94773.88</v>
          </cell>
          <cell r="D1122">
            <v>6720.1299999999901</v>
          </cell>
        </row>
        <row r="1123">
          <cell r="A1123" t="str">
            <v xml:space="preserve">5212-2-111                                   </v>
          </cell>
          <cell r="C1123">
            <v>0</v>
          </cell>
          <cell r="D1123">
            <v>0</v>
          </cell>
        </row>
        <row r="1124">
          <cell r="A1124" t="str">
            <v xml:space="preserve">5212-2-112                                   </v>
          </cell>
          <cell r="C1124">
            <v>0</v>
          </cell>
          <cell r="D1124">
            <v>0</v>
          </cell>
        </row>
        <row r="1125">
          <cell r="A1125" t="str">
            <v xml:space="preserve">5212-2-112-1                                 </v>
          </cell>
          <cell r="C1125">
            <v>35440.839999999997</v>
          </cell>
          <cell r="D1125">
            <v>-629.45999999999913</v>
          </cell>
        </row>
        <row r="1126">
          <cell r="A1126" t="str">
            <v xml:space="preserve">5212-2-112-2                                 </v>
          </cell>
          <cell r="C1126">
            <v>3212.22</v>
          </cell>
          <cell r="D1126">
            <v>0</v>
          </cell>
        </row>
        <row r="1127">
          <cell r="A1127" t="str">
            <v xml:space="preserve">5212-2-112-3                                 </v>
          </cell>
          <cell r="C1127">
            <v>0</v>
          </cell>
          <cell r="D1127">
            <v>0</v>
          </cell>
        </row>
        <row r="1128">
          <cell r="A1128" t="str">
            <v xml:space="preserve">5212-2-113                                   </v>
          </cell>
          <cell r="C1128">
            <v>0</v>
          </cell>
          <cell r="D1128">
            <v>0</v>
          </cell>
        </row>
        <row r="1129">
          <cell r="A1129" t="str">
            <v xml:space="preserve">5212-2-114                                   </v>
          </cell>
          <cell r="C1129">
            <v>0</v>
          </cell>
          <cell r="D1129">
            <v>0</v>
          </cell>
        </row>
        <row r="1130">
          <cell r="A1130" t="str">
            <v xml:space="preserve">5212-2-115                                   </v>
          </cell>
          <cell r="C1130">
            <v>64597.02</v>
          </cell>
          <cell r="D1130">
            <v>-1558.1599999999962</v>
          </cell>
        </row>
        <row r="1131">
          <cell r="A1131" t="str">
            <v xml:space="preserve">5212-2-120                                   </v>
          </cell>
          <cell r="C1131">
            <v>0</v>
          </cell>
          <cell r="D1131">
            <v>0</v>
          </cell>
        </row>
        <row r="1132">
          <cell r="A1132" t="str">
            <v xml:space="preserve">5212-2-130                                   </v>
          </cell>
          <cell r="C1132">
            <v>68425</v>
          </cell>
          <cell r="D1132">
            <v>3018.5500000000029</v>
          </cell>
        </row>
        <row r="1133">
          <cell r="A1133" t="str">
            <v xml:space="preserve">5212-2-140                                   </v>
          </cell>
          <cell r="C1133">
            <v>0</v>
          </cell>
          <cell r="D1133">
            <v>0</v>
          </cell>
        </row>
        <row r="1134">
          <cell r="A1134" t="str">
            <v xml:space="preserve">5212-2-141                                   </v>
          </cell>
          <cell r="C1134">
            <v>0</v>
          </cell>
          <cell r="D1134">
            <v>0</v>
          </cell>
        </row>
        <row r="1135">
          <cell r="A1135" t="str">
            <v xml:space="preserve">5212-2-142                                   </v>
          </cell>
          <cell r="C1135">
            <v>0</v>
          </cell>
          <cell r="D1135">
            <v>0</v>
          </cell>
        </row>
        <row r="1136">
          <cell r="A1136" t="str">
            <v xml:space="preserve">5212-2-200                                   </v>
          </cell>
          <cell r="C1136">
            <v>0</v>
          </cell>
          <cell r="D1136">
            <v>0</v>
          </cell>
        </row>
        <row r="1137">
          <cell r="A1137" t="str">
            <v xml:space="preserve">5212-2-300                                   </v>
          </cell>
          <cell r="C1137">
            <v>0</v>
          </cell>
          <cell r="D1137">
            <v>0</v>
          </cell>
        </row>
        <row r="1138">
          <cell r="A1138" t="str">
            <v xml:space="preserve">5212-2-400                                   </v>
          </cell>
          <cell r="C1138">
            <v>0</v>
          </cell>
          <cell r="D1138">
            <v>0</v>
          </cell>
        </row>
        <row r="1139">
          <cell r="A1139" t="str">
            <v xml:space="preserve">5212-2-500                                   </v>
          </cell>
          <cell r="C1139">
            <v>0</v>
          </cell>
          <cell r="D1139">
            <v>0</v>
          </cell>
        </row>
        <row r="1140">
          <cell r="A1140" t="str">
            <v xml:space="preserve">5212-2-600                                   </v>
          </cell>
          <cell r="C1140">
            <v>0</v>
          </cell>
          <cell r="D1140">
            <v>0</v>
          </cell>
        </row>
        <row r="1141">
          <cell r="A1141" t="str">
            <v xml:space="preserve">5212-2-610                                   </v>
          </cell>
          <cell r="C1141">
            <v>0</v>
          </cell>
          <cell r="D1141">
            <v>0</v>
          </cell>
        </row>
        <row r="1142">
          <cell r="A1142" t="str">
            <v xml:space="preserve">5212-2-620                                   </v>
          </cell>
          <cell r="C1142">
            <v>0</v>
          </cell>
          <cell r="D1142">
            <v>0</v>
          </cell>
        </row>
        <row r="1143">
          <cell r="A1143" t="str">
            <v xml:space="preserve">5212-2-700                                   </v>
          </cell>
          <cell r="C1143">
            <v>0</v>
          </cell>
          <cell r="D1143">
            <v>0</v>
          </cell>
        </row>
        <row r="1144">
          <cell r="A1144" t="str">
            <v xml:space="preserve">5212-2-710                                   </v>
          </cell>
          <cell r="C1144">
            <v>155411.51999999999</v>
          </cell>
          <cell r="D1144">
            <v>4910.9900000000198</v>
          </cell>
        </row>
        <row r="1145">
          <cell r="A1145" t="str">
            <v xml:space="preserve">5212-2-720                                   </v>
          </cell>
          <cell r="C1145">
            <v>101506.29</v>
          </cell>
          <cell r="D1145">
            <v>9214.2400000000052</v>
          </cell>
        </row>
        <row r="1146">
          <cell r="A1146" t="str">
            <v xml:space="preserve">5212-3                                       </v>
          </cell>
          <cell r="C1146">
            <v>0</v>
          </cell>
          <cell r="D1146">
            <v>0</v>
          </cell>
        </row>
        <row r="1147">
          <cell r="A1147" t="str">
            <v xml:space="preserve">5212-3-000                                   </v>
          </cell>
          <cell r="C1147">
            <v>0</v>
          </cell>
          <cell r="D1147">
            <v>0</v>
          </cell>
        </row>
        <row r="1148">
          <cell r="A1148" t="str">
            <v xml:space="preserve">5212-3-100                                   </v>
          </cell>
          <cell r="C1148">
            <v>48901.2</v>
          </cell>
          <cell r="D1148">
            <v>-1479.5499999999956</v>
          </cell>
        </row>
        <row r="1149">
          <cell r="A1149" t="str">
            <v xml:space="preserve">5212-3-200                                   </v>
          </cell>
          <cell r="C1149">
            <v>0</v>
          </cell>
          <cell r="D1149">
            <v>0</v>
          </cell>
        </row>
        <row r="1150">
          <cell r="A1150" t="str">
            <v xml:space="preserve">5212-5                                       </v>
          </cell>
          <cell r="C1150">
            <v>0</v>
          </cell>
          <cell r="D1150">
            <v>0</v>
          </cell>
        </row>
        <row r="1151">
          <cell r="A1151" t="str">
            <v xml:space="preserve">5212-5-100                                   </v>
          </cell>
          <cell r="C1151">
            <v>0</v>
          </cell>
          <cell r="D1151">
            <v>0</v>
          </cell>
        </row>
        <row r="1152">
          <cell r="A1152" t="str">
            <v xml:space="preserve">5212-5-200                                   </v>
          </cell>
          <cell r="C1152">
            <v>0</v>
          </cell>
          <cell r="D1152">
            <v>0</v>
          </cell>
        </row>
        <row r="1153">
          <cell r="A1153" t="str">
            <v xml:space="preserve">5212-6                                       </v>
          </cell>
          <cell r="C1153">
            <v>0</v>
          </cell>
          <cell r="D1153">
            <v>0</v>
          </cell>
        </row>
        <row r="1154">
          <cell r="A1154" t="str">
            <v xml:space="preserve">5212-6-100                                   </v>
          </cell>
          <cell r="C1154">
            <v>588598.57999999996</v>
          </cell>
          <cell r="D1154">
            <v>41287.100000000093</v>
          </cell>
        </row>
        <row r="1155">
          <cell r="A1155" t="str">
            <v xml:space="preserve">5212-6-150                                   </v>
          </cell>
          <cell r="C1155">
            <v>201267.19</v>
          </cell>
          <cell r="D1155">
            <v>7729.0400000000081</v>
          </cell>
        </row>
        <row r="1156">
          <cell r="A1156" t="str">
            <v xml:space="preserve">5212-6-160                                   </v>
          </cell>
          <cell r="C1156">
            <v>0</v>
          </cell>
          <cell r="D1156">
            <v>0</v>
          </cell>
        </row>
        <row r="1157">
          <cell r="A1157" t="str">
            <v xml:space="preserve">5212-6-170                                   </v>
          </cell>
          <cell r="C1157">
            <v>0</v>
          </cell>
          <cell r="D1157">
            <v>0</v>
          </cell>
        </row>
        <row r="1158">
          <cell r="A1158" t="str">
            <v xml:space="preserve">5212-6-200                                   </v>
          </cell>
          <cell r="C1158">
            <v>82134.720000000001</v>
          </cell>
          <cell r="D1158">
            <v>8340.3699999999953</v>
          </cell>
        </row>
        <row r="1159">
          <cell r="A1159" t="str">
            <v xml:space="preserve">5212-6-250                                   </v>
          </cell>
          <cell r="C1159">
            <v>0</v>
          </cell>
          <cell r="D1159">
            <v>0</v>
          </cell>
        </row>
        <row r="1160">
          <cell r="A1160" t="str">
            <v xml:space="preserve">5212-6-270                                   </v>
          </cell>
          <cell r="C1160">
            <v>0</v>
          </cell>
          <cell r="D1160">
            <v>0</v>
          </cell>
        </row>
        <row r="1161">
          <cell r="A1161" t="str">
            <v xml:space="preserve">5212-6-300                                   </v>
          </cell>
          <cell r="C1161">
            <v>50632.52</v>
          </cell>
          <cell r="D1161">
            <v>3300.260000000002</v>
          </cell>
        </row>
        <row r="1162">
          <cell r="A1162" t="str">
            <v xml:space="preserve">5212-7-100                                   </v>
          </cell>
          <cell r="C1162">
            <v>0</v>
          </cell>
          <cell r="D1162">
            <v>0</v>
          </cell>
        </row>
        <row r="1163">
          <cell r="A1163" t="str">
            <v xml:space="preserve">5212-7-200                                   </v>
          </cell>
          <cell r="C1163">
            <v>0</v>
          </cell>
          <cell r="D1163">
            <v>0</v>
          </cell>
        </row>
        <row r="1164">
          <cell r="A1164" t="str">
            <v xml:space="preserve">5213-2                                       </v>
          </cell>
          <cell r="C1164">
            <v>0</v>
          </cell>
          <cell r="D1164">
            <v>0</v>
          </cell>
        </row>
        <row r="1165">
          <cell r="A1165" t="str">
            <v xml:space="preserve">5213-2-000                                   </v>
          </cell>
          <cell r="C1165">
            <v>0</v>
          </cell>
          <cell r="D1165">
            <v>0</v>
          </cell>
        </row>
        <row r="1166">
          <cell r="A1166" t="str">
            <v xml:space="preserve">5213-2-100                                   </v>
          </cell>
          <cell r="C1166">
            <v>0</v>
          </cell>
          <cell r="D1166">
            <v>0</v>
          </cell>
        </row>
        <row r="1167">
          <cell r="A1167" t="str">
            <v xml:space="preserve">5213-2-110                                   </v>
          </cell>
          <cell r="C1167">
            <v>12800</v>
          </cell>
          <cell r="D1167">
            <v>2176</v>
          </cell>
        </row>
        <row r="1168">
          <cell r="A1168" t="str">
            <v xml:space="preserve">5213-2-111                                   </v>
          </cell>
          <cell r="C1168">
            <v>0</v>
          </cell>
          <cell r="D1168">
            <v>0</v>
          </cell>
        </row>
        <row r="1169">
          <cell r="A1169" t="str">
            <v xml:space="preserve">5213-2-112                                   </v>
          </cell>
          <cell r="C1169">
            <v>0</v>
          </cell>
          <cell r="D1169">
            <v>0</v>
          </cell>
        </row>
        <row r="1170">
          <cell r="A1170" t="str">
            <v xml:space="preserve">5213-2-112-1                                 </v>
          </cell>
          <cell r="C1170">
            <v>3828</v>
          </cell>
          <cell r="D1170">
            <v>876</v>
          </cell>
        </row>
        <row r="1171">
          <cell r="A1171" t="str">
            <v xml:space="preserve">5213-2-112-2                                 </v>
          </cell>
          <cell r="C1171">
            <v>2111</v>
          </cell>
          <cell r="D1171">
            <v>439</v>
          </cell>
        </row>
        <row r="1172">
          <cell r="A1172" t="str">
            <v xml:space="preserve">5213-2-112-3                                 </v>
          </cell>
          <cell r="C1172">
            <v>0</v>
          </cell>
          <cell r="D1172">
            <v>0</v>
          </cell>
        </row>
        <row r="1173">
          <cell r="A1173" t="str">
            <v xml:space="preserve">5213-2-113                                   </v>
          </cell>
          <cell r="C1173">
            <v>0</v>
          </cell>
          <cell r="D1173">
            <v>0</v>
          </cell>
        </row>
        <row r="1174">
          <cell r="A1174" t="str">
            <v xml:space="preserve">5213-2-114                                   </v>
          </cell>
          <cell r="C1174">
            <v>0</v>
          </cell>
          <cell r="D1174">
            <v>0</v>
          </cell>
        </row>
        <row r="1175">
          <cell r="A1175" t="str">
            <v xml:space="preserve">5213-2-115                                   </v>
          </cell>
          <cell r="C1175">
            <v>6947</v>
          </cell>
          <cell r="D1175">
            <v>1673</v>
          </cell>
        </row>
        <row r="1176">
          <cell r="A1176" t="str">
            <v xml:space="preserve">5213-2-120                                   </v>
          </cell>
          <cell r="C1176">
            <v>0</v>
          </cell>
          <cell r="D1176">
            <v>0</v>
          </cell>
        </row>
        <row r="1177">
          <cell r="A1177" t="str">
            <v xml:space="preserve">5213-2-130                                   </v>
          </cell>
          <cell r="C1177">
            <v>8818</v>
          </cell>
          <cell r="D1177">
            <v>2010</v>
          </cell>
        </row>
        <row r="1178">
          <cell r="A1178" t="str">
            <v xml:space="preserve">5213-2-140                                   </v>
          </cell>
          <cell r="C1178">
            <v>0</v>
          </cell>
          <cell r="D1178">
            <v>0</v>
          </cell>
        </row>
        <row r="1179">
          <cell r="A1179" t="str">
            <v xml:space="preserve">5213-2-141                                   </v>
          </cell>
          <cell r="C1179">
            <v>0</v>
          </cell>
          <cell r="D1179">
            <v>0</v>
          </cell>
        </row>
        <row r="1180">
          <cell r="A1180" t="str">
            <v xml:space="preserve">5213-2-142                                   </v>
          </cell>
          <cell r="C1180">
            <v>0</v>
          </cell>
          <cell r="D1180">
            <v>0</v>
          </cell>
        </row>
        <row r="1181">
          <cell r="A1181" t="str">
            <v xml:space="preserve">5213-2-200                                   </v>
          </cell>
          <cell r="C1181">
            <v>0</v>
          </cell>
          <cell r="D1181">
            <v>0</v>
          </cell>
        </row>
        <row r="1182">
          <cell r="A1182" t="str">
            <v xml:space="preserve">5213-2-300                                   </v>
          </cell>
          <cell r="C1182">
            <v>0</v>
          </cell>
          <cell r="D1182">
            <v>0</v>
          </cell>
        </row>
        <row r="1183">
          <cell r="A1183" t="str">
            <v xml:space="preserve">5213-2-400                                   </v>
          </cell>
          <cell r="C1183">
            <v>0</v>
          </cell>
          <cell r="D1183">
            <v>0</v>
          </cell>
        </row>
        <row r="1184">
          <cell r="A1184" t="str">
            <v xml:space="preserve">5213-2-500                                   </v>
          </cell>
          <cell r="C1184">
            <v>0</v>
          </cell>
          <cell r="D1184">
            <v>0</v>
          </cell>
        </row>
        <row r="1185">
          <cell r="A1185" t="str">
            <v xml:space="preserve">5213-2-600                                   </v>
          </cell>
          <cell r="C1185">
            <v>0</v>
          </cell>
          <cell r="D1185">
            <v>0</v>
          </cell>
        </row>
        <row r="1186">
          <cell r="A1186" t="str">
            <v xml:space="preserve">5213-2-610                                   </v>
          </cell>
          <cell r="C1186">
            <v>0</v>
          </cell>
          <cell r="D1186">
            <v>0</v>
          </cell>
        </row>
        <row r="1187">
          <cell r="A1187" t="str">
            <v xml:space="preserve">5213-2-620                                   </v>
          </cell>
          <cell r="C1187">
            <v>0</v>
          </cell>
          <cell r="D1187">
            <v>0</v>
          </cell>
        </row>
        <row r="1188">
          <cell r="A1188" t="str">
            <v xml:space="preserve">5213-2-700                                   </v>
          </cell>
          <cell r="C1188">
            <v>0</v>
          </cell>
          <cell r="D1188">
            <v>0</v>
          </cell>
        </row>
        <row r="1189">
          <cell r="A1189" t="str">
            <v xml:space="preserve">5213-2-710                                   </v>
          </cell>
          <cell r="C1189">
            <v>15719</v>
          </cell>
          <cell r="D1189">
            <v>3313</v>
          </cell>
        </row>
        <row r="1190">
          <cell r="A1190" t="str">
            <v xml:space="preserve">5213-2-720                                   </v>
          </cell>
          <cell r="C1190">
            <v>5888</v>
          </cell>
          <cell r="D1190">
            <v>1354</v>
          </cell>
        </row>
        <row r="1191">
          <cell r="A1191" t="str">
            <v xml:space="preserve">5213-3                                       </v>
          </cell>
          <cell r="C1191">
            <v>0</v>
          </cell>
          <cell r="D1191">
            <v>0</v>
          </cell>
        </row>
        <row r="1192">
          <cell r="A1192" t="str">
            <v xml:space="preserve">5213-3-000                                   </v>
          </cell>
          <cell r="C1192">
            <v>0</v>
          </cell>
          <cell r="D1192">
            <v>0</v>
          </cell>
        </row>
        <row r="1193">
          <cell r="A1193" t="str">
            <v xml:space="preserve">5213-3-100                                   </v>
          </cell>
          <cell r="C1193">
            <v>5210</v>
          </cell>
          <cell r="D1193">
            <v>1408</v>
          </cell>
        </row>
        <row r="1194">
          <cell r="A1194" t="str">
            <v xml:space="preserve">5213-3-200                                   </v>
          </cell>
          <cell r="C1194">
            <v>0</v>
          </cell>
          <cell r="D1194">
            <v>0</v>
          </cell>
        </row>
        <row r="1195">
          <cell r="A1195" t="str">
            <v xml:space="preserve">5213-5                                       </v>
          </cell>
          <cell r="C1195">
            <v>0</v>
          </cell>
          <cell r="D1195">
            <v>0</v>
          </cell>
        </row>
        <row r="1196">
          <cell r="A1196" t="str">
            <v xml:space="preserve">5213-5-100                                   </v>
          </cell>
          <cell r="C1196">
            <v>0</v>
          </cell>
          <cell r="D1196">
            <v>0</v>
          </cell>
        </row>
        <row r="1197">
          <cell r="A1197" t="str">
            <v xml:space="preserve">5213-5-200                                   </v>
          </cell>
          <cell r="C1197">
            <v>0</v>
          </cell>
          <cell r="D1197">
            <v>0</v>
          </cell>
        </row>
        <row r="1198">
          <cell r="A1198" t="str">
            <v xml:space="preserve">5213-6                                       </v>
          </cell>
          <cell r="C1198">
            <v>0</v>
          </cell>
          <cell r="D1198">
            <v>0</v>
          </cell>
        </row>
        <row r="1199">
          <cell r="A1199" t="str">
            <v xml:space="preserve">5213-6-100                                   </v>
          </cell>
          <cell r="C1199">
            <v>57349</v>
          </cell>
          <cell r="D1199">
            <v>13849</v>
          </cell>
        </row>
        <row r="1200">
          <cell r="A1200" t="str">
            <v xml:space="preserve">5213-6-150                                   </v>
          </cell>
          <cell r="C1200">
            <v>23435</v>
          </cell>
          <cell r="D1200">
            <v>5430</v>
          </cell>
        </row>
        <row r="1201">
          <cell r="A1201" t="str">
            <v xml:space="preserve">5213-6-160                                   </v>
          </cell>
          <cell r="C1201">
            <v>0</v>
          </cell>
          <cell r="D1201">
            <v>0</v>
          </cell>
        </row>
        <row r="1202">
          <cell r="A1202" t="str">
            <v xml:space="preserve">5213-6-170                                   </v>
          </cell>
          <cell r="C1202">
            <v>0</v>
          </cell>
          <cell r="D1202">
            <v>0</v>
          </cell>
        </row>
        <row r="1203">
          <cell r="A1203" t="str">
            <v xml:space="preserve">5213-6-200                                   </v>
          </cell>
          <cell r="C1203">
            <v>6572</v>
          </cell>
          <cell r="D1203">
            <v>2156</v>
          </cell>
        </row>
        <row r="1204">
          <cell r="A1204" t="str">
            <v xml:space="preserve">5213-6-250                                   </v>
          </cell>
          <cell r="C1204">
            <v>0</v>
          </cell>
          <cell r="D1204">
            <v>0</v>
          </cell>
        </row>
        <row r="1205">
          <cell r="A1205" t="str">
            <v xml:space="preserve">5213-6-270                                   </v>
          </cell>
          <cell r="C1205">
            <v>0</v>
          </cell>
          <cell r="D1205">
            <v>0</v>
          </cell>
        </row>
        <row r="1206">
          <cell r="A1206" t="str">
            <v xml:space="preserve">5213-6-300                                   </v>
          </cell>
          <cell r="C1206">
            <v>5249</v>
          </cell>
          <cell r="D1206">
            <v>1211</v>
          </cell>
        </row>
        <row r="1207">
          <cell r="A1207" t="str">
            <v xml:space="preserve">5213-7-100                                   </v>
          </cell>
          <cell r="C1207">
            <v>0</v>
          </cell>
          <cell r="D1207">
            <v>0</v>
          </cell>
        </row>
        <row r="1208">
          <cell r="A1208" t="str">
            <v xml:space="preserve">5213-7-200                                   </v>
          </cell>
          <cell r="C1208">
            <v>0</v>
          </cell>
          <cell r="D1208">
            <v>0</v>
          </cell>
        </row>
        <row r="1209">
          <cell r="A1209" t="str">
            <v xml:space="preserve">5214-2                                       </v>
          </cell>
          <cell r="C1209">
            <v>0</v>
          </cell>
          <cell r="D1209">
            <v>0</v>
          </cell>
        </row>
        <row r="1210">
          <cell r="A1210" t="str">
            <v xml:space="preserve">5214-2-000                                   </v>
          </cell>
          <cell r="C1210">
            <v>0</v>
          </cell>
          <cell r="D1210">
            <v>0</v>
          </cell>
        </row>
        <row r="1211">
          <cell r="A1211" t="str">
            <v xml:space="preserve">5214-2-100                                   </v>
          </cell>
          <cell r="C1211">
            <v>0</v>
          </cell>
          <cell r="D1211">
            <v>0</v>
          </cell>
        </row>
        <row r="1212">
          <cell r="A1212" t="str">
            <v xml:space="preserve">5214-2-110                                   </v>
          </cell>
          <cell r="C1212">
            <v>0</v>
          </cell>
          <cell r="D1212">
            <v>0</v>
          </cell>
        </row>
        <row r="1213">
          <cell r="A1213" t="str">
            <v xml:space="preserve">5214-2-111                                   </v>
          </cell>
          <cell r="C1213">
            <v>0</v>
          </cell>
          <cell r="D1213">
            <v>0</v>
          </cell>
        </row>
        <row r="1214">
          <cell r="A1214" t="str">
            <v xml:space="preserve">5214-2-112                                   </v>
          </cell>
          <cell r="C1214">
            <v>0</v>
          </cell>
          <cell r="D1214">
            <v>0</v>
          </cell>
        </row>
        <row r="1215">
          <cell r="A1215" t="str">
            <v xml:space="preserve">5214-2-112-1                                 </v>
          </cell>
          <cell r="C1215">
            <v>0</v>
          </cell>
          <cell r="D1215">
            <v>0</v>
          </cell>
        </row>
        <row r="1216">
          <cell r="A1216" t="str">
            <v xml:space="preserve">5214-2-112-2                                 </v>
          </cell>
          <cell r="C1216">
            <v>0</v>
          </cell>
          <cell r="D1216">
            <v>0</v>
          </cell>
        </row>
        <row r="1217">
          <cell r="A1217" t="str">
            <v xml:space="preserve">5214-2-112-3                                 </v>
          </cell>
          <cell r="C1217">
            <v>0</v>
          </cell>
          <cell r="D1217">
            <v>0</v>
          </cell>
        </row>
        <row r="1218">
          <cell r="A1218" t="str">
            <v xml:space="preserve">5214-2-113                                   </v>
          </cell>
          <cell r="C1218">
            <v>0</v>
          </cell>
          <cell r="D1218">
            <v>0</v>
          </cell>
        </row>
        <row r="1219">
          <cell r="A1219" t="str">
            <v xml:space="preserve">5214-2-114                                   </v>
          </cell>
          <cell r="C1219">
            <v>0</v>
          </cell>
          <cell r="D1219">
            <v>0</v>
          </cell>
        </row>
        <row r="1220">
          <cell r="A1220" t="str">
            <v xml:space="preserve">5214-2-115                                   </v>
          </cell>
          <cell r="C1220">
            <v>0</v>
          </cell>
          <cell r="D1220">
            <v>0</v>
          </cell>
        </row>
        <row r="1221">
          <cell r="A1221" t="str">
            <v xml:space="preserve">5214-2-120                                   </v>
          </cell>
          <cell r="C1221">
            <v>0</v>
          </cell>
          <cell r="D1221">
            <v>0</v>
          </cell>
        </row>
        <row r="1222">
          <cell r="A1222" t="str">
            <v xml:space="preserve">5214-2-130                                   </v>
          </cell>
          <cell r="C1222">
            <v>0</v>
          </cell>
          <cell r="D1222">
            <v>0</v>
          </cell>
        </row>
        <row r="1223">
          <cell r="A1223" t="str">
            <v xml:space="preserve">5214-2-140                                   </v>
          </cell>
          <cell r="C1223">
            <v>0</v>
          </cell>
          <cell r="D1223">
            <v>0</v>
          </cell>
        </row>
        <row r="1224">
          <cell r="A1224" t="str">
            <v xml:space="preserve">5214-2-141                                   </v>
          </cell>
          <cell r="C1224">
            <v>0</v>
          </cell>
          <cell r="D1224">
            <v>0</v>
          </cell>
        </row>
        <row r="1225">
          <cell r="A1225" t="str">
            <v xml:space="preserve">5214-2-142                                   </v>
          </cell>
          <cell r="C1225">
            <v>0</v>
          </cell>
          <cell r="D1225">
            <v>0</v>
          </cell>
        </row>
        <row r="1226">
          <cell r="A1226" t="str">
            <v xml:space="preserve">5214-2-200                                   </v>
          </cell>
          <cell r="C1226">
            <v>0</v>
          </cell>
          <cell r="D1226">
            <v>0</v>
          </cell>
        </row>
        <row r="1227">
          <cell r="A1227" t="str">
            <v xml:space="preserve">5214-2-300                                   </v>
          </cell>
          <cell r="C1227">
            <v>0</v>
          </cell>
          <cell r="D1227">
            <v>0</v>
          </cell>
        </row>
        <row r="1228">
          <cell r="A1228" t="str">
            <v xml:space="preserve">5214-2-400                                   </v>
          </cell>
          <cell r="C1228">
            <v>0</v>
          </cell>
          <cell r="D1228">
            <v>0</v>
          </cell>
        </row>
        <row r="1229">
          <cell r="A1229" t="str">
            <v xml:space="preserve">5214-2-500                                   </v>
          </cell>
          <cell r="C1229">
            <v>0</v>
          </cell>
          <cell r="D1229">
            <v>0</v>
          </cell>
        </row>
        <row r="1230">
          <cell r="A1230" t="str">
            <v xml:space="preserve">5214-2-600                                   </v>
          </cell>
          <cell r="C1230">
            <v>0</v>
          </cell>
          <cell r="D1230">
            <v>0</v>
          </cell>
        </row>
        <row r="1231">
          <cell r="A1231" t="str">
            <v xml:space="preserve">5214-2-610                                   </v>
          </cell>
          <cell r="C1231">
            <v>0</v>
          </cell>
          <cell r="D1231">
            <v>0</v>
          </cell>
        </row>
        <row r="1232">
          <cell r="A1232" t="str">
            <v xml:space="preserve">5214-2-620                                   </v>
          </cell>
          <cell r="C1232">
            <v>0</v>
          </cell>
          <cell r="D1232">
            <v>0</v>
          </cell>
        </row>
        <row r="1233">
          <cell r="A1233" t="str">
            <v xml:space="preserve">5214-2-700                                   </v>
          </cell>
          <cell r="C1233">
            <v>0</v>
          </cell>
          <cell r="D1233">
            <v>0</v>
          </cell>
        </row>
        <row r="1234">
          <cell r="A1234" t="str">
            <v xml:space="preserve">5214-2-710                                   </v>
          </cell>
          <cell r="C1234">
            <v>0</v>
          </cell>
          <cell r="D1234">
            <v>0</v>
          </cell>
        </row>
        <row r="1235">
          <cell r="A1235" t="str">
            <v xml:space="preserve">5214-2-720                                   </v>
          </cell>
          <cell r="C1235">
            <v>0</v>
          </cell>
          <cell r="D1235">
            <v>0</v>
          </cell>
        </row>
        <row r="1236">
          <cell r="A1236" t="str">
            <v xml:space="preserve">5214-3                                       </v>
          </cell>
          <cell r="C1236">
            <v>0</v>
          </cell>
          <cell r="D1236">
            <v>0</v>
          </cell>
        </row>
        <row r="1237">
          <cell r="A1237" t="str">
            <v xml:space="preserve">5214-3-000                                   </v>
          </cell>
          <cell r="C1237">
            <v>0</v>
          </cell>
          <cell r="D1237">
            <v>0</v>
          </cell>
        </row>
        <row r="1238">
          <cell r="A1238" t="str">
            <v xml:space="preserve">5214-3-100                                   </v>
          </cell>
          <cell r="C1238">
            <v>0</v>
          </cell>
          <cell r="D1238">
            <v>0</v>
          </cell>
        </row>
        <row r="1239">
          <cell r="A1239" t="str">
            <v xml:space="preserve">5214-3-200                                   </v>
          </cell>
          <cell r="C1239">
            <v>0</v>
          </cell>
          <cell r="D1239">
            <v>0</v>
          </cell>
        </row>
        <row r="1240">
          <cell r="A1240" t="str">
            <v xml:space="preserve">5214-5                                       </v>
          </cell>
          <cell r="C1240">
            <v>0</v>
          </cell>
          <cell r="D1240">
            <v>0</v>
          </cell>
        </row>
        <row r="1241">
          <cell r="A1241" t="str">
            <v xml:space="preserve">5214-5-100                                   </v>
          </cell>
          <cell r="C1241">
            <v>0</v>
          </cell>
          <cell r="D1241">
            <v>0</v>
          </cell>
        </row>
        <row r="1242">
          <cell r="A1242" t="str">
            <v xml:space="preserve">5214-5-200                                   </v>
          </cell>
          <cell r="C1242">
            <v>0</v>
          </cell>
          <cell r="D1242">
            <v>0</v>
          </cell>
        </row>
        <row r="1243">
          <cell r="A1243" t="str">
            <v xml:space="preserve">5214-6                                       </v>
          </cell>
          <cell r="C1243">
            <v>0</v>
          </cell>
          <cell r="D1243">
            <v>0</v>
          </cell>
        </row>
        <row r="1244">
          <cell r="A1244" t="str">
            <v xml:space="preserve">5214-6-100                                   </v>
          </cell>
          <cell r="C1244">
            <v>0</v>
          </cell>
          <cell r="D1244">
            <v>0</v>
          </cell>
        </row>
        <row r="1245">
          <cell r="A1245" t="str">
            <v xml:space="preserve">5214-6-150                                   </v>
          </cell>
          <cell r="C1245">
            <v>0</v>
          </cell>
          <cell r="D1245">
            <v>0</v>
          </cell>
        </row>
        <row r="1246">
          <cell r="A1246" t="str">
            <v xml:space="preserve">5214-6-170                                   </v>
          </cell>
          <cell r="C1246">
            <v>0</v>
          </cell>
          <cell r="D1246">
            <v>0</v>
          </cell>
        </row>
        <row r="1247">
          <cell r="A1247" t="str">
            <v xml:space="preserve">5214-6-200                                   </v>
          </cell>
          <cell r="C1247">
            <v>0</v>
          </cell>
          <cell r="D1247">
            <v>0</v>
          </cell>
        </row>
        <row r="1248">
          <cell r="A1248" t="str">
            <v xml:space="preserve">5214-6-250                                   </v>
          </cell>
          <cell r="C1248">
            <v>0</v>
          </cell>
          <cell r="D1248">
            <v>0</v>
          </cell>
        </row>
        <row r="1249">
          <cell r="A1249" t="str">
            <v xml:space="preserve">5214-6-270                                   </v>
          </cell>
          <cell r="C1249">
            <v>0</v>
          </cell>
          <cell r="D1249">
            <v>0</v>
          </cell>
        </row>
        <row r="1250">
          <cell r="A1250" t="str">
            <v xml:space="preserve">5214-6-300                                   </v>
          </cell>
          <cell r="C1250">
            <v>0</v>
          </cell>
          <cell r="D1250">
            <v>0</v>
          </cell>
        </row>
        <row r="1251">
          <cell r="A1251" t="str">
            <v xml:space="preserve">5214-7-100                                   </v>
          </cell>
          <cell r="C1251">
            <v>0</v>
          </cell>
          <cell r="D1251">
            <v>0</v>
          </cell>
        </row>
        <row r="1252">
          <cell r="A1252" t="str">
            <v xml:space="preserve">5214-7-200                                   </v>
          </cell>
          <cell r="C1252">
            <v>0</v>
          </cell>
          <cell r="D1252">
            <v>0</v>
          </cell>
        </row>
        <row r="1253">
          <cell r="A1253" t="str">
            <v xml:space="preserve">5215-2                                       </v>
          </cell>
          <cell r="C1253">
            <v>0</v>
          </cell>
          <cell r="D1253">
            <v>0</v>
          </cell>
        </row>
        <row r="1254">
          <cell r="A1254" t="str">
            <v xml:space="preserve">5215-2-000                                   </v>
          </cell>
          <cell r="C1254">
            <v>0</v>
          </cell>
          <cell r="D1254">
            <v>0</v>
          </cell>
        </row>
        <row r="1255">
          <cell r="A1255" t="str">
            <v xml:space="preserve">5215-2-100                                   </v>
          </cell>
          <cell r="C1255">
            <v>0</v>
          </cell>
          <cell r="D1255">
            <v>0</v>
          </cell>
        </row>
        <row r="1256">
          <cell r="A1256" t="str">
            <v xml:space="preserve">5215-2-110                                   </v>
          </cell>
          <cell r="C1256">
            <v>0</v>
          </cell>
          <cell r="D1256">
            <v>12474.51</v>
          </cell>
        </row>
        <row r="1257">
          <cell r="A1257" t="str">
            <v xml:space="preserve">5215-2-111                                   </v>
          </cell>
          <cell r="C1257">
            <v>0</v>
          </cell>
          <cell r="D1257">
            <v>0</v>
          </cell>
        </row>
        <row r="1258">
          <cell r="A1258" t="str">
            <v xml:space="preserve">5215-2-112                                   </v>
          </cell>
          <cell r="C1258">
            <v>0</v>
          </cell>
          <cell r="D1258">
            <v>0</v>
          </cell>
        </row>
        <row r="1259">
          <cell r="A1259" t="str">
            <v xml:space="preserve">5215-2-112-1                                 </v>
          </cell>
          <cell r="C1259">
            <v>0</v>
          </cell>
          <cell r="D1259">
            <v>5568.06</v>
          </cell>
        </row>
        <row r="1260">
          <cell r="A1260" t="str">
            <v xml:space="preserve">5215-2-112-2                                 </v>
          </cell>
          <cell r="C1260">
            <v>0</v>
          </cell>
          <cell r="D1260">
            <v>2839.8</v>
          </cell>
        </row>
        <row r="1261">
          <cell r="A1261" t="str">
            <v xml:space="preserve">5215-2-112-3                                 </v>
          </cell>
          <cell r="C1261">
            <v>0</v>
          </cell>
          <cell r="D1261">
            <v>0</v>
          </cell>
        </row>
        <row r="1262">
          <cell r="A1262" t="str">
            <v xml:space="preserve">5215-2-113                                   </v>
          </cell>
          <cell r="C1262">
            <v>0</v>
          </cell>
          <cell r="D1262">
            <v>0</v>
          </cell>
        </row>
        <row r="1263">
          <cell r="A1263" t="str">
            <v xml:space="preserve">5215-2-114                                   </v>
          </cell>
          <cell r="C1263">
            <v>0</v>
          </cell>
          <cell r="D1263">
            <v>0</v>
          </cell>
        </row>
        <row r="1264">
          <cell r="A1264" t="str">
            <v xml:space="preserve">5215-2-115                                   </v>
          </cell>
          <cell r="C1264">
            <v>0</v>
          </cell>
          <cell r="D1264">
            <v>9943.57</v>
          </cell>
        </row>
        <row r="1265">
          <cell r="A1265" t="str">
            <v xml:space="preserve">5215-2-120                                   </v>
          </cell>
          <cell r="C1265">
            <v>0</v>
          </cell>
          <cell r="D1265">
            <v>0</v>
          </cell>
        </row>
        <row r="1266">
          <cell r="A1266" t="str">
            <v xml:space="preserve">5215-2-130                                   </v>
          </cell>
          <cell r="C1266">
            <v>0</v>
          </cell>
          <cell r="D1266">
            <v>19235.11</v>
          </cell>
        </row>
        <row r="1267">
          <cell r="A1267" t="str">
            <v xml:space="preserve">5215-2-140                                   </v>
          </cell>
          <cell r="C1267">
            <v>0</v>
          </cell>
          <cell r="D1267">
            <v>0</v>
          </cell>
        </row>
        <row r="1268">
          <cell r="A1268" t="str">
            <v xml:space="preserve">5215-2-141                                   </v>
          </cell>
          <cell r="C1268">
            <v>0</v>
          </cell>
          <cell r="D1268">
            <v>0</v>
          </cell>
        </row>
        <row r="1269">
          <cell r="A1269" t="str">
            <v xml:space="preserve">5215-2-142                                   </v>
          </cell>
          <cell r="C1269">
            <v>0</v>
          </cell>
          <cell r="D1269">
            <v>0</v>
          </cell>
        </row>
        <row r="1270">
          <cell r="A1270" t="str">
            <v xml:space="preserve">5215-2-200                                   </v>
          </cell>
          <cell r="C1270">
            <v>0</v>
          </cell>
          <cell r="D1270">
            <v>0</v>
          </cell>
        </row>
        <row r="1271">
          <cell r="A1271" t="str">
            <v xml:space="preserve">5215-2-300                                   </v>
          </cell>
          <cell r="C1271">
            <v>0</v>
          </cell>
          <cell r="D1271">
            <v>0</v>
          </cell>
        </row>
        <row r="1272">
          <cell r="A1272" t="str">
            <v xml:space="preserve">5215-2-400                                   </v>
          </cell>
          <cell r="C1272">
            <v>0</v>
          </cell>
          <cell r="D1272">
            <v>0</v>
          </cell>
        </row>
        <row r="1273">
          <cell r="A1273" t="str">
            <v xml:space="preserve">5215-2-500                                   </v>
          </cell>
          <cell r="C1273">
            <v>0</v>
          </cell>
          <cell r="D1273">
            <v>0</v>
          </cell>
        </row>
        <row r="1274">
          <cell r="A1274" t="str">
            <v xml:space="preserve">5215-2-600                                   </v>
          </cell>
          <cell r="C1274">
            <v>0</v>
          </cell>
          <cell r="D1274">
            <v>0</v>
          </cell>
        </row>
        <row r="1275">
          <cell r="A1275" t="str">
            <v xml:space="preserve">5215-2-610                                   </v>
          </cell>
          <cell r="C1275">
            <v>0</v>
          </cell>
          <cell r="D1275">
            <v>0</v>
          </cell>
        </row>
        <row r="1276">
          <cell r="A1276" t="str">
            <v xml:space="preserve">5215-2-620                                   </v>
          </cell>
          <cell r="C1276">
            <v>0</v>
          </cell>
          <cell r="D1276">
            <v>0</v>
          </cell>
        </row>
        <row r="1277">
          <cell r="A1277" t="str">
            <v xml:space="preserve">5215-2-700                                   </v>
          </cell>
          <cell r="C1277">
            <v>0</v>
          </cell>
          <cell r="D1277">
            <v>0</v>
          </cell>
        </row>
        <row r="1278">
          <cell r="A1278" t="str">
            <v xml:space="preserve">5215-2-710                                   </v>
          </cell>
          <cell r="C1278">
            <v>0</v>
          </cell>
          <cell r="D1278">
            <v>19947.2</v>
          </cell>
        </row>
        <row r="1279">
          <cell r="A1279" t="str">
            <v xml:space="preserve">5215-2-720                                   </v>
          </cell>
          <cell r="C1279">
            <v>0</v>
          </cell>
          <cell r="D1279">
            <v>8588.02</v>
          </cell>
        </row>
        <row r="1280">
          <cell r="A1280" t="str">
            <v xml:space="preserve">5215-3                                       </v>
          </cell>
          <cell r="C1280">
            <v>0</v>
          </cell>
          <cell r="D1280">
            <v>0</v>
          </cell>
        </row>
        <row r="1281">
          <cell r="A1281" t="str">
            <v xml:space="preserve">5215-3-000                                   </v>
          </cell>
          <cell r="C1281">
            <v>0</v>
          </cell>
          <cell r="D1281">
            <v>0</v>
          </cell>
        </row>
        <row r="1282">
          <cell r="A1282" t="str">
            <v xml:space="preserve">5215-3-100                                   </v>
          </cell>
          <cell r="C1282">
            <v>0</v>
          </cell>
          <cell r="D1282">
            <v>8236.26</v>
          </cell>
        </row>
        <row r="1283">
          <cell r="A1283" t="str">
            <v xml:space="preserve">5215-3-200                                   </v>
          </cell>
          <cell r="C1283">
            <v>0</v>
          </cell>
          <cell r="D1283">
            <v>0</v>
          </cell>
        </row>
        <row r="1284">
          <cell r="A1284" t="str">
            <v xml:space="preserve">5215-5                                       </v>
          </cell>
          <cell r="C1284">
            <v>0</v>
          </cell>
          <cell r="D1284">
            <v>0</v>
          </cell>
        </row>
        <row r="1285">
          <cell r="A1285" t="str">
            <v xml:space="preserve">5215-5-100                                   </v>
          </cell>
          <cell r="C1285">
            <v>0</v>
          </cell>
          <cell r="D1285">
            <v>0</v>
          </cell>
        </row>
        <row r="1286">
          <cell r="A1286" t="str">
            <v xml:space="preserve">5215-5-200                                   </v>
          </cell>
          <cell r="C1286">
            <v>0</v>
          </cell>
          <cell r="D1286">
            <v>0</v>
          </cell>
        </row>
        <row r="1287">
          <cell r="A1287" t="str">
            <v xml:space="preserve">5215-6                                       </v>
          </cell>
          <cell r="C1287">
            <v>0</v>
          </cell>
          <cell r="D1287">
            <v>0</v>
          </cell>
        </row>
        <row r="1288">
          <cell r="A1288" t="str">
            <v xml:space="preserve">5215-6-100                                   </v>
          </cell>
          <cell r="C1288">
            <v>0</v>
          </cell>
          <cell r="D1288">
            <v>82233.960000000006</v>
          </cell>
        </row>
        <row r="1289">
          <cell r="A1289" t="str">
            <v xml:space="preserve">5215-6-150                                   </v>
          </cell>
          <cell r="C1289">
            <v>0</v>
          </cell>
          <cell r="D1289">
            <v>35167.129999999997</v>
          </cell>
        </row>
        <row r="1290">
          <cell r="A1290" t="str">
            <v xml:space="preserve">5215-6-170                                   </v>
          </cell>
          <cell r="C1290">
            <v>0</v>
          </cell>
          <cell r="D1290">
            <v>0</v>
          </cell>
        </row>
        <row r="1291">
          <cell r="A1291" t="str">
            <v xml:space="preserve">5215-6-200                                   </v>
          </cell>
          <cell r="C1291">
            <v>0</v>
          </cell>
          <cell r="D1291">
            <v>14147.5</v>
          </cell>
        </row>
        <row r="1292">
          <cell r="A1292" t="str">
            <v xml:space="preserve">5215-6-250                                   </v>
          </cell>
          <cell r="C1292">
            <v>0</v>
          </cell>
          <cell r="D1292">
            <v>0</v>
          </cell>
        </row>
        <row r="1293">
          <cell r="A1293" t="str">
            <v xml:space="preserve">5215-6-270                                   </v>
          </cell>
          <cell r="C1293">
            <v>0</v>
          </cell>
          <cell r="D1293">
            <v>0</v>
          </cell>
        </row>
        <row r="1294">
          <cell r="A1294" t="str">
            <v xml:space="preserve">5215-6-300                                   </v>
          </cell>
          <cell r="C1294">
            <v>0</v>
          </cell>
          <cell r="D1294">
            <v>7189.57</v>
          </cell>
        </row>
        <row r="1295">
          <cell r="A1295" t="str">
            <v xml:space="preserve">5215-7-100                                   </v>
          </cell>
          <cell r="C1295">
            <v>0</v>
          </cell>
          <cell r="D1295">
            <v>0</v>
          </cell>
        </row>
        <row r="1296">
          <cell r="A1296" t="str">
            <v xml:space="preserve">5215-7-200                                   </v>
          </cell>
          <cell r="C1296">
            <v>0</v>
          </cell>
          <cell r="D1296">
            <v>0</v>
          </cell>
        </row>
        <row r="1297">
          <cell r="A1297" t="str">
            <v xml:space="preserve">5216-2                                       </v>
          </cell>
          <cell r="C1297">
            <v>0</v>
          </cell>
          <cell r="D1297">
            <v>0</v>
          </cell>
        </row>
        <row r="1298">
          <cell r="A1298" t="str">
            <v xml:space="preserve">5216-2-000                                   </v>
          </cell>
          <cell r="C1298">
            <v>0</v>
          </cell>
          <cell r="D1298">
            <v>0</v>
          </cell>
        </row>
        <row r="1299">
          <cell r="A1299" t="str">
            <v xml:space="preserve">5216-2-100                                   </v>
          </cell>
          <cell r="C1299">
            <v>0</v>
          </cell>
          <cell r="D1299">
            <v>0</v>
          </cell>
        </row>
        <row r="1300">
          <cell r="A1300" t="str">
            <v xml:space="preserve">5216-2-110                                   </v>
          </cell>
          <cell r="C1300">
            <v>0</v>
          </cell>
          <cell r="D1300">
            <v>0</v>
          </cell>
        </row>
        <row r="1301">
          <cell r="A1301" t="str">
            <v xml:space="preserve">5216-2-111                                   </v>
          </cell>
          <cell r="C1301">
            <v>0</v>
          </cell>
          <cell r="D1301">
            <v>0</v>
          </cell>
        </row>
        <row r="1302">
          <cell r="A1302" t="str">
            <v xml:space="preserve">5216-2-112                                   </v>
          </cell>
          <cell r="C1302">
            <v>0</v>
          </cell>
          <cell r="D1302">
            <v>0</v>
          </cell>
        </row>
        <row r="1303">
          <cell r="A1303" t="str">
            <v xml:space="preserve">5216-2-112-1                                 </v>
          </cell>
          <cell r="C1303">
            <v>0</v>
          </cell>
          <cell r="D1303">
            <v>0</v>
          </cell>
        </row>
        <row r="1304">
          <cell r="A1304" t="str">
            <v xml:space="preserve">5216-2-112-2                                 </v>
          </cell>
          <cell r="C1304">
            <v>0</v>
          </cell>
          <cell r="D1304">
            <v>0</v>
          </cell>
        </row>
        <row r="1305">
          <cell r="A1305" t="str">
            <v xml:space="preserve">5216-2-112-3                                 </v>
          </cell>
          <cell r="C1305">
            <v>0</v>
          </cell>
          <cell r="D1305">
            <v>0</v>
          </cell>
        </row>
        <row r="1306">
          <cell r="A1306" t="str">
            <v xml:space="preserve">5216-2-113                                   </v>
          </cell>
          <cell r="C1306">
            <v>0</v>
          </cell>
          <cell r="D1306">
            <v>0</v>
          </cell>
        </row>
        <row r="1307">
          <cell r="A1307" t="str">
            <v xml:space="preserve">5216-2-114                                   </v>
          </cell>
          <cell r="C1307">
            <v>0</v>
          </cell>
          <cell r="D1307">
            <v>0</v>
          </cell>
        </row>
        <row r="1308">
          <cell r="A1308" t="str">
            <v xml:space="preserve">5216-2-115                                   </v>
          </cell>
          <cell r="C1308">
            <v>0</v>
          </cell>
          <cell r="D1308">
            <v>0</v>
          </cell>
        </row>
        <row r="1309">
          <cell r="A1309" t="str">
            <v xml:space="preserve">5216-2-120                                   </v>
          </cell>
          <cell r="C1309">
            <v>0</v>
          </cell>
          <cell r="D1309">
            <v>0</v>
          </cell>
        </row>
        <row r="1310">
          <cell r="A1310" t="str">
            <v xml:space="preserve">5216-2-130                                   </v>
          </cell>
          <cell r="C1310">
            <v>0</v>
          </cell>
          <cell r="D1310">
            <v>0</v>
          </cell>
        </row>
        <row r="1311">
          <cell r="A1311" t="str">
            <v xml:space="preserve">5216-2-140                                   </v>
          </cell>
          <cell r="C1311">
            <v>0</v>
          </cell>
          <cell r="D1311">
            <v>0</v>
          </cell>
        </row>
        <row r="1312">
          <cell r="A1312" t="str">
            <v xml:space="preserve">5216-2-141                                   </v>
          </cell>
          <cell r="C1312">
            <v>0</v>
          </cell>
          <cell r="D1312">
            <v>0</v>
          </cell>
        </row>
        <row r="1313">
          <cell r="A1313" t="str">
            <v xml:space="preserve">5216-2-142                                   </v>
          </cell>
          <cell r="C1313">
            <v>0</v>
          </cell>
          <cell r="D1313">
            <v>0</v>
          </cell>
        </row>
        <row r="1314">
          <cell r="A1314" t="str">
            <v xml:space="preserve">5216-2-200                                   </v>
          </cell>
          <cell r="C1314">
            <v>0</v>
          </cell>
          <cell r="D1314">
            <v>0</v>
          </cell>
        </row>
        <row r="1315">
          <cell r="A1315" t="str">
            <v xml:space="preserve">5216-2-300                                   </v>
          </cell>
          <cell r="C1315">
            <v>0</v>
          </cell>
          <cell r="D1315">
            <v>0</v>
          </cell>
        </row>
        <row r="1316">
          <cell r="A1316" t="str">
            <v xml:space="preserve">5216-2-400                                   </v>
          </cell>
          <cell r="C1316">
            <v>0</v>
          </cell>
          <cell r="D1316">
            <v>0</v>
          </cell>
        </row>
        <row r="1317">
          <cell r="A1317" t="str">
            <v xml:space="preserve">5216-2-500                                   </v>
          </cell>
          <cell r="C1317">
            <v>0</v>
          </cell>
          <cell r="D1317">
            <v>0</v>
          </cell>
        </row>
        <row r="1318">
          <cell r="A1318" t="str">
            <v xml:space="preserve">5216-2-600                                   </v>
          </cell>
          <cell r="C1318">
            <v>0</v>
          </cell>
          <cell r="D1318">
            <v>0</v>
          </cell>
        </row>
        <row r="1319">
          <cell r="A1319" t="str">
            <v xml:space="preserve">5216-2-610                                   </v>
          </cell>
          <cell r="C1319">
            <v>0</v>
          </cell>
          <cell r="D1319">
            <v>0</v>
          </cell>
        </row>
        <row r="1320">
          <cell r="A1320" t="str">
            <v xml:space="preserve">5216-2-620                                   </v>
          </cell>
          <cell r="C1320">
            <v>0</v>
          </cell>
          <cell r="D1320">
            <v>0</v>
          </cell>
        </row>
        <row r="1321">
          <cell r="A1321" t="str">
            <v xml:space="preserve">5216-2-700                                   </v>
          </cell>
          <cell r="C1321">
            <v>0</v>
          </cell>
          <cell r="D1321">
            <v>0</v>
          </cell>
        </row>
        <row r="1322">
          <cell r="A1322" t="str">
            <v xml:space="preserve">5216-2-710                                   </v>
          </cell>
          <cell r="C1322">
            <v>0</v>
          </cell>
          <cell r="D1322">
            <v>0</v>
          </cell>
        </row>
        <row r="1323">
          <cell r="A1323" t="str">
            <v xml:space="preserve">5216-2-720                                   </v>
          </cell>
          <cell r="C1323">
            <v>0</v>
          </cell>
          <cell r="D1323">
            <v>0</v>
          </cell>
        </row>
        <row r="1324">
          <cell r="A1324" t="str">
            <v xml:space="preserve">5216-3                                       </v>
          </cell>
          <cell r="C1324">
            <v>0</v>
          </cell>
          <cell r="D1324">
            <v>0</v>
          </cell>
        </row>
        <row r="1325">
          <cell r="A1325" t="str">
            <v xml:space="preserve">5216-3-000                                   </v>
          </cell>
          <cell r="C1325">
            <v>0</v>
          </cell>
          <cell r="D1325">
            <v>0</v>
          </cell>
        </row>
        <row r="1326">
          <cell r="A1326" t="str">
            <v xml:space="preserve">5216-3-100                                   </v>
          </cell>
          <cell r="C1326">
            <v>0</v>
          </cell>
          <cell r="D1326">
            <v>0</v>
          </cell>
        </row>
        <row r="1327">
          <cell r="A1327" t="str">
            <v xml:space="preserve">5216-3-200                                   </v>
          </cell>
          <cell r="C1327">
            <v>0</v>
          </cell>
          <cell r="D1327">
            <v>0</v>
          </cell>
        </row>
        <row r="1328">
          <cell r="A1328" t="str">
            <v xml:space="preserve">5216-5                                       </v>
          </cell>
          <cell r="C1328">
            <v>0</v>
          </cell>
          <cell r="D1328">
            <v>0</v>
          </cell>
        </row>
        <row r="1329">
          <cell r="A1329" t="str">
            <v xml:space="preserve">5216-5-100                                   </v>
          </cell>
          <cell r="C1329">
            <v>0</v>
          </cell>
          <cell r="D1329">
            <v>0</v>
          </cell>
        </row>
        <row r="1330">
          <cell r="A1330" t="str">
            <v xml:space="preserve">5216-5-200                                   </v>
          </cell>
          <cell r="C1330">
            <v>0</v>
          </cell>
          <cell r="D1330">
            <v>0</v>
          </cell>
        </row>
        <row r="1331">
          <cell r="A1331" t="str">
            <v xml:space="preserve">5216-6                                       </v>
          </cell>
          <cell r="C1331">
            <v>0</v>
          </cell>
          <cell r="D1331">
            <v>0</v>
          </cell>
        </row>
        <row r="1332">
          <cell r="A1332" t="str">
            <v xml:space="preserve">5216-6-100                                   </v>
          </cell>
          <cell r="C1332">
            <v>0</v>
          </cell>
          <cell r="D1332">
            <v>0</v>
          </cell>
        </row>
        <row r="1333">
          <cell r="A1333" t="str">
            <v xml:space="preserve">5216-6-150                                   </v>
          </cell>
          <cell r="C1333">
            <v>0</v>
          </cell>
          <cell r="D1333">
            <v>0</v>
          </cell>
        </row>
        <row r="1334">
          <cell r="A1334" t="str">
            <v xml:space="preserve">5216-6-170                                   </v>
          </cell>
          <cell r="C1334">
            <v>0</v>
          </cell>
          <cell r="D1334">
            <v>0</v>
          </cell>
        </row>
        <row r="1335">
          <cell r="A1335" t="str">
            <v xml:space="preserve">5216-6-200                                   </v>
          </cell>
          <cell r="C1335">
            <v>0</v>
          </cell>
          <cell r="D1335">
            <v>0</v>
          </cell>
        </row>
        <row r="1336">
          <cell r="A1336" t="str">
            <v xml:space="preserve">5216-6-250                                   </v>
          </cell>
          <cell r="C1336">
            <v>0</v>
          </cell>
          <cell r="D1336">
            <v>0</v>
          </cell>
        </row>
        <row r="1337">
          <cell r="A1337" t="str">
            <v xml:space="preserve">5216-6-270                                   </v>
          </cell>
          <cell r="C1337">
            <v>0</v>
          </cell>
          <cell r="D1337">
            <v>0</v>
          </cell>
        </row>
        <row r="1338">
          <cell r="A1338" t="str">
            <v xml:space="preserve">5216-6-300                                   </v>
          </cell>
          <cell r="C1338">
            <v>0</v>
          </cell>
          <cell r="D1338">
            <v>0</v>
          </cell>
        </row>
        <row r="1339">
          <cell r="A1339" t="str">
            <v xml:space="preserve">5216-7-100                                   </v>
          </cell>
          <cell r="C1339">
            <v>0</v>
          </cell>
          <cell r="D1339">
            <v>0</v>
          </cell>
        </row>
        <row r="1340">
          <cell r="A1340" t="str">
            <v xml:space="preserve">5216-7-200                                   </v>
          </cell>
          <cell r="C1340">
            <v>0</v>
          </cell>
          <cell r="D1340">
            <v>0</v>
          </cell>
        </row>
        <row r="1341">
          <cell r="A1341" t="str">
            <v xml:space="preserve">5217-2                                       </v>
          </cell>
          <cell r="C1341">
            <v>0</v>
          </cell>
          <cell r="D1341">
            <v>0</v>
          </cell>
        </row>
        <row r="1342">
          <cell r="A1342" t="str">
            <v xml:space="preserve">5217-2-000                                   </v>
          </cell>
          <cell r="C1342">
            <v>0</v>
          </cell>
          <cell r="D1342">
            <v>0</v>
          </cell>
        </row>
        <row r="1343">
          <cell r="A1343" t="str">
            <v xml:space="preserve">5217-2-100                                   </v>
          </cell>
          <cell r="C1343">
            <v>0</v>
          </cell>
          <cell r="D1343">
            <v>0</v>
          </cell>
        </row>
        <row r="1344">
          <cell r="A1344" t="str">
            <v xml:space="preserve">5217-2-110                                   </v>
          </cell>
          <cell r="C1344">
            <v>0</v>
          </cell>
          <cell r="D1344">
            <v>0</v>
          </cell>
        </row>
        <row r="1345">
          <cell r="A1345" t="str">
            <v xml:space="preserve">5217-2-111                                   </v>
          </cell>
          <cell r="C1345">
            <v>0</v>
          </cell>
          <cell r="D1345">
            <v>0</v>
          </cell>
        </row>
        <row r="1346">
          <cell r="A1346" t="str">
            <v xml:space="preserve">5217-2-112                                   </v>
          </cell>
          <cell r="C1346">
            <v>0</v>
          </cell>
          <cell r="D1346">
            <v>0</v>
          </cell>
        </row>
        <row r="1347">
          <cell r="A1347" t="str">
            <v xml:space="preserve">5217-2-112-1                                 </v>
          </cell>
          <cell r="C1347">
            <v>0</v>
          </cell>
          <cell r="D1347">
            <v>0</v>
          </cell>
        </row>
        <row r="1348">
          <cell r="A1348" t="str">
            <v xml:space="preserve">5217-2-112-2                                 </v>
          </cell>
          <cell r="C1348">
            <v>0</v>
          </cell>
          <cell r="D1348">
            <v>0</v>
          </cell>
        </row>
        <row r="1349">
          <cell r="A1349" t="str">
            <v xml:space="preserve">5217-2-112-3                                 </v>
          </cell>
          <cell r="C1349">
            <v>0</v>
          </cell>
          <cell r="D1349">
            <v>0</v>
          </cell>
        </row>
        <row r="1350">
          <cell r="A1350" t="str">
            <v xml:space="preserve">5217-2-113                                   </v>
          </cell>
          <cell r="C1350">
            <v>0</v>
          </cell>
          <cell r="D1350">
            <v>0</v>
          </cell>
        </row>
        <row r="1351">
          <cell r="A1351" t="str">
            <v xml:space="preserve">5217-2-114                                   </v>
          </cell>
          <cell r="C1351">
            <v>0</v>
          </cell>
          <cell r="D1351">
            <v>0</v>
          </cell>
        </row>
        <row r="1352">
          <cell r="A1352" t="str">
            <v xml:space="preserve">5217-2-115                                   </v>
          </cell>
          <cell r="C1352">
            <v>0</v>
          </cell>
          <cell r="D1352">
            <v>0</v>
          </cell>
        </row>
        <row r="1353">
          <cell r="A1353" t="str">
            <v xml:space="preserve">5217-2-120                                   </v>
          </cell>
          <cell r="C1353">
            <v>0</v>
          </cell>
          <cell r="D1353">
            <v>0</v>
          </cell>
        </row>
        <row r="1354">
          <cell r="A1354" t="str">
            <v xml:space="preserve">5217-2-130                                   </v>
          </cell>
          <cell r="C1354">
            <v>0</v>
          </cell>
          <cell r="D1354">
            <v>0</v>
          </cell>
        </row>
        <row r="1355">
          <cell r="A1355" t="str">
            <v xml:space="preserve">5217-2-140                                   </v>
          </cell>
          <cell r="C1355">
            <v>0</v>
          </cell>
          <cell r="D1355">
            <v>0</v>
          </cell>
        </row>
        <row r="1356">
          <cell r="A1356" t="str">
            <v xml:space="preserve">5217-2-141                                   </v>
          </cell>
          <cell r="C1356">
            <v>0</v>
          </cell>
          <cell r="D1356">
            <v>0</v>
          </cell>
        </row>
        <row r="1357">
          <cell r="A1357" t="str">
            <v xml:space="preserve">5217-2-142                                   </v>
          </cell>
          <cell r="C1357">
            <v>0</v>
          </cell>
          <cell r="D1357">
            <v>0</v>
          </cell>
        </row>
        <row r="1358">
          <cell r="A1358" t="str">
            <v xml:space="preserve">5217-2-200                                   </v>
          </cell>
          <cell r="C1358">
            <v>0</v>
          </cell>
          <cell r="D1358">
            <v>0</v>
          </cell>
        </row>
        <row r="1359">
          <cell r="A1359" t="str">
            <v xml:space="preserve">5217-2-300                                   </v>
          </cell>
          <cell r="C1359">
            <v>0</v>
          </cell>
          <cell r="D1359">
            <v>0</v>
          </cell>
        </row>
        <row r="1360">
          <cell r="A1360" t="str">
            <v xml:space="preserve">5217-2-400                                   </v>
          </cell>
          <cell r="C1360">
            <v>0</v>
          </cell>
          <cell r="D1360">
            <v>0</v>
          </cell>
        </row>
        <row r="1361">
          <cell r="A1361" t="str">
            <v xml:space="preserve">5217-2-500                                   </v>
          </cell>
          <cell r="C1361">
            <v>0</v>
          </cell>
          <cell r="D1361">
            <v>0</v>
          </cell>
        </row>
        <row r="1362">
          <cell r="A1362" t="str">
            <v xml:space="preserve">5217-2-600                                   </v>
          </cell>
          <cell r="C1362">
            <v>0</v>
          </cell>
          <cell r="D1362">
            <v>0</v>
          </cell>
        </row>
        <row r="1363">
          <cell r="A1363" t="str">
            <v xml:space="preserve">5217-2-610                                   </v>
          </cell>
          <cell r="C1363">
            <v>0</v>
          </cell>
          <cell r="D1363">
            <v>0</v>
          </cell>
        </row>
        <row r="1364">
          <cell r="A1364" t="str">
            <v xml:space="preserve">5217-2-620                                   </v>
          </cell>
          <cell r="C1364">
            <v>0</v>
          </cell>
          <cell r="D1364">
            <v>0</v>
          </cell>
        </row>
        <row r="1365">
          <cell r="A1365" t="str">
            <v xml:space="preserve">5217-2-700                                   </v>
          </cell>
          <cell r="C1365">
            <v>0</v>
          </cell>
          <cell r="D1365">
            <v>0</v>
          </cell>
        </row>
        <row r="1366">
          <cell r="A1366" t="str">
            <v xml:space="preserve">5217-2-710                                   </v>
          </cell>
          <cell r="C1366">
            <v>0</v>
          </cell>
          <cell r="D1366">
            <v>0</v>
          </cell>
        </row>
        <row r="1367">
          <cell r="A1367" t="str">
            <v xml:space="preserve">5217-2-720                                   </v>
          </cell>
          <cell r="C1367">
            <v>0</v>
          </cell>
          <cell r="D1367">
            <v>0</v>
          </cell>
        </row>
        <row r="1368">
          <cell r="A1368" t="str">
            <v xml:space="preserve">5217-3                                       </v>
          </cell>
          <cell r="C1368">
            <v>0</v>
          </cell>
          <cell r="D1368">
            <v>0</v>
          </cell>
        </row>
        <row r="1369">
          <cell r="A1369" t="str">
            <v xml:space="preserve">5217-3-000                                   </v>
          </cell>
          <cell r="C1369">
            <v>0</v>
          </cell>
          <cell r="D1369">
            <v>0</v>
          </cell>
        </row>
        <row r="1370">
          <cell r="A1370" t="str">
            <v xml:space="preserve">5217-3-100                                   </v>
          </cell>
          <cell r="C1370">
            <v>0</v>
          </cell>
          <cell r="D1370">
            <v>0</v>
          </cell>
        </row>
        <row r="1371">
          <cell r="A1371" t="str">
            <v xml:space="preserve">5217-3-200                                   </v>
          </cell>
          <cell r="C1371">
            <v>0</v>
          </cell>
          <cell r="D1371">
            <v>0</v>
          </cell>
        </row>
        <row r="1372">
          <cell r="A1372" t="str">
            <v xml:space="preserve">5217-5                                       </v>
          </cell>
          <cell r="C1372">
            <v>0</v>
          </cell>
          <cell r="D1372">
            <v>0</v>
          </cell>
        </row>
        <row r="1373">
          <cell r="A1373" t="str">
            <v xml:space="preserve">5217-5-100                                   </v>
          </cell>
          <cell r="C1373">
            <v>0</v>
          </cell>
          <cell r="D1373">
            <v>0</v>
          </cell>
        </row>
        <row r="1374">
          <cell r="A1374" t="str">
            <v xml:space="preserve">5217-5-200                                   </v>
          </cell>
          <cell r="C1374">
            <v>0</v>
          </cell>
          <cell r="D1374">
            <v>0</v>
          </cell>
        </row>
        <row r="1375">
          <cell r="A1375" t="str">
            <v xml:space="preserve">5217-6                                       </v>
          </cell>
          <cell r="C1375">
            <v>0</v>
          </cell>
          <cell r="D1375">
            <v>0</v>
          </cell>
        </row>
        <row r="1376">
          <cell r="A1376" t="str">
            <v xml:space="preserve">5217-6-100                                   </v>
          </cell>
          <cell r="C1376">
            <v>0</v>
          </cell>
          <cell r="D1376">
            <v>0</v>
          </cell>
        </row>
        <row r="1377">
          <cell r="A1377" t="str">
            <v xml:space="preserve">5217-6-150                                   </v>
          </cell>
          <cell r="C1377">
            <v>0</v>
          </cell>
          <cell r="D1377">
            <v>0</v>
          </cell>
        </row>
        <row r="1378">
          <cell r="A1378" t="str">
            <v xml:space="preserve">5217-6-170                                   </v>
          </cell>
          <cell r="C1378">
            <v>0</v>
          </cell>
          <cell r="D1378">
            <v>0</v>
          </cell>
        </row>
        <row r="1379">
          <cell r="A1379" t="str">
            <v xml:space="preserve">5217-6-200                                   </v>
          </cell>
          <cell r="C1379">
            <v>0</v>
          </cell>
          <cell r="D1379">
            <v>0</v>
          </cell>
        </row>
        <row r="1380">
          <cell r="A1380" t="str">
            <v xml:space="preserve">5217-6-250                                   </v>
          </cell>
          <cell r="C1380">
            <v>0</v>
          </cell>
          <cell r="D1380">
            <v>0</v>
          </cell>
        </row>
        <row r="1381">
          <cell r="A1381" t="str">
            <v xml:space="preserve">5217-6-270                                   </v>
          </cell>
          <cell r="C1381">
            <v>0</v>
          </cell>
          <cell r="D1381">
            <v>0</v>
          </cell>
        </row>
        <row r="1382">
          <cell r="A1382" t="str">
            <v xml:space="preserve">5217-6-300                                   </v>
          </cell>
          <cell r="C1382">
            <v>0</v>
          </cell>
          <cell r="D1382">
            <v>0</v>
          </cell>
        </row>
        <row r="1383">
          <cell r="A1383" t="str">
            <v xml:space="preserve">5217-7-100                                   </v>
          </cell>
          <cell r="C1383">
            <v>0</v>
          </cell>
          <cell r="D1383">
            <v>0</v>
          </cell>
        </row>
        <row r="1384">
          <cell r="A1384" t="str">
            <v xml:space="preserve">5217-7-200                                   </v>
          </cell>
          <cell r="C1384">
            <v>0</v>
          </cell>
          <cell r="D1384">
            <v>0</v>
          </cell>
        </row>
        <row r="1385">
          <cell r="A1385" t="str">
            <v xml:space="preserve">5218-2                                       </v>
          </cell>
          <cell r="C1385">
            <v>0</v>
          </cell>
          <cell r="D1385">
            <v>0</v>
          </cell>
        </row>
        <row r="1386">
          <cell r="A1386" t="str">
            <v xml:space="preserve">5218-2-000                                   </v>
          </cell>
          <cell r="C1386">
            <v>0</v>
          </cell>
          <cell r="D1386">
            <v>0</v>
          </cell>
        </row>
        <row r="1387">
          <cell r="A1387" t="str">
            <v xml:space="preserve">5218-2-100                                   </v>
          </cell>
          <cell r="C1387">
            <v>0</v>
          </cell>
          <cell r="D1387">
            <v>0</v>
          </cell>
        </row>
        <row r="1388">
          <cell r="A1388" t="str">
            <v xml:space="preserve">5218-2-110                                   </v>
          </cell>
          <cell r="C1388">
            <v>2237</v>
          </cell>
          <cell r="D1388">
            <v>-449.20000000000005</v>
          </cell>
        </row>
        <row r="1389">
          <cell r="A1389" t="str">
            <v xml:space="preserve">5218-2-111                                   </v>
          </cell>
          <cell r="C1389">
            <v>0</v>
          </cell>
          <cell r="D1389">
            <v>0</v>
          </cell>
        </row>
        <row r="1390">
          <cell r="A1390" t="str">
            <v xml:space="preserve">5218-2-112                                   </v>
          </cell>
          <cell r="C1390">
            <v>0</v>
          </cell>
          <cell r="D1390">
            <v>0</v>
          </cell>
        </row>
        <row r="1391">
          <cell r="A1391" t="str">
            <v xml:space="preserve">5218-2-112-1                                 </v>
          </cell>
          <cell r="C1391">
            <v>186</v>
          </cell>
          <cell r="D1391">
            <v>-37.199999999999989</v>
          </cell>
        </row>
        <row r="1392">
          <cell r="A1392" t="str">
            <v xml:space="preserve">5218-2-112-2                                 </v>
          </cell>
          <cell r="C1392">
            <v>378</v>
          </cell>
          <cell r="D1392">
            <v>-78.600000000000023</v>
          </cell>
        </row>
        <row r="1393">
          <cell r="A1393" t="str">
            <v xml:space="preserve">5218-2-112-3                                 </v>
          </cell>
          <cell r="C1393">
            <v>0</v>
          </cell>
          <cell r="D1393">
            <v>0</v>
          </cell>
        </row>
        <row r="1394">
          <cell r="A1394" t="str">
            <v xml:space="preserve">5218-2-113                                   </v>
          </cell>
          <cell r="C1394">
            <v>0</v>
          </cell>
          <cell r="D1394">
            <v>0</v>
          </cell>
        </row>
        <row r="1395">
          <cell r="A1395" t="str">
            <v xml:space="preserve">5218-2-114                                   </v>
          </cell>
          <cell r="C1395">
            <v>0</v>
          </cell>
          <cell r="D1395">
            <v>0</v>
          </cell>
        </row>
        <row r="1396">
          <cell r="A1396" t="str">
            <v xml:space="preserve">5218-2-115                                   </v>
          </cell>
          <cell r="C1396">
            <v>1123</v>
          </cell>
          <cell r="D1396">
            <v>-227.60000000000002</v>
          </cell>
        </row>
        <row r="1397">
          <cell r="A1397" t="str">
            <v xml:space="preserve">5218-2-120                                   </v>
          </cell>
          <cell r="C1397">
            <v>0</v>
          </cell>
          <cell r="D1397">
            <v>0</v>
          </cell>
        </row>
        <row r="1398">
          <cell r="A1398" t="str">
            <v xml:space="preserve">5218-2-130                                   </v>
          </cell>
          <cell r="C1398">
            <v>1494</v>
          </cell>
          <cell r="D1398">
            <v>-301.20000000000005</v>
          </cell>
        </row>
        <row r="1399">
          <cell r="A1399" t="str">
            <v xml:space="preserve">5218-2-140                                   </v>
          </cell>
          <cell r="C1399">
            <v>0</v>
          </cell>
          <cell r="D1399">
            <v>0</v>
          </cell>
        </row>
        <row r="1400">
          <cell r="A1400" t="str">
            <v xml:space="preserve">5218-2-141                                   </v>
          </cell>
          <cell r="C1400">
            <v>0</v>
          </cell>
          <cell r="D1400">
            <v>0</v>
          </cell>
        </row>
        <row r="1401">
          <cell r="A1401" t="str">
            <v xml:space="preserve">5218-2-142                                   </v>
          </cell>
          <cell r="C1401">
            <v>0</v>
          </cell>
          <cell r="D1401">
            <v>0</v>
          </cell>
        </row>
        <row r="1402">
          <cell r="A1402" t="str">
            <v xml:space="preserve">5218-2-200                                   </v>
          </cell>
          <cell r="C1402">
            <v>0</v>
          </cell>
          <cell r="D1402">
            <v>0</v>
          </cell>
        </row>
        <row r="1403">
          <cell r="A1403" t="str">
            <v xml:space="preserve">5218-2-300                                   </v>
          </cell>
          <cell r="C1403">
            <v>500</v>
          </cell>
          <cell r="D1403">
            <v>0</v>
          </cell>
        </row>
        <row r="1404">
          <cell r="A1404" t="str">
            <v xml:space="preserve">5218-2-400                                   </v>
          </cell>
          <cell r="C1404">
            <v>10000</v>
          </cell>
          <cell r="D1404">
            <v>0</v>
          </cell>
        </row>
        <row r="1405">
          <cell r="A1405" t="str">
            <v xml:space="preserve">5218-2-500                                   </v>
          </cell>
          <cell r="C1405">
            <v>0</v>
          </cell>
          <cell r="D1405">
            <v>0</v>
          </cell>
        </row>
        <row r="1406">
          <cell r="A1406" t="str">
            <v xml:space="preserve">5218-2-600                                   </v>
          </cell>
          <cell r="C1406">
            <v>0</v>
          </cell>
          <cell r="D1406">
            <v>0</v>
          </cell>
        </row>
        <row r="1407">
          <cell r="A1407" t="str">
            <v xml:space="preserve">5218-2-610                                   </v>
          </cell>
          <cell r="C1407">
            <v>0</v>
          </cell>
          <cell r="D1407">
            <v>0</v>
          </cell>
        </row>
        <row r="1408">
          <cell r="A1408" t="str">
            <v xml:space="preserve">5218-2-620                                   </v>
          </cell>
          <cell r="C1408">
            <v>0</v>
          </cell>
          <cell r="D1408">
            <v>0</v>
          </cell>
        </row>
        <row r="1409">
          <cell r="A1409" t="str">
            <v xml:space="preserve">5218-2-700                                   </v>
          </cell>
          <cell r="C1409">
            <v>0</v>
          </cell>
          <cell r="D1409">
            <v>0</v>
          </cell>
        </row>
        <row r="1410">
          <cell r="A1410" t="str">
            <v xml:space="preserve">5218-2-710                                   </v>
          </cell>
          <cell r="C1410">
            <v>2610</v>
          </cell>
          <cell r="D1410">
            <v>-523.80000000000018</v>
          </cell>
        </row>
        <row r="1411">
          <cell r="A1411" t="str">
            <v xml:space="preserve">5218-2-720                                   </v>
          </cell>
          <cell r="C1411">
            <v>1123</v>
          </cell>
          <cell r="D1411">
            <v>-227.60000000000002</v>
          </cell>
        </row>
        <row r="1412">
          <cell r="A1412" t="str">
            <v xml:space="preserve">5218-3                                       </v>
          </cell>
          <cell r="C1412">
            <v>0</v>
          </cell>
          <cell r="D1412">
            <v>0</v>
          </cell>
        </row>
        <row r="1413">
          <cell r="A1413" t="str">
            <v xml:space="preserve">5218-3-000                                   </v>
          </cell>
          <cell r="C1413">
            <v>0</v>
          </cell>
          <cell r="D1413">
            <v>0</v>
          </cell>
        </row>
        <row r="1414">
          <cell r="A1414" t="str">
            <v xml:space="preserve">5218-3-100                                   </v>
          </cell>
          <cell r="C1414">
            <v>564</v>
          </cell>
          <cell r="D1414">
            <v>-115.80000000000001</v>
          </cell>
        </row>
        <row r="1415">
          <cell r="A1415" t="str">
            <v xml:space="preserve">5218-3-200                                   </v>
          </cell>
          <cell r="C1415">
            <v>0</v>
          </cell>
          <cell r="D1415">
            <v>0</v>
          </cell>
        </row>
        <row r="1416">
          <cell r="A1416" t="str">
            <v xml:space="preserve">5218-5                                       </v>
          </cell>
          <cell r="C1416">
            <v>0</v>
          </cell>
          <cell r="D1416">
            <v>0</v>
          </cell>
        </row>
        <row r="1417">
          <cell r="A1417" t="str">
            <v xml:space="preserve">5218-5-100                                   </v>
          </cell>
          <cell r="C1417">
            <v>0</v>
          </cell>
          <cell r="D1417">
            <v>0</v>
          </cell>
        </row>
        <row r="1418">
          <cell r="A1418" t="str">
            <v xml:space="preserve">5218-5-200                                   </v>
          </cell>
          <cell r="C1418">
            <v>0</v>
          </cell>
          <cell r="D1418">
            <v>0</v>
          </cell>
        </row>
        <row r="1419">
          <cell r="A1419" t="str">
            <v xml:space="preserve">5218-6                                       </v>
          </cell>
          <cell r="C1419">
            <v>0</v>
          </cell>
          <cell r="D1419">
            <v>0</v>
          </cell>
        </row>
        <row r="1420">
          <cell r="A1420" t="str">
            <v xml:space="preserve">5218-6-100                                   </v>
          </cell>
          <cell r="C1420">
            <v>8938</v>
          </cell>
          <cell r="D1420">
            <v>-1788.8000000000002</v>
          </cell>
        </row>
        <row r="1421">
          <cell r="A1421" t="str">
            <v xml:space="preserve">5218-6-150                                   </v>
          </cell>
          <cell r="C1421">
            <v>4469</v>
          </cell>
          <cell r="D1421">
            <v>-894.40000000000009</v>
          </cell>
        </row>
        <row r="1422">
          <cell r="A1422" t="str">
            <v xml:space="preserve">5218-6-170                                   </v>
          </cell>
          <cell r="C1422">
            <v>0</v>
          </cell>
          <cell r="D1422">
            <v>0</v>
          </cell>
        </row>
        <row r="1423">
          <cell r="A1423" t="str">
            <v xml:space="preserve">5218-6-200                                   </v>
          </cell>
          <cell r="C1423">
            <v>1307</v>
          </cell>
          <cell r="D1423">
            <v>-263.79999999999995</v>
          </cell>
        </row>
        <row r="1424">
          <cell r="A1424" t="str">
            <v xml:space="preserve">5218-6-250                                   </v>
          </cell>
          <cell r="C1424">
            <v>0</v>
          </cell>
          <cell r="D1424">
            <v>0</v>
          </cell>
        </row>
        <row r="1425">
          <cell r="A1425" t="str">
            <v xml:space="preserve">5218-6-270                                   </v>
          </cell>
          <cell r="C1425">
            <v>0</v>
          </cell>
          <cell r="D1425">
            <v>0</v>
          </cell>
        </row>
        <row r="1426">
          <cell r="A1426" t="str">
            <v xml:space="preserve">5218-6-300                                   </v>
          </cell>
          <cell r="C1426">
            <v>933.18</v>
          </cell>
          <cell r="D1426">
            <v>-188.4899999999999</v>
          </cell>
        </row>
        <row r="1427">
          <cell r="A1427" t="str">
            <v xml:space="preserve">5218-7-100                                   </v>
          </cell>
          <cell r="C1427">
            <v>0</v>
          </cell>
          <cell r="D1427">
            <v>0</v>
          </cell>
        </row>
        <row r="1428">
          <cell r="A1428" t="str">
            <v xml:space="preserve">5218-7-200                                   </v>
          </cell>
          <cell r="C1428">
            <v>0</v>
          </cell>
          <cell r="D1428">
            <v>0</v>
          </cell>
        </row>
        <row r="1429">
          <cell r="A1429" t="str">
            <v xml:space="preserve">5219-2                                       </v>
          </cell>
          <cell r="C1429">
            <v>0</v>
          </cell>
          <cell r="D1429">
            <v>0</v>
          </cell>
        </row>
        <row r="1430">
          <cell r="A1430" t="str">
            <v xml:space="preserve">5219-2-000                                   </v>
          </cell>
          <cell r="C1430">
            <v>0</v>
          </cell>
          <cell r="D1430">
            <v>0</v>
          </cell>
        </row>
        <row r="1431">
          <cell r="A1431" t="str">
            <v xml:space="preserve">5219-2-100                                   </v>
          </cell>
          <cell r="C1431">
            <v>0</v>
          </cell>
          <cell r="D1431">
            <v>0</v>
          </cell>
        </row>
        <row r="1432">
          <cell r="A1432" t="str">
            <v xml:space="preserve">5219-2-110                                   </v>
          </cell>
          <cell r="C1432">
            <v>0</v>
          </cell>
          <cell r="D1432">
            <v>0</v>
          </cell>
        </row>
        <row r="1433">
          <cell r="A1433" t="str">
            <v xml:space="preserve">5219-2-111                                   </v>
          </cell>
          <cell r="C1433">
            <v>0</v>
          </cell>
          <cell r="D1433">
            <v>0</v>
          </cell>
        </row>
        <row r="1434">
          <cell r="A1434" t="str">
            <v xml:space="preserve">5219-2-112                                   </v>
          </cell>
          <cell r="C1434">
            <v>0</v>
          </cell>
          <cell r="D1434">
            <v>0</v>
          </cell>
        </row>
        <row r="1435">
          <cell r="A1435" t="str">
            <v xml:space="preserve">5219-2-112-1                                 </v>
          </cell>
          <cell r="C1435">
            <v>0</v>
          </cell>
          <cell r="D1435">
            <v>0</v>
          </cell>
        </row>
        <row r="1436">
          <cell r="A1436" t="str">
            <v xml:space="preserve">5219-2-112-2                                 </v>
          </cell>
          <cell r="C1436">
            <v>0</v>
          </cell>
          <cell r="D1436">
            <v>0</v>
          </cell>
        </row>
        <row r="1437">
          <cell r="A1437" t="str">
            <v xml:space="preserve">5219-2-112-3                                 </v>
          </cell>
          <cell r="C1437">
            <v>0</v>
          </cell>
          <cell r="D1437">
            <v>0</v>
          </cell>
        </row>
        <row r="1438">
          <cell r="A1438" t="str">
            <v xml:space="preserve">5219-2-113                                   </v>
          </cell>
          <cell r="C1438">
            <v>0</v>
          </cell>
          <cell r="D1438">
            <v>0</v>
          </cell>
        </row>
        <row r="1439">
          <cell r="A1439" t="str">
            <v xml:space="preserve">5219-2-114                                   </v>
          </cell>
          <cell r="C1439">
            <v>0</v>
          </cell>
          <cell r="D1439">
            <v>0</v>
          </cell>
        </row>
        <row r="1440">
          <cell r="A1440" t="str">
            <v xml:space="preserve">5219-2-115                                   </v>
          </cell>
          <cell r="C1440">
            <v>0</v>
          </cell>
          <cell r="D1440">
            <v>0</v>
          </cell>
        </row>
        <row r="1441">
          <cell r="A1441" t="str">
            <v xml:space="preserve">5219-2-120                                   </v>
          </cell>
          <cell r="C1441">
            <v>0</v>
          </cell>
          <cell r="D1441">
            <v>0</v>
          </cell>
        </row>
        <row r="1442">
          <cell r="A1442" t="str">
            <v xml:space="preserve">5219-2-130                                   </v>
          </cell>
          <cell r="C1442">
            <v>0</v>
          </cell>
          <cell r="D1442">
            <v>0</v>
          </cell>
        </row>
        <row r="1443">
          <cell r="A1443" t="str">
            <v xml:space="preserve">5219-2-140                                   </v>
          </cell>
          <cell r="C1443">
            <v>0</v>
          </cell>
          <cell r="D1443">
            <v>0</v>
          </cell>
        </row>
        <row r="1444">
          <cell r="A1444" t="str">
            <v xml:space="preserve">5219-2-141                                   </v>
          </cell>
          <cell r="C1444">
            <v>0</v>
          </cell>
          <cell r="D1444">
            <v>0</v>
          </cell>
        </row>
        <row r="1445">
          <cell r="A1445" t="str">
            <v xml:space="preserve">5219-2-142                                   </v>
          </cell>
          <cell r="C1445">
            <v>0</v>
          </cell>
          <cell r="D1445">
            <v>0</v>
          </cell>
        </row>
        <row r="1446">
          <cell r="A1446" t="str">
            <v xml:space="preserve">5219-2-200                                   </v>
          </cell>
          <cell r="C1446">
            <v>0</v>
          </cell>
          <cell r="D1446">
            <v>0</v>
          </cell>
        </row>
        <row r="1447">
          <cell r="A1447" t="str">
            <v xml:space="preserve">5219-2-300                                   </v>
          </cell>
          <cell r="C1447">
            <v>0</v>
          </cell>
          <cell r="D1447">
            <v>0</v>
          </cell>
        </row>
        <row r="1448">
          <cell r="A1448" t="str">
            <v xml:space="preserve">5219-2-400                                   </v>
          </cell>
          <cell r="C1448">
            <v>0</v>
          </cell>
          <cell r="D1448">
            <v>0</v>
          </cell>
        </row>
        <row r="1449">
          <cell r="A1449" t="str">
            <v xml:space="preserve">5219-2-500                                   </v>
          </cell>
          <cell r="C1449">
            <v>0</v>
          </cell>
          <cell r="D1449">
            <v>0</v>
          </cell>
        </row>
        <row r="1450">
          <cell r="A1450" t="str">
            <v xml:space="preserve">5219-2-600                                   </v>
          </cell>
          <cell r="C1450">
            <v>0</v>
          </cell>
          <cell r="D1450">
            <v>0</v>
          </cell>
        </row>
        <row r="1451">
          <cell r="A1451" t="str">
            <v xml:space="preserve">5219-2-610                                   </v>
          </cell>
          <cell r="C1451">
            <v>0</v>
          </cell>
          <cell r="D1451">
            <v>0</v>
          </cell>
        </row>
        <row r="1452">
          <cell r="A1452" t="str">
            <v xml:space="preserve">5219-2-620                                   </v>
          </cell>
          <cell r="C1452">
            <v>0</v>
          </cell>
          <cell r="D1452">
            <v>0</v>
          </cell>
        </row>
        <row r="1453">
          <cell r="A1453" t="str">
            <v xml:space="preserve">5219-2-700                                   </v>
          </cell>
          <cell r="C1453">
            <v>0</v>
          </cell>
          <cell r="D1453">
            <v>0</v>
          </cell>
        </row>
        <row r="1454">
          <cell r="A1454" t="str">
            <v xml:space="preserve">5219-2-710                                   </v>
          </cell>
          <cell r="C1454">
            <v>0</v>
          </cell>
          <cell r="D1454">
            <v>0</v>
          </cell>
        </row>
        <row r="1455">
          <cell r="A1455" t="str">
            <v xml:space="preserve">5219-2-720                                   </v>
          </cell>
          <cell r="C1455">
            <v>0</v>
          </cell>
          <cell r="D1455">
            <v>0</v>
          </cell>
        </row>
        <row r="1456">
          <cell r="A1456" t="str">
            <v xml:space="preserve">5219-3                                       </v>
          </cell>
          <cell r="C1456">
            <v>0</v>
          </cell>
          <cell r="D1456">
            <v>0</v>
          </cell>
        </row>
        <row r="1457">
          <cell r="A1457" t="str">
            <v xml:space="preserve">5219-3-000                                   </v>
          </cell>
          <cell r="C1457">
            <v>0</v>
          </cell>
          <cell r="D1457">
            <v>0</v>
          </cell>
        </row>
        <row r="1458">
          <cell r="A1458" t="str">
            <v xml:space="preserve">5219-3-100                                   </v>
          </cell>
          <cell r="C1458">
            <v>0</v>
          </cell>
          <cell r="D1458">
            <v>0</v>
          </cell>
        </row>
        <row r="1459">
          <cell r="A1459" t="str">
            <v xml:space="preserve">5219-3-200                                   </v>
          </cell>
          <cell r="C1459">
            <v>0</v>
          </cell>
          <cell r="D1459">
            <v>0</v>
          </cell>
        </row>
        <row r="1460">
          <cell r="A1460" t="str">
            <v xml:space="preserve">5219-5                                       </v>
          </cell>
          <cell r="C1460">
            <v>0</v>
          </cell>
          <cell r="D1460">
            <v>0</v>
          </cell>
        </row>
        <row r="1461">
          <cell r="A1461" t="str">
            <v xml:space="preserve">5219-5-100                                   </v>
          </cell>
          <cell r="C1461">
            <v>0</v>
          </cell>
          <cell r="D1461">
            <v>0</v>
          </cell>
        </row>
        <row r="1462">
          <cell r="A1462" t="str">
            <v xml:space="preserve">5219-5-200                                   </v>
          </cell>
          <cell r="C1462">
            <v>0</v>
          </cell>
          <cell r="D1462">
            <v>0</v>
          </cell>
        </row>
        <row r="1463">
          <cell r="A1463" t="str">
            <v xml:space="preserve">5219-6                                       </v>
          </cell>
          <cell r="C1463">
            <v>0</v>
          </cell>
          <cell r="D1463">
            <v>0</v>
          </cell>
        </row>
        <row r="1464">
          <cell r="A1464" t="str">
            <v xml:space="preserve">5219-6-100                                   </v>
          </cell>
          <cell r="C1464">
            <v>0</v>
          </cell>
          <cell r="D1464">
            <v>0</v>
          </cell>
        </row>
        <row r="1465">
          <cell r="A1465" t="str">
            <v xml:space="preserve">5219-6-150                                   </v>
          </cell>
          <cell r="C1465">
            <v>0</v>
          </cell>
          <cell r="D1465">
            <v>0</v>
          </cell>
        </row>
        <row r="1466">
          <cell r="A1466" t="str">
            <v xml:space="preserve">5219-6-170                                   </v>
          </cell>
          <cell r="C1466">
            <v>0</v>
          </cell>
          <cell r="D1466">
            <v>0</v>
          </cell>
        </row>
        <row r="1467">
          <cell r="A1467" t="str">
            <v xml:space="preserve">5219-6-200                                   </v>
          </cell>
          <cell r="C1467">
            <v>0</v>
          </cell>
          <cell r="D1467">
            <v>0</v>
          </cell>
        </row>
        <row r="1468">
          <cell r="A1468" t="str">
            <v xml:space="preserve">5219-6-250                                   </v>
          </cell>
          <cell r="C1468">
            <v>0</v>
          </cell>
          <cell r="D1468">
            <v>0</v>
          </cell>
        </row>
        <row r="1469">
          <cell r="A1469" t="str">
            <v xml:space="preserve">5219-6-270                                   </v>
          </cell>
          <cell r="C1469">
            <v>0</v>
          </cell>
          <cell r="D1469">
            <v>0</v>
          </cell>
        </row>
        <row r="1470">
          <cell r="A1470" t="str">
            <v xml:space="preserve">5219-6-300                                   </v>
          </cell>
          <cell r="C1470">
            <v>0</v>
          </cell>
          <cell r="D1470">
            <v>0</v>
          </cell>
        </row>
        <row r="1471">
          <cell r="A1471" t="str">
            <v xml:space="preserve">5219-7-100                                   </v>
          </cell>
          <cell r="C1471">
            <v>0</v>
          </cell>
          <cell r="D1471">
            <v>0</v>
          </cell>
        </row>
        <row r="1472">
          <cell r="A1472" t="str">
            <v xml:space="preserve">5219-7-200                                   </v>
          </cell>
          <cell r="C1472">
            <v>0</v>
          </cell>
          <cell r="D1472">
            <v>0</v>
          </cell>
        </row>
        <row r="1473">
          <cell r="A1473" t="str">
            <v xml:space="preserve">5230-2                                       </v>
          </cell>
          <cell r="C1473">
            <v>0</v>
          </cell>
          <cell r="D1473">
            <v>0</v>
          </cell>
        </row>
        <row r="1474">
          <cell r="A1474" t="str">
            <v xml:space="preserve">5230-2-000                                   </v>
          </cell>
          <cell r="C1474">
            <v>1294801.33</v>
          </cell>
          <cell r="D1474">
            <v>212000</v>
          </cell>
        </row>
        <row r="1475">
          <cell r="A1475" t="str">
            <v xml:space="preserve">5230-2-100                                   </v>
          </cell>
          <cell r="C1475">
            <v>0</v>
          </cell>
          <cell r="D1475">
            <v>0</v>
          </cell>
        </row>
        <row r="1476">
          <cell r="A1476" t="str">
            <v xml:space="preserve">5230-2-110                                   </v>
          </cell>
          <cell r="C1476">
            <v>1083910</v>
          </cell>
          <cell r="D1476">
            <v>219603.33000000007</v>
          </cell>
        </row>
        <row r="1477">
          <cell r="A1477" t="str">
            <v xml:space="preserve">5230-2-111                                   </v>
          </cell>
          <cell r="C1477">
            <v>0</v>
          </cell>
          <cell r="D1477">
            <v>0</v>
          </cell>
        </row>
        <row r="1478">
          <cell r="A1478" t="str">
            <v xml:space="preserve">5230-2-112                                   </v>
          </cell>
          <cell r="C1478">
            <v>0</v>
          </cell>
          <cell r="D1478">
            <v>0</v>
          </cell>
        </row>
        <row r="1479">
          <cell r="A1479" t="str">
            <v xml:space="preserve">5230-2-112-1                                 </v>
          </cell>
          <cell r="C1479">
            <v>41450</v>
          </cell>
          <cell r="D1479">
            <v>10650</v>
          </cell>
        </row>
        <row r="1480">
          <cell r="A1480" t="str">
            <v xml:space="preserve">5230-2-112-2                                 </v>
          </cell>
          <cell r="C1480">
            <v>0</v>
          </cell>
          <cell r="D1480">
            <v>0</v>
          </cell>
        </row>
        <row r="1481">
          <cell r="A1481" t="str">
            <v xml:space="preserve">5230-2-112-3                                 </v>
          </cell>
          <cell r="C1481">
            <v>0</v>
          </cell>
          <cell r="D1481">
            <v>0</v>
          </cell>
        </row>
        <row r="1482">
          <cell r="A1482" t="str">
            <v xml:space="preserve">5230-2-113                                   </v>
          </cell>
          <cell r="C1482">
            <v>154250</v>
          </cell>
          <cell r="D1482">
            <v>30850</v>
          </cell>
        </row>
        <row r="1483">
          <cell r="A1483" t="str">
            <v xml:space="preserve">5230-2-114                                   </v>
          </cell>
          <cell r="C1483">
            <v>0</v>
          </cell>
          <cell r="D1483">
            <v>0</v>
          </cell>
        </row>
        <row r="1484">
          <cell r="A1484" t="str">
            <v xml:space="preserve">5230-2-115                                   </v>
          </cell>
          <cell r="C1484">
            <v>50300</v>
          </cell>
          <cell r="D1484">
            <v>7700</v>
          </cell>
        </row>
        <row r="1485">
          <cell r="A1485" t="str">
            <v xml:space="preserve">5230-2-120                                   </v>
          </cell>
          <cell r="C1485">
            <v>1659963.33</v>
          </cell>
          <cell r="D1485">
            <v>339850</v>
          </cell>
        </row>
        <row r="1486">
          <cell r="A1486" t="str">
            <v xml:space="preserve">5230-2-130                                   </v>
          </cell>
          <cell r="C1486">
            <v>1251241.6599999999</v>
          </cell>
          <cell r="D1486">
            <v>256535</v>
          </cell>
        </row>
        <row r="1487">
          <cell r="A1487" t="str">
            <v xml:space="preserve">5230-2-140                                   </v>
          </cell>
          <cell r="C1487">
            <v>0</v>
          </cell>
          <cell r="D1487">
            <v>0</v>
          </cell>
        </row>
        <row r="1488">
          <cell r="A1488" t="str">
            <v xml:space="preserve">5230-2-141                                   </v>
          </cell>
          <cell r="C1488">
            <v>0</v>
          </cell>
          <cell r="D1488">
            <v>0</v>
          </cell>
        </row>
        <row r="1489">
          <cell r="A1489" t="str">
            <v xml:space="preserve">5230-2-142                                   </v>
          </cell>
          <cell r="C1489">
            <v>0</v>
          </cell>
          <cell r="D1489">
            <v>0</v>
          </cell>
        </row>
        <row r="1490">
          <cell r="A1490" t="str">
            <v xml:space="preserve">5230-2-200                                   </v>
          </cell>
          <cell r="C1490">
            <v>725850</v>
          </cell>
          <cell r="D1490">
            <v>150670</v>
          </cell>
        </row>
        <row r="1491">
          <cell r="A1491" t="str">
            <v xml:space="preserve">5230-2-300                                   </v>
          </cell>
          <cell r="C1491">
            <v>364719.99</v>
          </cell>
          <cell r="D1491">
            <v>176353</v>
          </cell>
        </row>
        <row r="1492">
          <cell r="A1492" t="str">
            <v xml:space="preserve">5230-2-400                                   </v>
          </cell>
          <cell r="C1492">
            <v>771900.33</v>
          </cell>
          <cell r="D1492">
            <v>158000</v>
          </cell>
        </row>
        <row r="1493">
          <cell r="A1493" t="str">
            <v xml:space="preserve">5230-2-500                                   </v>
          </cell>
          <cell r="C1493">
            <v>0</v>
          </cell>
          <cell r="D1493">
            <v>0</v>
          </cell>
        </row>
        <row r="1494">
          <cell r="A1494" t="str">
            <v xml:space="preserve">5230-2-600                                   </v>
          </cell>
          <cell r="C1494">
            <v>556100</v>
          </cell>
          <cell r="D1494">
            <v>138600</v>
          </cell>
        </row>
        <row r="1495">
          <cell r="A1495" t="str">
            <v xml:space="preserve">5230-2-610                                   </v>
          </cell>
          <cell r="C1495">
            <v>0</v>
          </cell>
          <cell r="D1495">
            <v>0</v>
          </cell>
        </row>
        <row r="1496">
          <cell r="A1496" t="str">
            <v xml:space="preserve">5230-2-620                                   </v>
          </cell>
          <cell r="C1496">
            <v>0</v>
          </cell>
          <cell r="D1496">
            <v>0</v>
          </cell>
        </row>
        <row r="1497">
          <cell r="A1497" t="str">
            <v xml:space="preserve">5230-2-700                                   </v>
          </cell>
          <cell r="C1497">
            <v>1041850</v>
          </cell>
          <cell r="D1497">
            <v>202528.33000000007</v>
          </cell>
        </row>
        <row r="1498">
          <cell r="A1498" t="str">
            <v xml:space="preserve">5230-2-710                                   </v>
          </cell>
          <cell r="C1498">
            <v>316241.33</v>
          </cell>
          <cell r="D1498">
            <v>71233.329999999958</v>
          </cell>
        </row>
        <row r="1499">
          <cell r="A1499" t="str">
            <v xml:space="preserve">5230-2-720                                   </v>
          </cell>
          <cell r="C1499">
            <v>115750</v>
          </cell>
          <cell r="D1499">
            <v>23150</v>
          </cell>
        </row>
        <row r="1500">
          <cell r="A1500" t="str">
            <v xml:space="preserve">5230-3                                       </v>
          </cell>
          <cell r="C1500">
            <v>0</v>
          </cell>
          <cell r="D1500">
            <v>0</v>
          </cell>
        </row>
        <row r="1501">
          <cell r="A1501" t="str">
            <v xml:space="preserve">5230-3-000                                   </v>
          </cell>
          <cell r="C1501">
            <v>0</v>
          </cell>
          <cell r="D1501">
            <v>0</v>
          </cell>
        </row>
        <row r="1502">
          <cell r="A1502" t="str">
            <v xml:space="preserve">5230-3-100                                   </v>
          </cell>
          <cell r="C1502">
            <v>897755</v>
          </cell>
          <cell r="D1502">
            <v>181163.60000000009</v>
          </cell>
        </row>
        <row r="1503">
          <cell r="A1503" t="str">
            <v xml:space="preserve">5230-3-200                                   </v>
          </cell>
          <cell r="C1503">
            <v>0</v>
          </cell>
          <cell r="D1503">
            <v>0</v>
          </cell>
        </row>
        <row r="1504">
          <cell r="A1504" t="str">
            <v xml:space="preserve">5230-5                                       </v>
          </cell>
          <cell r="C1504">
            <v>0</v>
          </cell>
          <cell r="D1504">
            <v>0</v>
          </cell>
        </row>
        <row r="1505">
          <cell r="A1505" t="str">
            <v xml:space="preserve">5230-5-100                                   </v>
          </cell>
          <cell r="C1505">
            <v>0</v>
          </cell>
          <cell r="D1505">
            <v>0</v>
          </cell>
        </row>
        <row r="1506">
          <cell r="A1506" t="str">
            <v xml:space="preserve">5230-5-200                                   </v>
          </cell>
          <cell r="C1506">
            <v>0</v>
          </cell>
          <cell r="D1506">
            <v>0</v>
          </cell>
        </row>
        <row r="1507">
          <cell r="A1507" t="str">
            <v xml:space="preserve">5230-6                                       </v>
          </cell>
          <cell r="C1507">
            <v>0</v>
          </cell>
          <cell r="D1507">
            <v>0</v>
          </cell>
        </row>
        <row r="1508">
          <cell r="A1508" t="str">
            <v xml:space="preserve">5230-6-100                                   </v>
          </cell>
          <cell r="C1508">
            <v>1355451</v>
          </cell>
          <cell r="D1508">
            <v>296385.33000000007</v>
          </cell>
        </row>
        <row r="1509">
          <cell r="A1509" t="str">
            <v xml:space="preserve">5230-6-150                                   </v>
          </cell>
          <cell r="C1509">
            <v>377550</v>
          </cell>
          <cell r="D1509">
            <v>71730</v>
          </cell>
        </row>
        <row r="1510">
          <cell r="A1510" t="str">
            <v xml:space="preserve">5230-6-170                                   </v>
          </cell>
          <cell r="C1510">
            <v>0</v>
          </cell>
          <cell r="D1510">
            <v>0</v>
          </cell>
        </row>
        <row r="1511">
          <cell r="A1511" t="str">
            <v xml:space="preserve">5230-6-200                                   </v>
          </cell>
          <cell r="C1511">
            <v>500983.33</v>
          </cell>
          <cell r="D1511">
            <v>99946.669999999984</v>
          </cell>
        </row>
        <row r="1512">
          <cell r="A1512" t="str">
            <v xml:space="preserve">5230-6-250                                   </v>
          </cell>
          <cell r="C1512">
            <v>66000</v>
          </cell>
          <cell r="D1512">
            <v>13200</v>
          </cell>
        </row>
        <row r="1513">
          <cell r="A1513" t="str">
            <v xml:space="preserve">5230-6-270                                   </v>
          </cell>
          <cell r="C1513">
            <v>0</v>
          </cell>
          <cell r="D1513">
            <v>0</v>
          </cell>
        </row>
        <row r="1514">
          <cell r="A1514" t="str">
            <v xml:space="preserve">5230-6-300                                   </v>
          </cell>
          <cell r="C1514">
            <v>962469.33</v>
          </cell>
          <cell r="D1514">
            <v>88345.000000000116</v>
          </cell>
        </row>
        <row r="1515">
          <cell r="A1515" t="str">
            <v xml:space="preserve">5230-7-100                                   </v>
          </cell>
          <cell r="C1515">
            <v>0</v>
          </cell>
          <cell r="D1515">
            <v>0</v>
          </cell>
        </row>
        <row r="1516">
          <cell r="A1516" t="str">
            <v xml:space="preserve">5230-7-200                                   </v>
          </cell>
          <cell r="C1516">
            <v>0</v>
          </cell>
          <cell r="D1516">
            <v>0</v>
          </cell>
        </row>
        <row r="1517">
          <cell r="A1517" t="str">
            <v xml:space="preserve">5231-2                                       </v>
          </cell>
          <cell r="C1517">
            <v>0</v>
          </cell>
          <cell r="D1517">
            <v>0</v>
          </cell>
        </row>
        <row r="1518">
          <cell r="A1518" t="str">
            <v xml:space="preserve">5231-2-000                                   </v>
          </cell>
          <cell r="C1518">
            <v>6000</v>
          </cell>
          <cell r="D1518">
            <v>0</v>
          </cell>
        </row>
        <row r="1519">
          <cell r="A1519" t="str">
            <v xml:space="preserve">5231-2-100                                   </v>
          </cell>
          <cell r="C1519">
            <v>0</v>
          </cell>
          <cell r="D1519">
            <v>0</v>
          </cell>
        </row>
        <row r="1520">
          <cell r="A1520" t="str">
            <v xml:space="preserve">5231-2-110                                   </v>
          </cell>
          <cell r="C1520">
            <v>15500</v>
          </cell>
          <cell r="D1520">
            <v>2000</v>
          </cell>
        </row>
        <row r="1521">
          <cell r="A1521" t="str">
            <v xml:space="preserve">5231-2-111                                   </v>
          </cell>
          <cell r="C1521">
            <v>0</v>
          </cell>
          <cell r="D1521">
            <v>0</v>
          </cell>
        </row>
        <row r="1522">
          <cell r="A1522" t="str">
            <v xml:space="preserve">5231-2-112                                   </v>
          </cell>
          <cell r="C1522">
            <v>0</v>
          </cell>
          <cell r="D1522">
            <v>0</v>
          </cell>
        </row>
        <row r="1523">
          <cell r="A1523" t="str">
            <v xml:space="preserve">5231-2-112-1                                 </v>
          </cell>
          <cell r="C1523">
            <v>0</v>
          </cell>
          <cell r="D1523">
            <v>0</v>
          </cell>
        </row>
        <row r="1524">
          <cell r="A1524" t="str">
            <v xml:space="preserve">5231-2-112-2                                 </v>
          </cell>
          <cell r="C1524">
            <v>0</v>
          </cell>
          <cell r="D1524">
            <v>0</v>
          </cell>
        </row>
        <row r="1525">
          <cell r="A1525" t="str">
            <v xml:space="preserve">5231-2-112-3                                 </v>
          </cell>
          <cell r="C1525">
            <v>0</v>
          </cell>
          <cell r="D1525">
            <v>0</v>
          </cell>
        </row>
        <row r="1526">
          <cell r="A1526" t="str">
            <v xml:space="preserve">5231-2-113                                   </v>
          </cell>
          <cell r="C1526">
            <v>0</v>
          </cell>
          <cell r="D1526">
            <v>0</v>
          </cell>
        </row>
        <row r="1527">
          <cell r="A1527" t="str">
            <v xml:space="preserve">5231-2-114                                   </v>
          </cell>
          <cell r="C1527">
            <v>0</v>
          </cell>
          <cell r="D1527">
            <v>0</v>
          </cell>
        </row>
        <row r="1528">
          <cell r="A1528" t="str">
            <v xml:space="preserve">5231-2-115                                   </v>
          </cell>
          <cell r="C1528">
            <v>0</v>
          </cell>
          <cell r="D1528">
            <v>0</v>
          </cell>
        </row>
        <row r="1529">
          <cell r="A1529" t="str">
            <v xml:space="preserve">5231-2-120                                   </v>
          </cell>
          <cell r="C1529">
            <v>14300</v>
          </cell>
          <cell r="D1529">
            <v>2000</v>
          </cell>
        </row>
        <row r="1530">
          <cell r="A1530" t="str">
            <v xml:space="preserve">5231-2-130                                   </v>
          </cell>
          <cell r="C1530">
            <v>13500</v>
          </cell>
          <cell r="D1530">
            <v>2000</v>
          </cell>
        </row>
        <row r="1531">
          <cell r="A1531" t="str">
            <v xml:space="preserve">5231-2-140                                   </v>
          </cell>
          <cell r="C1531">
            <v>0</v>
          </cell>
          <cell r="D1531">
            <v>0</v>
          </cell>
        </row>
        <row r="1532">
          <cell r="A1532" t="str">
            <v xml:space="preserve">5231-2-141                                   </v>
          </cell>
          <cell r="C1532">
            <v>0</v>
          </cell>
          <cell r="D1532">
            <v>0</v>
          </cell>
        </row>
        <row r="1533">
          <cell r="A1533" t="str">
            <v xml:space="preserve">5231-2-142                                   </v>
          </cell>
          <cell r="C1533">
            <v>0</v>
          </cell>
          <cell r="D1533">
            <v>0</v>
          </cell>
        </row>
        <row r="1534">
          <cell r="A1534" t="str">
            <v xml:space="preserve">5231-2-200                                   </v>
          </cell>
          <cell r="C1534">
            <v>8000</v>
          </cell>
          <cell r="D1534">
            <v>1000</v>
          </cell>
        </row>
        <row r="1535">
          <cell r="A1535" t="str">
            <v xml:space="preserve">5231-2-300                                   </v>
          </cell>
          <cell r="C1535">
            <v>3666.67</v>
          </cell>
          <cell r="D1535">
            <v>5000</v>
          </cell>
        </row>
        <row r="1536">
          <cell r="A1536" t="str">
            <v xml:space="preserve">5231-2-400                                   </v>
          </cell>
          <cell r="C1536">
            <v>1000</v>
          </cell>
          <cell r="D1536">
            <v>0</v>
          </cell>
        </row>
        <row r="1537">
          <cell r="A1537" t="str">
            <v xml:space="preserve">5231-2-500                                   </v>
          </cell>
          <cell r="C1537">
            <v>0</v>
          </cell>
          <cell r="D1537">
            <v>0</v>
          </cell>
        </row>
        <row r="1538">
          <cell r="A1538" t="str">
            <v xml:space="preserve">5231-2-600                                   </v>
          </cell>
          <cell r="C1538">
            <v>1000</v>
          </cell>
          <cell r="D1538">
            <v>1000</v>
          </cell>
        </row>
        <row r="1539">
          <cell r="A1539" t="str">
            <v xml:space="preserve">5231-2-610                                   </v>
          </cell>
          <cell r="C1539">
            <v>0</v>
          </cell>
          <cell r="D1539">
            <v>0</v>
          </cell>
        </row>
        <row r="1540">
          <cell r="A1540" t="str">
            <v xml:space="preserve">5231-2-620                                   </v>
          </cell>
          <cell r="C1540">
            <v>0</v>
          </cell>
          <cell r="D1540">
            <v>0</v>
          </cell>
        </row>
        <row r="1541">
          <cell r="A1541" t="str">
            <v xml:space="preserve">5231-2-700                                   </v>
          </cell>
          <cell r="C1541">
            <v>30000</v>
          </cell>
          <cell r="D1541">
            <v>6000</v>
          </cell>
        </row>
        <row r="1542">
          <cell r="A1542" t="str">
            <v xml:space="preserve">5231-2-710                                   </v>
          </cell>
          <cell r="C1542">
            <v>0</v>
          </cell>
          <cell r="D1542">
            <v>0</v>
          </cell>
        </row>
        <row r="1543">
          <cell r="A1543" t="str">
            <v xml:space="preserve">5231-2-720                                   </v>
          </cell>
          <cell r="C1543">
            <v>0</v>
          </cell>
          <cell r="D1543">
            <v>0</v>
          </cell>
        </row>
        <row r="1544">
          <cell r="A1544" t="str">
            <v xml:space="preserve">5231-3                                       </v>
          </cell>
          <cell r="C1544">
            <v>0</v>
          </cell>
          <cell r="D1544">
            <v>0</v>
          </cell>
        </row>
        <row r="1545">
          <cell r="A1545" t="str">
            <v xml:space="preserve">5231-3-000                                   </v>
          </cell>
          <cell r="C1545">
            <v>0</v>
          </cell>
          <cell r="D1545">
            <v>0</v>
          </cell>
        </row>
        <row r="1546">
          <cell r="A1546" t="str">
            <v xml:space="preserve">5231-3-100                                   </v>
          </cell>
          <cell r="C1546">
            <v>8588.94</v>
          </cell>
          <cell r="D1546">
            <v>1346.5900000000001</v>
          </cell>
        </row>
        <row r="1547">
          <cell r="A1547" t="str">
            <v xml:space="preserve">5231-3-200                                   </v>
          </cell>
          <cell r="C1547">
            <v>0</v>
          </cell>
          <cell r="D1547">
            <v>0</v>
          </cell>
        </row>
        <row r="1548">
          <cell r="A1548" t="str">
            <v xml:space="preserve">5231-5                                       </v>
          </cell>
          <cell r="C1548">
            <v>0</v>
          </cell>
          <cell r="D1548">
            <v>0</v>
          </cell>
        </row>
        <row r="1549">
          <cell r="A1549" t="str">
            <v xml:space="preserve">5231-5-100                                   </v>
          </cell>
          <cell r="C1549">
            <v>0</v>
          </cell>
          <cell r="D1549">
            <v>0</v>
          </cell>
        </row>
        <row r="1550">
          <cell r="A1550" t="str">
            <v xml:space="preserve">5231-5-200                                   </v>
          </cell>
          <cell r="C1550">
            <v>0</v>
          </cell>
          <cell r="D1550">
            <v>0</v>
          </cell>
        </row>
        <row r="1551">
          <cell r="A1551" t="str">
            <v xml:space="preserve">5231-6                                       </v>
          </cell>
          <cell r="C1551">
            <v>0</v>
          </cell>
          <cell r="D1551">
            <v>0</v>
          </cell>
        </row>
        <row r="1552">
          <cell r="A1552" t="str">
            <v xml:space="preserve">5231-6-100                                   </v>
          </cell>
          <cell r="C1552">
            <v>20000</v>
          </cell>
          <cell r="D1552">
            <v>4000</v>
          </cell>
        </row>
        <row r="1553">
          <cell r="A1553" t="str">
            <v xml:space="preserve">5231-6-150                                   </v>
          </cell>
          <cell r="C1553">
            <v>0</v>
          </cell>
          <cell r="D1553">
            <v>0</v>
          </cell>
        </row>
        <row r="1554">
          <cell r="A1554" t="str">
            <v xml:space="preserve">5231-6-170                                   </v>
          </cell>
          <cell r="C1554">
            <v>0</v>
          </cell>
          <cell r="D1554">
            <v>0</v>
          </cell>
        </row>
        <row r="1555">
          <cell r="A1555" t="str">
            <v xml:space="preserve">5231-6-200                                   </v>
          </cell>
          <cell r="C1555">
            <v>5000</v>
          </cell>
          <cell r="D1555">
            <v>1000</v>
          </cell>
        </row>
        <row r="1556">
          <cell r="A1556" t="str">
            <v xml:space="preserve">5231-6-250                                   </v>
          </cell>
          <cell r="C1556">
            <v>0</v>
          </cell>
          <cell r="D1556">
            <v>0</v>
          </cell>
        </row>
        <row r="1557">
          <cell r="A1557" t="str">
            <v xml:space="preserve">5231-6-270                                   </v>
          </cell>
          <cell r="C1557">
            <v>0</v>
          </cell>
          <cell r="D1557">
            <v>0</v>
          </cell>
        </row>
        <row r="1558">
          <cell r="A1558" t="str">
            <v xml:space="preserve">5231-6-300                                   </v>
          </cell>
          <cell r="C1558">
            <v>0</v>
          </cell>
          <cell r="D1558">
            <v>0</v>
          </cell>
        </row>
        <row r="1559">
          <cell r="A1559" t="str">
            <v xml:space="preserve">5231-7-100                                   </v>
          </cell>
          <cell r="C1559">
            <v>0</v>
          </cell>
          <cell r="D1559">
            <v>0</v>
          </cell>
        </row>
        <row r="1560">
          <cell r="A1560" t="str">
            <v xml:space="preserve">5231-7-200                                   </v>
          </cell>
          <cell r="C1560">
            <v>0</v>
          </cell>
          <cell r="D1560">
            <v>0</v>
          </cell>
        </row>
        <row r="1561">
          <cell r="A1561" t="str">
            <v xml:space="preserve">5232-2                                       </v>
          </cell>
          <cell r="C1561">
            <v>0</v>
          </cell>
          <cell r="D1561">
            <v>0</v>
          </cell>
        </row>
        <row r="1562">
          <cell r="A1562" t="str">
            <v xml:space="preserve">5232-2-000                                   </v>
          </cell>
          <cell r="C1562">
            <v>9385.7099999999991</v>
          </cell>
          <cell r="D1562">
            <v>1775</v>
          </cell>
        </row>
        <row r="1563">
          <cell r="A1563" t="str">
            <v xml:space="preserve">5232-2-100                                   </v>
          </cell>
          <cell r="C1563">
            <v>0</v>
          </cell>
          <cell r="D1563">
            <v>0</v>
          </cell>
        </row>
        <row r="1564">
          <cell r="A1564" t="str">
            <v xml:space="preserve">5232-2-110                                   </v>
          </cell>
          <cell r="C1564">
            <v>58609.24</v>
          </cell>
          <cell r="D1564">
            <v>11041.57</v>
          </cell>
        </row>
        <row r="1565">
          <cell r="A1565" t="str">
            <v xml:space="preserve">5232-2-111                                   </v>
          </cell>
          <cell r="C1565">
            <v>0</v>
          </cell>
          <cell r="D1565">
            <v>0</v>
          </cell>
        </row>
        <row r="1566">
          <cell r="A1566" t="str">
            <v xml:space="preserve">5232-2-112                                   </v>
          </cell>
          <cell r="C1566">
            <v>0</v>
          </cell>
          <cell r="D1566">
            <v>0</v>
          </cell>
        </row>
        <row r="1567">
          <cell r="A1567" t="str">
            <v xml:space="preserve">5232-2-112-1                                 </v>
          </cell>
          <cell r="C1567">
            <v>13488.46</v>
          </cell>
          <cell r="D1567">
            <v>2757.6600000000017</v>
          </cell>
        </row>
        <row r="1568">
          <cell r="A1568" t="str">
            <v xml:space="preserve">5232-2-112-2                                 </v>
          </cell>
          <cell r="C1568">
            <v>0</v>
          </cell>
          <cell r="D1568">
            <v>0</v>
          </cell>
        </row>
        <row r="1569">
          <cell r="A1569" t="str">
            <v xml:space="preserve">5232-2-112-3                                 </v>
          </cell>
          <cell r="C1569">
            <v>0</v>
          </cell>
          <cell r="D1569">
            <v>0</v>
          </cell>
        </row>
        <row r="1570">
          <cell r="A1570" t="str">
            <v xml:space="preserve">5232-2-113                                   </v>
          </cell>
          <cell r="C1570">
            <v>52060.73</v>
          </cell>
          <cell r="D1570">
            <v>8409.5399999999936</v>
          </cell>
        </row>
        <row r="1571">
          <cell r="A1571" t="str">
            <v xml:space="preserve">5232-2-114                                   </v>
          </cell>
          <cell r="C1571">
            <v>0</v>
          </cell>
          <cell r="D1571">
            <v>0</v>
          </cell>
        </row>
        <row r="1572">
          <cell r="A1572" t="str">
            <v xml:space="preserve">5232-2-115                                   </v>
          </cell>
          <cell r="C1572">
            <v>14640.48</v>
          </cell>
          <cell r="D1572">
            <v>1050.7299999999996</v>
          </cell>
        </row>
        <row r="1573">
          <cell r="A1573" t="str">
            <v xml:space="preserve">5232-2-120                                   </v>
          </cell>
          <cell r="C1573">
            <v>7482.41</v>
          </cell>
          <cell r="D1573">
            <v>3226.25</v>
          </cell>
        </row>
        <row r="1574">
          <cell r="A1574" t="str">
            <v xml:space="preserve">5232-2-130                                   </v>
          </cell>
          <cell r="C1574">
            <v>144392.07</v>
          </cell>
          <cell r="D1574">
            <v>26596.359999999986</v>
          </cell>
        </row>
        <row r="1575">
          <cell r="A1575" t="str">
            <v xml:space="preserve">5232-2-140                                   </v>
          </cell>
          <cell r="C1575">
            <v>0</v>
          </cell>
          <cell r="D1575">
            <v>0</v>
          </cell>
        </row>
        <row r="1576">
          <cell r="A1576" t="str">
            <v xml:space="preserve">5232-2-141                                   </v>
          </cell>
          <cell r="C1576">
            <v>0</v>
          </cell>
          <cell r="D1576">
            <v>0</v>
          </cell>
        </row>
        <row r="1577">
          <cell r="A1577" t="str">
            <v xml:space="preserve">5232-2-142                                   </v>
          </cell>
          <cell r="C1577">
            <v>0</v>
          </cell>
          <cell r="D1577">
            <v>0</v>
          </cell>
        </row>
        <row r="1578">
          <cell r="A1578" t="str">
            <v xml:space="preserve">5232-2-200                                   </v>
          </cell>
          <cell r="C1578">
            <v>20364.21</v>
          </cell>
          <cell r="D1578">
            <v>8510.25</v>
          </cell>
        </row>
        <row r="1579">
          <cell r="A1579" t="str">
            <v xml:space="preserve">5232-2-300                                   </v>
          </cell>
          <cell r="C1579">
            <v>4144.5600000000004</v>
          </cell>
          <cell r="D1579">
            <v>790.6299999999992</v>
          </cell>
        </row>
        <row r="1580">
          <cell r="A1580" t="str">
            <v xml:space="preserve">5232-2-400                                   </v>
          </cell>
          <cell r="C1580">
            <v>108587.64</v>
          </cell>
          <cell r="D1580">
            <v>11912.100000000006</v>
          </cell>
        </row>
        <row r="1581">
          <cell r="A1581" t="str">
            <v xml:space="preserve">5232-2-500                                   </v>
          </cell>
          <cell r="C1581">
            <v>0</v>
          </cell>
          <cell r="D1581">
            <v>0</v>
          </cell>
        </row>
        <row r="1582">
          <cell r="A1582" t="str">
            <v xml:space="preserve">5232-2-600                                   </v>
          </cell>
          <cell r="C1582">
            <v>27071.52</v>
          </cell>
          <cell r="D1582">
            <v>2264.380000000001</v>
          </cell>
        </row>
        <row r="1583">
          <cell r="A1583" t="str">
            <v xml:space="preserve">5232-2-610                                   </v>
          </cell>
          <cell r="C1583">
            <v>0</v>
          </cell>
          <cell r="D1583">
            <v>0</v>
          </cell>
        </row>
        <row r="1584">
          <cell r="A1584" t="str">
            <v xml:space="preserve">5232-2-620                                   </v>
          </cell>
          <cell r="C1584">
            <v>0</v>
          </cell>
          <cell r="D1584">
            <v>0</v>
          </cell>
        </row>
        <row r="1585">
          <cell r="A1585" t="str">
            <v xml:space="preserve">5232-2-700                                   </v>
          </cell>
          <cell r="C1585">
            <v>4672.67</v>
          </cell>
          <cell r="D1585">
            <v>1873.3099999999995</v>
          </cell>
        </row>
        <row r="1586">
          <cell r="A1586" t="str">
            <v xml:space="preserve">5232-2-710                                   </v>
          </cell>
          <cell r="C1586">
            <v>89240.75</v>
          </cell>
          <cell r="D1586">
            <v>13744.89</v>
          </cell>
        </row>
        <row r="1587">
          <cell r="A1587" t="str">
            <v xml:space="preserve">5232-2-720                                   </v>
          </cell>
          <cell r="C1587">
            <v>13284.67</v>
          </cell>
          <cell r="D1587">
            <v>1778.4400000000005</v>
          </cell>
        </row>
        <row r="1588">
          <cell r="A1588" t="str">
            <v xml:space="preserve">5232-3                                       </v>
          </cell>
          <cell r="C1588">
            <v>0</v>
          </cell>
          <cell r="D1588">
            <v>0</v>
          </cell>
        </row>
        <row r="1589">
          <cell r="A1589" t="str">
            <v xml:space="preserve">5232-3-000                                   </v>
          </cell>
          <cell r="C1589">
            <v>0</v>
          </cell>
          <cell r="D1589">
            <v>0</v>
          </cell>
        </row>
        <row r="1590">
          <cell r="A1590" t="str">
            <v xml:space="preserve">5232-3-100                                   </v>
          </cell>
          <cell r="C1590">
            <v>191898.56</v>
          </cell>
          <cell r="D1590">
            <v>30016.600000000006</v>
          </cell>
        </row>
        <row r="1591">
          <cell r="A1591" t="str">
            <v xml:space="preserve">5232-3-200                                   </v>
          </cell>
          <cell r="C1591">
            <v>0</v>
          </cell>
          <cell r="D1591">
            <v>0</v>
          </cell>
        </row>
        <row r="1592">
          <cell r="A1592" t="str">
            <v xml:space="preserve">5232-5                                       </v>
          </cell>
          <cell r="C1592">
            <v>0</v>
          </cell>
          <cell r="D1592">
            <v>0</v>
          </cell>
        </row>
        <row r="1593">
          <cell r="A1593" t="str">
            <v xml:space="preserve">5232-5-100                                   </v>
          </cell>
          <cell r="C1593">
            <v>0</v>
          </cell>
          <cell r="D1593">
            <v>0</v>
          </cell>
        </row>
        <row r="1594">
          <cell r="A1594" t="str">
            <v xml:space="preserve">5232-5-200                                   </v>
          </cell>
          <cell r="C1594">
            <v>0</v>
          </cell>
          <cell r="D1594">
            <v>0</v>
          </cell>
        </row>
        <row r="1595">
          <cell r="A1595" t="str">
            <v xml:space="preserve">5232-6                                       </v>
          </cell>
          <cell r="C1595">
            <v>0</v>
          </cell>
          <cell r="D1595">
            <v>0</v>
          </cell>
        </row>
        <row r="1596">
          <cell r="A1596" t="str">
            <v xml:space="preserve">5232-6-100                                   </v>
          </cell>
          <cell r="C1596">
            <v>110967.17</v>
          </cell>
          <cell r="D1596">
            <v>23628.550000000003</v>
          </cell>
        </row>
        <row r="1597">
          <cell r="A1597" t="str">
            <v xml:space="preserve">5232-6-150                                   </v>
          </cell>
          <cell r="C1597">
            <v>129601.32</v>
          </cell>
          <cell r="D1597">
            <v>26565.889999999985</v>
          </cell>
        </row>
        <row r="1598">
          <cell r="A1598" t="str">
            <v xml:space="preserve">5232-6-160                                   </v>
          </cell>
          <cell r="C1598">
            <v>0</v>
          </cell>
          <cell r="D1598">
            <v>0</v>
          </cell>
        </row>
        <row r="1599">
          <cell r="A1599" t="str">
            <v xml:space="preserve">5232-6-170                                   </v>
          </cell>
          <cell r="C1599">
            <v>0</v>
          </cell>
          <cell r="D1599">
            <v>0</v>
          </cell>
        </row>
        <row r="1600">
          <cell r="A1600" t="str">
            <v xml:space="preserve">5232-6-200                                   </v>
          </cell>
          <cell r="C1600">
            <v>53079.13</v>
          </cell>
          <cell r="D1600">
            <v>12738.310000000005</v>
          </cell>
        </row>
        <row r="1601">
          <cell r="A1601" t="str">
            <v xml:space="preserve">5232-6-250                                   </v>
          </cell>
          <cell r="C1601">
            <v>22733.919999999998</v>
          </cell>
          <cell r="D1601">
            <v>6406.25</v>
          </cell>
        </row>
        <row r="1602">
          <cell r="A1602" t="str">
            <v xml:space="preserve">5232-6-270                                   </v>
          </cell>
          <cell r="C1602">
            <v>0</v>
          </cell>
          <cell r="D1602">
            <v>0</v>
          </cell>
        </row>
        <row r="1603">
          <cell r="A1603" t="str">
            <v xml:space="preserve">5232-6-300                                   </v>
          </cell>
          <cell r="C1603">
            <v>52927.83</v>
          </cell>
          <cell r="D1603">
            <v>10951.309999999998</v>
          </cell>
        </row>
        <row r="1604">
          <cell r="A1604" t="str">
            <v xml:space="preserve">5232-7-100                                   </v>
          </cell>
          <cell r="C1604">
            <v>0</v>
          </cell>
          <cell r="D1604">
            <v>0</v>
          </cell>
        </row>
        <row r="1605">
          <cell r="A1605" t="str">
            <v xml:space="preserve">5232-7-200                                   </v>
          </cell>
          <cell r="C1605">
            <v>0</v>
          </cell>
          <cell r="D1605">
            <v>0</v>
          </cell>
        </row>
        <row r="1606">
          <cell r="A1606" t="str">
            <v xml:space="preserve">5233-2                                       </v>
          </cell>
          <cell r="C1606">
            <v>0</v>
          </cell>
          <cell r="D1606">
            <v>0</v>
          </cell>
        </row>
        <row r="1607">
          <cell r="A1607" t="str">
            <v xml:space="preserve">5233-2-000                                   </v>
          </cell>
          <cell r="C1607">
            <v>8223</v>
          </cell>
          <cell r="D1607">
            <v>1150</v>
          </cell>
        </row>
        <row r="1608">
          <cell r="A1608" t="str">
            <v xml:space="preserve">5233-2-100                                   </v>
          </cell>
          <cell r="C1608">
            <v>0</v>
          </cell>
          <cell r="D1608">
            <v>0</v>
          </cell>
        </row>
        <row r="1609">
          <cell r="A1609" t="str">
            <v xml:space="preserve">5233-2-110                                   </v>
          </cell>
          <cell r="C1609">
            <v>29933</v>
          </cell>
          <cell r="D1609">
            <v>6181</v>
          </cell>
        </row>
        <row r="1610">
          <cell r="A1610" t="str">
            <v xml:space="preserve">5233-2-111                                   </v>
          </cell>
          <cell r="C1610">
            <v>0</v>
          </cell>
          <cell r="D1610">
            <v>0</v>
          </cell>
        </row>
        <row r="1611">
          <cell r="A1611" t="str">
            <v xml:space="preserve">5233-2-112                                   </v>
          </cell>
          <cell r="C1611">
            <v>0</v>
          </cell>
          <cell r="D1611">
            <v>0</v>
          </cell>
        </row>
        <row r="1612">
          <cell r="A1612" t="str">
            <v xml:space="preserve">5233-2-112-1                                 </v>
          </cell>
          <cell r="C1612">
            <v>2033</v>
          </cell>
          <cell r="D1612">
            <v>533</v>
          </cell>
        </row>
        <row r="1613">
          <cell r="A1613" t="str">
            <v xml:space="preserve">5233-2-112-2                                 </v>
          </cell>
          <cell r="C1613">
            <v>0</v>
          </cell>
          <cell r="D1613">
            <v>0</v>
          </cell>
        </row>
        <row r="1614">
          <cell r="A1614" t="str">
            <v xml:space="preserve">5233-2-112-3                                 </v>
          </cell>
          <cell r="C1614">
            <v>0</v>
          </cell>
          <cell r="D1614">
            <v>0</v>
          </cell>
        </row>
        <row r="1615">
          <cell r="A1615" t="str">
            <v xml:space="preserve">5233-2-113                                   </v>
          </cell>
          <cell r="C1615">
            <v>7450</v>
          </cell>
          <cell r="D1615">
            <v>1508</v>
          </cell>
        </row>
        <row r="1616">
          <cell r="A1616" t="str">
            <v xml:space="preserve">5233-2-114                                   </v>
          </cell>
          <cell r="C1616">
            <v>0</v>
          </cell>
          <cell r="D1616">
            <v>0</v>
          </cell>
        </row>
        <row r="1617">
          <cell r="A1617" t="str">
            <v xml:space="preserve">5233-2-115                                   </v>
          </cell>
          <cell r="C1617">
            <v>2471</v>
          </cell>
          <cell r="D1617">
            <v>385</v>
          </cell>
        </row>
        <row r="1618">
          <cell r="A1618" t="str">
            <v xml:space="preserve">5233-2-120                                   </v>
          </cell>
          <cell r="C1618">
            <v>20443</v>
          </cell>
          <cell r="D1618">
            <v>4053</v>
          </cell>
        </row>
        <row r="1619">
          <cell r="A1619" t="str">
            <v xml:space="preserve">5233-2-130                                   </v>
          </cell>
          <cell r="C1619">
            <v>46555</v>
          </cell>
          <cell r="D1619">
            <v>9772</v>
          </cell>
        </row>
        <row r="1620">
          <cell r="A1620" t="str">
            <v xml:space="preserve">5233-2-140                                   </v>
          </cell>
          <cell r="C1620">
            <v>0</v>
          </cell>
          <cell r="D1620">
            <v>0</v>
          </cell>
        </row>
        <row r="1621">
          <cell r="A1621" t="str">
            <v xml:space="preserve">5233-2-141                                   </v>
          </cell>
          <cell r="C1621">
            <v>0</v>
          </cell>
          <cell r="D1621">
            <v>0</v>
          </cell>
        </row>
        <row r="1622">
          <cell r="A1622" t="str">
            <v xml:space="preserve">5233-2-142                                   </v>
          </cell>
          <cell r="C1622">
            <v>0</v>
          </cell>
          <cell r="D1622">
            <v>0</v>
          </cell>
        </row>
        <row r="1623">
          <cell r="A1623" t="str">
            <v xml:space="preserve">5233-2-200                                   </v>
          </cell>
          <cell r="C1623">
            <v>16315</v>
          </cell>
          <cell r="D1623">
            <v>3566</v>
          </cell>
        </row>
        <row r="1624">
          <cell r="A1624" t="str">
            <v xml:space="preserve">5233-2-300                                   </v>
          </cell>
          <cell r="C1624">
            <v>11755</v>
          </cell>
          <cell r="D1624">
            <v>2767</v>
          </cell>
        </row>
        <row r="1625">
          <cell r="A1625" t="str">
            <v xml:space="preserve">5233-2-400                                   </v>
          </cell>
          <cell r="C1625">
            <v>28177</v>
          </cell>
          <cell r="D1625">
            <v>6150</v>
          </cell>
        </row>
        <row r="1626">
          <cell r="A1626" t="str">
            <v xml:space="preserve">5233-2-500                                   </v>
          </cell>
          <cell r="C1626">
            <v>0</v>
          </cell>
          <cell r="D1626">
            <v>0</v>
          </cell>
        </row>
        <row r="1627">
          <cell r="A1627" t="str">
            <v xml:space="preserve">5233-2-600                                   </v>
          </cell>
          <cell r="C1627">
            <v>13279</v>
          </cell>
          <cell r="D1627">
            <v>3395</v>
          </cell>
        </row>
        <row r="1628">
          <cell r="A1628" t="str">
            <v xml:space="preserve">5233-2-610                                   </v>
          </cell>
          <cell r="C1628">
            <v>0</v>
          </cell>
          <cell r="D1628">
            <v>0</v>
          </cell>
        </row>
        <row r="1629">
          <cell r="A1629" t="str">
            <v xml:space="preserve">5233-2-620                                   </v>
          </cell>
          <cell r="C1629">
            <v>0</v>
          </cell>
          <cell r="D1629">
            <v>0</v>
          </cell>
        </row>
        <row r="1630">
          <cell r="A1630" t="str">
            <v xml:space="preserve">5233-2-700                                   </v>
          </cell>
          <cell r="C1630">
            <v>25938</v>
          </cell>
          <cell r="D1630">
            <v>4939</v>
          </cell>
        </row>
        <row r="1631">
          <cell r="A1631" t="str">
            <v xml:space="preserve">5233-2-710                                   </v>
          </cell>
          <cell r="C1631">
            <v>15331</v>
          </cell>
          <cell r="D1631">
            <v>3498</v>
          </cell>
        </row>
        <row r="1632">
          <cell r="A1632" t="str">
            <v xml:space="preserve">5233-2-720                                   </v>
          </cell>
          <cell r="C1632">
            <v>5684</v>
          </cell>
          <cell r="D1632">
            <v>1158</v>
          </cell>
        </row>
        <row r="1633">
          <cell r="A1633" t="str">
            <v xml:space="preserve">5233-3                                       </v>
          </cell>
          <cell r="C1633">
            <v>0</v>
          </cell>
          <cell r="D1633">
            <v>0</v>
          </cell>
        </row>
        <row r="1634">
          <cell r="A1634" t="str">
            <v xml:space="preserve">5233-3-000                                   </v>
          </cell>
          <cell r="C1634">
            <v>0</v>
          </cell>
          <cell r="D1634">
            <v>0</v>
          </cell>
        </row>
        <row r="1635">
          <cell r="A1635" t="str">
            <v xml:space="preserve">5233-3-100                                   </v>
          </cell>
          <cell r="C1635">
            <v>34593.589999999997</v>
          </cell>
          <cell r="D1635">
            <v>7075.7800000000061</v>
          </cell>
        </row>
        <row r="1636">
          <cell r="A1636" t="str">
            <v xml:space="preserve">5233-3-200                                   </v>
          </cell>
          <cell r="C1636">
            <v>0</v>
          </cell>
          <cell r="D1636">
            <v>0</v>
          </cell>
        </row>
        <row r="1637">
          <cell r="A1637" t="str">
            <v xml:space="preserve">5233-5                                       </v>
          </cell>
          <cell r="C1637">
            <v>0</v>
          </cell>
          <cell r="D1637">
            <v>0</v>
          </cell>
        </row>
        <row r="1638">
          <cell r="A1638" t="str">
            <v xml:space="preserve">5233-5-100                                   </v>
          </cell>
          <cell r="C1638">
            <v>0</v>
          </cell>
          <cell r="D1638">
            <v>0</v>
          </cell>
        </row>
        <row r="1639">
          <cell r="A1639" t="str">
            <v xml:space="preserve">5233-5-200                                   </v>
          </cell>
          <cell r="C1639">
            <v>0</v>
          </cell>
          <cell r="D1639">
            <v>0</v>
          </cell>
        </row>
        <row r="1640">
          <cell r="A1640" t="str">
            <v xml:space="preserve">5233-6                                       </v>
          </cell>
          <cell r="C1640">
            <v>0</v>
          </cell>
          <cell r="D1640">
            <v>0</v>
          </cell>
        </row>
        <row r="1641">
          <cell r="A1641" t="str">
            <v xml:space="preserve">5233-6-100                                   </v>
          </cell>
          <cell r="C1641">
            <v>42369</v>
          </cell>
          <cell r="D1641">
            <v>9027</v>
          </cell>
        </row>
        <row r="1642">
          <cell r="A1642" t="str">
            <v xml:space="preserve">5233-6-150                                   </v>
          </cell>
          <cell r="C1642">
            <v>18162</v>
          </cell>
          <cell r="D1642">
            <v>3515</v>
          </cell>
        </row>
        <row r="1643">
          <cell r="A1643" t="str">
            <v xml:space="preserve">5233-6-170                                   </v>
          </cell>
          <cell r="C1643">
            <v>0</v>
          </cell>
          <cell r="D1643">
            <v>0</v>
          </cell>
        </row>
        <row r="1644">
          <cell r="A1644" t="str">
            <v xml:space="preserve">5233-6-200                                   </v>
          </cell>
          <cell r="C1644">
            <v>17450</v>
          </cell>
          <cell r="D1644">
            <v>3524</v>
          </cell>
        </row>
        <row r="1645">
          <cell r="A1645" t="str">
            <v xml:space="preserve">5233-6-250                                   </v>
          </cell>
          <cell r="C1645">
            <v>3216</v>
          </cell>
          <cell r="D1645">
            <v>660</v>
          </cell>
        </row>
        <row r="1646">
          <cell r="A1646" t="str">
            <v xml:space="preserve">5233-6-270                                   </v>
          </cell>
          <cell r="C1646">
            <v>0</v>
          </cell>
          <cell r="D1646">
            <v>0</v>
          </cell>
        </row>
        <row r="1647">
          <cell r="A1647" t="str">
            <v xml:space="preserve">5233-6-300                                   </v>
          </cell>
          <cell r="C1647">
            <v>18845</v>
          </cell>
          <cell r="D1647">
            <v>2918</v>
          </cell>
        </row>
        <row r="1648">
          <cell r="A1648" t="str">
            <v xml:space="preserve">5233-7-100                                   </v>
          </cell>
          <cell r="C1648">
            <v>0</v>
          </cell>
          <cell r="D1648">
            <v>0</v>
          </cell>
        </row>
        <row r="1649">
          <cell r="A1649" t="str">
            <v xml:space="preserve">5233-7-200                                   </v>
          </cell>
          <cell r="C1649">
            <v>0</v>
          </cell>
          <cell r="D1649">
            <v>0</v>
          </cell>
        </row>
        <row r="1650">
          <cell r="A1650" t="str">
            <v xml:space="preserve">5234-2                                       </v>
          </cell>
          <cell r="C1650">
            <v>0</v>
          </cell>
          <cell r="D1650">
            <v>0</v>
          </cell>
        </row>
        <row r="1651">
          <cell r="A1651" t="str">
            <v xml:space="preserve">5234-2-000                                   </v>
          </cell>
          <cell r="C1651">
            <v>36111</v>
          </cell>
          <cell r="D1651">
            <v>6030</v>
          </cell>
        </row>
        <row r="1652">
          <cell r="A1652" t="str">
            <v xml:space="preserve">5234-2-100                                   </v>
          </cell>
          <cell r="C1652">
            <v>0</v>
          </cell>
          <cell r="D1652">
            <v>0</v>
          </cell>
        </row>
        <row r="1653">
          <cell r="A1653" t="str">
            <v xml:space="preserve">5234-2-110                                   </v>
          </cell>
          <cell r="C1653">
            <v>47825.9</v>
          </cell>
          <cell r="D1653">
            <v>10382.900000000001</v>
          </cell>
        </row>
        <row r="1654">
          <cell r="A1654" t="str">
            <v xml:space="preserve">5234-2-111                                   </v>
          </cell>
          <cell r="C1654">
            <v>0</v>
          </cell>
          <cell r="D1654">
            <v>0</v>
          </cell>
        </row>
        <row r="1655">
          <cell r="A1655" t="str">
            <v xml:space="preserve">5234-2-112                                   </v>
          </cell>
          <cell r="C1655">
            <v>0</v>
          </cell>
          <cell r="D1655">
            <v>0</v>
          </cell>
        </row>
        <row r="1656">
          <cell r="A1656" t="str">
            <v xml:space="preserve">5234-2-112-1                                 </v>
          </cell>
          <cell r="C1656">
            <v>1219.5</v>
          </cell>
          <cell r="D1656">
            <v>319.5</v>
          </cell>
        </row>
        <row r="1657">
          <cell r="A1657" t="str">
            <v xml:space="preserve">5234-2-112-2                                 </v>
          </cell>
          <cell r="C1657">
            <v>0</v>
          </cell>
          <cell r="D1657">
            <v>0</v>
          </cell>
        </row>
        <row r="1658">
          <cell r="A1658" t="str">
            <v xml:space="preserve">5234-2-112-3                                 </v>
          </cell>
          <cell r="C1658">
            <v>0</v>
          </cell>
          <cell r="D1658">
            <v>0</v>
          </cell>
        </row>
        <row r="1659">
          <cell r="A1659" t="str">
            <v xml:space="preserve">5234-2-113                                   </v>
          </cell>
          <cell r="C1659">
            <v>7611.5</v>
          </cell>
          <cell r="D1659">
            <v>1553.5</v>
          </cell>
        </row>
        <row r="1660">
          <cell r="A1660" t="str">
            <v xml:space="preserve">5234-2-114                                   </v>
          </cell>
          <cell r="C1660">
            <v>0</v>
          </cell>
          <cell r="D1660">
            <v>0</v>
          </cell>
        </row>
        <row r="1661">
          <cell r="A1661" t="str">
            <v xml:space="preserve">5234-2-115                                   </v>
          </cell>
          <cell r="C1661">
            <v>1482</v>
          </cell>
          <cell r="D1661">
            <v>231</v>
          </cell>
        </row>
        <row r="1662">
          <cell r="A1662" t="str">
            <v xml:space="preserve">5234-2-120                                   </v>
          </cell>
          <cell r="C1662">
            <v>43525.2</v>
          </cell>
          <cell r="D1662">
            <v>8874</v>
          </cell>
        </row>
        <row r="1663">
          <cell r="A1663" t="str">
            <v xml:space="preserve">5234-2-130                                   </v>
          </cell>
          <cell r="C1663">
            <v>38031.9</v>
          </cell>
          <cell r="D1663">
            <v>8197.6500000000015</v>
          </cell>
        </row>
        <row r="1664">
          <cell r="A1664" t="str">
            <v xml:space="preserve">5234-2-140                                   </v>
          </cell>
          <cell r="C1664">
            <v>0</v>
          </cell>
          <cell r="D1664">
            <v>0</v>
          </cell>
        </row>
        <row r="1665">
          <cell r="A1665" t="str">
            <v xml:space="preserve">5234-2-141                                   </v>
          </cell>
          <cell r="C1665">
            <v>0</v>
          </cell>
          <cell r="D1665">
            <v>0</v>
          </cell>
        </row>
        <row r="1666">
          <cell r="A1666" t="str">
            <v xml:space="preserve">5234-2-142                                   </v>
          </cell>
          <cell r="C1666">
            <v>0</v>
          </cell>
          <cell r="D1666">
            <v>0</v>
          </cell>
        </row>
        <row r="1667">
          <cell r="A1667" t="str">
            <v xml:space="preserve">5234-2-200                                   </v>
          </cell>
          <cell r="C1667">
            <v>20624.7</v>
          </cell>
          <cell r="D1667">
            <v>4370.0999999999985</v>
          </cell>
        </row>
        <row r="1668">
          <cell r="A1668" t="str">
            <v xml:space="preserve">5234-2-300                                   </v>
          </cell>
          <cell r="C1668">
            <v>4756.2</v>
          </cell>
          <cell r="D1668">
            <v>971.40000000000055</v>
          </cell>
        </row>
        <row r="1669">
          <cell r="A1669" t="str">
            <v xml:space="preserve">5234-2-400                                   </v>
          </cell>
          <cell r="C1669">
            <v>19756</v>
          </cell>
          <cell r="D1669">
            <v>4216</v>
          </cell>
        </row>
        <row r="1670">
          <cell r="A1670" t="str">
            <v xml:space="preserve">5234-2-500                                   </v>
          </cell>
          <cell r="C1670">
            <v>0</v>
          </cell>
          <cell r="D1670">
            <v>0</v>
          </cell>
        </row>
        <row r="1671">
          <cell r="A1671" t="str">
            <v xml:space="preserve">5234-2-600                                   </v>
          </cell>
          <cell r="C1671">
            <v>0</v>
          </cell>
          <cell r="D1671">
            <v>0</v>
          </cell>
        </row>
        <row r="1672">
          <cell r="A1672" t="str">
            <v xml:space="preserve">5234-2-610                                   </v>
          </cell>
          <cell r="C1672">
            <v>0</v>
          </cell>
          <cell r="D1672">
            <v>0</v>
          </cell>
        </row>
        <row r="1673">
          <cell r="A1673" t="str">
            <v xml:space="preserve">5234-2-620                                   </v>
          </cell>
          <cell r="C1673">
            <v>0</v>
          </cell>
          <cell r="D1673">
            <v>0</v>
          </cell>
        </row>
        <row r="1674">
          <cell r="A1674" t="str">
            <v xml:space="preserve">5234-2-700                                   </v>
          </cell>
          <cell r="C1674">
            <v>21802.799999999999</v>
          </cell>
          <cell r="D1674">
            <v>4467.8500000000022</v>
          </cell>
        </row>
        <row r="1675">
          <cell r="A1675" t="str">
            <v xml:space="preserve">5234-2-710                                   </v>
          </cell>
          <cell r="C1675">
            <v>9575.24</v>
          </cell>
          <cell r="D1675">
            <v>2003</v>
          </cell>
        </row>
        <row r="1676">
          <cell r="A1676" t="str">
            <v xml:space="preserve">5234-2-720                                   </v>
          </cell>
          <cell r="C1676">
            <v>2328</v>
          </cell>
          <cell r="D1676">
            <v>474</v>
          </cell>
        </row>
        <row r="1677">
          <cell r="A1677" t="str">
            <v xml:space="preserve">5234-3                                       </v>
          </cell>
          <cell r="C1677">
            <v>0</v>
          </cell>
          <cell r="D1677">
            <v>0</v>
          </cell>
        </row>
        <row r="1678">
          <cell r="A1678" t="str">
            <v xml:space="preserve">5234-3-000                                   </v>
          </cell>
          <cell r="C1678">
            <v>0</v>
          </cell>
          <cell r="D1678">
            <v>0</v>
          </cell>
        </row>
        <row r="1679">
          <cell r="A1679" t="str">
            <v xml:space="preserve">5234-3-100                                   </v>
          </cell>
          <cell r="C1679">
            <v>19354.13</v>
          </cell>
          <cell r="D1679">
            <v>4043.9500000000007</v>
          </cell>
        </row>
        <row r="1680">
          <cell r="A1680" t="str">
            <v xml:space="preserve">5234-3-200                                   </v>
          </cell>
          <cell r="C1680">
            <v>0</v>
          </cell>
          <cell r="D1680">
            <v>0</v>
          </cell>
        </row>
        <row r="1681">
          <cell r="A1681" t="str">
            <v xml:space="preserve">5234-5                                       </v>
          </cell>
          <cell r="C1681">
            <v>0</v>
          </cell>
          <cell r="D1681">
            <v>0</v>
          </cell>
        </row>
        <row r="1682">
          <cell r="A1682" t="str">
            <v xml:space="preserve">5234-5-100                                   </v>
          </cell>
          <cell r="C1682">
            <v>0</v>
          </cell>
          <cell r="D1682">
            <v>0</v>
          </cell>
        </row>
        <row r="1683">
          <cell r="A1683" t="str">
            <v xml:space="preserve">5234-5-200                                   </v>
          </cell>
          <cell r="C1683">
            <v>0</v>
          </cell>
          <cell r="D1683">
            <v>0</v>
          </cell>
        </row>
        <row r="1684">
          <cell r="A1684" t="str">
            <v xml:space="preserve">5234-6                                       </v>
          </cell>
          <cell r="C1684">
            <v>0</v>
          </cell>
          <cell r="D1684">
            <v>0</v>
          </cell>
        </row>
        <row r="1685">
          <cell r="A1685" t="str">
            <v xml:space="preserve">5234-6-100                                   </v>
          </cell>
          <cell r="C1685">
            <v>41782.800000000003</v>
          </cell>
          <cell r="D1685">
            <v>9647.5</v>
          </cell>
        </row>
        <row r="1686">
          <cell r="A1686" t="str">
            <v xml:space="preserve">5234-6-150                                   </v>
          </cell>
          <cell r="C1686">
            <v>10672.2</v>
          </cell>
          <cell r="D1686">
            <v>2106.8999999999996</v>
          </cell>
        </row>
        <row r="1687">
          <cell r="A1687" t="str">
            <v xml:space="preserve">5234-6-170                                   </v>
          </cell>
          <cell r="C1687">
            <v>0</v>
          </cell>
          <cell r="D1687">
            <v>0</v>
          </cell>
        </row>
        <row r="1688">
          <cell r="A1688" t="str">
            <v xml:space="preserve">5234-6-200                                   </v>
          </cell>
          <cell r="C1688">
            <v>5746.2</v>
          </cell>
          <cell r="D1688">
            <v>1075.5</v>
          </cell>
        </row>
        <row r="1689">
          <cell r="A1689" t="str">
            <v xml:space="preserve">5234-6-250                                   </v>
          </cell>
          <cell r="C1689">
            <v>1140</v>
          </cell>
          <cell r="D1689">
            <v>234</v>
          </cell>
        </row>
        <row r="1690">
          <cell r="A1690" t="str">
            <v xml:space="preserve">5234-6-270                                   </v>
          </cell>
          <cell r="C1690">
            <v>0</v>
          </cell>
          <cell r="D1690">
            <v>0</v>
          </cell>
        </row>
        <row r="1691">
          <cell r="A1691" t="str">
            <v xml:space="preserve">5234-6-300                                   </v>
          </cell>
          <cell r="C1691">
            <v>28851.4</v>
          </cell>
          <cell r="D1691">
            <v>3036.7999999999993</v>
          </cell>
        </row>
        <row r="1692">
          <cell r="A1692" t="str">
            <v xml:space="preserve">5234-7-100                                   </v>
          </cell>
          <cell r="C1692">
            <v>0</v>
          </cell>
          <cell r="D1692">
            <v>0</v>
          </cell>
        </row>
        <row r="1693">
          <cell r="A1693" t="str">
            <v xml:space="preserve">5234-7-200                                   </v>
          </cell>
          <cell r="C1693">
            <v>0</v>
          </cell>
          <cell r="D1693">
            <v>0</v>
          </cell>
        </row>
        <row r="1694">
          <cell r="A1694" t="str">
            <v xml:space="preserve">5235-2                                       </v>
          </cell>
          <cell r="C1694">
            <v>0</v>
          </cell>
          <cell r="D1694">
            <v>0</v>
          </cell>
        </row>
        <row r="1695">
          <cell r="A1695" t="str">
            <v xml:space="preserve">5235-2-000                                   </v>
          </cell>
          <cell r="C1695">
            <v>159895</v>
          </cell>
          <cell r="D1695">
            <v>35679</v>
          </cell>
        </row>
        <row r="1696">
          <cell r="A1696" t="str">
            <v xml:space="preserve">5235-2-100                                   </v>
          </cell>
          <cell r="C1696">
            <v>0</v>
          </cell>
          <cell r="D1696">
            <v>0</v>
          </cell>
        </row>
        <row r="1697">
          <cell r="A1697" t="str">
            <v xml:space="preserve">5235-2-110                                   </v>
          </cell>
          <cell r="C1697">
            <v>117355</v>
          </cell>
          <cell r="D1697">
            <v>25971</v>
          </cell>
        </row>
        <row r="1698">
          <cell r="A1698" t="str">
            <v xml:space="preserve">5235-2-111                                   </v>
          </cell>
          <cell r="C1698">
            <v>0</v>
          </cell>
          <cell r="D1698">
            <v>0</v>
          </cell>
        </row>
        <row r="1699">
          <cell r="A1699" t="str">
            <v xml:space="preserve">5235-2-112                                   </v>
          </cell>
          <cell r="C1699">
            <v>0</v>
          </cell>
          <cell r="D1699">
            <v>0</v>
          </cell>
        </row>
        <row r="1700">
          <cell r="A1700" t="str">
            <v xml:space="preserve">5235-2-112-1                                 </v>
          </cell>
          <cell r="C1700">
            <v>4317</v>
          </cell>
          <cell r="D1700">
            <v>963</v>
          </cell>
        </row>
        <row r="1701">
          <cell r="A1701" t="str">
            <v xml:space="preserve">5235-2-112-2                                 </v>
          </cell>
          <cell r="C1701">
            <v>0</v>
          </cell>
          <cell r="D1701">
            <v>0</v>
          </cell>
        </row>
        <row r="1702">
          <cell r="A1702" t="str">
            <v xml:space="preserve">5235-2-112-3                                 </v>
          </cell>
          <cell r="C1702">
            <v>0</v>
          </cell>
          <cell r="D1702">
            <v>0</v>
          </cell>
        </row>
        <row r="1703">
          <cell r="A1703" t="str">
            <v xml:space="preserve">5235-2-113                                   </v>
          </cell>
          <cell r="C1703">
            <v>19134</v>
          </cell>
          <cell r="D1703">
            <v>3856</v>
          </cell>
        </row>
        <row r="1704">
          <cell r="A1704" t="str">
            <v xml:space="preserve">5235-2-114                                   </v>
          </cell>
          <cell r="C1704">
            <v>0</v>
          </cell>
          <cell r="D1704">
            <v>0</v>
          </cell>
        </row>
        <row r="1705">
          <cell r="A1705" t="str">
            <v xml:space="preserve">5235-2-115                                   </v>
          </cell>
          <cell r="C1705">
            <v>5959</v>
          </cell>
          <cell r="D1705">
            <v>1331</v>
          </cell>
        </row>
        <row r="1706">
          <cell r="A1706" t="str">
            <v xml:space="preserve">5235-2-120                                   </v>
          </cell>
          <cell r="C1706">
            <v>131253.32</v>
          </cell>
          <cell r="D1706">
            <v>38681</v>
          </cell>
        </row>
        <row r="1707">
          <cell r="A1707" t="str">
            <v xml:space="preserve">5235-2-130                                   </v>
          </cell>
          <cell r="C1707">
            <v>129894</v>
          </cell>
          <cell r="D1707">
            <v>30122</v>
          </cell>
        </row>
        <row r="1708">
          <cell r="A1708" t="str">
            <v xml:space="preserve">5235-2-140                                   </v>
          </cell>
          <cell r="C1708">
            <v>0</v>
          </cell>
          <cell r="D1708">
            <v>0</v>
          </cell>
        </row>
        <row r="1709">
          <cell r="A1709" t="str">
            <v xml:space="preserve">5235-2-141                                   </v>
          </cell>
          <cell r="C1709">
            <v>0</v>
          </cell>
          <cell r="D1709">
            <v>0</v>
          </cell>
        </row>
        <row r="1710">
          <cell r="A1710" t="str">
            <v xml:space="preserve">5235-2-142                                   </v>
          </cell>
          <cell r="C1710">
            <v>0</v>
          </cell>
          <cell r="D1710">
            <v>0</v>
          </cell>
        </row>
        <row r="1711">
          <cell r="A1711" t="str">
            <v xml:space="preserve">5235-2-200                                   </v>
          </cell>
          <cell r="C1711">
            <v>81367</v>
          </cell>
          <cell r="D1711">
            <v>17546</v>
          </cell>
        </row>
        <row r="1712">
          <cell r="A1712" t="str">
            <v xml:space="preserve">5235-2-300                                   </v>
          </cell>
          <cell r="C1712">
            <v>30763</v>
          </cell>
          <cell r="D1712">
            <v>6865</v>
          </cell>
        </row>
        <row r="1713">
          <cell r="A1713" t="str">
            <v xml:space="preserve">5235-2-400                                   </v>
          </cell>
          <cell r="C1713">
            <v>75858</v>
          </cell>
          <cell r="D1713">
            <v>18500</v>
          </cell>
        </row>
        <row r="1714">
          <cell r="A1714" t="str">
            <v xml:space="preserve">5235-2-500                                   </v>
          </cell>
          <cell r="C1714">
            <v>0</v>
          </cell>
          <cell r="D1714">
            <v>0</v>
          </cell>
        </row>
        <row r="1715">
          <cell r="A1715" t="str">
            <v xml:space="preserve">5235-2-600                                   </v>
          </cell>
          <cell r="C1715">
            <v>34435</v>
          </cell>
          <cell r="D1715">
            <v>12538</v>
          </cell>
        </row>
        <row r="1716">
          <cell r="A1716" t="str">
            <v xml:space="preserve">5235-2-610                                   </v>
          </cell>
          <cell r="C1716">
            <v>0</v>
          </cell>
          <cell r="D1716">
            <v>0</v>
          </cell>
        </row>
        <row r="1717">
          <cell r="A1717" t="str">
            <v xml:space="preserve">5235-2-620                                   </v>
          </cell>
          <cell r="C1717">
            <v>0</v>
          </cell>
          <cell r="D1717">
            <v>0</v>
          </cell>
        </row>
        <row r="1718">
          <cell r="A1718" t="str">
            <v xml:space="preserve">5235-2-700                                   </v>
          </cell>
          <cell r="C1718">
            <v>101397</v>
          </cell>
          <cell r="D1718">
            <v>25184</v>
          </cell>
        </row>
        <row r="1719">
          <cell r="A1719" t="str">
            <v xml:space="preserve">5235-2-710                                   </v>
          </cell>
          <cell r="C1719">
            <v>6851</v>
          </cell>
          <cell r="D1719">
            <v>7856</v>
          </cell>
        </row>
        <row r="1720">
          <cell r="A1720" t="str">
            <v xml:space="preserve">5235-2-720                                   </v>
          </cell>
          <cell r="C1720">
            <v>12444</v>
          </cell>
          <cell r="D1720">
            <v>2894</v>
          </cell>
        </row>
        <row r="1721">
          <cell r="A1721" t="str">
            <v xml:space="preserve">5235-3                                       </v>
          </cell>
          <cell r="C1721">
            <v>0</v>
          </cell>
          <cell r="D1721">
            <v>0</v>
          </cell>
        </row>
        <row r="1722">
          <cell r="A1722" t="str">
            <v xml:space="preserve">5235-3-000                                   </v>
          </cell>
          <cell r="C1722">
            <v>0</v>
          </cell>
          <cell r="D1722">
            <v>0</v>
          </cell>
        </row>
        <row r="1723">
          <cell r="A1723" t="str">
            <v xml:space="preserve">5235-3-100                                   </v>
          </cell>
          <cell r="C1723">
            <v>100077.38</v>
          </cell>
          <cell r="D1723">
            <v>21922.28</v>
          </cell>
        </row>
        <row r="1724">
          <cell r="A1724" t="str">
            <v xml:space="preserve">5235-3-200                                   </v>
          </cell>
          <cell r="C1724">
            <v>0</v>
          </cell>
          <cell r="D1724">
            <v>0</v>
          </cell>
        </row>
        <row r="1725">
          <cell r="A1725" t="str">
            <v xml:space="preserve">5235-5                                       </v>
          </cell>
          <cell r="C1725">
            <v>0</v>
          </cell>
          <cell r="D1725">
            <v>0</v>
          </cell>
        </row>
        <row r="1726">
          <cell r="A1726" t="str">
            <v xml:space="preserve">5235-5-100                                   </v>
          </cell>
          <cell r="C1726">
            <v>0</v>
          </cell>
          <cell r="D1726">
            <v>0</v>
          </cell>
        </row>
        <row r="1727">
          <cell r="A1727" t="str">
            <v xml:space="preserve">5235-5-200                                   </v>
          </cell>
          <cell r="C1727">
            <v>0</v>
          </cell>
          <cell r="D1727">
            <v>0</v>
          </cell>
        </row>
        <row r="1728">
          <cell r="A1728" t="str">
            <v xml:space="preserve">5235-6                                       </v>
          </cell>
          <cell r="C1728">
            <v>0</v>
          </cell>
          <cell r="D1728">
            <v>0</v>
          </cell>
        </row>
        <row r="1729">
          <cell r="A1729" t="str">
            <v xml:space="preserve">5235-6-100                                   </v>
          </cell>
          <cell r="C1729">
            <v>147804</v>
          </cell>
          <cell r="D1729">
            <v>30136</v>
          </cell>
        </row>
        <row r="1730">
          <cell r="A1730" t="str">
            <v xml:space="preserve">5235-6-150                                   </v>
          </cell>
          <cell r="C1730">
            <v>43338</v>
          </cell>
          <cell r="D1730">
            <v>9251</v>
          </cell>
        </row>
        <row r="1731">
          <cell r="A1731" t="str">
            <v xml:space="preserve">5235-6-170                                   </v>
          </cell>
          <cell r="C1731">
            <v>0</v>
          </cell>
          <cell r="D1731">
            <v>0</v>
          </cell>
        </row>
        <row r="1732">
          <cell r="A1732" t="str">
            <v xml:space="preserve">5235-6-200                                   </v>
          </cell>
          <cell r="C1732">
            <v>57531</v>
          </cell>
          <cell r="D1732">
            <v>11993</v>
          </cell>
        </row>
        <row r="1733">
          <cell r="A1733" t="str">
            <v xml:space="preserve">5235-6-250                                   </v>
          </cell>
          <cell r="C1733">
            <v>10495</v>
          </cell>
          <cell r="D1733">
            <v>1650</v>
          </cell>
        </row>
        <row r="1734">
          <cell r="A1734" t="str">
            <v xml:space="preserve">5235-6-270                                   </v>
          </cell>
          <cell r="C1734">
            <v>0</v>
          </cell>
          <cell r="D1734">
            <v>0</v>
          </cell>
        </row>
        <row r="1735">
          <cell r="A1735" t="str">
            <v xml:space="preserve">5235-6-300                                   </v>
          </cell>
          <cell r="C1735">
            <v>108718</v>
          </cell>
          <cell r="D1735">
            <v>22788</v>
          </cell>
        </row>
        <row r="1736">
          <cell r="A1736" t="str">
            <v xml:space="preserve">5235-7-100                                   </v>
          </cell>
          <cell r="C1736">
            <v>0</v>
          </cell>
          <cell r="D1736">
            <v>0</v>
          </cell>
        </row>
        <row r="1737">
          <cell r="A1737" t="str">
            <v xml:space="preserve">5235-7-200                                   </v>
          </cell>
          <cell r="C1737">
            <v>0</v>
          </cell>
          <cell r="D1737">
            <v>0</v>
          </cell>
        </row>
        <row r="1738">
          <cell r="A1738" t="str">
            <v xml:space="preserve">5236-2                                       </v>
          </cell>
          <cell r="C1738">
            <v>0</v>
          </cell>
          <cell r="D1738">
            <v>0</v>
          </cell>
        </row>
        <row r="1739">
          <cell r="A1739" t="str">
            <v xml:space="preserve">5236-2-000                                   </v>
          </cell>
          <cell r="C1739">
            <v>7770</v>
          </cell>
          <cell r="D1739">
            <v>1648.2900000000009</v>
          </cell>
        </row>
        <row r="1740">
          <cell r="A1740" t="str">
            <v xml:space="preserve">5236-2-100                                   </v>
          </cell>
          <cell r="C1740">
            <v>0</v>
          </cell>
          <cell r="D1740">
            <v>0</v>
          </cell>
        </row>
        <row r="1741">
          <cell r="A1741" t="str">
            <v xml:space="preserve">5236-2-110                                   </v>
          </cell>
          <cell r="C1741">
            <v>70929.429999999993</v>
          </cell>
          <cell r="D1741">
            <v>54227.390000000014</v>
          </cell>
        </row>
        <row r="1742">
          <cell r="A1742" t="str">
            <v xml:space="preserve">5236-2-111                                   </v>
          </cell>
          <cell r="C1742">
            <v>0</v>
          </cell>
          <cell r="D1742">
            <v>0</v>
          </cell>
        </row>
        <row r="1743">
          <cell r="A1743" t="str">
            <v xml:space="preserve">5236-2-112                                   </v>
          </cell>
          <cell r="C1743">
            <v>0</v>
          </cell>
          <cell r="D1743">
            <v>279.7</v>
          </cell>
        </row>
        <row r="1744">
          <cell r="A1744" t="str">
            <v xml:space="preserve">5236-2-112-1                                 </v>
          </cell>
          <cell r="C1744">
            <v>970</v>
          </cell>
          <cell r="D1744">
            <v>103.20000000000005</v>
          </cell>
        </row>
        <row r="1745">
          <cell r="A1745" t="str">
            <v xml:space="preserve">5236-2-112-2                                 </v>
          </cell>
          <cell r="C1745">
            <v>0</v>
          </cell>
          <cell r="D1745">
            <v>148.6</v>
          </cell>
        </row>
        <row r="1746">
          <cell r="A1746" t="str">
            <v xml:space="preserve">5236-2-112-3                                 </v>
          </cell>
          <cell r="C1746">
            <v>0</v>
          </cell>
          <cell r="D1746">
            <v>0</v>
          </cell>
        </row>
        <row r="1747">
          <cell r="A1747" t="str">
            <v xml:space="preserve">5236-2-113                                   </v>
          </cell>
          <cell r="C1747">
            <v>2915</v>
          </cell>
          <cell r="D1747">
            <v>-112.30999999999995</v>
          </cell>
        </row>
        <row r="1748">
          <cell r="A1748" t="str">
            <v xml:space="preserve">5236-2-114                                   </v>
          </cell>
          <cell r="C1748">
            <v>0</v>
          </cell>
          <cell r="D1748">
            <v>0</v>
          </cell>
        </row>
        <row r="1749">
          <cell r="A1749" t="str">
            <v xml:space="preserve">5236-2-115                                   </v>
          </cell>
          <cell r="C1749">
            <v>1945</v>
          </cell>
          <cell r="D1749">
            <v>548.34000000000015</v>
          </cell>
        </row>
        <row r="1750">
          <cell r="A1750" t="str">
            <v xml:space="preserve">5236-2-120                                   </v>
          </cell>
          <cell r="C1750">
            <v>1945</v>
          </cell>
          <cell r="D1750">
            <v>4950.95</v>
          </cell>
        </row>
        <row r="1751">
          <cell r="A1751" t="str">
            <v xml:space="preserve">5236-2-130                                   </v>
          </cell>
          <cell r="C1751">
            <v>18460</v>
          </cell>
          <cell r="D1751">
            <v>817.18000000000029</v>
          </cell>
        </row>
        <row r="1752">
          <cell r="A1752" t="str">
            <v xml:space="preserve">5236-2-140                                   </v>
          </cell>
          <cell r="C1752">
            <v>0</v>
          </cell>
          <cell r="D1752">
            <v>0</v>
          </cell>
        </row>
        <row r="1753">
          <cell r="A1753" t="str">
            <v xml:space="preserve">5236-2-141                                   </v>
          </cell>
          <cell r="C1753">
            <v>0</v>
          </cell>
          <cell r="D1753">
            <v>0</v>
          </cell>
        </row>
        <row r="1754">
          <cell r="A1754" t="str">
            <v xml:space="preserve">5236-2-142                                   </v>
          </cell>
          <cell r="C1754">
            <v>0</v>
          </cell>
          <cell r="D1754">
            <v>0</v>
          </cell>
        </row>
        <row r="1755">
          <cell r="A1755" t="str">
            <v xml:space="preserve">5236-2-200                                   </v>
          </cell>
          <cell r="C1755">
            <v>7775</v>
          </cell>
          <cell r="D1755">
            <v>-1185.6800000000003</v>
          </cell>
        </row>
        <row r="1756">
          <cell r="A1756" t="str">
            <v xml:space="preserve">5236-2-300                                   </v>
          </cell>
          <cell r="C1756">
            <v>4860</v>
          </cell>
          <cell r="D1756">
            <v>-279.64000000000033</v>
          </cell>
        </row>
        <row r="1757">
          <cell r="A1757" t="str">
            <v xml:space="preserve">5236-2-400                                   </v>
          </cell>
          <cell r="C1757">
            <v>223839.77</v>
          </cell>
          <cell r="D1757">
            <v>273.02999999999884</v>
          </cell>
        </row>
        <row r="1758">
          <cell r="A1758" t="str">
            <v xml:space="preserve">5236-2-500                                   </v>
          </cell>
          <cell r="C1758">
            <v>0</v>
          </cell>
          <cell r="D1758">
            <v>0</v>
          </cell>
        </row>
        <row r="1759">
          <cell r="A1759" t="str">
            <v xml:space="preserve">5236-2-600                                   </v>
          </cell>
          <cell r="C1759">
            <v>5830</v>
          </cell>
          <cell r="D1759">
            <v>402.72000000000025</v>
          </cell>
        </row>
        <row r="1760">
          <cell r="A1760" t="str">
            <v xml:space="preserve">5236-2-610                                   </v>
          </cell>
          <cell r="C1760">
            <v>0</v>
          </cell>
          <cell r="D1760">
            <v>0</v>
          </cell>
        </row>
        <row r="1761">
          <cell r="A1761" t="str">
            <v xml:space="preserve">5236-2-620                                   </v>
          </cell>
          <cell r="C1761">
            <v>0</v>
          </cell>
          <cell r="D1761">
            <v>0</v>
          </cell>
        </row>
        <row r="1762">
          <cell r="A1762" t="str">
            <v xml:space="preserve">5236-2-700                                   </v>
          </cell>
          <cell r="C1762">
            <v>5830</v>
          </cell>
          <cell r="D1762">
            <v>1907.3199999999997</v>
          </cell>
        </row>
        <row r="1763">
          <cell r="A1763" t="str">
            <v xml:space="preserve">5236-2-710                                   </v>
          </cell>
          <cell r="C1763">
            <v>6800</v>
          </cell>
          <cell r="D1763">
            <v>747.22000000000025</v>
          </cell>
        </row>
        <row r="1764">
          <cell r="A1764" t="str">
            <v xml:space="preserve">5236-2-720                                   </v>
          </cell>
          <cell r="C1764">
            <v>3885</v>
          </cell>
          <cell r="D1764">
            <v>21.630000000000109</v>
          </cell>
        </row>
        <row r="1765">
          <cell r="A1765" t="str">
            <v xml:space="preserve">5236-3                                       </v>
          </cell>
          <cell r="C1765">
            <v>0</v>
          </cell>
          <cell r="D1765">
            <v>0</v>
          </cell>
        </row>
        <row r="1766">
          <cell r="A1766" t="str">
            <v xml:space="preserve">5236-3-000                                   </v>
          </cell>
          <cell r="C1766">
            <v>0</v>
          </cell>
          <cell r="D1766">
            <v>0</v>
          </cell>
        </row>
        <row r="1767">
          <cell r="A1767" t="str">
            <v xml:space="preserve">5236-3-100                                   </v>
          </cell>
          <cell r="C1767">
            <v>16153.35</v>
          </cell>
          <cell r="D1767">
            <v>-69.530000000000655</v>
          </cell>
        </row>
        <row r="1768">
          <cell r="A1768" t="str">
            <v xml:space="preserve">5236-3-200                                   </v>
          </cell>
          <cell r="C1768">
            <v>0</v>
          </cell>
          <cell r="D1768">
            <v>0</v>
          </cell>
        </row>
        <row r="1769">
          <cell r="A1769" t="str">
            <v xml:space="preserve">5236-5                                       </v>
          </cell>
          <cell r="C1769">
            <v>0</v>
          </cell>
          <cell r="D1769">
            <v>0</v>
          </cell>
        </row>
        <row r="1770">
          <cell r="A1770" t="str">
            <v xml:space="preserve">5236-5-100                                   </v>
          </cell>
          <cell r="C1770">
            <v>0</v>
          </cell>
          <cell r="D1770">
            <v>0</v>
          </cell>
        </row>
        <row r="1771">
          <cell r="A1771" t="str">
            <v xml:space="preserve">5236-5-200                                   </v>
          </cell>
          <cell r="C1771">
            <v>0</v>
          </cell>
          <cell r="D1771">
            <v>0</v>
          </cell>
        </row>
        <row r="1772">
          <cell r="A1772" t="str">
            <v xml:space="preserve">5236-6                                       </v>
          </cell>
          <cell r="C1772">
            <v>0</v>
          </cell>
          <cell r="D1772">
            <v>0</v>
          </cell>
        </row>
        <row r="1773">
          <cell r="A1773" t="str">
            <v xml:space="preserve">5236-6-100                                   </v>
          </cell>
          <cell r="C1773">
            <v>15545</v>
          </cell>
          <cell r="D1773">
            <v>5697.23</v>
          </cell>
        </row>
        <row r="1774">
          <cell r="A1774" t="str">
            <v xml:space="preserve">5236-6-150                                   </v>
          </cell>
          <cell r="C1774">
            <v>8745</v>
          </cell>
          <cell r="D1774">
            <v>1073.4899999999998</v>
          </cell>
        </row>
        <row r="1775">
          <cell r="A1775" t="str">
            <v xml:space="preserve">5236-6-170                                   </v>
          </cell>
          <cell r="C1775">
            <v>0</v>
          </cell>
          <cell r="D1775">
            <v>0</v>
          </cell>
        </row>
        <row r="1776">
          <cell r="A1776" t="str">
            <v xml:space="preserve">5236-6-200                                   </v>
          </cell>
          <cell r="C1776">
            <v>6800</v>
          </cell>
          <cell r="D1776">
            <v>692.5600000000004</v>
          </cell>
        </row>
        <row r="1777">
          <cell r="A1777" t="str">
            <v xml:space="preserve">5236-6-250                                   </v>
          </cell>
          <cell r="C1777">
            <v>1945</v>
          </cell>
          <cell r="D1777">
            <v>-187.18000000000006</v>
          </cell>
        </row>
        <row r="1778">
          <cell r="A1778" t="str">
            <v xml:space="preserve">5236-6-270                                   </v>
          </cell>
          <cell r="C1778">
            <v>0</v>
          </cell>
          <cell r="D1778">
            <v>0</v>
          </cell>
        </row>
        <row r="1779">
          <cell r="A1779" t="str">
            <v xml:space="preserve">5236-6-300                                   </v>
          </cell>
          <cell r="C1779">
            <v>6800</v>
          </cell>
          <cell r="D1779">
            <v>1731.5900000000001</v>
          </cell>
        </row>
        <row r="1780">
          <cell r="A1780" t="str">
            <v xml:space="preserve">5236-7-100                                   </v>
          </cell>
          <cell r="C1780">
            <v>0</v>
          </cell>
          <cell r="D1780">
            <v>0</v>
          </cell>
        </row>
        <row r="1781">
          <cell r="A1781" t="str">
            <v xml:space="preserve">5236-7-200                                   </v>
          </cell>
          <cell r="C1781">
            <v>0</v>
          </cell>
          <cell r="D1781">
            <v>0</v>
          </cell>
        </row>
        <row r="1782">
          <cell r="A1782" t="str">
            <v xml:space="preserve">5237-2                                       </v>
          </cell>
          <cell r="C1782">
            <v>0</v>
          </cell>
          <cell r="D1782">
            <v>0</v>
          </cell>
        </row>
        <row r="1783">
          <cell r="A1783" t="str">
            <v xml:space="preserve">5237-2-000                                   </v>
          </cell>
          <cell r="C1783">
            <v>3747</v>
          </cell>
          <cell r="D1783">
            <v>3030</v>
          </cell>
        </row>
        <row r="1784">
          <cell r="A1784" t="str">
            <v xml:space="preserve">5237-2-100                                   </v>
          </cell>
          <cell r="C1784">
            <v>0</v>
          </cell>
          <cell r="D1784">
            <v>0</v>
          </cell>
        </row>
        <row r="1785">
          <cell r="A1785" t="str">
            <v xml:space="preserve">5237-2-110                                   </v>
          </cell>
          <cell r="C1785">
            <v>2680</v>
          </cell>
          <cell r="D1785">
            <v>309</v>
          </cell>
        </row>
        <row r="1786">
          <cell r="A1786" t="str">
            <v xml:space="preserve">5237-2-111                                   </v>
          </cell>
          <cell r="C1786">
            <v>0</v>
          </cell>
          <cell r="D1786">
            <v>0</v>
          </cell>
        </row>
        <row r="1787">
          <cell r="A1787" t="str">
            <v xml:space="preserve">5237-2-112                                   </v>
          </cell>
          <cell r="C1787">
            <v>0</v>
          </cell>
          <cell r="D1787">
            <v>0</v>
          </cell>
        </row>
        <row r="1788">
          <cell r="A1788" t="str">
            <v xml:space="preserve">5237-2-112-1                                 </v>
          </cell>
          <cell r="C1788">
            <v>0</v>
          </cell>
          <cell r="D1788">
            <v>0</v>
          </cell>
        </row>
        <row r="1789">
          <cell r="A1789" t="str">
            <v xml:space="preserve">5237-2-112-2                                 </v>
          </cell>
          <cell r="C1789">
            <v>0</v>
          </cell>
          <cell r="D1789">
            <v>0</v>
          </cell>
        </row>
        <row r="1790">
          <cell r="A1790" t="str">
            <v xml:space="preserve">5237-2-112-3                                 </v>
          </cell>
          <cell r="C1790">
            <v>0</v>
          </cell>
          <cell r="D1790">
            <v>0</v>
          </cell>
        </row>
        <row r="1791">
          <cell r="A1791" t="str">
            <v xml:space="preserve">5237-2-113                                   </v>
          </cell>
          <cell r="C1791">
            <v>0</v>
          </cell>
          <cell r="D1791">
            <v>0</v>
          </cell>
        </row>
        <row r="1792">
          <cell r="A1792" t="str">
            <v xml:space="preserve">5237-2-114                                   </v>
          </cell>
          <cell r="C1792">
            <v>0</v>
          </cell>
          <cell r="D1792">
            <v>0</v>
          </cell>
        </row>
        <row r="1793">
          <cell r="A1793" t="str">
            <v xml:space="preserve">5237-2-115                                   </v>
          </cell>
          <cell r="C1793">
            <v>0</v>
          </cell>
          <cell r="D1793">
            <v>0</v>
          </cell>
        </row>
        <row r="1794">
          <cell r="A1794" t="str">
            <v xml:space="preserve">5237-2-120                                   </v>
          </cell>
          <cell r="C1794">
            <v>0</v>
          </cell>
          <cell r="D1794">
            <v>0</v>
          </cell>
        </row>
        <row r="1795">
          <cell r="A1795" t="str">
            <v xml:space="preserve">5237-2-130                                   </v>
          </cell>
          <cell r="C1795">
            <v>3332</v>
          </cell>
          <cell r="D1795">
            <v>309</v>
          </cell>
        </row>
        <row r="1796">
          <cell r="A1796" t="str">
            <v xml:space="preserve">5237-2-140                                   </v>
          </cell>
          <cell r="C1796">
            <v>0</v>
          </cell>
          <cell r="D1796">
            <v>0</v>
          </cell>
        </row>
        <row r="1797">
          <cell r="A1797" t="str">
            <v xml:space="preserve">5237-2-141                                   </v>
          </cell>
          <cell r="C1797">
            <v>0</v>
          </cell>
          <cell r="D1797">
            <v>0</v>
          </cell>
        </row>
        <row r="1798">
          <cell r="A1798" t="str">
            <v xml:space="preserve">5237-2-142                                   </v>
          </cell>
          <cell r="C1798">
            <v>0</v>
          </cell>
          <cell r="D1798">
            <v>0</v>
          </cell>
        </row>
        <row r="1799">
          <cell r="A1799" t="str">
            <v xml:space="preserve">5237-2-200                                   </v>
          </cell>
          <cell r="C1799">
            <v>0</v>
          </cell>
          <cell r="D1799">
            <v>0</v>
          </cell>
        </row>
        <row r="1800">
          <cell r="A1800" t="str">
            <v xml:space="preserve">5237-2-300                                   </v>
          </cell>
          <cell r="C1800">
            <v>0</v>
          </cell>
          <cell r="D1800">
            <v>0</v>
          </cell>
        </row>
        <row r="1801">
          <cell r="A1801" t="str">
            <v xml:space="preserve">5237-2-400                                   </v>
          </cell>
          <cell r="C1801">
            <v>13650</v>
          </cell>
          <cell r="D1801">
            <v>229.5</v>
          </cell>
        </row>
        <row r="1802">
          <cell r="A1802" t="str">
            <v xml:space="preserve">5237-2-500                                   </v>
          </cell>
          <cell r="C1802">
            <v>0</v>
          </cell>
          <cell r="D1802">
            <v>0</v>
          </cell>
        </row>
        <row r="1803">
          <cell r="A1803" t="str">
            <v xml:space="preserve">5237-2-600                                   </v>
          </cell>
          <cell r="C1803">
            <v>450</v>
          </cell>
          <cell r="D1803">
            <v>310</v>
          </cell>
        </row>
        <row r="1804">
          <cell r="A1804" t="str">
            <v xml:space="preserve">5237-2-610                                   </v>
          </cell>
          <cell r="C1804">
            <v>0</v>
          </cell>
          <cell r="D1804">
            <v>0</v>
          </cell>
        </row>
        <row r="1805">
          <cell r="A1805" t="str">
            <v xml:space="preserve">5237-2-620                                   </v>
          </cell>
          <cell r="C1805">
            <v>0</v>
          </cell>
          <cell r="D1805">
            <v>0</v>
          </cell>
        </row>
        <row r="1806">
          <cell r="A1806" t="str">
            <v xml:space="preserve">5237-2-700                                   </v>
          </cell>
          <cell r="C1806">
            <v>0</v>
          </cell>
          <cell r="D1806">
            <v>927</v>
          </cell>
        </row>
        <row r="1807">
          <cell r="A1807" t="str">
            <v xml:space="preserve">5237-2-710                                   </v>
          </cell>
          <cell r="C1807">
            <v>0</v>
          </cell>
          <cell r="D1807">
            <v>0</v>
          </cell>
        </row>
        <row r="1808">
          <cell r="A1808" t="str">
            <v xml:space="preserve">5237-2-720                                   </v>
          </cell>
          <cell r="C1808">
            <v>0</v>
          </cell>
          <cell r="D1808">
            <v>0</v>
          </cell>
        </row>
        <row r="1809">
          <cell r="A1809" t="str">
            <v xml:space="preserve">5237-3                                       </v>
          </cell>
          <cell r="C1809">
            <v>0</v>
          </cell>
          <cell r="D1809">
            <v>0</v>
          </cell>
        </row>
        <row r="1810">
          <cell r="A1810" t="str">
            <v xml:space="preserve">5237-3-000                                   </v>
          </cell>
          <cell r="C1810">
            <v>0</v>
          </cell>
          <cell r="D1810">
            <v>0</v>
          </cell>
        </row>
        <row r="1811">
          <cell r="A1811" t="str">
            <v xml:space="preserve">5237-3-100                                   </v>
          </cell>
          <cell r="C1811">
            <v>0</v>
          </cell>
          <cell r="D1811">
            <v>107.44</v>
          </cell>
        </row>
        <row r="1812">
          <cell r="A1812" t="str">
            <v xml:space="preserve">5237-3-200                                   </v>
          </cell>
          <cell r="C1812">
            <v>0</v>
          </cell>
          <cell r="D1812">
            <v>0</v>
          </cell>
        </row>
        <row r="1813">
          <cell r="A1813" t="str">
            <v xml:space="preserve">5237-5                                       </v>
          </cell>
          <cell r="C1813">
            <v>0</v>
          </cell>
          <cell r="D1813">
            <v>0</v>
          </cell>
        </row>
        <row r="1814">
          <cell r="A1814" t="str">
            <v xml:space="preserve">5237-5-100                                   </v>
          </cell>
          <cell r="C1814">
            <v>0</v>
          </cell>
          <cell r="D1814">
            <v>0</v>
          </cell>
        </row>
        <row r="1815">
          <cell r="A1815" t="str">
            <v xml:space="preserve">5237-5-200                                   </v>
          </cell>
          <cell r="C1815">
            <v>0</v>
          </cell>
          <cell r="D1815">
            <v>0</v>
          </cell>
        </row>
        <row r="1816">
          <cell r="A1816" t="str">
            <v xml:space="preserve">5237-6                                       </v>
          </cell>
          <cell r="C1816">
            <v>0</v>
          </cell>
          <cell r="D1816">
            <v>0</v>
          </cell>
        </row>
        <row r="1817">
          <cell r="A1817" t="str">
            <v xml:space="preserve">5237-6-100                                   </v>
          </cell>
          <cell r="C1817">
            <v>0</v>
          </cell>
          <cell r="D1817">
            <v>0</v>
          </cell>
        </row>
        <row r="1818">
          <cell r="A1818" t="str">
            <v xml:space="preserve">5237-6-150                                   </v>
          </cell>
          <cell r="C1818">
            <v>0</v>
          </cell>
          <cell r="D1818">
            <v>0</v>
          </cell>
        </row>
        <row r="1819">
          <cell r="A1819" t="str">
            <v xml:space="preserve">5237-6-170                                   </v>
          </cell>
          <cell r="C1819">
            <v>0</v>
          </cell>
          <cell r="D1819">
            <v>0</v>
          </cell>
        </row>
        <row r="1820">
          <cell r="A1820" t="str">
            <v xml:space="preserve">5237-6-200                                   </v>
          </cell>
          <cell r="C1820">
            <v>0</v>
          </cell>
          <cell r="D1820">
            <v>0</v>
          </cell>
        </row>
        <row r="1821">
          <cell r="A1821" t="str">
            <v xml:space="preserve">5237-6-250                                   </v>
          </cell>
          <cell r="C1821">
            <v>0</v>
          </cell>
          <cell r="D1821">
            <v>0</v>
          </cell>
        </row>
        <row r="1822">
          <cell r="A1822" t="str">
            <v xml:space="preserve">5237-6-270                                   </v>
          </cell>
          <cell r="C1822">
            <v>0</v>
          </cell>
          <cell r="D1822">
            <v>0</v>
          </cell>
        </row>
        <row r="1823">
          <cell r="A1823" t="str">
            <v xml:space="preserve">5237-6-300                                   </v>
          </cell>
          <cell r="C1823">
            <v>1314</v>
          </cell>
          <cell r="D1823">
            <v>0</v>
          </cell>
        </row>
        <row r="1824">
          <cell r="A1824" t="str">
            <v xml:space="preserve">5237-7-100                                   </v>
          </cell>
          <cell r="C1824">
            <v>0</v>
          </cell>
          <cell r="D1824">
            <v>0</v>
          </cell>
        </row>
        <row r="1825">
          <cell r="A1825" t="str">
            <v xml:space="preserve">5237-7-200                                   </v>
          </cell>
          <cell r="C1825">
            <v>0</v>
          </cell>
          <cell r="D1825">
            <v>0</v>
          </cell>
        </row>
        <row r="1826">
          <cell r="A1826" t="str">
            <v xml:space="preserve">5238-2                                       </v>
          </cell>
          <cell r="C1826">
            <v>0</v>
          </cell>
          <cell r="D1826">
            <v>0</v>
          </cell>
        </row>
        <row r="1827">
          <cell r="A1827" t="str">
            <v xml:space="preserve">5238-2-000                                   </v>
          </cell>
          <cell r="C1827">
            <v>18384.36</v>
          </cell>
          <cell r="D1827">
            <v>-2716.51</v>
          </cell>
        </row>
        <row r="1828">
          <cell r="A1828" t="str">
            <v xml:space="preserve">5238-2-100                                   </v>
          </cell>
          <cell r="C1828">
            <v>0</v>
          </cell>
          <cell r="D1828">
            <v>0</v>
          </cell>
        </row>
        <row r="1829">
          <cell r="A1829" t="str">
            <v xml:space="preserve">5238-2-110                                   </v>
          </cell>
          <cell r="C1829">
            <v>5711</v>
          </cell>
          <cell r="D1829">
            <v>3078.6499999999996</v>
          </cell>
        </row>
        <row r="1830">
          <cell r="A1830" t="str">
            <v xml:space="preserve">5238-2-111                                   </v>
          </cell>
          <cell r="C1830">
            <v>0</v>
          </cell>
          <cell r="D1830">
            <v>0</v>
          </cell>
        </row>
        <row r="1831">
          <cell r="A1831" t="str">
            <v xml:space="preserve">5238-2-112                                   </v>
          </cell>
          <cell r="C1831">
            <v>0</v>
          </cell>
          <cell r="D1831">
            <v>0</v>
          </cell>
        </row>
        <row r="1832">
          <cell r="A1832" t="str">
            <v xml:space="preserve">5238-2-112-1                                 </v>
          </cell>
          <cell r="C1832">
            <v>221</v>
          </cell>
          <cell r="D1832">
            <v>1108.5</v>
          </cell>
        </row>
        <row r="1833">
          <cell r="A1833" t="str">
            <v xml:space="preserve">5238-2-112-2                                 </v>
          </cell>
          <cell r="C1833">
            <v>0</v>
          </cell>
          <cell r="D1833">
            <v>0</v>
          </cell>
        </row>
        <row r="1834">
          <cell r="A1834" t="str">
            <v xml:space="preserve">5238-2-112-3                                 </v>
          </cell>
          <cell r="C1834">
            <v>0</v>
          </cell>
          <cell r="D1834">
            <v>0</v>
          </cell>
        </row>
        <row r="1835">
          <cell r="A1835" t="str">
            <v xml:space="preserve">5238-2-113                                   </v>
          </cell>
          <cell r="C1835">
            <v>1104</v>
          </cell>
          <cell r="D1835">
            <v>928.90000000000009</v>
          </cell>
        </row>
        <row r="1836">
          <cell r="A1836" t="str">
            <v xml:space="preserve">5238-2-114                                   </v>
          </cell>
          <cell r="C1836">
            <v>0</v>
          </cell>
          <cell r="D1836">
            <v>0</v>
          </cell>
        </row>
        <row r="1837">
          <cell r="A1837" t="str">
            <v xml:space="preserve">5238-2-115                                   </v>
          </cell>
          <cell r="C1837">
            <v>445</v>
          </cell>
          <cell r="D1837">
            <v>-89.600000000000023</v>
          </cell>
        </row>
        <row r="1838">
          <cell r="A1838" t="str">
            <v xml:space="preserve">5238-2-120                                   </v>
          </cell>
          <cell r="C1838">
            <v>4912</v>
          </cell>
          <cell r="D1838">
            <v>3602.1100000000006</v>
          </cell>
        </row>
        <row r="1839">
          <cell r="A1839" t="str">
            <v xml:space="preserve">5238-2-130                                   </v>
          </cell>
          <cell r="C1839">
            <v>7345</v>
          </cell>
          <cell r="D1839">
            <v>6093.3899999999994</v>
          </cell>
        </row>
        <row r="1840">
          <cell r="A1840" t="str">
            <v xml:space="preserve">5238-2-140                                   </v>
          </cell>
          <cell r="C1840">
            <v>0</v>
          </cell>
          <cell r="D1840">
            <v>0</v>
          </cell>
        </row>
        <row r="1841">
          <cell r="A1841" t="str">
            <v xml:space="preserve">5238-2-141                                   </v>
          </cell>
          <cell r="C1841">
            <v>0</v>
          </cell>
          <cell r="D1841">
            <v>0</v>
          </cell>
        </row>
        <row r="1842">
          <cell r="A1842" t="str">
            <v xml:space="preserve">5238-2-142                                   </v>
          </cell>
          <cell r="C1842">
            <v>0</v>
          </cell>
          <cell r="D1842">
            <v>0</v>
          </cell>
        </row>
        <row r="1843">
          <cell r="A1843" t="str">
            <v xml:space="preserve">5238-2-200                                   </v>
          </cell>
          <cell r="C1843">
            <v>6772</v>
          </cell>
          <cell r="D1843">
            <v>447.06999999999971</v>
          </cell>
        </row>
        <row r="1844">
          <cell r="A1844" t="str">
            <v xml:space="preserve">5238-2-300                                   </v>
          </cell>
          <cell r="C1844">
            <v>4559</v>
          </cell>
          <cell r="D1844">
            <v>1515.0200000000004</v>
          </cell>
        </row>
        <row r="1845">
          <cell r="A1845" t="str">
            <v xml:space="preserve">5238-2-400                                   </v>
          </cell>
          <cell r="C1845">
            <v>31460</v>
          </cell>
          <cell r="D1845">
            <v>8684.2900000000009</v>
          </cell>
        </row>
        <row r="1846">
          <cell r="A1846" t="str">
            <v xml:space="preserve">5238-2-500                                   </v>
          </cell>
          <cell r="C1846">
            <v>0</v>
          </cell>
          <cell r="D1846">
            <v>0</v>
          </cell>
        </row>
        <row r="1847">
          <cell r="A1847" t="str">
            <v xml:space="preserve">5238-2-600                                   </v>
          </cell>
          <cell r="C1847">
            <v>4559</v>
          </cell>
          <cell r="D1847">
            <v>816.22999999999956</v>
          </cell>
        </row>
        <row r="1848">
          <cell r="A1848" t="str">
            <v xml:space="preserve">5238-2-610                                   </v>
          </cell>
          <cell r="C1848">
            <v>0</v>
          </cell>
          <cell r="D1848">
            <v>0</v>
          </cell>
        </row>
        <row r="1849">
          <cell r="A1849" t="str">
            <v xml:space="preserve">5238-2-620                                   </v>
          </cell>
          <cell r="C1849">
            <v>0</v>
          </cell>
          <cell r="D1849">
            <v>0</v>
          </cell>
        </row>
        <row r="1850">
          <cell r="A1850" t="str">
            <v xml:space="preserve">5238-2-700                                   </v>
          </cell>
          <cell r="C1850">
            <v>2746</v>
          </cell>
          <cell r="D1850">
            <v>6506.25</v>
          </cell>
        </row>
        <row r="1851">
          <cell r="A1851" t="str">
            <v xml:space="preserve">5238-2-710                                   </v>
          </cell>
          <cell r="C1851">
            <v>1997</v>
          </cell>
          <cell r="D1851">
            <v>3207.34</v>
          </cell>
        </row>
        <row r="1852">
          <cell r="A1852" t="str">
            <v xml:space="preserve">5238-2-720                                   </v>
          </cell>
          <cell r="C1852">
            <v>1098</v>
          </cell>
          <cell r="D1852">
            <v>930.7</v>
          </cell>
        </row>
        <row r="1853">
          <cell r="A1853" t="str">
            <v xml:space="preserve">5238-3                                       </v>
          </cell>
          <cell r="C1853">
            <v>0</v>
          </cell>
          <cell r="D1853">
            <v>0</v>
          </cell>
        </row>
        <row r="1854">
          <cell r="A1854" t="str">
            <v xml:space="preserve">5238-3-000                                   </v>
          </cell>
          <cell r="C1854">
            <v>0</v>
          </cell>
          <cell r="D1854">
            <v>0</v>
          </cell>
        </row>
        <row r="1855">
          <cell r="A1855" t="str">
            <v xml:space="preserve">5238-3-100                                   </v>
          </cell>
          <cell r="C1855">
            <v>5463.18</v>
          </cell>
          <cell r="D1855">
            <v>5214.6100000000006</v>
          </cell>
        </row>
        <row r="1856">
          <cell r="A1856" t="str">
            <v xml:space="preserve">5238-3-200                                   </v>
          </cell>
          <cell r="C1856">
            <v>0</v>
          </cell>
          <cell r="D1856">
            <v>0</v>
          </cell>
        </row>
        <row r="1857">
          <cell r="A1857" t="str">
            <v xml:space="preserve">5238-5                                       </v>
          </cell>
          <cell r="C1857">
            <v>0</v>
          </cell>
          <cell r="D1857">
            <v>0</v>
          </cell>
        </row>
        <row r="1858">
          <cell r="A1858" t="str">
            <v xml:space="preserve">5238-5-100                                   </v>
          </cell>
          <cell r="C1858">
            <v>0</v>
          </cell>
          <cell r="D1858">
            <v>0</v>
          </cell>
        </row>
        <row r="1859">
          <cell r="A1859" t="str">
            <v xml:space="preserve">5238-5-200                                   </v>
          </cell>
          <cell r="C1859">
            <v>0</v>
          </cell>
          <cell r="D1859">
            <v>0</v>
          </cell>
        </row>
        <row r="1860">
          <cell r="A1860" t="str">
            <v xml:space="preserve">5238-6                                       </v>
          </cell>
          <cell r="C1860">
            <v>0</v>
          </cell>
          <cell r="D1860">
            <v>0</v>
          </cell>
        </row>
        <row r="1861">
          <cell r="A1861" t="str">
            <v xml:space="preserve">5238-6-100                                   </v>
          </cell>
          <cell r="C1861">
            <v>8249</v>
          </cell>
          <cell r="D1861">
            <v>6196.07</v>
          </cell>
        </row>
        <row r="1862">
          <cell r="A1862" t="str">
            <v xml:space="preserve">5238-6-150                                   </v>
          </cell>
          <cell r="C1862">
            <v>2699</v>
          </cell>
          <cell r="D1862">
            <v>2917.7</v>
          </cell>
        </row>
        <row r="1863">
          <cell r="A1863" t="str">
            <v xml:space="preserve">5238-6-170                                   </v>
          </cell>
          <cell r="C1863">
            <v>0</v>
          </cell>
          <cell r="D1863">
            <v>0</v>
          </cell>
        </row>
        <row r="1864">
          <cell r="A1864" t="str">
            <v xml:space="preserve">5238-6-200                                   </v>
          </cell>
          <cell r="C1864">
            <v>2916</v>
          </cell>
          <cell r="D1864">
            <v>1996.5900000000001</v>
          </cell>
        </row>
        <row r="1865">
          <cell r="A1865" t="str">
            <v xml:space="preserve">5238-6-250                                   </v>
          </cell>
          <cell r="C1865">
            <v>345</v>
          </cell>
          <cell r="D1865">
            <v>698.86999999999989</v>
          </cell>
        </row>
        <row r="1866">
          <cell r="A1866" t="str">
            <v xml:space="preserve">5238-6-270                                   </v>
          </cell>
          <cell r="C1866">
            <v>0</v>
          </cell>
          <cell r="D1866">
            <v>0</v>
          </cell>
        </row>
        <row r="1867">
          <cell r="A1867" t="str">
            <v xml:space="preserve">5238-6-300                                   </v>
          </cell>
          <cell r="C1867">
            <v>6139</v>
          </cell>
          <cell r="D1867">
            <v>2046.92</v>
          </cell>
        </row>
        <row r="1868">
          <cell r="A1868" t="str">
            <v xml:space="preserve">5238-7-100                                   </v>
          </cell>
          <cell r="C1868">
            <v>0</v>
          </cell>
          <cell r="D1868">
            <v>0</v>
          </cell>
        </row>
        <row r="1869">
          <cell r="A1869" t="str">
            <v xml:space="preserve">5238-7-200                                   </v>
          </cell>
          <cell r="C1869">
            <v>0</v>
          </cell>
          <cell r="D1869">
            <v>0</v>
          </cell>
        </row>
        <row r="1870">
          <cell r="A1870" t="str">
            <v xml:space="preserve">5239-2                                       </v>
          </cell>
          <cell r="C1870">
            <v>0</v>
          </cell>
          <cell r="D1870">
            <v>0</v>
          </cell>
        </row>
        <row r="1871">
          <cell r="A1871" t="str">
            <v xml:space="preserve">5239-2-000                                   </v>
          </cell>
          <cell r="C1871">
            <v>0</v>
          </cell>
          <cell r="D1871">
            <v>0</v>
          </cell>
        </row>
        <row r="1872">
          <cell r="A1872" t="str">
            <v xml:space="preserve">5239-2-100                                   </v>
          </cell>
          <cell r="C1872">
            <v>0</v>
          </cell>
          <cell r="D1872">
            <v>0</v>
          </cell>
        </row>
        <row r="1873">
          <cell r="A1873" t="str">
            <v xml:space="preserve">5239-2-110                                   </v>
          </cell>
          <cell r="C1873">
            <v>0</v>
          </cell>
          <cell r="D1873">
            <v>0</v>
          </cell>
        </row>
        <row r="1874">
          <cell r="A1874" t="str">
            <v xml:space="preserve">5239-2-111                                   </v>
          </cell>
          <cell r="C1874">
            <v>0</v>
          </cell>
          <cell r="D1874">
            <v>0</v>
          </cell>
        </row>
        <row r="1875">
          <cell r="A1875" t="str">
            <v xml:space="preserve">5239-2-112                                   </v>
          </cell>
          <cell r="C1875">
            <v>0</v>
          </cell>
          <cell r="D1875">
            <v>0</v>
          </cell>
        </row>
        <row r="1876">
          <cell r="A1876" t="str">
            <v xml:space="preserve">5239-2-112-1                                 </v>
          </cell>
          <cell r="C1876">
            <v>0</v>
          </cell>
          <cell r="D1876">
            <v>0</v>
          </cell>
        </row>
        <row r="1877">
          <cell r="A1877" t="str">
            <v xml:space="preserve">5239-2-112-2                                 </v>
          </cell>
          <cell r="C1877">
            <v>0</v>
          </cell>
          <cell r="D1877">
            <v>0</v>
          </cell>
        </row>
        <row r="1878">
          <cell r="A1878" t="str">
            <v xml:space="preserve">5239-2-112-3                                 </v>
          </cell>
          <cell r="C1878">
            <v>0</v>
          </cell>
          <cell r="D1878">
            <v>0</v>
          </cell>
        </row>
        <row r="1879">
          <cell r="A1879" t="str">
            <v xml:space="preserve">5239-2-113                                   </v>
          </cell>
          <cell r="C1879">
            <v>0</v>
          </cell>
          <cell r="D1879">
            <v>0</v>
          </cell>
        </row>
        <row r="1880">
          <cell r="A1880" t="str">
            <v xml:space="preserve">5239-2-114                                   </v>
          </cell>
          <cell r="C1880">
            <v>0</v>
          </cell>
          <cell r="D1880">
            <v>0</v>
          </cell>
        </row>
        <row r="1881">
          <cell r="A1881" t="str">
            <v xml:space="preserve">5239-2-115                                   </v>
          </cell>
          <cell r="C1881">
            <v>0</v>
          </cell>
          <cell r="D1881">
            <v>0</v>
          </cell>
        </row>
        <row r="1882">
          <cell r="A1882" t="str">
            <v xml:space="preserve">5239-2-120                                   </v>
          </cell>
          <cell r="C1882">
            <v>0</v>
          </cell>
          <cell r="D1882">
            <v>0</v>
          </cell>
        </row>
        <row r="1883">
          <cell r="A1883" t="str">
            <v xml:space="preserve">5239-2-130                                   </v>
          </cell>
          <cell r="C1883">
            <v>0</v>
          </cell>
          <cell r="D1883">
            <v>0</v>
          </cell>
        </row>
        <row r="1884">
          <cell r="A1884" t="str">
            <v xml:space="preserve">5239-2-140                                   </v>
          </cell>
          <cell r="C1884">
            <v>0</v>
          </cell>
          <cell r="D1884">
            <v>0</v>
          </cell>
        </row>
        <row r="1885">
          <cell r="A1885" t="str">
            <v xml:space="preserve">5239-2-141                                   </v>
          </cell>
          <cell r="C1885">
            <v>0</v>
          </cell>
          <cell r="D1885">
            <v>0</v>
          </cell>
        </row>
        <row r="1886">
          <cell r="A1886" t="str">
            <v xml:space="preserve">5239-2-142                                   </v>
          </cell>
          <cell r="C1886">
            <v>0</v>
          </cell>
          <cell r="D1886">
            <v>0</v>
          </cell>
        </row>
        <row r="1887">
          <cell r="A1887" t="str">
            <v xml:space="preserve">5239-2-200                                   </v>
          </cell>
          <cell r="C1887">
            <v>0</v>
          </cell>
          <cell r="D1887">
            <v>0</v>
          </cell>
        </row>
        <row r="1888">
          <cell r="A1888" t="str">
            <v xml:space="preserve">5239-2-300                                   </v>
          </cell>
          <cell r="C1888">
            <v>0</v>
          </cell>
          <cell r="D1888">
            <v>0</v>
          </cell>
        </row>
        <row r="1889">
          <cell r="A1889" t="str">
            <v xml:space="preserve">5239-2-400                                   </v>
          </cell>
          <cell r="C1889">
            <v>0</v>
          </cell>
          <cell r="D1889">
            <v>0</v>
          </cell>
        </row>
        <row r="1890">
          <cell r="A1890" t="str">
            <v xml:space="preserve">5239-2-500                                   </v>
          </cell>
          <cell r="C1890">
            <v>0</v>
          </cell>
          <cell r="D1890">
            <v>0</v>
          </cell>
        </row>
        <row r="1891">
          <cell r="A1891" t="str">
            <v xml:space="preserve">5239-2-600                                   </v>
          </cell>
          <cell r="C1891">
            <v>0</v>
          </cell>
          <cell r="D1891">
            <v>0</v>
          </cell>
        </row>
        <row r="1892">
          <cell r="A1892" t="str">
            <v xml:space="preserve">5239-2-610                                   </v>
          </cell>
          <cell r="C1892">
            <v>0</v>
          </cell>
          <cell r="D1892">
            <v>0</v>
          </cell>
        </row>
        <row r="1893">
          <cell r="A1893" t="str">
            <v xml:space="preserve">5239-2-620                                   </v>
          </cell>
          <cell r="C1893">
            <v>0</v>
          </cell>
          <cell r="D1893">
            <v>0</v>
          </cell>
        </row>
        <row r="1894">
          <cell r="A1894" t="str">
            <v xml:space="preserve">5239-2-700                                   </v>
          </cell>
          <cell r="C1894">
            <v>0</v>
          </cell>
          <cell r="D1894">
            <v>0</v>
          </cell>
        </row>
        <row r="1895">
          <cell r="A1895" t="str">
            <v xml:space="preserve">5239-2-710                                   </v>
          </cell>
          <cell r="C1895">
            <v>0</v>
          </cell>
          <cell r="D1895">
            <v>0</v>
          </cell>
        </row>
        <row r="1896">
          <cell r="A1896" t="str">
            <v xml:space="preserve">5239-2-720                                   </v>
          </cell>
          <cell r="C1896">
            <v>0</v>
          </cell>
          <cell r="D1896">
            <v>0</v>
          </cell>
        </row>
        <row r="1897">
          <cell r="A1897" t="str">
            <v xml:space="preserve">5239-3                                       </v>
          </cell>
          <cell r="C1897">
            <v>0</v>
          </cell>
          <cell r="D1897">
            <v>0</v>
          </cell>
        </row>
        <row r="1898">
          <cell r="A1898" t="str">
            <v xml:space="preserve">5239-3-000                                   </v>
          </cell>
          <cell r="C1898">
            <v>0</v>
          </cell>
          <cell r="D1898">
            <v>0</v>
          </cell>
        </row>
        <row r="1899">
          <cell r="A1899" t="str">
            <v xml:space="preserve">5239-3-100                                   </v>
          </cell>
          <cell r="C1899">
            <v>0</v>
          </cell>
          <cell r="D1899">
            <v>0</v>
          </cell>
        </row>
        <row r="1900">
          <cell r="A1900" t="str">
            <v xml:space="preserve">5239-3-200                                   </v>
          </cell>
          <cell r="C1900">
            <v>0</v>
          </cell>
          <cell r="D1900">
            <v>0</v>
          </cell>
        </row>
        <row r="1901">
          <cell r="A1901" t="str">
            <v xml:space="preserve">5239-5                                       </v>
          </cell>
          <cell r="C1901">
            <v>0</v>
          </cell>
          <cell r="D1901">
            <v>0</v>
          </cell>
        </row>
        <row r="1902">
          <cell r="A1902" t="str">
            <v xml:space="preserve">5239-5-100                                   </v>
          </cell>
          <cell r="C1902">
            <v>0</v>
          </cell>
          <cell r="D1902">
            <v>0</v>
          </cell>
        </row>
        <row r="1903">
          <cell r="A1903" t="str">
            <v xml:space="preserve">5239-5-200                                   </v>
          </cell>
          <cell r="C1903">
            <v>0</v>
          </cell>
          <cell r="D1903">
            <v>0</v>
          </cell>
        </row>
        <row r="1904">
          <cell r="A1904" t="str">
            <v xml:space="preserve">5239-6                                       </v>
          </cell>
          <cell r="C1904">
            <v>0</v>
          </cell>
          <cell r="D1904">
            <v>0</v>
          </cell>
        </row>
        <row r="1905">
          <cell r="A1905" t="str">
            <v xml:space="preserve">5239-6-100                                   </v>
          </cell>
          <cell r="C1905">
            <v>0</v>
          </cell>
          <cell r="D1905">
            <v>0</v>
          </cell>
        </row>
        <row r="1906">
          <cell r="A1906" t="str">
            <v xml:space="preserve">5239-6-150                                   </v>
          </cell>
          <cell r="C1906">
            <v>0</v>
          </cell>
          <cell r="D1906">
            <v>0</v>
          </cell>
        </row>
        <row r="1907">
          <cell r="A1907" t="str">
            <v xml:space="preserve">5239-6-170                                   </v>
          </cell>
          <cell r="C1907">
            <v>0</v>
          </cell>
          <cell r="D1907">
            <v>0</v>
          </cell>
        </row>
        <row r="1908">
          <cell r="A1908" t="str">
            <v xml:space="preserve">5239-6-200                                   </v>
          </cell>
          <cell r="C1908">
            <v>0</v>
          </cell>
          <cell r="D1908">
            <v>0</v>
          </cell>
        </row>
        <row r="1909">
          <cell r="A1909" t="str">
            <v xml:space="preserve">5239-6-250                                   </v>
          </cell>
          <cell r="C1909">
            <v>0</v>
          </cell>
          <cell r="D1909">
            <v>0</v>
          </cell>
        </row>
        <row r="1910">
          <cell r="A1910" t="str">
            <v xml:space="preserve">5239-6-270                                   </v>
          </cell>
          <cell r="C1910">
            <v>0</v>
          </cell>
          <cell r="D1910">
            <v>0</v>
          </cell>
        </row>
        <row r="1911">
          <cell r="A1911" t="str">
            <v xml:space="preserve">5239-6-300                                   </v>
          </cell>
          <cell r="C1911">
            <v>0</v>
          </cell>
          <cell r="D1911">
            <v>0</v>
          </cell>
        </row>
        <row r="1912">
          <cell r="A1912" t="str">
            <v xml:space="preserve">5239-7-100                                   </v>
          </cell>
          <cell r="C1912">
            <v>0</v>
          </cell>
          <cell r="D1912">
            <v>0</v>
          </cell>
        </row>
        <row r="1913">
          <cell r="A1913" t="str">
            <v xml:space="preserve">5239-7-200                                   </v>
          </cell>
          <cell r="C1913">
            <v>0</v>
          </cell>
          <cell r="D1913">
            <v>0</v>
          </cell>
        </row>
        <row r="1914">
          <cell r="A1914" t="str">
            <v xml:space="preserve">5310-2                                       </v>
          </cell>
          <cell r="C1914">
            <v>0</v>
          </cell>
          <cell r="D1914">
            <v>0</v>
          </cell>
        </row>
        <row r="1915">
          <cell r="A1915" t="str">
            <v xml:space="preserve">5310-2-000                                   </v>
          </cell>
          <cell r="C1915">
            <v>5692.56</v>
          </cell>
          <cell r="D1915">
            <v>0</v>
          </cell>
        </row>
        <row r="1916">
          <cell r="A1916" t="str">
            <v xml:space="preserve">5310-2-100                                   </v>
          </cell>
          <cell r="C1916">
            <v>38000</v>
          </cell>
          <cell r="D1916">
            <v>6693</v>
          </cell>
        </row>
        <row r="1917">
          <cell r="A1917" t="str">
            <v xml:space="preserve">5310-2-110                                   </v>
          </cell>
          <cell r="C1917">
            <v>367863.61</v>
          </cell>
          <cell r="D1917">
            <v>256152.02000000002</v>
          </cell>
        </row>
        <row r="1918">
          <cell r="A1918" t="str">
            <v xml:space="preserve">5310-2-111                                   </v>
          </cell>
          <cell r="C1918">
            <v>374915</v>
          </cell>
          <cell r="D1918">
            <v>750</v>
          </cell>
        </row>
        <row r="1919">
          <cell r="A1919" t="str">
            <v xml:space="preserve">5310-2-112                                   </v>
          </cell>
          <cell r="C1919">
            <v>257645.09</v>
          </cell>
          <cell r="D1919">
            <v>39235.790000000008</v>
          </cell>
        </row>
        <row r="1920">
          <cell r="A1920" t="str">
            <v xml:space="preserve">5310-2-112-1                                 </v>
          </cell>
          <cell r="C1920">
            <v>55845</v>
          </cell>
          <cell r="D1920">
            <v>2521</v>
          </cell>
        </row>
        <row r="1921">
          <cell r="A1921" t="str">
            <v xml:space="preserve">5310-2-112-2                                 </v>
          </cell>
          <cell r="C1921">
            <v>0</v>
          </cell>
          <cell r="D1921">
            <v>0</v>
          </cell>
        </row>
        <row r="1922">
          <cell r="A1922" t="str">
            <v xml:space="preserve">5310-2-112-3                                 </v>
          </cell>
          <cell r="C1922">
            <v>167282.07</v>
          </cell>
          <cell r="D1922">
            <v>0</v>
          </cell>
        </row>
        <row r="1923">
          <cell r="A1923" t="str">
            <v xml:space="preserve">5310-2-113                                   </v>
          </cell>
          <cell r="C1923">
            <v>458104.31</v>
          </cell>
          <cell r="D1923">
            <v>1483.640000000014</v>
          </cell>
        </row>
        <row r="1924">
          <cell r="A1924" t="str">
            <v xml:space="preserve">5310-2-114                                   </v>
          </cell>
          <cell r="C1924">
            <v>996291.48</v>
          </cell>
          <cell r="D1924">
            <v>14790</v>
          </cell>
        </row>
        <row r="1925">
          <cell r="A1925" t="str">
            <v xml:space="preserve">5310-2-115                                   </v>
          </cell>
          <cell r="C1925">
            <v>1043379.32</v>
          </cell>
          <cell r="D1925">
            <v>73178.470000000088</v>
          </cell>
        </row>
        <row r="1926">
          <cell r="A1926" t="str">
            <v xml:space="preserve">5310-2-120                                   </v>
          </cell>
          <cell r="C1926">
            <v>18824</v>
          </cell>
          <cell r="D1926">
            <v>38</v>
          </cell>
        </row>
        <row r="1927">
          <cell r="A1927" t="str">
            <v xml:space="preserve">5310-2-130                                   </v>
          </cell>
          <cell r="C1927">
            <v>395135.57</v>
          </cell>
          <cell r="D1927">
            <v>67401.580000000016</v>
          </cell>
        </row>
        <row r="1928">
          <cell r="A1928" t="str">
            <v xml:space="preserve">5310-2-140                                   </v>
          </cell>
          <cell r="C1928">
            <v>0</v>
          </cell>
          <cell r="D1928">
            <v>0</v>
          </cell>
        </row>
        <row r="1929">
          <cell r="A1929" t="str">
            <v xml:space="preserve">5310-2-141                                   </v>
          </cell>
          <cell r="C1929">
            <v>0</v>
          </cell>
          <cell r="D1929">
            <v>0</v>
          </cell>
        </row>
        <row r="1930">
          <cell r="A1930" t="str">
            <v xml:space="preserve">5310-2-142                                   </v>
          </cell>
          <cell r="C1930">
            <v>0</v>
          </cell>
          <cell r="D1930">
            <v>0</v>
          </cell>
        </row>
        <row r="1931">
          <cell r="A1931" t="str">
            <v xml:space="preserve">5310-2-200                                   </v>
          </cell>
          <cell r="C1931">
            <v>102504.93</v>
          </cell>
          <cell r="D1931">
            <v>9250</v>
          </cell>
        </row>
        <row r="1932">
          <cell r="A1932" t="str">
            <v xml:space="preserve">5310-2-300                                   </v>
          </cell>
          <cell r="C1932">
            <v>800</v>
          </cell>
          <cell r="D1932">
            <v>0</v>
          </cell>
        </row>
        <row r="1933">
          <cell r="A1933" t="str">
            <v xml:space="preserve">5310-2-400                                   </v>
          </cell>
          <cell r="C1933">
            <v>92863.53</v>
          </cell>
          <cell r="D1933">
            <v>223640.00000000003</v>
          </cell>
        </row>
        <row r="1934">
          <cell r="A1934" t="str">
            <v xml:space="preserve">5310-2-500                                   </v>
          </cell>
          <cell r="C1934">
            <v>0</v>
          </cell>
          <cell r="D1934">
            <v>0</v>
          </cell>
        </row>
        <row r="1935">
          <cell r="A1935" t="str">
            <v xml:space="preserve">5310-2-600                                   </v>
          </cell>
          <cell r="C1935">
            <v>800</v>
          </cell>
          <cell r="D1935">
            <v>0</v>
          </cell>
        </row>
        <row r="1936">
          <cell r="A1936" t="str">
            <v xml:space="preserve">5310-2-610                                   </v>
          </cell>
          <cell r="C1936">
            <v>0</v>
          </cell>
          <cell r="D1936">
            <v>0</v>
          </cell>
        </row>
        <row r="1937">
          <cell r="A1937" t="str">
            <v xml:space="preserve">5310-2-620                                   </v>
          </cell>
          <cell r="C1937">
            <v>0</v>
          </cell>
          <cell r="D1937">
            <v>0</v>
          </cell>
        </row>
        <row r="1938">
          <cell r="A1938" t="str">
            <v xml:space="preserve">5310-2-700                                   </v>
          </cell>
          <cell r="C1938">
            <v>192933.46</v>
          </cell>
          <cell r="D1938">
            <v>28546</v>
          </cell>
        </row>
        <row r="1939">
          <cell r="A1939" t="str">
            <v xml:space="preserve">5310-2-710                                   </v>
          </cell>
          <cell r="C1939">
            <v>146058.03</v>
          </cell>
          <cell r="D1939">
            <v>80416.73000000001</v>
          </cell>
        </row>
        <row r="1940">
          <cell r="A1940" t="str">
            <v xml:space="preserve">5310-2-720                                   </v>
          </cell>
          <cell r="C1940">
            <v>10014</v>
          </cell>
          <cell r="D1940">
            <v>3505</v>
          </cell>
        </row>
        <row r="1941">
          <cell r="A1941" t="str">
            <v xml:space="preserve">5310-3                                       </v>
          </cell>
          <cell r="C1941">
            <v>0</v>
          </cell>
          <cell r="D1941">
            <v>0</v>
          </cell>
        </row>
        <row r="1942">
          <cell r="A1942" t="str">
            <v xml:space="preserve">5310-3-000                                   </v>
          </cell>
          <cell r="C1942">
            <v>0</v>
          </cell>
          <cell r="D1942">
            <v>0</v>
          </cell>
        </row>
        <row r="1943">
          <cell r="A1943" t="str">
            <v xml:space="preserve">5310-3-100                                   </v>
          </cell>
          <cell r="C1943">
            <v>1426602.46</v>
          </cell>
          <cell r="D1943">
            <v>547149.57000000007</v>
          </cell>
        </row>
        <row r="1944">
          <cell r="A1944" t="str">
            <v xml:space="preserve">5310-3-200                                   </v>
          </cell>
          <cell r="C1944">
            <v>0</v>
          </cell>
          <cell r="D1944">
            <v>0</v>
          </cell>
        </row>
        <row r="1945">
          <cell r="A1945" t="str">
            <v xml:space="preserve">5310-5                                       </v>
          </cell>
          <cell r="C1945">
            <v>0</v>
          </cell>
          <cell r="D1945">
            <v>0</v>
          </cell>
        </row>
        <row r="1946">
          <cell r="A1946" t="str">
            <v xml:space="preserve">5310-5-100                                   </v>
          </cell>
          <cell r="C1946">
            <v>0</v>
          </cell>
          <cell r="D1946">
            <v>0</v>
          </cell>
        </row>
        <row r="1947">
          <cell r="A1947" t="str">
            <v xml:space="preserve">5310-5-200                                   </v>
          </cell>
          <cell r="C1947">
            <v>0</v>
          </cell>
          <cell r="D1947">
            <v>0</v>
          </cell>
        </row>
        <row r="1948">
          <cell r="A1948" t="str">
            <v xml:space="preserve">5310-6                                       </v>
          </cell>
          <cell r="C1948">
            <v>0</v>
          </cell>
          <cell r="D1948">
            <v>0</v>
          </cell>
        </row>
        <row r="1949">
          <cell r="A1949" t="str">
            <v xml:space="preserve">5310-6-100                                   </v>
          </cell>
          <cell r="C1949">
            <v>8622475.6699999999</v>
          </cell>
          <cell r="D1949">
            <v>663499.97000000067</v>
          </cell>
        </row>
        <row r="1950">
          <cell r="A1950" t="str">
            <v xml:space="preserve">5310-6-150                                   </v>
          </cell>
          <cell r="C1950">
            <v>2820248.13</v>
          </cell>
          <cell r="D1950">
            <v>361669.58000000007</v>
          </cell>
        </row>
        <row r="1951">
          <cell r="A1951" t="str">
            <v xml:space="preserve">5310-6-170                                   </v>
          </cell>
          <cell r="C1951">
            <v>0</v>
          </cell>
          <cell r="D1951">
            <v>0</v>
          </cell>
        </row>
        <row r="1952">
          <cell r="A1952" t="str">
            <v xml:space="preserve">5310-6-200                                   </v>
          </cell>
          <cell r="C1952">
            <v>2672</v>
          </cell>
          <cell r="D1952">
            <v>450</v>
          </cell>
        </row>
        <row r="1953">
          <cell r="A1953" t="str">
            <v xml:space="preserve">5310-6-250                                   </v>
          </cell>
          <cell r="C1953">
            <v>31918</v>
          </cell>
          <cell r="D1953">
            <v>150</v>
          </cell>
        </row>
        <row r="1954">
          <cell r="A1954" t="str">
            <v xml:space="preserve">5310-6-270                                   </v>
          </cell>
          <cell r="C1954">
            <v>0</v>
          </cell>
          <cell r="D1954">
            <v>0</v>
          </cell>
        </row>
        <row r="1955">
          <cell r="A1955" t="str">
            <v xml:space="preserve">5310-6-300                                   </v>
          </cell>
          <cell r="C1955">
            <v>72419.23</v>
          </cell>
          <cell r="D1955">
            <v>6380.5</v>
          </cell>
        </row>
        <row r="1956">
          <cell r="A1956" t="str">
            <v xml:space="preserve">5310-7-100                                   </v>
          </cell>
          <cell r="C1956">
            <v>0</v>
          </cell>
          <cell r="D1956">
            <v>0</v>
          </cell>
        </row>
        <row r="1957">
          <cell r="A1957" t="str">
            <v xml:space="preserve">5310-7-200                                   </v>
          </cell>
          <cell r="C1957">
            <v>0</v>
          </cell>
          <cell r="D1957">
            <v>0</v>
          </cell>
        </row>
        <row r="1958">
          <cell r="A1958" t="str">
            <v xml:space="preserve">5311-2                                       </v>
          </cell>
          <cell r="C1958">
            <v>0</v>
          </cell>
          <cell r="D1958">
            <v>0</v>
          </cell>
        </row>
        <row r="1959">
          <cell r="A1959" t="str">
            <v xml:space="preserve">5311-2-000                                   </v>
          </cell>
          <cell r="C1959">
            <v>0</v>
          </cell>
          <cell r="D1959">
            <v>0</v>
          </cell>
        </row>
        <row r="1960">
          <cell r="A1960" t="str">
            <v xml:space="preserve">5311-2-100                                   </v>
          </cell>
          <cell r="C1960">
            <v>0</v>
          </cell>
          <cell r="D1960">
            <v>0</v>
          </cell>
        </row>
        <row r="1961">
          <cell r="A1961" t="str">
            <v xml:space="preserve">5311-2-110                                   </v>
          </cell>
          <cell r="C1961">
            <v>0</v>
          </cell>
          <cell r="D1961">
            <v>0</v>
          </cell>
        </row>
        <row r="1962">
          <cell r="A1962" t="str">
            <v xml:space="preserve">5311-2-120                                   </v>
          </cell>
          <cell r="C1962">
            <v>0</v>
          </cell>
          <cell r="D1962">
            <v>0</v>
          </cell>
        </row>
        <row r="1963">
          <cell r="A1963" t="str">
            <v xml:space="preserve">5311-2-130                                   </v>
          </cell>
          <cell r="C1963">
            <v>0</v>
          </cell>
          <cell r="D1963">
            <v>0</v>
          </cell>
        </row>
        <row r="1964">
          <cell r="A1964" t="str">
            <v xml:space="preserve">5311-2-140                                   </v>
          </cell>
          <cell r="C1964">
            <v>0</v>
          </cell>
          <cell r="D1964">
            <v>0</v>
          </cell>
        </row>
        <row r="1965">
          <cell r="A1965" t="str">
            <v xml:space="preserve">5311-2-141                                   </v>
          </cell>
          <cell r="C1965">
            <v>0</v>
          </cell>
          <cell r="D1965">
            <v>0</v>
          </cell>
        </row>
        <row r="1966">
          <cell r="A1966" t="str">
            <v xml:space="preserve">5311-2-142                                   </v>
          </cell>
          <cell r="C1966">
            <v>0</v>
          </cell>
          <cell r="D1966">
            <v>0</v>
          </cell>
        </row>
        <row r="1967">
          <cell r="A1967" t="str">
            <v xml:space="preserve">5311-2-200                                   </v>
          </cell>
          <cell r="C1967">
            <v>0</v>
          </cell>
          <cell r="D1967">
            <v>0</v>
          </cell>
        </row>
        <row r="1968">
          <cell r="A1968" t="str">
            <v xml:space="preserve">5311-2-300                                   </v>
          </cell>
          <cell r="C1968">
            <v>0</v>
          </cell>
          <cell r="D1968">
            <v>0</v>
          </cell>
        </row>
        <row r="1969">
          <cell r="A1969" t="str">
            <v xml:space="preserve">5311-2-400                                   </v>
          </cell>
          <cell r="C1969">
            <v>0</v>
          </cell>
          <cell r="D1969">
            <v>0</v>
          </cell>
        </row>
        <row r="1970">
          <cell r="A1970" t="str">
            <v xml:space="preserve">5311-2-500                                   </v>
          </cell>
          <cell r="C1970">
            <v>0</v>
          </cell>
          <cell r="D1970">
            <v>0</v>
          </cell>
        </row>
        <row r="1971">
          <cell r="A1971" t="str">
            <v xml:space="preserve">5311-2-600                                   </v>
          </cell>
          <cell r="C1971">
            <v>0</v>
          </cell>
          <cell r="D1971">
            <v>0</v>
          </cell>
        </row>
        <row r="1972">
          <cell r="A1972" t="str">
            <v xml:space="preserve">5311-2-610                                   </v>
          </cell>
          <cell r="C1972">
            <v>0</v>
          </cell>
          <cell r="D1972">
            <v>0</v>
          </cell>
        </row>
        <row r="1973">
          <cell r="A1973" t="str">
            <v xml:space="preserve">5311-2-620                                   </v>
          </cell>
          <cell r="C1973">
            <v>0</v>
          </cell>
          <cell r="D1973">
            <v>0</v>
          </cell>
        </row>
        <row r="1974">
          <cell r="A1974" t="str">
            <v xml:space="preserve">5311-2-700                                   </v>
          </cell>
          <cell r="C1974">
            <v>0</v>
          </cell>
          <cell r="D1974">
            <v>0</v>
          </cell>
        </row>
        <row r="1975">
          <cell r="A1975" t="str">
            <v xml:space="preserve">5311-2-710                                   </v>
          </cell>
          <cell r="C1975">
            <v>0</v>
          </cell>
          <cell r="D1975">
            <v>0</v>
          </cell>
        </row>
        <row r="1976">
          <cell r="A1976" t="str">
            <v xml:space="preserve">5311-2-720                                   </v>
          </cell>
          <cell r="C1976">
            <v>0</v>
          </cell>
          <cell r="D1976">
            <v>0</v>
          </cell>
        </row>
        <row r="1977">
          <cell r="A1977" t="str">
            <v xml:space="preserve">5311-3                                       </v>
          </cell>
          <cell r="C1977">
            <v>0</v>
          </cell>
          <cell r="D1977">
            <v>0</v>
          </cell>
        </row>
        <row r="1978">
          <cell r="A1978" t="str">
            <v xml:space="preserve">5311-3-000                                   </v>
          </cell>
          <cell r="C1978">
            <v>0</v>
          </cell>
          <cell r="D1978">
            <v>0</v>
          </cell>
        </row>
        <row r="1979">
          <cell r="A1979" t="str">
            <v xml:space="preserve">5311-3-100                                   </v>
          </cell>
          <cell r="C1979">
            <v>0</v>
          </cell>
          <cell r="D1979">
            <v>0</v>
          </cell>
        </row>
        <row r="1980">
          <cell r="A1980" t="str">
            <v xml:space="preserve">5311-3-200                                   </v>
          </cell>
          <cell r="C1980">
            <v>0</v>
          </cell>
          <cell r="D1980">
            <v>0</v>
          </cell>
        </row>
        <row r="1981">
          <cell r="A1981" t="str">
            <v xml:space="preserve">5311-5                                       </v>
          </cell>
          <cell r="C1981">
            <v>0</v>
          </cell>
          <cell r="D1981">
            <v>0</v>
          </cell>
        </row>
        <row r="1982">
          <cell r="A1982" t="str">
            <v xml:space="preserve">5311-5-100                                   </v>
          </cell>
          <cell r="C1982">
            <v>0</v>
          </cell>
          <cell r="D1982">
            <v>0</v>
          </cell>
        </row>
        <row r="1983">
          <cell r="A1983" t="str">
            <v xml:space="preserve">5311-5-200                                   </v>
          </cell>
          <cell r="C1983">
            <v>0</v>
          </cell>
          <cell r="D1983">
            <v>0</v>
          </cell>
        </row>
        <row r="1984">
          <cell r="A1984" t="str">
            <v xml:space="preserve">5311-6                                       </v>
          </cell>
          <cell r="C1984">
            <v>0</v>
          </cell>
          <cell r="D1984">
            <v>0</v>
          </cell>
        </row>
        <row r="1985">
          <cell r="A1985" t="str">
            <v xml:space="preserve">5311-6-100                                   </v>
          </cell>
          <cell r="C1985">
            <v>0</v>
          </cell>
          <cell r="D1985">
            <v>0</v>
          </cell>
        </row>
        <row r="1986">
          <cell r="A1986" t="str">
            <v xml:space="preserve">5311-6-150                                   </v>
          </cell>
          <cell r="C1986">
            <v>0</v>
          </cell>
          <cell r="D1986">
            <v>0</v>
          </cell>
        </row>
        <row r="1987">
          <cell r="A1987" t="str">
            <v xml:space="preserve">5311-6-170                                   </v>
          </cell>
          <cell r="C1987">
            <v>0</v>
          </cell>
          <cell r="D1987">
            <v>0</v>
          </cell>
        </row>
        <row r="1988">
          <cell r="A1988" t="str">
            <v xml:space="preserve">5311-6-200                                   </v>
          </cell>
          <cell r="C1988">
            <v>150</v>
          </cell>
          <cell r="D1988">
            <v>0</v>
          </cell>
        </row>
        <row r="1989">
          <cell r="A1989" t="str">
            <v xml:space="preserve">5311-6-250                                   </v>
          </cell>
          <cell r="C1989">
            <v>24044</v>
          </cell>
          <cell r="D1989">
            <v>0</v>
          </cell>
        </row>
        <row r="1990">
          <cell r="A1990" t="str">
            <v xml:space="preserve">5311-6-270                                   </v>
          </cell>
          <cell r="C1990">
            <v>0</v>
          </cell>
          <cell r="D1990">
            <v>0</v>
          </cell>
        </row>
        <row r="1991">
          <cell r="A1991" t="str">
            <v xml:space="preserve">5311-6-300                                   </v>
          </cell>
          <cell r="C1991">
            <v>0</v>
          </cell>
          <cell r="D1991">
            <v>0</v>
          </cell>
        </row>
        <row r="1992">
          <cell r="A1992" t="str">
            <v xml:space="preserve">5311-7-100                                   </v>
          </cell>
          <cell r="C1992">
            <v>0</v>
          </cell>
          <cell r="D1992">
            <v>0</v>
          </cell>
        </row>
        <row r="1993">
          <cell r="A1993" t="str">
            <v xml:space="preserve">5311-7-200                                   </v>
          </cell>
          <cell r="C1993">
            <v>0</v>
          </cell>
          <cell r="D1993">
            <v>0</v>
          </cell>
        </row>
        <row r="1994">
          <cell r="A1994" t="str">
            <v xml:space="preserve">5312-2                                       </v>
          </cell>
          <cell r="C1994">
            <v>0</v>
          </cell>
          <cell r="D1994">
            <v>0</v>
          </cell>
        </row>
        <row r="1995">
          <cell r="A1995" t="str">
            <v xml:space="preserve">5312-2-000                                   </v>
          </cell>
          <cell r="C1995">
            <v>0</v>
          </cell>
          <cell r="D1995">
            <v>0</v>
          </cell>
        </row>
        <row r="1996">
          <cell r="A1996" t="str">
            <v xml:space="preserve">5312-2-100                                   </v>
          </cell>
          <cell r="C1996">
            <v>290150</v>
          </cell>
          <cell r="D1996">
            <v>58030</v>
          </cell>
        </row>
        <row r="1997">
          <cell r="A1997" t="str">
            <v xml:space="preserve">5312-2-110                                   </v>
          </cell>
          <cell r="C1997">
            <v>0</v>
          </cell>
          <cell r="D1997">
            <v>0</v>
          </cell>
        </row>
        <row r="1998">
          <cell r="A1998" t="str">
            <v xml:space="preserve">5312-2-120                                   </v>
          </cell>
          <cell r="C1998">
            <v>0</v>
          </cell>
          <cell r="D1998">
            <v>0</v>
          </cell>
        </row>
        <row r="1999">
          <cell r="A1999" t="str">
            <v xml:space="preserve">5312-2-130                                   </v>
          </cell>
          <cell r="C1999">
            <v>0</v>
          </cell>
          <cell r="D1999">
            <v>0</v>
          </cell>
        </row>
        <row r="2000">
          <cell r="A2000" t="str">
            <v xml:space="preserve">5312-2-140                                   </v>
          </cell>
          <cell r="C2000">
            <v>0</v>
          </cell>
          <cell r="D2000">
            <v>0</v>
          </cell>
        </row>
        <row r="2001">
          <cell r="A2001" t="str">
            <v xml:space="preserve">5312-2-141                                   </v>
          </cell>
          <cell r="C2001">
            <v>0</v>
          </cell>
          <cell r="D2001">
            <v>0</v>
          </cell>
        </row>
        <row r="2002">
          <cell r="A2002" t="str">
            <v xml:space="preserve">5312-2-142                                   </v>
          </cell>
          <cell r="C2002">
            <v>0</v>
          </cell>
          <cell r="D2002">
            <v>0</v>
          </cell>
        </row>
        <row r="2003">
          <cell r="A2003" t="str">
            <v xml:space="preserve">5312-2-200                                   </v>
          </cell>
          <cell r="C2003">
            <v>0</v>
          </cell>
          <cell r="D2003">
            <v>0</v>
          </cell>
        </row>
        <row r="2004">
          <cell r="A2004" t="str">
            <v xml:space="preserve">5312-2-300                                   </v>
          </cell>
          <cell r="C2004">
            <v>0</v>
          </cell>
          <cell r="D2004">
            <v>0</v>
          </cell>
        </row>
        <row r="2005">
          <cell r="A2005" t="str">
            <v xml:space="preserve">5312-2-400                                   </v>
          </cell>
          <cell r="C2005">
            <v>0</v>
          </cell>
          <cell r="D2005">
            <v>0</v>
          </cell>
        </row>
        <row r="2006">
          <cell r="A2006" t="str">
            <v xml:space="preserve">5312-2-500                                   </v>
          </cell>
          <cell r="C2006">
            <v>0</v>
          </cell>
          <cell r="D2006">
            <v>0</v>
          </cell>
        </row>
        <row r="2007">
          <cell r="A2007" t="str">
            <v xml:space="preserve">5312-2-600                                   </v>
          </cell>
          <cell r="C2007">
            <v>0</v>
          </cell>
          <cell r="D2007">
            <v>0</v>
          </cell>
        </row>
        <row r="2008">
          <cell r="A2008" t="str">
            <v xml:space="preserve">5312-2-610                                   </v>
          </cell>
          <cell r="C2008">
            <v>0</v>
          </cell>
          <cell r="D2008">
            <v>0</v>
          </cell>
        </row>
        <row r="2009">
          <cell r="A2009" t="str">
            <v xml:space="preserve">5312-2-620                                   </v>
          </cell>
          <cell r="C2009">
            <v>0</v>
          </cell>
          <cell r="D2009">
            <v>0</v>
          </cell>
        </row>
        <row r="2010">
          <cell r="A2010" t="str">
            <v xml:space="preserve">5312-2-700                                   </v>
          </cell>
          <cell r="C2010">
            <v>0</v>
          </cell>
          <cell r="D2010">
            <v>0</v>
          </cell>
        </row>
        <row r="2011">
          <cell r="A2011" t="str">
            <v xml:space="preserve">5312-2-710                                   </v>
          </cell>
          <cell r="C2011">
            <v>0</v>
          </cell>
          <cell r="D2011">
            <v>0</v>
          </cell>
        </row>
        <row r="2012">
          <cell r="A2012" t="str">
            <v xml:space="preserve">5312-2-720                                   </v>
          </cell>
          <cell r="C2012">
            <v>0</v>
          </cell>
          <cell r="D2012">
            <v>0</v>
          </cell>
        </row>
        <row r="2013">
          <cell r="A2013" t="str">
            <v xml:space="preserve">5312-3                                       </v>
          </cell>
          <cell r="C2013">
            <v>0</v>
          </cell>
          <cell r="D2013">
            <v>0</v>
          </cell>
        </row>
        <row r="2014">
          <cell r="A2014" t="str">
            <v xml:space="preserve">5312-3-000                                   </v>
          </cell>
          <cell r="C2014">
            <v>0</v>
          </cell>
          <cell r="D2014">
            <v>0</v>
          </cell>
        </row>
        <row r="2015">
          <cell r="A2015" t="str">
            <v xml:space="preserve">5312-3-100                                   </v>
          </cell>
          <cell r="C2015">
            <v>208615</v>
          </cell>
          <cell r="D2015">
            <v>41723</v>
          </cell>
        </row>
        <row r="2016">
          <cell r="A2016" t="str">
            <v xml:space="preserve">5312-3-200                                   </v>
          </cell>
          <cell r="C2016">
            <v>0</v>
          </cell>
          <cell r="D2016">
            <v>0</v>
          </cell>
        </row>
        <row r="2017">
          <cell r="A2017" t="str">
            <v xml:space="preserve">5312-5                                       </v>
          </cell>
          <cell r="C2017">
            <v>0</v>
          </cell>
          <cell r="D2017">
            <v>0</v>
          </cell>
        </row>
        <row r="2018">
          <cell r="A2018" t="str">
            <v xml:space="preserve">5312-5-100                                   </v>
          </cell>
          <cell r="C2018">
            <v>0</v>
          </cell>
          <cell r="D2018">
            <v>0</v>
          </cell>
        </row>
        <row r="2019">
          <cell r="A2019" t="str">
            <v xml:space="preserve">5312-5-200                                   </v>
          </cell>
          <cell r="C2019">
            <v>0</v>
          </cell>
          <cell r="D2019">
            <v>0</v>
          </cell>
        </row>
        <row r="2020">
          <cell r="A2020" t="str">
            <v xml:space="preserve">5312-6                                       </v>
          </cell>
          <cell r="C2020">
            <v>0</v>
          </cell>
          <cell r="D2020">
            <v>0</v>
          </cell>
        </row>
        <row r="2021">
          <cell r="A2021" t="str">
            <v xml:space="preserve">5312-6-100                                   </v>
          </cell>
          <cell r="C2021">
            <v>442790</v>
          </cell>
          <cell r="D2021">
            <v>88558</v>
          </cell>
        </row>
        <row r="2022">
          <cell r="A2022" t="str">
            <v xml:space="preserve">5312-6-150                                   </v>
          </cell>
          <cell r="C2022">
            <v>154950</v>
          </cell>
          <cell r="D2022">
            <v>30990</v>
          </cell>
        </row>
        <row r="2023">
          <cell r="A2023" t="str">
            <v xml:space="preserve">5312-6-160                                   </v>
          </cell>
          <cell r="C2023">
            <v>0</v>
          </cell>
          <cell r="D2023">
            <v>0</v>
          </cell>
        </row>
        <row r="2024">
          <cell r="A2024" t="str">
            <v xml:space="preserve">5312-6-170                                   </v>
          </cell>
          <cell r="C2024">
            <v>0</v>
          </cell>
          <cell r="D2024">
            <v>0</v>
          </cell>
        </row>
        <row r="2025">
          <cell r="A2025" t="str">
            <v xml:space="preserve">5312-6-200                                   </v>
          </cell>
          <cell r="C2025">
            <v>0</v>
          </cell>
          <cell r="D2025">
            <v>0</v>
          </cell>
        </row>
        <row r="2026">
          <cell r="A2026" t="str">
            <v xml:space="preserve">5312-6-250                                   </v>
          </cell>
          <cell r="C2026">
            <v>0</v>
          </cell>
          <cell r="D2026">
            <v>0</v>
          </cell>
        </row>
        <row r="2027">
          <cell r="A2027" t="str">
            <v xml:space="preserve">5312-6-270                                   </v>
          </cell>
          <cell r="C2027">
            <v>0</v>
          </cell>
          <cell r="D2027">
            <v>0</v>
          </cell>
        </row>
        <row r="2028">
          <cell r="A2028" t="str">
            <v xml:space="preserve">5312-6-300                                   </v>
          </cell>
          <cell r="C2028">
            <v>14992.36</v>
          </cell>
          <cell r="D2028">
            <v>2986</v>
          </cell>
        </row>
        <row r="2029">
          <cell r="A2029" t="str">
            <v xml:space="preserve">5312-7-100                                   </v>
          </cell>
          <cell r="C2029">
            <v>0</v>
          </cell>
          <cell r="D2029">
            <v>0</v>
          </cell>
        </row>
        <row r="2030">
          <cell r="A2030" t="str">
            <v xml:space="preserve">5312-7-200                                   </v>
          </cell>
          <cell r="C2030">
            <v>0</v>
          </cell>
          <cell r="D2030">
            <v>0</v>
          </cell>
        </row>
        <row r="2031">
          <cell r="A2031" t="str">
            <v xml:space="preserve">5313-2                                       </v>
          </cell>
          <cell r="C2031">
            <v>0</v>
          </cell>
          <cell r="D2031">
            <v>0</v>
          </cell>
        </row>
        <row r="2032">
          <cell r="A2032" t="str">
            <v xml:space="preserve">5313-2-000                                   </v>
          </cell>
          <cell r="C2032">
            <v>0</v>
          </cell>
          <cell r="D2032">
            <v>0</v>
          </cell>
        </row>
        <row r="2033">
          <cell r="A2033" t="str">
            <v xml:space="preserve">5313-2-100                                   </v>
          </cell>
          <cell r="C2033">
            <v>0</v>
          </cell>
          <cell r="D2033">
            <v>0</v>
          </cell>
        </row>
        <row r="2034">
          <cell r="A2034" t="str">
            <v xml:space="preserve">5313-2-110                                   </v>
          </cell>
          <cell r="C2034">
            <v>0</v>
          </cell>
          <cell r="D2034">
            <v>0</v>
          </cell>
        </row>
        <row r="2035">
          <cell r="A2035" t="str">
            <v xml:space="preserve">5313-2-120                                   </v>
          </cell>
          <cell r="C2035">
            <v>0</v>
          </cell>
          <cell r="D2035">
            <v>0</v>
          </cell>
        </row>
        <row r="2036">
          <cell r="A2036" t="str">
            <v xml:space="preserve">5313-2-130                                   </v>
          </cell>
          <cell r="C2036">
            <v>0</v>
          </cell>
          <cell r="D2036">
            <v>0</v>
          </cell>
        </row>
        <row r="2037">
          <cell r="A2037" t="str">
            <v xml:space="preserve">5313-2-140                                   </v>
          </cell>
          <cell r="C2037">
            <v>0</v>
          </cell>
          <cell r="D2037">
            <v>0</v>
          </cell>
        </row>
        <row r="2038">
          <cell r="A2038" t="str">
            <v xml:space="preserve">5313-2-141                                   </v>
          </cell>
          <cell r="C2038">
            <v>0</v>
          </cell>
          <cell r="D2038">
            <v>0</v>
          </cell>
        </row>
        <row r="2039">
          <cell r="A2039" t="str">
            <v xml:space="preserve">5313-2-142                                   </v>
          </cell>
          <cell r="C2039">
            <v>0</v>
          </cell>
          <cell r="D2039">
            <v>0</v>
          </cell>
        </row>
        <row r="2040">
          <cell r="A2040" t="str">
            <v xml:space="preserve">5313-2-200                                   </v>
          </cell>
          <cell r="C2040">
            <v>0</v>
          </cell>
          <cell r="D2040">
            <v>0</v>
          </cell>
        </row>
        <row r="2041">
          <cell r="A2041" t="str">
            <v xml:space="preserve">5313-2-300                                   </v>
          </cell>
          <cell r="C2041">
            <v>0</v>
          </cell>
          <cell r="D2041">
            <v>0</v>
          </cell>
        </row>
        <row r="2042">
          <cell r="A2042" t="str">
            <v xml:space="preserve">5313-2-400                                   </v>
          </cell>
          <cell r="C2042">
            <v>0</v>
          </cell>
          <cell r="D2042">
            <v>0</v>
          </cell>
        </row>
        <row r="2043">
          <cell r="A2043" t="str">
            <v xml:space="preserve">5313-2-500                                   </v>
          </cell>
          <cell r="C2043">
            <v>0</v>
          </cell>
          <cell r="D2043">
            <v>0</v>
          </cell>
        </row>
        <row r="2044">
          <cell r="A2044" t="str">
            <v xml:space="preserve">5313-2-600                                   </v>
          </cell>
          <cell r="C2044">
            <v>0</v>
          </cell>
          <cell r="D2044">
            <v>0</v>
          </cell>
        </row>
        <row r="2045">
          <cell r="A2045" t="str">
            <v xml:space="preserve">5313-2-610                                   </v>
          </cell>
          <cell r="C2045">
            <v>0</v>
          </cell>
          <cell r="D2045">
            <v>0</v>
          </cell>
        </row>
        <row r="2046">
          <cell r="A2046" t="str">
            <v xml:space="preserve">5313-2-620                                   </v>
          </cell>
          <cell r="C2046">
            <v>0</v>
          </cell>
          <cell r="D2046">
            <v>0</v>
          </cell>
        </row>
        <row r="2047">
          <cell r="A2047" t="str">
            <v xml:space="preserve">5313-2-700                                   </v>
          </cell>
          <cell r="C2047">
            <v>0</v>
          </cell>
          <cell r="D2047">
            <v>0</v>
          </cell>
        </row>
        <row r="2048">
          <cell r="A2048" t="str">
            <v xml:space="preserve">5313-2-710                                   </v>
          </cell>
          <cell r="C2048">
            <v>0</v>
          </cell>
          <cell r="D2048">
            <v>0</v>
          </cell>
        </row>
        <row r="2049">
          <cell r="A2049" t="str">
            <v xml:space="preserve">5313-2-720                                   </v>
          </cell>
          <cell r="C2049">
            <v>0</v>
          </cell>
          <cell r="D2049">
            <v>0</v>
          </cell>
        </row>
        <row r="2050">
          <cell r="A2050" t="str">
            <v xml:space="preserve">5313-3                                       </v>
          </cell>
          <cell r="C2050">
            <v>0</v>
          </cell>
          <cell r="D2050">
            <v>0</v>
          </cell>
        </row>
        <row r="2051">
          <cell r="A2051" t="str">
            <v xml:space="preserve">5313-3-000                                   </v>
          </cell>
          <cell r="C2051">
            <v>0</v>
          </cell>
          <cell r="D2051">
            <v>0</v>
          </cell>
        </row>
        <row r="2052">
          <cell r="A2052" t="str">
            <v xml:space="preserve">5313-3-100                                   </v>
          </cell>
          <cell r="C2052">
            <v>0</v>
          </cell>
          <cell r="D2052">
            <v>0</v>
          </cell>
        </row>
        <row r="2053">
          <cell r="A2053" t="str">
            <v xml:space="preserve">5313-3-200                                   </v>
          </cell>
          <cell r="C2053">
            <v>0</v>
          </cell>
          <cell r="D2053">
            <v>0</v>
          </cell>
        </row>
        <row r="2054">
          <cell r="A2054" t="str">
            <v xml:space="preserve">5313-5                                       </v>
          </cell>
          <cell r="C2054">
            <v>0</v>
          </cell>
          <cell r="D2054">
            <v>0</v>
          </cell>
        </row>
        <row r="2055">
          <cell r="A2055" t="str">
            <v xml:space="preserve">5313-5-100                                   </v>
          </cell>
          <cell r="C2055">
            <v>0</v>
          </cell>
          <cell r="D2055">
            <v>0</v>
          </cell>
        </row>
        <row r="2056">
          <cell r="A2056" t="str">
            <v xml:space="preserve">5313-5-200                                   </v>
          </cell>
          <cell r="C2056">
            <v>0</v>
          </cell>
          <cell r="D2056">
            <v>0</v>
          </cell>
        </row>
        <row r="2057">
          <cell r="A2057" t="str">
            <v xml:space="preserve">5313-6                                       </v>
          </cell>
          <cell r="C2057">
            <v>0</v>
          </cell>
          <cell r="D2057">
            <v>0</v>
          </cell>
        </row>
        <row r="2058">
          <cell r="A2058" t="str">
            <v xml:space="preserve">5313-6-100                                   </v>
          </cell>
          <cell r="C2058">
            <v>0</v>
          </cell>
          <cell r="D2058">
            <v>0</v>
          </cell>
        </row>
        <row r="2059">
          <cell r="A2059" t="str">
            <v xml:space="preserve">5313-6-150                                   </v>
          </cell>
          <cell r="C2059">
            <v>0</v>
          </cell>
          <cell r="D2059">
            <v>0</v>
          </cell>
        </row>
        <row r="2060">
          <cell r="A2060" t="str">
            <v xml:space="preserve">5313-6-170                                   </v>
          </cell>
          <cell r="C2060">
            <v>0</v>
          </cell>
          <cell r="D2060">
            <v>0</v>
          </cell>
        </row>
        <row r="2061">
          <cell r="A2061" t="str">
            <v xml:space="preserve">5313-6-200                                   </v>
          </cell>
          <cell r="C2061">
            <v>0</v>
          </cell>
          <cell r="D2061">
            <v>0</v>
          </cell>
        </row>
        <row r="2062">
          <cell r="A2062" t="str">
            <v xml:space="preserve">5313-6-250                                   </v>
          </cell>
          <cell r="C2062">
            <v>0</v>
          </cell>
          <cell r="D2062">
            <v>0</v>
          </cell>
        </row>
        <row r="2063">
          <cell r="A2063" t="str">
            <v xml:space="preserve">5313-6-270                                   </v>
          </cell>
          <cell r="C2063">
            <v>0</v>
          </cell>
          <cell r="D2063">
            <v>0</v>
          </cell>
        </row>
        <row r="2064">
          <cell r="A2064" t="str">
            <v xml:space="preserve">5313-6-300                                   </v>
          </cell>
          <cell r="C2064">
            <v>0</v>
          </cell>
          <cell r="D2064">
            <v>0</v>
          </cell>
        </row>
        <row r="2065">
          <cell r="A2065" t="str">
            <v xml:space="preserve">5313-7-100                                   </v>
          </cell>
          <cell r="C2065">
            <v>0</v>
          </cell>
          <cell r="D2065">
            <v>0</v>
          </cell>
        </row>
        <row r="2066">
          <cell r="A2066" t="str">
            <v xml:space="preserve">5313-7-200                                   </v>
          </cell>
          <cell r="C2066">
            <v>0</v>
          </cell>
          <cell r="D2066">
            <v>0</v>
          </cell>
        </row>
        <row r="2067">
          <cell r="A2067" t="str">
            <v xml:space="preserve">5314-2                                       </v>
          </cell>
          <cell r="C2067">
            <v>0</v>
          </cell>
          <cell r="D2067">
            <v>0</v>
          </cell>
        </row>
        <row r="2068">
          <cell r="A2068" t="str">
            <v xml:space="preserve">5314-2-000                                   </v>
          </cell>
          <cell r="C2068">
            <v>0</v>
          </cell>
          <cell r="D2068">
            <v>0</v>
          </cell>
        </row>
        <row r="2069">
          <cell r="A2069" t="str">
            <v xml:space="preserve">5314-2-100                                   </v>
          </cell>
          <cell r="C2069">
            <v>0</v>
          </cell>
          <cell r="D2069">
            <v>0</v>
          </cell>
        </row>
        <row r="2070">
          <cell r="A2070" t="str">
            <v xml:space="preserve">5314-2-110                                   </v>
          </cell>
          <cell r="C2070">
            <v>0</v>
          </cell>
          <cell r="D2070">
            <v>0</v>
          </cell>
        </row>
        <row r="2071">
          <cell r="A2071" t="str">
            <v xml:space="preserve">5314-2-120                                   </v>
          </cell>
          <cell r="C2071">
            <v>0</v>
          </cell>
          <cell r="D2071">
            <v>0</v>
          </cell>
        </row>
        <row r="2072">
          <cell r="A2072" t="str">
            <v xml:space="preserve">5314-2-130                                   </v>
          </cell>
          <cell r="C2072">
            <v>0</v>
          </cell>
          <cell r="D2072">
            <v>0</v>
          </cell>
        </row>
        <row r="2073">
          <cell r="A2073" t="str">
            <v xml:space="preserve">5314-2-140                                   </v>
          </cell>
          <cell r="C2073">
            <v>0</v>
          </cell>
          <cell r="D2073">
            <v>0</v>
          </cell>
        </row>
        <row r="2074">
          <cell r="A2074" t="str">
            <v xml:space="preserve">5314-2-141                                   </v>
          </cell>
          <cell r="C2074">
            <v>0</v>
          </cell>
          <cell r="D2074">
            <v>0</v>
          </cell>
        </row>
        <row r="2075">
          <cell r="A2075" t="str">
            <v xml:space="preserve">5314-2-142                                   </v>
          </cell>
          <cell r="C2075">
            <v>0</v>
          </cell>
          <cell r="D2075">
            <v>0</v>
          </cell>
        </row>
        <row r="2076">
          <cell r="A2076" t="str">
            <v xml:space="preserve">5314-2-200                                   </v>
          </cell>
          <cell r="C2076">
            <v>0</v>
          </cell>
          <cell r="D2076">
            <v>0</v>
          </cell>
        </row>
        <row r="2077">
          <cell r="A2077" t="str">
            <v xml:space="preserve">5314-2-300                                   </v>
          </cell>
          <cell r="C2077">
            <v>0</v>
          </cell>
          <cell r="D2077">
            <v>0</v>
          </cell>
        </row>
        <row r="2078">
          <cell r="A2078" t="str">
            <v xml:space="preserve">5314-2-400                                   </v>
          </cell>
          <cell r="C2078">
            <v>0</v>
          </cell>
          <cell r="D2078">
            <v>0</v>
          </cell>
        </row>
        <row r="2079">
          <cell r="A2079" t="str">
            <v xml:space="preserve">5314-2-500                                   </v>
          </cell>
          <cell r="C2079">
            <v>0</v>
          </cell>
          <cell r="D2079">
            <v>0</v>
          </cell>
        </row>
        <row r="2080">
          <cell r="A2080" t="str">
            <v xml:space="preserve">5314-2-600                                   </v>
          </cell>
          <cell r="C2080">
            <v>0</v>
          </cell>
          <cell r="D2080">
            <v>0</v>
          </cell>
        </row>
        <row r="2081">
          <cell r="A2081" t="str">
            <v xml:space="preserve">5314-2-610                                   </v>
          </cell>
          <cell r="C2081">
            <v>0</v>
          </cell>
          <cell r="D2081">
            <v>0</v>
          </cell>
        </row>
        <row r="2082">
          <cell r="A2082" t="str">
            <v xml:space="preserve">5314-2-620                                   </v>
          </cell>
          <cell r="C2082">
            <v>0</v>
          </cell>
          <cell r="D2082">
            <v>0</v>
          </cell>
        </row>
        <row r="2083">
          <cell r="A2083" t="str">
            <v xml:space="preserve">5314-2-700                                   </v>
          </cell>
          <cell r="C2083">
            <v>0</v>
          </cell>
          <cell r="D2083">
            <v>0</v>
          </cell>
        </row>
        <row r="2084">
          <cell r="A2084" t="str">
            <v xml:space="preserve">5314-2-710                                   </v>
          </cell>
          <cell r="C2084">
            <v>1836183.68</v>
          </cell>
          <cell r="D2084">
            <v>395117.84000000008</v>
          </cell>
        </row>
        <row r="2085">
          <cell r="A2085" t="str">
            <v xml:space="preserve">5314-2-720                                   </v>
          </cell>
          <cell r="C2085">
            <v>0</v>
          </cell>
          <cell r="D2085">
            <v>0</v>
          </cell>
        </row>
        <row r="2086">
          <cell r="A2086" t="str">
            <v xml:space="preserve">5314-3                                       </v>
          </cell>
          <cell r="C2086">
            <v>0</v>
          </cell>
          <cell r="D2086">
            <v>0</v>
          </cell>
        </row>
        <row r="2087">
          <cell r="A2087" t="str">
            <v xml:space="preserve">5314-3-000                                   </v>
          </cell>
          <cell r="C2087">
            <v>0</v>
          </cell>
          <cell r="D2087">
            <v>0</v>
          </cell>
        </row>
        <row r="2088">
          <cell r="A2088" t="str">
            <v xml:space="preserve">5314-3-100                                   </v>
          </cell>
          <cell r="C2088">
            <v>0</v>
          </cell>
          <cell r="D2088">
            <v>0</v>
          </cell>
        </row>
        <row r="2089">
          <cell r="A2089" t="str">
            <v xml:space="preserve">5314-3-200                                   </v>
          </cell>
          <cell r="C2089">
            <v>0</v>
          </cell>
          <cell r="D2089">
            <v>0</v>
          </cell>
        </row>
        <row r="2090">
          <cell r="A2090" t="str">
            <v xml:space="preserve">5314-5                                       </v>
          </cell>
          <cell r="C2090">
            <v>0</v>
          </cell>
          <cell r="D2090">
            <v>0</v>
          </cell>
        </row>
        <row r="2091">
          <cell r="A2091" t="str">
            <v xml:space="preserve">5314-5-100                                   </v>
          </cell>
          <cell r="C2091">
            <v>0</v>
          </cell>
          <cell r="D2091">
            <v>0</v>
          </cell>
        </row>
        <row r="2092">
          <cell r="A2092" t="str">
            <v xml:space="preserve">5314-5-200                                   </v>
          </cell>
          <cell r="C2092">
            <v>0</v>
          </cell>
          <cell r="D2092">
            <v>0</v>
          </cell>
        </row>
        <row r="2093">
          <cell r="A2093" t="str">
            <v xml:space="preserve">5314-6                                       </v>
          </cell>
          <cell r="C2093">
            <v>0</v>
          </cell>
          <cell r="D2093">
            <v>0</v>
          </cell>
        </row>
        <row r="2094">
          <cell r="A2094" t="str">
            <v xml:space="preserve">5314-6-100                                   </v>
          </cell>
          <cell r="C2094">
            <v>0</v>
          </cell>
          <cell r="D2094">
            <v>0</v>
          </cell>
        </row>
        <row r="2095">
          <cell r="A2095" t="str">
            <v xml:space="preserve">5314-6-150                                   </v>
          </cell>
          <cell r="C2095">
            <v>0</v>
          </cell>
          <cell r="D2095">
            <v>0</v>
          </cell>
        </row>
        <row r="2096">
          <cell r="A2096" t="str">
            <v xml:space="preserve">5314-6-160                                   </v>
          </cell>
          <cell r="C2096">
            <v>0</v>
          </cell>
          <cell r="D2096">
            <v>0</v>
          </cell>
        </row>
        <row r="2097">
          <cell r="A2097" t="str">
            <v xml:space="preserve">5314-6-170                                   </v>
          </cell>
          <cell r="C2097">
            <v>0</v>
          </cell>
          <cell r="D2097">
            <v>0</v>
          </cell>
        </row>
        <row r="2098">
          <cell r="A2098" t="str">
            <v xml:space="preserve">5314-6-200                                   </v>
          </cell>
          <cell r="C2098">
            <v>0</v>
          </cell>
          <cell r="D2098">
            <v>0</v>
          </cell>
        </row>
        <row r="2099">
          <cell r="A2099" t="str">
            <v xml:space="preserve">5314-6-250                                   </v>
          </cell>
          <cell r="C2099">
            <v>0</v>
          </cell>
          <cell r="D2099">
            <v>0</v>
          </cell>
        </row>
        <row r="2100">
          <cell r="A2100" t="str">
            <v xml:space="preserve">5314-6-270                                   </v>
          </cell>
          <cell r="C2100">
            <v>0</v>
          </cell>
          <cell r="D2100">
            <v>0</v>
          </cell>
        </row>
        <row r="2101">
          <cell r="A2101" t="str">
            <v xml:space="preserve">5314-6-300                                   </v>
          </cell>
          <cell r="C2101">
            <v>0</v>
          </cell>
          <cell r="D2101">
            <v>0</v>
          </cell>
        </row>
        <row r="2102">
          <cell r="A2102" t="str">
            <v xml:space="preserve">5314-7-100                                   </v>
          </cell>
          <cell r="C2102">
            <v>0</v>
          </cell>
          <cell r="D2102">
            <v>0</v>
          </cell>
        </row>
        <row r="2103">
          <cell r="A2103" t="str">
            <v xml:space="preserve">5314-7-200                                   </v>
          </cell>
          <cell r="C2103">
            <v>0</v>
          </cell>
          <cell r="D2103">
            <v>0</v>
          </cell>
        </row>
        <row r="2104">
          <cell r="A2104" t="str">
            <v xml:space="preserve">5315-2                                       </v>
          </cell>
          <cell r="C2104">
            <v>0</v>
          </cell>
          <cell r="D2104">
            <v>0</v>
          </cell>
        </row>
        <row r="2105">
          <cell r="A2105" t="str">
            <v xml:space="preserve">5315-2-000                                   </v>
          </cell>
          <cell r="C2105">
            <v>0</v>
          </cell>
          <cell r="D2105">
            <v>0</v>
          </cell>
        </row>
        <row r="2106">
          <cell r="A2106" t="str">
            <v xml:space="preserve">5315-2-100                                   </v>
          </cell>
          <cell r="C2106">
            <v>0</v>
          </cell>
          <cell r="D2106">
            <v>0</v>
          </cell>
        </row>
        <row r="2107">
          <cell r="A2107" t="str">
            <v xml:space="preserve">5315-2-110                                   </v>
          </cell>
          <cell r="C2107">
            <v>157000</v>
          </cell>
          <cell r="D2107">
            <v>27000</v>
          </cell>
        </row>
        <row r="2108">
          <cell r="A2108" t="str">
            <v xml:space="preserve">5315-2-111                                   </v>
          </cell>
          <cell r="C2108">
            <v>0</v>
          </cell>
          <cell r="D2108">
            <v>0</v>
          </cell>
        </row>
        <row r="2109">
          <cell r="A2109" t="str">
            <v xml:space="preserve">5315-2-112                                   </v>
          </cell>
          <cell r="C2109">
            <v>0</v>
          </cell>
          <cell r="D2109">
            <v>0</v>
          </cell>
        </row>
        <row r="2110">
          <cell r="A2110" t="str">
            <v xml:space="preserve">5315-2-112-1                                 </v>
          </cell>
          <cell r="C2110">
            <v>0</v>
          </cell>
          <cell r="D2110">
            <v>0</v>
          </cell>
        </row>
        <row r="2111">
          <cell r="A2111" t="str">
            <v xml:space="preserve">5315-2-112-2                                 </v>
          </cell>
          <cell r="C2111">
            <v>0</v>
          </cell>
          <cell r="D2111">
            <v>0</v>
          </cell>
        </row>
        <row r="2112">
          <cell r="A2112" t="str">
            <v xml:space="preserve">5315-2-112-3                                 </v>
          </cell>
          <cell r="C2112">
            <v>0</v>
          </cell>
          <cell r="D2112">
            <v>0</v>
          </cell>
        </row>
        <row r="2113">
          <cell r="A2113" t="str">
            <v xml:space="preserve">5315-2-113                                   </v>
          </cell>
          <cell r="C2113">
            <v>0</v>
          </cell>
          <cell r="D2113">
            <v>0</v>
          </cell>
        </row>
        <row r="2114">
          <cell r="A2114" t="str">
            <v xml:space="preserve">5315-2-114                                   </v>
          </cell>
          <cell r="C2114">
            <v>0</v>
          </cell>
          <cell r="D2114">
            <v>0</v>
          </cell>
        </row>
        <row r="2115">
          <cell r="A2115" t="str">
            <v xml:space="preserve">5315-2-115                                   </v>
          </cell>
          <cell r="C2115">
            <v>0</v>
          </cell>
          <cell r="D2115">
            <v>0</v>
          </cell>
        </row>
        <row r="2116">
          <cell r="A2116" t="str">
            <v xml:space="preserve">5315-2-120                                   </v>
          </cell>
          <cell r="C2116">
            <v>0</v>
          </cell>
          <cell r="D2116">
            <v>0</v>
          </cell>
        </row>
        <row r="2117">
          <cell r="A2117" t="str">
            <v xml:space="preserve">5315-2-130                                   </v>
          </cell>
          <cell r="C2117">
            <v>0</v>
          </cell>
          <cell r="D2117">
            <v>0</v>
          </cell>
        </row>
        <row r="2118">
          <cell r="A2118" t="str">
            <v xml:space="preserve">5315-2-140                                   </v>
          </cell>
          <cell r="C2118">
            <v>0</v>
          </cell>
          <cell r="D2118">
            <v>0</v>
          </cell>
        </row>
        <row r="2119">
          <cell r="A2119" t="str">
            <v xml:space="preserve">5315-2-141                                   </v>
          </cell>
          <cell r="C2119">
            <v>0</v>
          </cell>
          <cell r="D2119">
            <v>0</v>
          </cell>
        </row>
        <row r="2120">
          <cell r="A2120" t="str">
            <v xml:space="preserve">5315-2-142                                   </v>
          </cell>
          <cell r="C2120">
            <v>0</v>
          </cell>
          <cell r="D2120">
            <v>0</v>
          </cell>
        </row>
        <row r="2121">
          <cell r="A2121" t="str">
            <v xml:space="preserve">5315-2-200                                   </v>
          </cell>
          <cell r="C2121">
            <v>0</v>
          </cell>
          <cell r="D2121">
            <v>0</v>
          </cell>
        </row>
        <row r="2122">
          <cell r="A2122" t="str">
            <v xml:space="preserve">5315-2-300                                   </v>
          </cell>
          <cell r="C2122">
            <v>0</v>
          </cell>
          <cell r="D2122">
            <v>0</v>
          </cell>
        </row>
        <row r="2123">
          <cell r="A2123" t="str">
            <v xml:space="preserve">5315-2-400                                   </v>
          </cell>
          <cell r="C2123">
            <v>16800</v>
          </cell>
          <cell r="D2123">
            <v>4200</v>
          </cell>
        </row>
        <row r="2124">
          <cell r="A2124" t="str">
            <v xml:space="preserve">5315-2-500                                   </v>
          </cell>
          <cell r="C2124">
            <v>0</v>
          </cell>
          <cell r="D2124">
            <v>0</v>
          </cell>
        </row>
        <row r="2125">
          <cell r="A2125" t="str">
            <v xml:space="preserve">5315-2-600                                   </v>
          </cell>
          <cell r="C2125">
            <v>0</v>
          </cell>
          <cell r="D2125">
            <v>0</v>
          </cell>
        </row>
        <row r="2126">
          <cell r="A2126" t="str">
            <v xml:space="preserve">5315-2-610                                   </v>
          </cell>
          <cell r="C2126">
            <v>0</v>
          </cell>
          <cell r="D2126">
            <v>0</v>
          </cell>
        </row>
        <row r="2127">
          <cell r="A2127" t="str">
            <v xml:space="preserve">5315-2-620                                   </v>
          </cell>
          <cell r="C2127">
            <v>0</v>
          </cell>
          <cell r="D2127">
            <v>0</v>
          </cell>
        </row>
        <row r="2128">
          <cell r="A2128" t="str">
            <v xml:space="preserve">5315-2-700                                   </v>
          </cell>
          <cell r="C2128">
            <v>0</v>
          </cell>
          <cell r="D2128">
            <v>0</v>
          </cell>
        </row>
        <row r="2129">
          <cell r="A2129" t="str">
            <v xml:space="preserve">5315-2-710                                   </v>
          </cell>
          <cell r="C2129">
            <v>608294</v>
          </cell>
          <cell r="D2129">
            <v>112000</v>
          </cell>
        </row>
        <row r="2130">
          <cell r="A2130" t="str">
            <v xml:space="preserve">5315-2-720                                   </v>
          </cell>
          <cell r="C2130">
            <v>0</v>
          </cell>
          <cell r="D2130">
            <v>0</v>
          </cell>
        </row>
        <row r="2131">
          <cell r="A2131" t="str">
            <v xml:space="preserve">5315-3                                       </v>
          </cell>
          <cell r="C2131">
            <v>0</v>
          </cell>
          <cell r="D2131">
            <v>0</v>
          </cell>
        </row>
        <row r="2132">
          <cell r="A2132" t="str">
            <v xml:space="preserve">5315-3-000                                   </v>
          </cell>
          <cell r="C2132">
            <v>0</v>
          </cell>
          <cell r="D2132">
            <v>0</v>
          </cell>
        </row>
        <row r="2133">
          <cell r="A2133" t="str">
            <v xml:space="preserve">5315-3-100                                   </v>
          </cell>
          <cell r="C2133">
            <v>0</v>
          </cell>
          <cell r="D2133">
            <v>0</v>
          </cell>
        </row>
        <row r="2134">
          <cell r="A2134" t="str">
            <v xml:space="preserve">5315-3-200                                   </v>
          </cell>
          <cell r="C2134">
            <v>0</v>
          </cell>
          <cell r="D2134">
            <v>0</v>
          </cell>
        </row>
        <row r="2135">
          <cell r="A2135" t="str">
            <v xml:space="preserve">5315-5                                       </v>
          </cell>
          <cell r="C2135">
            <v>0</v>
          </cell>
          <cell r="D2135">
            <v>0</v>
          </cell>
        </row>
        <row r="2136">
          <cell r="A2136" t="str">
            <v xml:space="preserve">5315-5-100                                   </v>
          </cell>
          <cell r="C2136">
            <v>0</v>
          </cell>
          <cell r="D2136">
            <v>0</v>
          </cell>
        </row>
        <row r="2137">
          <cell r="A2137" t="str">
            <v xml:space="preserve">5315-5-200                                   </v>
          </cell>
          <cell r="C2137">
            <v>0</v>
          </cell>
          <cell r="D2137">
            <v>0</v>
          </cell>
        </row>
        <row r="2138">
          <cell r="A2138" t="str">
            <v xml:space="preserve">5315-6                                       </v>
          </cell>
          <cell r="C2138">
            <v>0</v>
          </cell>
          <cell r="D2138">
            <v>0</v>
          </cell>
        </row>
        <row r="2139">
          <cell r="A2139" t="str">
            <v xml:space="preserve">5315-6-100                                   </v>
          </cell>
          <cell r="C2139">
            <v>0</v>
          </cell>
          <cell r="D2139">
            <v>22000</v>
          </cell>
        </row>
        <row r="2140">
          <cell r="A2140" t="str">
            <v xml:space="preserve">5315-6-150                                   </v>
          </cell>
          <cell r="C2140">
            <v>19000</v>
          </cell>
          <cell r="D2140">
            <v>0</v>
          </cell>
        </row>
        <row r="2141">
          <cell r="A2141" t="str">
            <v xml:space="preserve">5315-6-170                                   </v>
          </cell>
          <cell r="C2141">
            <v>0</v>
          </cell>
          <cell r="D2141">
            <v>0</v>
          </cell>
        </row>
        <row r="2142">
          <cell r="A2142" t="str">
            <v xml:space="preserve">5315-6-200                                   </v>
          </cell>
          <cell r="C2142">
            <v>0</v>
          </cell>
          <cell r="D2142">
            <v>0</v>
          </cell>
        </row>
        <row r="2143">
          <cell r="A2143" t="str">
            <v xml:space="preserve">5315-6-250                                   </v>
          </cell>
          <cell r="C2143">
            <v>0</v>
          </cell>
          <cell r="D2143">
            <v>0</v>
          </cell>
        </row>
        <row r="2144">
          <cell r="A2144" t="str">
            <v xml:space="preserve">5315-6-270                                   </v>
          </cell>
          <cell r="C2144">
            <v>0</v>
          </cell>
          <cell r="D2144">
            <v>0</v>
          </cell>
        </row>
        <row r="2145">
          <cell r="A2145" t="str">
            <v xml:space="preserve">5315-6-300                                   </v>
          </cell>
          <cell r="C2145">
            <v>2399600</v>
          </cell>
          <cell r="D2145">
            <v>475600</v>
          </cell>
        </row>
        <row r="2146">
          <cell r="A2146" t="str">
            <v xml:space="preserve">5315-7-100                                   </v>
          </cell>
          <cell r="C2146">
            <v>0</v>
          </cell>
          <cell r="D2146">
            <v>0</v>
          </cell>
        </row>
        <row r="2147">
          <cell r="A2147" t="str">
            <v xml:space="preserve">5315-7-200                                   </v>
          </cell>
          <cell r="C2147">
            <v>0</v>
          </cell>
          <cell r="D2147">
            <v>0</v>
          </cell>
        </row>
        <row r="2148">
          <cell r="A2148" t="str">
            <v xml:space="preserve">5316-2-110                                   </v>
          </cell>
          <cell r="C2148">
            <v>4381.25</v>
          </cell>
          <cell r="D2148">
            <v>876.25</v>
          </cell>
        </row>
        <row r="2149">
          <cell r="A2149" t="str">
            <v xml:space="preserve">5316-2-112-1                                 </v>
          </cell>
          <cell r="C2149">
            <v>1418.75</v>
          </cell>
          <cell r="D2149">
            <v>283.75</v>
          </cell>
        </row>
        <row r="2150">
          <cell r="A2150" t="str">
            <v xml:space="preserve">5316-2-115                                   </v>
          </cell>
          <cell r="C2150">
            <v>47988</v>
          </cell>
          <cell r="D2150">
            <v>153986.06</v>
          </cell>
        </row>
        <row r="2151">
          <cell r="A2151" t="str">
            <v xml:space="preserve">5317-2                                       </v>
          </cell>
          <cell r="C2151">
            <v>0</v>
          </cell>
          <cell r="D2151">
            <v>0</v>
          </cell>
        </row>
        <row r="2152">
          <cell r="A2152" t="str">
            <v xml:space="preserve">5317-2-000                                   </v>
          </cell>
          <cell r="C2152">
            <v>55.84</v>
          </cell>
          <cell r="D2152">
            <v>0</v>
          </cell>
        </row>
        <row r="2153">
          <cell r="A2153" t="str">
            <v xml:space="preserve">5317-2-100                                   </v>
          </cell>
          <cell r="C2153">
            <v>231.74</v>
          </cell>
          <cell r="D2153">
            <v>99</v>
          </cell>
        </row>
        <row r="2154">
          <cell r="A2154" t="str">
            <v xml:space="preserve">5317-2-110                                   </v>
          </cell>
          <cell r="C2154">
            <v>45755.28</v>
          </cell>
          <cell r="D2154">
            <v>17402.5</v>
          </cell>
        </row>
        <row r="2155">
          <cell r="A2155" t="str">
            <v xml:space="preserve">5317-2-111                                   </v>
          </cell>
          <cell r="C2155">
            <v>0</v>
          </cell>
          <cell r="D2155">
            <v>0</v>
          </cell>
        </row>
        <row r="2156">
          <cell r="A2156" t="str">
            <v xml:space="preserve">5317-2-112                                   </v>
          </cell>
          <cell r="C2156">
            <v>1288.6400000000001</v>
          </cell>
          <cell r="D2156">
            <v>207.5</v>
          </cell>
        </row>
        <row r="2157">
          <cell r="A2157" t="str">
            <v xml:space="preserve">5317-2-112-1                                 </v>
          </cell>
          <cell r="C2157">
            <v>0</v>
          </cell>
          <cell r="D2157">
            <v>0</v>
          </cell>
        </row>
        <row r="2158">
          <cell r="A2158" t="str">
            <v xml:space="preserve">5317-2-112-2                                 </v>
          </cell>
          <cell r="C2158">
            <v>0</v>
          </cell>
          <cell r="D2158">
            <v>0</v>
          </cell>
        </row>
        <row r="2159">
          <cell r="A2159" t="str">
            <v xml:space="preserve">5317-2-112-3                                 </v>
          </cell>
          <cell r="C2159">
            <v>0</v>
          </cell>
          <cell r="D2159">
            <v>336</v>
          </cell>
        </row>
        <row r="2160">
          <cell r="A2160" t="str">
            <v xml:space="preserve">5317-2-113                                   </v>
          </cell>
          <cell r="C2160">
            <v>1804.91</v>
          </cell>
          <cell r="D2160">
            <v>226.98000000000002</v>
          </cell>
        </row>
        <row r="2161">
          <cell r="A2161" t="str">
            <v xml:space="preserve">5317-2-114                                   </v>
          </cell>
          <cell r="C2161">
            <v>80</v>
          </cell>
          <cell r="D2161">
            <v>0</v>
          </cell>
        </row>
        <row r="2162">
          <cell r="A2162" t="str">
            <v xml:space="preserve">5317-2-115                                   </v>
          </cell>
          <cell r="C2162">
            <v>2532.98</v>
          </cell>
          <cell r="D2162">
            <v>882.98999999999978</v>
          </cell>
        </row>
        <row r="2163">
          <cell r="A2163" t="str">
            <v xml:space="preserve">5317-2-120                                   </v>
          </cell>
          <cell r="C2163">
            <v>1303.8599999999999</v>
          </cell>
          <cell r="D2163">
            <v>0</v>
          </cell>
        </row>
        <row r="2164">
          <cell r="A2164" t="str">
            <v xml:space="preserve">5317-2-130                                   </v>
          </cell>
          <cell r="C2164">
            <v>34565.07</v>
          </cell>
          <cell r="D2164">
            <v>6450.0999999999985</v>
          </cell>
        </row>
        <row r="2165">
          <cell r="A2165" t="str">
            <v xml:space="preserve">5317-2-140                                   </v>
          </cell>
          <cell r="C2165">
            <v>0</v>
          </cell>
          <cell r="D2165">
            <v>0</v>
          </cell>
        </row>
        <row r="2166">
          <cell r="A2166" t="str">
            <v xml:space="preserve">5317-2-141                                   </v>
          </cell>
          <cell r="C2166">
            <v>0</v>
          </cell>
          <cell r="D2166">
            <v>0</v>
          </cell>
        </row>
        <row r="2167">
          <cell r="A2167" t="str">
            <v xml:space="preserve">5317-2-142                                   </v>
          </cell>
          <cell r="C2167">
            <v>0</v>
          </cell>
          <cell r="D2167">
            <v>0</v>
          </cell>
        </row>
        <row r="2168">
          <cell r="A2168" t="str">
            <v xml:space="preserve">5317-2-200                                   </v>
          </cell>
          <cell r="C2168">
            <v>299811.14</v>
          </cell>
          <cell r="D2168">
            <v>81156.899999999965</v>
          </cell>
        </row>
        <row r="2169">
          <cell r="A2169" t="str">
            <v xml:space="preserve">5317-2-300                                   </v>
          </cell>
          <cell r="C2169">
            <v>3.33</v>
          </cell>
          <cell r="D2169">
            <v>0</v>
          </cell>
        </row>
        <row r="2170">
          <cell r="A2170" t="str">
            <v xml:space="preserve">5317-2-400                                   </v>
          </cell>
          <cell r="C2170">
            <v>8221.2199999999993</v>
          </cell>
          <cell r="D2170">
            <v>390.98000000000138</v>
          </cell>
        </row>
        <row r="2171">
          <cell r="A2171" t="str">
            <v xml:space="preserve">5317-2-500                                   </v>
          </cell>
          <cell r="C2171">
            <v>0</v>
          </cell>
          <cell r="D2171">
            <v>0</v>
          </cell>
        </row>
        <row r="2172">
          <cell r="A2172" t="str">
            <v xml:space="preserve">5317-2-600                                   </v>
          </cell>
          <cell r="C2172">
            <v>87.92</v>
          </cell>
          <cell r="D2172">
            <v>0</v>
          </cell>
        </row>
        <row r="2173">
          <cell r="A2173" t="str">
            <v xml:space="preserve">5317-2-610                                   </v>
          </cell>
          <cell r="C2173">
            <v>0</v>
          </cell>
          <cell r="D2173">
            <v>0</v>
          </cell>
        </row>
        <row r="2174">
          <cell r="A2174" t="str">
            <v xml:space="preserve">5317-2-620                                   </v>
          </cell>
          <cell r="C2174">
            <v>0</v>
          </cell>
          <cell r="D2174">
            <v>0</v>
          </cell>
        </row>
        <row r="2175">
          <cell r="A2175" t="str">
            <v xml:space="preserve">5317-2-700                                   </v>
          </cell>
          <cell r="C2175">
            <v>5858.95</v>
          </cell>
          <cell r="D2175">
            <v>1250</v>
          </cell>
        </row>
        <row r="2176">
          <cell r="A2176" t="str">
            <v xml:space="preserve">5317-2-710                                   </v>
          </cell>
          <cell r="C2176">
            <v>18965.8</v>
          </cell>
          <cell r="D2176">
            <v>6171.18</v>
          </cell>
        </row>
        <row r="2177">
          <cell r="A2177" t="str">
            <v xml:space="preserve">5317-2-720                                   </v>
          </cell>
          <cell r="C2177">
            <v>3565.39</v>
          </cell>
          <cell r="D2177">
            <v>3912.0000000000005</v>
          </cell>
        </row>
        <row r="2178">
          <cell r="A2178" t="str">
            <v xml:space="preserve">5317-3                                       </v>
          </cell>
          <cell r="C2178">
            <v>0</v>
          </cell>
          <cell r="D2178">
            <v>0</v>
          </cell>
        </row>
        <row r="2179">
          <cell r="A2179" t="str">
            <v xml:space="preserve">5317-3-000                                   </v>
          </cell>
          <cell r="C2179">
            <v>0</v>
          </cell>
          <cell r="D2179">
            <v>0</v>
          </cell>
        </row>
        <row r="2180">
          <cell r="A2180" t="str">
            <v xml:space="preserve">5317-3-100                                   </v>
          </cell>
          <cell r="C2180">
            <v>488583.06</v>
          </cell>
          <cell r="D2180">
            <v>232713.14999999997</v>
          </cell>
        </row>
        <row r="2181">
          <cell r="A2181" t="str">
            <v xml:space="preserve">5317-3-200                                   </v>
          </cell>
          <cell r="C2181">
            <v>0</v>
          </cell>
          <cell r="D2181">
            <v>0</v>
          </cell>
        </row>
        <row r="2182">
          <cell r="A2182" t="str">
            <v xml:space="preserve">5317-5                                       </v>
          </cell>
          <cell r="C2182">
            <v>0</v>
          </cell>
          <cell r="D2182">
            <v>0</v>
          </cell>
        </row>
        <row r="2183">
          <cell r="A2183" t="str">
            <v xml:space="preserve">5317-5-100                                   </v>
          </cell>
          <cell r="C2183">
            <v>0</v>
          </cell>
          <cell r="D2183">
            <v>0</v>
          </cell>
        </row>
        <row r="2184">
          <cell r="A2184" t="str">
            <v xml:space="preserve">5317-5-200                                   </v>
          </cell>
          <cell r="C2184">
            <v>0</v>
          </cell>
          <cell r="D2184">
            <v>0</v>
          </cell>
        </row>
        <row r="2185">
          <cell r="A2185" t="str">
            <v xml:space="preserve">5317-6                                       </v>
          </cell>
          <cell r="C2185">
            <v>0</v>
          </cell>
          <cell r="D2185">
            <v>0</v>
          </cell>
        </row>
        <row r="2186">
          <cell r="A2186" t="str">
            <v xml:space="preserve">5317-6-100                                   </v>
          </cell>
          <cell r="C2186">
            <v>2617649.4700000002</v>
          </cell>
          <cell r="D2186">
            <v>475250.93999999994</v>
          </cell>
        </row>
        <row r="2187">
          <cell r="A2187" t="str">
            <v xml:space="preserve">5317-6-150                                   </v>
          </cell>
          <cell r="C2187">
            <v>242050.21</v>
          </cell>
          <cell r="D2187">
            <v>21038.24000000002</v>
          </cell>
        </row>
        <row r="2188">
          <cell r="A2188" t="str">
            <v xml:space="preserve">5317-6-170                                   </v>
          </cell>
          <cell r="C2188">
            <v>0</v>
          </cell>
          <cell r="D2188">
            <v>0</v>
          </cell>
        </row>
        <row r="2189">
          <cell r="A2189" t="str">
            <v xml:space="preserve">5317-6-200                                   </v>
          </cell>
          <cell r="C2189">
            <v>4661.29</v>
          </cell>
          <cell r="D2189">
            <v>1141</v>
          </cell>
        </row>
        <row r="2190">
          <cell r="A2190" t="str">
            <v xml:space="preserve">5317-6-250                                   </v>
          </cell>
          <cell r="C2190">
            <v>97653.35</v>
          </cell>
          <cell r="D2190">
            <v>24147</v>
          </cell>
        </row>
        <row r="2191">
          <cell r="A2191" t="str">
            <v xml:space="preserve">5317-6-270                                   </v>
          </cell>
          <cell r="C2191">
            <v>0</v>
          </cell>
          <cell r="D2191">
            <v>0</v>
          </cell>
        </row>
        <row r="2192">
          <cell r="A2192" t="str">
            <v xml:space="preserve">5317-6-300                                   </v>
          </cell>
          <cell r="C2192">
            <v>2084.2600000000002</v>
          </cell>
          <cell r="D2192">
            <v>397.97999999999956</v>
          </cell>
        </row>
        <row r="2193">
          <cell r="A2193" t="str">
            <v xml:space="preserve">5317-7-100                                   </v>
          </cell>
          <cell r="C2193">
            <v>0</v>
          </cell>
          <cell r="D2193">
            <v>0</v>
          </cell>
        </row>
        <row r="2194">
          <cell r="A2194" t="str">
            <v xml:space="preserve">5317-7-200                                   </v>
          </cell>
          <cell r="C2194">
            <v>0</v>
          </cell>
          <cell r="D2194">
            <v>0</v>
          </cell>
        </row>
        <row r="2195">
          <cell r="A2195" t="str">
            <v xml:space="preserve">5319-2-100                                   </v>
          </cell>
          <cell r="C2195">
            <v>1402674.15</v>
          </cell>
          <cell r="D2195">
            <v>278676.85000000009</v>
          </cell>
        </row>
        <row r="2196">
          <cell r="A2196" t="str">
            <v xml:space="preserve">5319-2-110                                   </v>
          </cell>
          <cell r="C2196">
            <v>2328.67</v>
          </cell>
          <cell r="D2196">
            <v>16953.96</v>
          </cell>
        </row>
        <row r="2197">
          <cell r="A2197" t="str">
            <v xml:space="preserve">5319-2-115                                   </v>
          </cell>
          <cell r="C2197">
            <v>2515143.29</v>
          </cell>
          <cell r="D2197">
            <v>499697.31999999983</v>
          </cell>
        </row>
        <row r="2198">
          <cell r="A2198" t="str">
            <v xml:space="preserve">5319-6-100                                   </v>
          </cell>
          <cell r="C2198">
            <v>45625.04</v>
          </cell>
          <cell r="D2198">
            <v>9064.57</v>
          </cell>
        </row>
        <row r="2199">
          <cell r="A2199" t="str">
            <v xml:space="preserve">5320-2                                       </v>
          </cell>
          <cell r="C2199">
            <v>0</v>
          </cell>
          <cell r="D2199">
            <v>0</v>
          </cell>
        </row>
        <row r="2200">
          <cell r="A2200" t="str">
            <v xml:space="preserve">5320-2-000                                   </v>
          </cell>
          <cell r="C2200">
            <v>0</v>
          </cell>
          <cell r="D2200">
            <v>0</v>
          </cell>
        </row>
        <row r="2201">
          <cell r="A2201" t="str">
            <v xml:space="preserve">5320-2-100                                   </v>
          </cell>
          <cell r="C2201">
            <v>412731.43</v>
          </cell>
          <cell r="D2201">
            <v>81999.62</v>
          </cell>
        </row>
        <row r="2202">
          <cell r="A2202" t="str">
            <v xml:space="preserve">5320-2-110                                   </v>
          </cell>
          <cell r="C2202">
            <v>305139.93</v>
          </cell>
          <cell r="D2202">
            <v>60623.81</v>
          </cell>
        </row>
        <row r="2203">
          <cell r="A2203" t="str">
            <v xml:space="preserve">5320-2-111                                   </v>
          </cell>
          <cell r="C2203">
            <v>14950.17</v>
          </cell>
          <cell r="D2203">
            <v>2970.2300000000014</v>
          </cell>
        </row>
        <row r="2204">
          <cell r="A2204" t="str">
            <v xml:space="preserve">5320-2-112                                   </v>
          </cell>
          <cell r="C2204">
            <v>33905.24</v>
          </cell>
          <cell r="D2204">
            <v>7027.6300000000047</v>
          </cell>
        </row>
        <row r="2205">
          <cell r="A2205" t="str">
            <v xml:space="preserve">5320-2-120                                   </v>
          </cell>
          <cell r="C2205">
            <v>0</v>
          </cell>
          <cell r="D2205">
            <v>0</v>
          </cell>
        </row>
        <row r="2206">
          <cell r="A2206" t="str">
            <v xml:space="preserve">5320-2-130                                   </v>
          </cell>
          <cell r="C2206">
            <v>0</v>
          </cell>
          <cell r="D2206">
            <v>0</v>
          </cell>
        </row>
        <row r="2207">
          <cell r="A2207" t="str">
            <v xml:space="preserve">5320-2-140                                   </v>
          </cell>
          <cell r="C2207">
            <v>0</v>
          </cell>
          <cell r="D2207">
            <v>0</v>
          </cell>
        </row>
        <row r="2208">
          <cell r="A2208" t="str">
            <v xml:space="preserve">5320-2-141                                   </v>
          </cell>
          <cell r="C2208">
            <v>0</v>
          </cell>
          <cell r="D2208">
            <v>0</v>
          </cell>
        </row>
        <row r="2209">
          <cell r="A2209" t="str">
            <v xml:space="preserve">5320-2-142                                   </v>
          </cell>
          <cell r="C2209">
            <v>0</v>
          </cell>
          <cell r="D2209">
            <v>0</v>
          </cell>
        </row>
        <row r="2210">
          <cell r="A2210" t="str">
            <v xml:space="preserve">5320-2-200                                   </v>
          </cell>
          <cell r="C2210">
            <v>188945.86</v>
          </cell>
          <cell r="D2210">
            <v>37538.900000000023</v>
          </cell>
        </row>
        <row r="2211">
          <cell r="A2211" t="str">
            <v xml:space="preserve">5320-2-300                                   </v>
          </cell>
          <cell r="C2211">
            <v>0</v>
          </cell>
          <cell r="D2211">
            <v>0</v>
          </cell>
        </row>
        <row r="2212">
          <cell r="A2212" t="str">
            <v xml:space="preserve">5320-2-400                                   </v>
          </cell>
          <cell r="C2212">
            <v>0</v>
          </cell>
          <cell r="D2212">
            <v>0</v>
          </cell>
        </row>
        <row r="2213">
          <cell r="A2213" t="str">
            <v xml:space="preserve">5320-2-500                                   </v>
          </cell>
          <cell r="C2213">
            <v>0</v>
          </cell>
          <cell r="D2213">
            <v>0</v>
          </cell>
        </row>
        <row r="2214">
          <cell r="A2214" t="str">
            <v xml:space="preserve">5320-2-600                                   </v>
          </cell>
          <cell r="C2214">
            <v>0</v>
          </cell>
          <cell r="D2214">
            <v>0</v>
          </cell>
        </row>
        <row r="2215">
          <cell r="A2215" t="str">
            <v xml:space="preserve">5320-2-610                                   </v>
          </cell>
          <cell r="C2215">
            <v>0</v>
          </cell>
          <cell r="D2215">
            <v>0</v>
          </cell>
        </row>
        <row r="2216">
          <cell r="A2216" t="str">
            <v xml:space="preserve">5320-2-620                                   </v>
          </cell>
          <cell r="C2216">
            <v>0</v>
          </cell>
          <cell r="D2216">
            <v>0</v>
          </cell>
        </row>
        <row r="2217">
          <cell r="A2217" t="str">
            <v xml:space="preserve">5320-2-700                                   </v>
          </cell>
          <cell r="C2217">
            <v>0</v>
          </cell>
          <cell r="D2217">
            <v>0</v>
          </cell>
        </row>
        <row r="2218">
          <cell r="A2218" t="str">
            <v xml:space="preserve">5320-2-710                                   </v>
          </cell>
          <cell r="C2218">
            <v>0</v>
          </cell>
          <cell r="D2218">
            <v>0</v>
          </cell>
        </row>
        <row r="2219">
          <cell r="A2219" t="str">
            <v xml:space="preserve">5320-2-720                                   </v>
          </cell>
          <cell r="C2219">
            <v>0</v>
          </cell>
          <cell r="D2219">
            <v>0</v>
          </cell>
        </row>
        <row r="2220">
          <cell r="A2220" t="str">
            <v xml:space="preserve">5320-3                                       </v>
          </cell>
          <cell r="C2220">
            <v>0</v>
          </cell>
          <cell r="D2220">
            <v>0</v>
          </cell>
        </row>
        <row r="2221">
          <cell r="A2221" t="str">
            <v xml:space="preserve">5320-3-000                                   </v>
          </cell>
          <cell r="C2221">
            <v>0</v>
          </cell>
          <cell r="D2221">
            <v>0</v>
          </cell>
        </row>
        <row r="2222">
          <cell r="A2222" t="str">
            <v xml:space="preserve">5320-3-100                                   </v>
          </cell>
          <cell r="C2222">
            <v>328975.38</v>
          </cell>
          <cell r="D2222">
            <v>65359.339999999967</v>
          </cell>
        </row>
        <row r="2223">
          <cell r="A2223" t="str">
            <v xml:space="preserve">5320-3-200                                   </v>
          </cell>
          <cell r="C2223">
            <v>0</v>
          </cell>
          <cell r="D2223">
            <v>0</v>
          </cell>
        </row>
        <row r="2224">
          <cell r="A2224" t="str">
            <v xml:space="preserve">5320-5                                       </v>
          </cell>
          <cell r="C2224">
            <v>0</v>
          </cell>
          <cell r="D2224">
            <v>0</v>
          </cell>
        </row>
        <row r="2225">
          <cell r="A2225" t="str">
            <v xml:space="preserve">5320-5-100                                   </v>
          </cell>
          <cell r="C2225">
            <v>0</v>
          </cell>
          <cell r="D2225">
            <v>0</v>
          </cell>
        </row>
        <row r="2226">
          <cell r="A2226" t="str">
            <v xml:space="preserve">5320-5-200                                   </v>
          </cell>
          <cell r="C2226">
            <v>0</v>
          </cell>
          <cell r="D2226">
            <v>0</v>
          </cell>
        </row>
        <row r="2227">
          <cell r="A2227" t="str">
            <v xml:space="preserve">5320-6                                       </v>
          </cell>
          <cell r="C2227">
            <v>0</v>
          </cell>
          <cell r="D2227">
            <v>0</v>
          </cell>
        </row>
        <row r="2228">
          <cell r="A2228" t="str">
            <v xml:space="preserve">5320-6-100                                   </v>
          </cell>
          <cell r="C2228">
            <v>793838.96</v>
          </cell>
          <cell r="D2228">
            <v>157716.32000000007</v>
          </cell>
        </row>
        <row r="2229">
          <cell r="A2229" t="str">
            <v xml:space="preserve">5320-6-150                                   </v>
          </cell>
          <cell r="C2229">
            <v>732387.75</v>
          </cell>
          <cell r="D2229">
            <v>145507.5</v>
          </cell>
        </row>
        <row r="2230">
          <cell r="A2230" t="str">
            <v xml:space="preserve">5320-6-170                                   </v>
          </cell>
          <cell r="C2230">
            <v>0</v>
          </cell>
          <cell r="D2230">
            <v>0</v>
          </cell>
        </row>
        <row r="2231">
          <cell r="A2231" t="str">
            <v xml:space="preserve">5320-6-200                                   </v>
          </cell>
          <cell r="C2231">
            <v>0</v>
          </cell>
          <cell r="D2231">
            <v>0</v>
          </cell>
        </row>
        <row r="2232">
          <cell r="A2232" t="str">
            <v xml:space="preserve">5320-6-250                                   </v>
          </cell>
          <cell r="C2232">
            <v>0</v>
          </cell>
          <cell r="D2232">
            <v>0</v>
          </cell>
        </row>
        <row r="2233">
          <cell r="A2233" t="str">
            <v xml:space="preserve">5320-6-270                                   </v>
          </cell>
          <cell r="C2233">
            <v>0</v>
          </cell>
          <cell r="D2233">
            <v>0</v>
          </cell>
        </row>
        <row r="2234">
          <cell r="A2234" t="str">
            <v xml:space="preserve">5320-6-300                                   </v>
          </cell>
          <cell r="C2234">
            <v>0</v>
          </cell>
          <cell r="D2234">
            <v>0</v>
          </cell>
        </row>
        <row r="2235">
          <cell r="A2235" t="str">
            <v xml:space="preserve">5320-7-100                                   </v>
          </cell>
          <cell r="C2235">
            <v>0</v>
          </cell>
          <cell r="D2235">
            <v>0</v>
          </cell>
        </row>
        <row r="2236">
          <cell r="A2236" t="str">
            <v xml:space="preserve">5320-7-200                                   </v>
          </cell>
          <cell r="C2236">
            <v>0</v>
          </cell>
          <cell r="D2236">
            <v>0</v>
          </cell>
        </row>
        <row r="2237">
          <cell r="A2237" t="str">
            <v xml:space="preserve">5321-2                                       </v>
          </cell>
          <cell r="C2237">
            <v>0</v>
          </cell>
          <cell r="D2237">
            <v>0</v>
          </cell>
        </row>
        <row r="2238">
          <cell r="A2238" t="str">
            <v xml:space="preserve">5321-2-000                                   </v>
          </cell>
          <cell r="C2238">
            <v>0</v>
          </cell>
          <cell r="D2238">
            <v>0</v>
          </cell>
        </row>
        <row r="2239">
          <cell r="A2239" t="str">
            <v xml:space="preserve">5321-2-100                                   </v>
          </cell>
          <cell r="C2239">
            <v>138530.99</v>
          </cell>
          <cell r="D2239">
            <v>27544.119999999995</v>
          </cell>
        </row>
        <row r="2240">
          <cell r="A2240" t="str">
            <v xml:space="preserve">5321-2-110                                   </v>
          </cell>
          <cell r="C2240">
            <v>0</v>
          </cell>
          <cell r="D2240">
            <v>0</v>
          </cell>
        </row>
        <row r="2241">
          <cell r="A2241" t="str">
            <v xml:space="preserve">5321-2-112                                   </v>
          </cell>
          <cell r="C2241">
            <v>26393.34</v>
          </cell>
          <cell r="D2241">
            <v>5243.7099999999991</v>
          </cell>
        </row>
        <row r="2242">
          <cell r="A2242" t="str">
            <v xml:space="preserve">5321-2-120                                   </v>
          </cell>
          <cell r="C2242">
            <v>0</v>
          </cell>
          <cell r="D2242">
            <v>0</v>
          </cell>
        </row>
        <row r="2243">
          <cell r="A2243" t="str">
            <v xml:space="preserve">5321-2-130                                   </v>
          </cell>
          <cell r="C2243">
            <v>0</v>
          </cell>
          <cell r="D2243">
            <v>0</v>
          </cell>
        </row>
        <row r="2244">
          <cell r="A2244" t="str">
            <v xml:space="preserve">5321-2-140                                   </v>
          </cell>
          <cell r="C2244">
            <v>0</v>
          </cell>
          <cell r="D2244">
            <v>0</v>
          </cell>
        </row>
        <row r="2245">
          <cell r="A2245" t="str">
            <v xml:space="preserve">5321-2-141                                   </v>
          </cell>
          <cell r="C2245">
            <v>0</v>
          </cell>
          <cell r="D2245">
            <v>0</v>
          </cell>
        </row>
        <row r="2246">
          <cell r="A2246" t="str">
            <v xml:space="preserve">5321-2-142                                   </v>
          </cell>
          <cell r="C2246">
            <v>0</v>
          </cell>
          <cell r="D2246">
            <v>0</v>
          </cell>
        </row>
        <row r="2247">
          <cell r="A2247" t="str">
            <v xml:space="preserve">5321-2-200                                   </v>
          </cell>
          <cell r="C2247">
            <v>0</v>
          </cell>
          <cell r="D2247">
            <v>0</v>
          </cell>
        </row>
        <row r="2248">
          <cell r="A2248" t="str">
            <v xml:space="preserve">5321-2-300                                   </v>
          </cell>
          <cell r="C2248">
            <v>0</v>
          </cell>
          <cell r="D2248">
            <v>0</v>
          </cell>
        </row>
        <row r="2249">
          <cell r="A2249" t="str">
            <v xml:space="preserve">5321-2-400                                   </v>
          </cell>
          <cell r="C2249">
            <v>0</v>
          </cell>
          <cell r="D2249">
            <v>0</v>
          </cell>
        </row>
        <row r="2250">
          <cell r="A2250" t="str">
            <v xml:space="preserve">5321-2-500                                   </v>
          </cell>
          <cell r="C2250">
            <v>0</v>
          </cell>
          <cell r="D2250">
            <v>0</v>
          </cell>
        </row>
        <row r="2251">
          <cell r="A2251" t="str">
            <v xml:space="preserve">5321-2-600                                   </v>
          </cell>
          <cell r="C2251">
            <v>0</v>
          </cell>
          <cell r="D2251">
            <v>0</v>
          </cell>
        </row>
        <row r="2252">
          <cell r="A2252" t="str">
            <v xml:space="preserve">5321-2-610                                   </v>
          </cell>
          <cell r="C2252">
            <v>0</v>
          </cell>
          <cell r="D2252">
            <v>0</v>
          </cell>
        </row>
        <row r="2253">
          <cell r="A2253" t="str">
            <v xml:space="preserve">5321-2-620                                   </v>
          </cell>
          <cell r="C2253">
            <v>0</v>
          </cell>
          <cell r="D2253">
            <v>0</v>
          </cell>
        </row>
        <row r="2254">
          <cell r="A2254" t="str">
            <v xml:space="preserve">5321-2-700                                   </v>
          </cell>
          <cell r="C2254">
            <v>0</v>
          </cell>
          <cell r="D2254">
            <v>0</v>
          </cell>
        </row>
        <row r="2255">
          <cell r="A2255" t="str">
            <v xml:space="preserve">5321-2-710                                   </v>
          </cell>
          <cell r="C2255">
            <v>0</v>
          </cell>
          <cell r="D2255">
            <v>0</v>
          </cell>
        </row>
        <row r="2256">
          <cell r="A2256" t="str">
            <v xml:space="preserve">5321-2-720                                   </v>
          </cell>
          <cell r="C2256">
            <v>0</v>
          </cell>
          <cell r="D2256">
            <v>0</v>
          </cell>
        </row>
        <row r="2257">
          <cell r="A2257" t="str">
            <v xml:space="preserve">5321-3                                       </v>
          </cell>
          <cell r="C2257">
            <v>0</v>
          </cell>
          <cell r="D2257">
            <v>0</v>
          </cell>
        </row>
        <row r="2258">
          <cell r="A2258" t="str">
            <v xml:space="preserve">5321-3-000                                   </v>
          </cell>
          <cell r="C2258">
            <v>0</v>
          </cell>
          <cell r="D2258">
            <v>0</v>
          </cell>
        </row>
        <row r="2259">
          <cell r="A2259" t="str">
            <v xml:space="preserve">5321-3-100                                   </v>
          </cell>
          <cell r="C2259">
            <v>1147.99</v>
          </cell>
          <cell r="D2259">
            <v>228.07999999999993</v>
          </cell>
        </row>
        <row r="2260">
          <cell r="A2260" t="str">
            <v xml:space="preserve">5321-3-200                                   </v>
          </cell>
          <cell r="C2260">
            <v>0</v>
          </cell>
          <cell r="D2260">
            <v>0</v>
          </cell>
        </row>
        <row r="2261">
          <cell r="A2261" t="str">
            <v xml:space="preserve">5321-5                                       </v>
          </cell>
          <cell r="C2261">
            <v>0</v>
          </cell>
          <cell r="D2261">
            <v>0</v>
          </cell>
        </row>
        <row r="2262">
          <cell r="A2262" t="str">
            <v xml:space="preserve">5321-5-100                                   </v>
          </cell>
          <cell r="C2262">
            <v>0</v>
          </cell>
          <cell r="D2262">
            <v>0</v>
          </cell>
        </row>
        <row r="2263">
          <cell r="A2263" t="str">
            <v xml:space="preserve">5321-5-200                                   </v>
          </cell>
          <cell r="C2263">
            <v>0</v>
          </cell>
          <cell r="D2263">
            <v>0</v>
          </cell>
        </row>
        <row r="2264">
          <cell r="A2264" t="str">
            <v xml:space="preserve">5321-6                                       </v>
          </cell>
          <cell r="C2264">
            <v>0</v>
          </cell>
          <cell r="D2264">
            <v>0</v>
          </cell>
        </row>
        <row r="2265">
          <cell r="A2265" t="str">
            <v xml:space="preserve">5321-6-100                                   </v>
          </cell>
          <cell r="C2265">
            <v>1499.1</v>
          </cell>
          <cell r="D2265">
            <v>297.84000000000015</v>
          </cell>
        </row>
        <row r="2266">
          <cell r="A2266" t="str">
            <v xml:space="preserve">5321-6-150                                   </v>
          </cell>
          <cell r="C2266">
            <v>47824.04</v>
          </cell>
          <cell r="D2266">
            <v>9501.4599999999991</v>
          </cell>
        </row>
        <row r="2267">
          <cell r="A2267" t="str">
            <v xml:space="preserve">5321-6-170                                   </v>
          </cell>
          <cell r="C2267">
            <v>0</v>
          </cell>
          <cell r="D2267">
            <v>0</v>
          </cell>
        </row>
        <row r="2268">
          <cell r="A2268" t="str">
            <v xml:space="preserve">5321-6-200                                   </v>
          </cell>
          <cell r="C2268">
            <v>0</v>
          </cell>
          <cell r="D2268">
            <v>0</v>
          </cell>
        </row>
        <row r="2269">
          <cell r="A2269" t="str">
            <v xml:space="preserve">5321-6-250                                   </v>
          </cell>
          <cell r="C2269">
            <v>0</v>
          </cell>
          <cell r="D2269">
            <v>0</v>
          </cell>
        </row>
        <row r="2270">
          <cell r="A2270" t="str">
            <v xml:space="preserve">5321-6-270                                   </v>
          </cell>
          <cell r="C2270">
            <v>0</v>
          </cell>
          <cell r="D2270">
            <v>0</v>
          </cell>
        </row>
        <row r="2271">
          <cell r="A2271" t="str">
            <v xml:space="preserve">5321-6-300                                   </v>
          </cell>
          <cell r="C2271">
            <v>0</v>
          </cell>
          <cell r="D2271">
            <v>0</v>
          </cell>
        </row>
        <row r="2272">
          <cell r="A2272" t="str">
            <v xml:space="preserve">5321-7-100                                   </v>
          </cell>
          <cell r="C2272">
            <v>0</v>
          </cell>
          <cell r="D2272">
            <v>0</v>
          </cell>
        </row>
        <row r="2273">
          <cell r="A2273" t="str">
            <v xml:space="preserve">5321-7-200                                   </v>
          </cell>
          <cell r="C2273">
            <v>0</v>
          </cell>
          <cell r="D2273">
            <v>0</v>
          </cell>
        </row>
        <row r="2274">
          <cell r="A2274" t="str">
            <v xml:space="preserve">5325-2                                       </v>
          </cell>
          <cell r="C2274">
            <v>0</v>
          </cell>
          <cell r="D2274">
            <v>0</v>
          </cell>
        </row>
        <row r="2275">
          <cell r="A2275" t="str">
            <v xml:space="preserve">5325-2-000                                   </v>
          </cell>
          <cell r="C2275">
            <v>0</v>
          </cell>
          <cell r="D2275">
            <v>0</v>
          </cell>
        </row>
        <row r="2276">
          <cell r="A2276" t="str">
            <v xml:space="preserve">5325-2-100                                   </v>
          </cell>
          <cell r="C2276">
            <v>13915.32</v>
          </cell>
          <cell r="D2276">
            <v>2764.630000000001</v>
          </cell>
        </row>
        <row r="2277">
          <cell r="A2277" t="str">
            <v xml:space="preserve">5325-2-110                                   </v>
          </cell>
          <cell r="C2277">
            <v>0</v>
          </cell>
          <cell r="D2277">
            <v>0</v>
          </cell>
        </row>
        <row r="2278">
          <cell r="A2278" t="str">
            <v xml:space="preserve">5325-2-120                                   </v>
          </cell>
          <cell r="C2278">
            <v>0</v>
          </cell>
          <cell r="D2278">
            <v>0</v>
          </cell>
        </row>
        <row r="2279">
          <cell r="A2279" t="str">
            <v xml:space="preserve">5325-2-130                                   </v>
          </cell>
          <cell r="C2279">
            <v>0</v>
          </cell>
          <cell r="D2279">
            <v>0</v>
          </cell>
        </row>
        <row r="2280">
          <cell r="A2280" t="str">
            <v xml:space="preserve">5325-2-140                                   </v>
          </cell>
          <cell r="C2280">
            <v>0</v>
          </cell>
          <cell r="D2280">
            <v>0</v>
          </cell>
        </row>
        <row r="2281">
          <cell r="A2281" t="str">
            <v xml:space="preserve">5325-2-141                                   </v>
          </cell>
          <cell r="C2281">
            <v>0</v>
          </cell>
          <cell r="D2281">
            <v>0</v>
          </cell>
        </row>
        <row r="2282">
          <cell r="A2282" t="str">
            <v xml:space="preserve">5325-2-142                                   </v>
          </cell>
          <cell r="C2282">
            <v>0</v>
          </cell>
          <cell r="D2282">
            <v>0</v>
          </cell>
        </row>
        <row r="2283">
          <cell r="A2283" t="str">
            <v xml:space="preserve">5325-2-200                                   </v>
          </cell>
          <cell r="C2283">
            <v>0</v>
          </cell>
          <cell r="D2283">
            <v>0</v>
          </cell>
        </row>
        <row r="2284">
          <cell r="A2284" t="str">
            <v xml:space="preserve">5325-2-300                                   </v>
          </cell>
          <cell r="C2284">
            <v>0</v>
          </cell>
          <cell r="D2284">
            <v>0</v>
          </cell>
        </row>
        <row r="2285">
          <cell r="A2285" t="str">
            <v xml:space="preserve">5325-2-400                                   </v>
          </cell>
          <cell r="C2285">
            <v>0</v>
          </cell>
          <cell r="D2285">
            <v>0</v>
          </cell>
        </row>
        <row r="2286">
          <cell r="A2286" t="str">
            <v xml:space="preserve">5325-2-500                                   </v>
          </cell>
          <cell r="C2286">
            <v>0</v>
          </cell>
          <cell r="D2286">
            <v>0</v>
          </cell>
        </row>
        <row r="2287">
          <cell r="A2287" t="str">
            <v xml:space="preserve">5325-2-600                                   </v>
          </cell>
          <cell r="C2287">
            <v>0</v>
          </cell>
          <cell r="D2287">
            <v>0</v>
          </cell>
        </row>
        <row r="2288">
          <cell r="A2288" t="str">
            <v xml:space="preserve">5325-2-610                                   </v>
          </cell>
          <cell r="C2288">
            <v>0</v>
          </cell>
          <cell r="D2288">
            <v>0</v>
          </cell>
        </row>
        <row r="2289">
          <cell r="A2289" t="str">
            <v xml:space="preserve">5325-2-620                                   </v>
          </cell>
          <cell r="C2289">
            <v>0</v>
          </cell>
          <cell r="D2289">
            <v>0</v>
          </cell>
        </row>
        <row r="2290">
          <cell r="A2290" t="str">
            <v xml:space="preserve">5325-2-700                                   </v>
          </cell>
          <cell r="C2290">
            <v>0</v>
          </cell>
          <cell r="D2290">
            <v>0</v>
          </cell>
        </row>
        <row r="2291">
          <cell r="A2291" t="str">
            <v xml:space="preserve">5325-2-710                                   </v>
          </cell>
          <cell r="C2291">
            <v>0</v>
          </cell>
          <cell r="D2291">
            <v>0</v>
          </cell>
        </row>
        <row r="2292">
          <cell r="A2292" t="str">
            <v xml:space="preserve">5325-2-720                                   </v>
          </cell>
          <cell r="C2292">
            <v>0</v>
          </cell>
          <cell r="D2292">
            <v>0</v>
          </cell>
        </row>
        <row r="2293">
          <cell r="A2293" t="str">
            <v xml:space="preserve">5325-3-000                                   </v>
          </cell>
          <cell r="C2293">
            <v>0</v>
          </cell>
          <cell r="D2293">
            <v>0</v>
          </cell>
        </row>
        <row r="2294">
          <cell r="A2294" t="str">
            <v xml:space="preserve">5325-3-200                                   </v>
          </cell>
          <cell r="C2294">
            <v>0</v>
          </cell>
          <cell r="D2294">
            <v>0</v>
          </cell>
        </row>
        <row r="2295">
          <cell r="A2295" t="str">
            <v xml:space="preserve">5325-5                                       </v>
          </cell>
          <cell r="C2295">
            <v>0</v>
          </cell>
          <cell r="D2295">
            <v>0</v>
          </cell>
        </row>
        <row r="2296">
          <cell r="A2296" t="str">
            <v xml:space="preserve">5325-5-100                                   </v>
          </cell>
          <cell r="C2296">
            <v>0</v>
          </cell>
          <cell r="D2296">
            <v>0</v>
          </cell>
        </row>
        <row r="2297">
          <cell r="A2297" t="str">
            <v xml:space="preserve">5325-5-200                                   </v>
          </cell>
          <cell r="C2297">
            <v>0</v>
          </cell>
          <cell r="D2297">
            <v>0</v>
          </cell>
        </row>
        <row r="2298">
          <cell r="A2298" t="str">
            <v xml:space="preserve">5325-6                                       </v>
          </cell>
          <cell r="C2298">
            <v>0</v>
          </cell>
          <cell r="D2298">
            <v>0</v>
          </cell>
        </row>
        <row r="2299">
          <cell r="A2299" t="str">
            <v xml:space="preserve">5325-6-100                                   </v>
          </cell>
          <cell r="C2299">
            <v>0</v>
          </cell>
          <cell r="D2299">
            <v>0</v>
          </cell>
        </row>
        <row r="2300">
          <cell r="A2300" t="str">
            <v xml:space="preserve">5325-6-150                                   </v>
          </cell>
          <cell r="C2300">
            <v>0</v>
          </cell>
          <cell r="D2300">
            <v>0</v>
          </cell>
        </row>
        <row r="2301">
          <cell r="A2301" t="str">
            <v xml:space="preserve">5325-6-170                                   </v>
          </cell>
          <cell r="C2301">
            <v>0</v>
          </cell>
          <cell r="D2301">
            <v>0</v>
          </cell>
        </row>
        <row r="2302">
          <cell r="A2302" t="str">
            <v xml:space="preserve">5325-6-200                                   </v>
          </cell>
          <cell r="C2302">
            <v>0</v>
          </cell>
          <cell r="D2302">
            <v>0</v>
          </cell>
        </row>
        <row r="2303">
          <cell r="A2303" t="str">
            <v xml:space="preserve">5325-6-250                                   </v>
          </cell>
          <cell r="C2303">
            <v>0</v>
          </cell>
          <cell r="D2303">
            <v>0</v>
          </cell>
        </row>
        <row r="2304">
          <cell r="A2304" t="str">
            <v xml:space="preserve">5325-6-270                                   </v>
          </cell>
          <cell r="C2304">
            <v>0</v>
          </cell>
          <cell r="D2304">
            <v>0</v>
          </cell>
        </row>
        <row r="2305">
          <cell r="A2305" t="str">
            <v xml:space="preserve">5325-6-300                                   </v>
          </cell>
          <cell r="C2305">
            <v>0</v>
          </cell>
          <cell r="D2305">
            <v>0</v>
          </cell>
        </row>
        <row r="2306">
          <cell r="A2306" t="str">
            <v xml:space="preserve">5325-7-100                                   </v>
          </cell>
          <cell r="C2306">
            <v>0</v>
          </cell>
          <cell r="D2306">
            <v>0</v>
          </cell>
        </row>
        <row r="2307">
          <cell r="A2307" t="str">
            <v xml:space="preserve">5325-7-200                                   </v>
          </cell>
          <cell r="C2307">
            <v>0</v>
          </cell>
          <cell r="D2307">
            <v>0</v>
          </cell>
        </row>
        <row r="2308">
          <cell r="A2308" t="str">
            <v xml:space="preserve">5330-2                                       </v>
          </cell>
          <cell r="C2308">
            <v>0</v>
          </cell>
          <cell r="D2308">
            <v>0</v>
          </cell>
        </row>
        <row r="2309">
          <cell r="A2309" t="str">
            <v xml:space="preserve">5330-2-000                                   </v>
          </cell>
          <cell r="C2309">
            <v>0</v>
          </cell>
          <cell r="D2309">
            <v>0</v>
          </cell>
        </row>
        <row r="2310">
          <cell r="A2310" t="str">
            <v xml:space="preserve">5330-2-100                                   </v>
          </cell>
          <cell r="C2310">
            <v>258966.19</v>
          </cell>
          <cell r="D2310">
            <v>37822.010000000009</v>
          </cell>
        </row>
        <row r="2311">
          <cell r="A2311" t="str">
            <v xml:space="preserve">5330-2-110                                   </v>
          </cell>
          <cell r="C2311">
            <v>2120580.7200000002</v>
          </cell>
          <cell r="D2311">
            <v>421307.40999999968</v>
          </cell>
        </row>
        <row r="2312">
          <cell r="A2312" t="str">
            <v xml:space="preserve">5330-2-112                                   </v>
          </cell>
          <cell r="C2312">
            <v>384783.32</v>
          </cell>
          <cell r="D2312">
            <v>80709.919999999984</v>
          </cell>
        </row>
        <row r="2313">
          <cell r="A2313" t="str">
            <v xml:space="preserve">5330-2-120                                   </v>
          </cell>
          <cell r="C2313">
            <v>0</v>
          </cell>
          <cell r="D2313">
            <v>0</v>
          </cell>
        </row>
        <row r="2314">
          <cell r="A2314" t="str">
            <v xml:space="preserve">5330-2-130                                   </v>
          </cell>
          <cell r="C2314">
            <v>0</v>
          </cell>
          <cell r="D2314">
            <v>0</v>
          </cell>
        </row>
        <row r="2315">
          <cell r="A2315" t="str">
            <v xml:space="preserve">5330-2-140                                   </v>
          </cell>
          <cell r="C2315">
            <v>0</v>
          </cell>
          <cell r="D2315">
            <v>0</v>
          </cell>
        </row>
        <row r="2316">
          <cell r="A2316" t="str">
            <v xml:space="preserve">5330-2-141                                   </v>
          </cell>
          <cell r="C2316">
            <v>0</v>
          </cell>
          <cell r="D2316">
            <v>0</v>
          </cell>
        </row>
        <row r="2317">
          <cell r="A2317" t="str">
            <v xml:space="preserve">5330-2-142                                   </v>
          </cell>
          <cell r="C2317">
            <v>0</v>
          </cell>
          <cell r="D2317">
            <v>0</v>
          </cell>
        </row>
        <row r="2318">
          <cell r="A2318" t="str">
            <v xml:space="preserve">5330-2-200                                   </v>
          </cell>
          <cell r="C2318">
            <v>0</v>
          </cell>
          <cell r="D2318">
            <v>0</v>
          </cell>
        </row>
        <row r="2319">
          <cell r="A2319" t="str">
            <v xml:space="preserve">5330-2-300                                   </v>
          </cell>
          <cell r="C2319">
            <v>0</v>
          </cell>
          <cell r="D2319">
            <v>0</v>
          </cell>
        </row>
        <row r="2320">
          <cell r="A2320" t="str">
            <v xml:space="preserve">5330-2-400                                   </v>
          </cell>
          <cell r="C2320">
            <v>66955.649999999994</v>
          </cell>
          <cell r="D2320">
            <v>13302.440000000002</v>
          </cell>
        </row>
        <row r="2321">
          <cell r="A2321" t="str">
            <v xml:space="preserve">5330-2-500                                   </v>
          </cell>
          <cell r="C2321">
            <v>0</v>
          </cell>
          <cell r="D2321">
            <v>0</v>
          </cell>
        </row>
        <row r="2322">
          <cell r="A2322" t="str">
            <v xml:space="preserve">5330-2-600                                   </v>
          </cell>
          <cell r="C2322">
            <v>0</v>
          </cell>
          <cell r="D2322">
            <v>0</v>
          </cell>
        </row>
        <row r="2323">
          <cell r="A2323" t="str">
            <v xml:space="preserve">5330-2-610                                   </v>
          </cell>
          <cell r="C2323">
            <v>0</v>
          </cell>
          <cell r="D2323">
            <v>0</v>
          </cell>
        </row>
        <row r="2324">
          <cell r="A2324" t="str">
            <v xml:space="preserve">5330-2-620                                   </v>
          </cell>
          <cell r="C2324">
            <v>0</v>
          </cell>
          <cell r="D2324">
            <v>0</v>
          </cell>
        </row>
        <row r="2325">
          <cell r="A2325" t="str">
            <v xml:space="preserve">5330-2-700                                   </v>
          </cell>
          <cell r="C2325">
            <v>0</v>
          </cell>
          <cell r="D2325">
            <v>1553.5</v>
          </cell>
        </row>
        <row r="2326">
          <cell r="A2326" t="str">
            <v xml:space="preserve">5330-2-710                                   </v>
          </cell>
          <cell r="C2326">
            <v>57793.36</v>
          </cell>
          <cell r="D2326">
            <v>11482.119999999995</v>
          </cell>
        </row>
        <row r="2327">
          <cell r="A2327" t="str">
            <v xml:space="preserve">5330-2-720                                   </v>
          </cell>
          <cell r="C2327">
            <v>0</v>
          </cell>
          <cell r="D2327">
            <v>0</v>
          </cell>
        </row>
        <row r="2328">
          <cell r="A2328" t="str">
            <v xml:space="preserve">5330-3                                       </v>
          </cell>
          <cell r="C2328">
            <v>0</v>
          </cell>
          <cell r="D2328">
            <v>0</v>
          </cell>
        </row>
        <row r="2329">
          <cell r="A2329" t="str">
            <v xml:space="preserve">5330-3-000                                   </v>
          </cell>
          <cell r="C2329">
            <v>0</v>
          </cell>
          <cell r="D2329">
            <v>0</v>
          </cell>
        </row>
        <row r="2330">
          <cell r="A2330" t="str">
            <v xml:space="preserve">5330-3-100                                   </v>
          </cell>
          <cell r="C2330">
            <v>867789.87</v>
          </cell>
          <cell r="D2330">
            <v>171742.31000000006</v>
          </cell>
        </row>
        <row r="2331">
          <cell r="A2331" t="str">
            <v xml:space="preserve">5330-3-200                                   </v>
          </cell>
          <cell r="C2331">
            <v>0</v>
          </cell>
          <cell r="D2331">
            <v>0</v>
          </cell>
        </row>
        <row r="2332">
          <cell r="A2332" t="str">
            <v xml:space="preserve">5330-5                                       </v>
          </cell>
          <cell r="C2332">
            <v>0</v>
          </cell>
          <cell r="D2332">
            <v>0</v>
          </cell>
        </row>
        <row r="2333">
          <cell r="A2333" t="str">
            <v xml:space="preserve">5330-5-100                                   </v>
          </cell>
          <cell r="C2333">
            <v>0</v>
          </cell>
          <cell r="D2333">
            <v>0</v>
          </cell>
        </row>
        <row r="2334">
          <cell r="A2334" t="str">
            <v xml:space="preserve">5330-5-200                                   </v>
          </cell>
          <cell r="C2334">
            <v>0</v>
          </cell>
          <cell r="D2334">
            <v>0</v>
          </cell>
        </row>
        <row r="2335">
          <cell r="A2335" t="str">
            <v xml:space="preserve">5330-6                                       </v>
          </cell>
          <cell r="C2335">
            <v>0</v>
          </cell>
          <cell r="D2335">
            <v>0</v>
          </cell>
        </row>
        <row r="2336">
          <cell r="A2336" t="str">
            <v xml:space="preserve">5330-6-100                                   </v>
          </cell>
          <cell r="C2336">
            <v>5283296.8499999996</v>
          </cell>
          <cell r="D2336">
            <v>1051546.4000000004</v>
          </cell>
        </row>
        <row r="2337">
          <cell r="A2337" t="str">
            <v xml:space="preserve">5330-6-150                                   </v>
          </cell>
          <cell r="C2337">
            <v>2229409.4500000002</v>
          </cell>
          <cell r="D2337">
            <v>389974.36999999965</v>
          </cell>
        </row>
        <row r="2338">
          <cell r="A2338" t="str">
            <v xml:space="preserve">5330-6-170                                   </v>
          </cell>
          <cell r="C2338">
            <v>0</v>
          </cell>
          <cell r="D2338">
            <v>0</v>
          </cell>
        </row>
        <row r="2339">
          <cell r="A2339" t="str">
            <v xml:space="preserve">5330-6-200                                   </v>
          </cell>
          <cell r="C2339">
            <v>0</v>
          </cell>
          <cell r="D2339">
            <v>0</v>
          </cell>
        </row>
        <row r="2340">
          <cell r="A2340" t="str">
            <v xml:space="preserve">5330-6-250                                   </v>
          </cell>
          <cell r="C2340">
            <v>0</v>
          </cell>
          <cell r="D2340">
            <v>0</v>
          </cell>
        </row>
        <row r="2341">
          <cell r="A2341" t="str">
            <v xml:space="preserve">5330-6-270                                   </v>
          </cell>
          <cell r="C2341">
            <v>0</v>
          </cell>
          <cell r="D2341">
            <v>0</v>
          </cell>
        </row>
        <row r="2342">
          <cell r="A2342" t="str">
            <v xml:space="preserve">5330-6-300                                   </v>
          </cell>
          <cell r="C2342">
            <v>0</v>
          </cell>
          <cell r="D2342">
            <v>0</v>
          </cell>
        </row>
        <row r="2343">
          <cell r="A2343" t="str">
            <v xml:space="preserve">5330-7-100                                   </v>
          </cell>
          <cell r="C2343">
            <v>0</v>
          </cell>
          <cell r="D2343">
            <v>0</v>
          </cell>
        </row>
        <row r="2344">
          <cell r="A2344" t="str">
            <v xml:space="preserve">5330-7-200                                   </v>
          </cell>
          <cell r="C2344">
            <v>0</v>
          </cell>
          <cell r="D2344">
            <v>0</v>
          </cell>
        </row>
        <row r="2345">
          <cell r="A2345" t="str">
            <v xml:space="preserve">5331-2                                       </v>
          </cell>
          <cell r="C2345">
            <v>0</v>
          </cell>
          <cell r="D2345">
            <v>0</v>
          </cell>
        </row>
        <row r="2346">
          <cell r="A2346" t="str">
            <v xml:space="preserve">5331-2-000                                   </v>
          </cell>
          <cell r="C2346">
            <v>0</v>
          </cell>
          <cell r="D2346">
            <v>0</v>
          </cell>
        </row>
        <row r="2347">
          <cell r="A2347" t="str">
            <v xml:space="preserve">5331-2-100                                   </v>
          </cell>
          <cell r="C2347">
            <v>2842016.16</v>
          </cell>
          <cell r="D2347">
            <v>564639.00999999978</v>
          </cell>
        </row>
        <row r="2348">
          <cell r="A2348" t="str">
            <v xml:space="preserve">5331-2-110                                   </v>
          </cell>
          <cell r="C2348">
            <v>0</v>
          </cell>
          <cell r="D2348">
            <v>0</v>
          </cell>
        </row>
        <row r="2349">
          <cell r="A2349" t="str">
            <v xml:space="preserve">5331-2-120                                   </v>
          </cell>
          <cell r="C2349">
            <v>0</v>
          </cell>
          <cell r="D2349">
            <v>0</v>
          </cell>
        </row>
        <row r="2350">
          <cell r="A2350" t="str">
            <v xml:space="preserve">5331-2-130                                   </v>
          </cell>
          <cell r="C2350">
            <v>0</v>
          </cell>
          <cell r="D2350">
            <v>0</v>
          </cell>
        </row>
        <row r="2351">
          <cell r="A2351" t="str">
            <v xml:space="preserve">5331-2-140                                   </v>
          </cell>
          <cell r="C2351">
            <v>0</v>
          </cell>
          <cell r="D2351">
            <v>0</v>
          </cell>
        </row>
        <row r="2352">
          <cell r="A2352" t="str">
            <v xml:space="preserve">5331-2-141                                   </v>
          </cell>
          <cell r="C2352">
            <v>0</v>
          </cell>
          <cell r="D2352">
            <v>0</v>
          </cell>
        </row>
        <row r="2353">
          <cell r="A2353" t="str">
            <v xml:space="preserve">5331-2-142                                   </v>
          </cell>
          <cell r="C2353">
            <v>0</v>
          </cell>
          <cell r="D2353">
            <v>0</v>
          </cell>
        </row>
        <row r="2354">
          <cell r="A2354" t="str">
            <v xml:space="preserve">5331-2-200                                   </v>
          </cell>
          <cell r="C2354">
            <v>0</v>
          </cell>
          <cell r="D2354">
            <v>0</v>
          </cell>
        </row>
        <row r="2355">
          <cell r="A2355" t="str">
            <v xml:space="preserve">5331-2-300                                   </v>
          </cell>
          <cell r="C2355">
            <v>0</v>
          </cell>
          <cell r="D2355">
            <v>0</v>
          </cell>
        </row>
        <row r="2356">
          <cell r="A2356" t="str">
            <v xml:space="preserve">5331-2-400                                   </v>
          </cell>
          <cell r="C2356">
            <v>0</v>
          </cell>
          <cell r="D2356">
            <v>0</v>
          </cell>
        </row>
        <row r="2357">
          <cell r="A2357" t="str">
            <v xml:space="preserve">5331-2-500                                   </v>
          </cell>
          <cell r="C2357">
            <v>0</v>
          </cell>
          <cell r="D2357">
            <v>0</v>
          </cell>
        </row>
        <row r="2358">
          <cell r="A2358" t="str">
            <v xml:space="preserve">5331-2-600                                   </v>
          </cell>
          <cell r="C2358">
            <v>0</v>
          </cell>
          <cell r="D2358">
            <v>0</v>
          </cell>
        </row>
        <row r="2359">
          <cell r="A2359" t="str">
            <v xml:space="preserve">5331-2-610                                   </v>
          </cell>
          <cell r="C2359">
            <v>0</v>
          </cell>
          <cell r="D2359">
            <v>0</v>
          </cell>
        </row>
        <row r="2360">
          <cell r="A2360" t="str">
            <v xml:space="preserve">5331-2-620                                   </v>
          </cell>
          <cell r="C2360">
            <v>0</v>
          </cell>
          <cell r="D2360">
            <v>0</v>
          </cell>
        </row>
        <row r="2361">
          <cell r="A2361" t="str">
            <v xml:space="preserve">5331-2-700                                   </v>
          </cell>
          <cell r="C2361">
            <v>0</v>
          </cell>
          <cell r="D2361">
            <v>0</v>
          </cell>
        </row>
        <row r="2362">
          <cell r="A2362" t="str">
            <v xml:space="preserve">5331-2-710                                   </v>
          </cell>
          <cell r="C2362">
            <v>0</v>
          </cell>
          <cell r="D2362">
            <v>0</v>
          </cell>
        </row>
        <row r="2363">
          <cell r="A2363" t="str">
            <v xml:space="preserve">5331-2-720                                   </v>
          </cell>
          <cell r="C2363">
            <v>0</v>
          </cell>
          <cell r="D2363">
            <v>0</v>
          </cell>
        </row>
        <row r="2364">
          <cell r="A2364" t="str">
            <v xml:space="preserve">5331-3                                       </v>
          </cell>
          <cell r="C2364">
            <v>0</v>
          </cell>
          <cell r="D2364">
            <v>0</v>
          </cell>
        </row>
        <row r="2365">
          <cell r="A2365" t="str">
            <v xml:space="preserve">5331-3-000                                   </v>
          </cell>
          <cell r="C2365">
            <v>0</v>
          </cell>
          <cell r="D2365">
            <v>0</v>
          </cell>
        </row>
        <row r="2366">
          <cell r="A2366" t="str">
            <v xml:space="preserve">5331-3-100                                   </v>
          </cell>
          <cell r="C2366">
            <v>4197102.25</v>
          </cell>
          <cell r="D2366">
            <v>833861.3200000003</v>
          </cell>
        </row>
        <row r="2367">
          <cell r="A2367" t="str">
            <v xml:space="preserve">5331-3-200                                   </v>
          </cell>
          <cell r="C2367">
            <v>0</v>
          </cell>
          <cell r="D2367">
            <v>0</v>
          </cell>
        </row>
        <row r="2368">
          <cell r="A2368" t="str">
            <v xml:space="preserve">5331-5                                       </v>
          </cell>
          <cell r="C2368">
            <v>0</v>
          </cell>
          <cell r="D2368">
            <v>0</v>
          </cell>
        </row>
        <row r="2369">
          <cell r="A2369" t="str">
            <v xml:space="preserve">5331-5-100                                   </v>
          </cell>
          <cell r="C2369">
            <v>0</v>
          </cell>
          <cell r="D2369">
            <v>0</v>
          </cell>
        </row>
        <row r="2370">
          <cell r="A2370" t="str">
            <v xml:space="preserve">5331-5-200                                   </v>
          </cell>
          <cell r="C2370">
            <v>0</v>
          </cell>
          <cell r="D2370">
            <v>0</v>
          </cell>
        </row>
        <row r="2371">
          <cell r="A2371" t="str">
            <v xml:space="preserve">5331-6                                       </v>
          </cell>
          <cell r="C2371">
            <v>0</v>
          </cell>
          <cell r="D2371">
            <v>0</v>
          </cell>
        </row>
        <row r="2372">
          <cell r="A2372" t="str">
            <v xml:space="preserve">5331-6-100                                   </v>
          </cell>
          <cell r="C2372">
            <v>0</v>
          </cell>
          <cell r="D2372">
            <v>0</v>
          </cell>
        </row>
        <row r="2373">
          <cell r="A2373" t="str">
            <v xml:space="preserve">5331-6-150                                   </v>
          </cell>
          <cell r="C2373">
            <v>0</v>
          </cell>
          <cell r="D2373">
            <v>0</v>
          </cell>
        </row>
        <row r="2374">
          <cell r="A2374" t="str">
            <v xml:space="preserve">5331-6-170                                   </v>
          </cell>
          <cell r="C2374">
            <v>0</v>
          </cell>
          <cell r="D2374">
            <v>0</v>
          </cell>
        </row>
        <row r="2375">
          <cell r="A2375" t="str">
            <v xml:space="preserve">5331-6-200                                   </v>
          </cell>
          <cell r="C2375">
            <v>0</v>
          </cell>
          <cell r="D2375">
            <v>0</v>
          </cell>
        </row>
        <row r="2376">
          <cell r="A2376" t="str">
            <v xml:space="preserve">5331-6-250                                   </v>
          </cell>
          <cell r="C2376">
            <v>0</v>
          </cell>
          <cell r="D2376">
            <v>0</v>
          </cell>
        </row>
        <row r="2377">
          <cell r="A2377" t="str">
            <v xml:space="preserve">5331-6-270                                   </v>
          </cell>
          <cell r="C2377">
            <v>0</v>
          </cell>
          <cell r="D2377">
            <v>0</v>
          </cell>
        </row>
        <row r="2378">
          <cell r="A2378" t="str">
            <v xml:space="preserve">5331-6-300                                   </v>
          </cell>
          <cell r="C2378">
            <v>0</v>
          </cell>
          <cell r="D2378">
            <v>0</v>
          </cell>
        </row>
        <row r="2379">
          <cell r="A2379" t="str">
            <v xml:space="preserve">5331-7-100                                   </v>
          </cell>
          <cell r="C2379">
            <v>0</v>
          </cell>
          <cell r="D2379">
            <v>0</v>
          </cell>
        </row>
        <row r="2380">
          <cell r="A2380" t="str">
            <v xml:space="preserve">5331-7-200                                   </v>
          </cell>
          <cell r="C2380">
            <v>0</v>
          </cell>
          <cell r="D2380">
            <v>0</v>
          </cell>
        </row>
        <row r="2381">
          <cell r="A2381" t="str">
            <v xml:space="preserve">5332-3-100                                   </v>
          </cell>
          <cell r="C2381">
            <v>1066668.21</v>
          </cell>
          <cell r="D2381">
            <v>211920.78000000003</v>
          </cell>
        </row>
        <row r="2382">
          <cell r="A2382" t="str">
            <v xml:space="preserve">5332-6-100                                   </v>
          </cell>
          <cell r="C2382">
            <v>4033.54</v>
          </cell>
          <cell r="D2382">
            <v>801.35999999999967</v>
          </cell>
        </row>
        <row r="2383">
          <cell r="A2383" t="str">
            <v xml:space="preserve">5335-2                                       </v>
          </cell>
          <cell r="C2383">
            <v>0</v>
          </cell>
          <cell r="D2383">
            <v>0</v>
          </cell>
        </row>
        <row r="2384">
          <cell r="A2384" t="str">
            <v xml:space="preserve">5335-2-000                                   </v>
          </cell>
          <cell r="C2384">
            <v>0</v>
          </cell>
          <cell r="D2384">
            <v>414.24</v>
          </cell>
        </row>
        <row r="2385">
          <cell r="A2385" t="str">
            <v xml:space="preserve">5335-2-100                                   </v>
          </cell>
          <cell r="C2385">
            <v>397894.78</v>
          </cell>
          <cell r="D2385">
            <v>75538.37</v>
          </cell>
        </row>
        <row r="2386">
          <cell r="A2386" t="str">
            <v xml:space="preserve">5335-2-110                                   </v>
          </cell>
          <cell r="C2386">
            <v>0</v>
          </cell>
          <cell r="D2386">
            <v>0</v>
          </cell>
        </row>
        <row r="2387">
          <cell r="A2387" t="str">
            <v xml:space="preserve">5335-2-120                                   </v>
          </cell>
          <cell r="C2387">
            <v>0</v>
          </cell>
          <cell r="D2387">
            <v>0</v>
          </cell>
        </row>
        <row r="2388">
          <cell r="A2388" t="str">
            <v xml:space="preserve">5335-2-130                                   </v>
          </cell>
          <cell r="C2388">
            <v>0</v>
          </cell>
          <cell r="D2388">
            <v>0</v>
          </cell>
        </row>
        <row r="2389">
          <cell r="A2389" t="str">
            <v xml:space="preserve">5335-2-140                                   </v>
          </cell>
          <cell r="C2389">
            <v>0</v>
          </cell>
          <cell r="D2389">
            <v>0</v>
          </cell>
        </row>
        <row r="2390">
          <cell r="A2390" t="str">
            <v xml:space="preserve">5335-2-141                                   </v>
          </cell>
          <cell r="C2390">
            <v>0</v>
          </cell>
          <cell r="D2390">
            <v>0</v>
          </cell>
        </row>
        <row r="2391">
          <cell r="A2391" t="str">
            <v xml:space="preserve">5335-2-142                                   </v>
          </cell>
          <cell r="C2391">
            <v>0</v>
          </cell>
          <cell r="D2391">
            <v>0</v>
          </cell>
        </row>
        <row r="2392">
          <cell r="A2392" t="str">
            <v xml:space="preserve">5335-2-200                                   </v>
          </cell>
          <cell r="C2392">
            <v>2185.27</v>
          </cell>
          <cell r="D2392">
            <v>443.02</v>
          </cell>
        </row>
        <row r="2393">
          <cell r="A2393" t="str">
            <v xml:space="preserve">5335-2-300                                   </v>
          </cell>
          <cell r="C2393">
            <v>0</v>
          </cell>
          <cell r="D2393">
            <v>0</v>
          </cell>
        </row>
        <row r="2394">
          <cell r="A2394" t="str">
            <v xml:space="preserve">5335-2-400                                   </v>
          </cell>
          <cell r="C2394">
            <v>1429.2</v>
          </cell>
          <cell r="D2394">
            <v>289.74</v>
          </cell>
        </row>
        <row r="2395">
          <cell r="A2395" t="str">
            <v xml:space="preserve">5335-2-500                                   </v>
          </cell>
          <cell r="C2395">
            <v>0</v>
          </cell>
          <cell r="D2395">
            <v>0</v>
          </cell>
        </row>
        <row r="2396">
          <cell r="A2396" t="str">
            <v xml:space="preserve">5335-2-600                                   </v>
          </cell>
          <cell r="C2396">
            <v>0</v>
          </cell>
          <cell r="D2396">
            <v>0</v>
          </cell>
        </row>
        <row r="2397">
          <cell r="A2397" t="str">
            <v xml:space="preserve">5335-2-610                                   </v>
          </cell>
          <cell r="C2397">
            <v>0</v>
          </cell>
          <cell r="D2397">
            <v>0</v>
          </cell>
        </row>
        <row r="2398">
          <cell r="A2398" t="str">
            <v xml:space="preserve">5335-2-620                                   </v>
          </cell>
          <cell r="C2398">
            <v>0</v>
          </cell>
          <cell r="D2398">
            <v>0</v>
          </cell>
        </row>
        <row r="2399">
          <cell r="A2399" t="str">
            <v xml:space="preserve">5335-2-700                                   </v>
          </cell>
          <cell r="C2399">
            <v>0</v>
          </cell>
          <cell r="D2399">
            <v>0</v>
          </cell>
        </row>
        <row r="2400">
          <cell r="A2400" t="str">
            <v xml:space="preserve">5335-2-710                                   </v>
          </cell>
          <cell r="C2400">
            <v>0</v>
          </cell>
          <cell r="D2400">
            <v>43.82</v>
          </cell>
        </row>
        <row r="2401">
          <cell r="A2401" t="str">
            <v xml:space="preserve">5335-2-720                                   </v>
          </cell>
          <cell r="C2401">
            <v>2748.39</v>
          </cell>
          <cell r="D2401">
            <v>557.18000000000029</v>
          </cell>
        </row>
        <row r="2402">
          <cell r="A2402" t="str">
            <v xml:space="preserve">5335-3                                       </v>
          </cell>
          <cell r="C2402">
            <v>0</v>
          </cell>
          <cell r="D2402">
            <v>0</v>
          </cell>
        </row>
        <row r="2403">
          <cell r="A2403" t="str">
            <v xml:space="preserve">5335-3-000                                   </v>
          </cell>
          <cell r="C2403">
            <v>0</v>
          </cell>
          <cell r="D2403">
            <v>0</v>
          </cell>
        </row>
        <row r="2404">
          <cell r="A2404" t="str">
            <v xml:space="preserve">5335-3-100                                   </v>
          </cell>
          <cell r="C2404">
            <v>16770.66</v>
          </cell>
          <cell r="D2404">
            <v>1236.3100000000013</v>
          </cell>
        </row>
        <row r="2405">
          <cell r="A2405" t="str">
            <v xml:space="preserve">5335-3-200                                   </v>
          </cell>
          <cell r="C2405">
            <v>0</v>
          </cell>
          <cell r="D2405">
            <v>0</v>
          </cell>
        </row>
        <row r="2406">
          <cell r="A2406" t="str">
            <v xml:space="preserve">5335-5                                       </v>
          </cell>
          <cell r="C2406">
            <v>0</v>
          </cell>
          <cell r="D2406">
            <v>0</v>
          </cell>
        </row>
        <row r="2407">
          <cell r="A2407" t="str">
            <v xml:space="preserve">5335-5-100                                   </v>
          </cell>
          <cell r="C2407">
            <v>0</v>
          </cell>
          <cell r="D2407">
            <v>0</v>
          </cell>
        </row>
        <row r="2408">
          <cell r="A2408" t="str">
            <v xml:space="preserve">5335-5-200                                   </v>
          </cell>
          <cell r="C2408">
            <v>0</v>
          </cell>
          <cell r="D2408">
            <v>0</v>
          </cell>
        </row>
        <row r="2409">
          <cell r="A2409" t="str">
            <v xml:space="preserve">5335-6                                       </v>
          </cell>
          <cell r="C2409">
            <v>0</v>
          </cell>
          <cell r="D2409">
            <v>0</v>
          </cell>
        </row>
        <row r="2410">
          <cell r="A2410" t="str">
            <v xml:space="preserve">5335-6-100                                   </v>
          </cell>
          <cell r="C2410">
            <v>25080.17</v>
          </cell>
          <cell r="D2410">
            <v>5108.380000000001</v>
          </cell>
        </row>
        <row r="2411">
          <cell r="A2411" t="str">
            <v xml:space="preserve">5335-6-150                                   </v>
          </cell>
          <cell r="C2411">
            <v>0</v>
          </cell>
          <cell r="D2411">
            <v>0</v>
          </cell>
        </row>
        <row r="2412">
          <cell r="A2412" t="str">
            <v xml:space="preserve">5335-6-170                                   </v>
          </cell>
          <cell r="C2412">
            <v>0</v>
          </cell>
          <cell r="D2412">
            <v>0</v>
          </cell>
        </row>
        <row r="2413">
          <cell r="A2413" t="str">
            <v xml:space="preserve">5335-6-200                                   </v>
          </cell>
          <cell r="C2413">
            <v>0</v>
          </cell>
          <cell r="D2413">
            <v>0</v>
          </cell>
        </row>
        <row r="2414">
          <cell r="A2414" t="str">
            <v xml:space="preserve">5335-6-250                                   </v>
          </cell>
          <cell r="C2414">
            <v>0</v>
          </cell>
          <cell r="D2414">
            <v>0</v>
          </cell>
        </row>
        <row r="2415">
          <cell r="A2415" t="str">
            <v xml:space="preserve">5335-6-270                                   </v>
          </cell>
          <cell r="C2415">
            <v>0</v>
          </cell>
          <cell r="D2415">
            <v>0</v>
          </cell>
        </row>
        <row r="2416">
          <cell r="A2416" t="str">
            <v xml:space="preserve">5335-6-300                                   </v>
          </cell>
          <cell r="C2416">
            <v>0</v>
          </cell>
          <cell r="D2416">
            <v>0</v>
          </cell>
        </row>
        <row r="2417">
          <cell r="A2417" t="str">
            <v xml:space="preserve">5335-7-100                                   </v>
          </cell>
          <cell r="C2417">
            <v>0</v>
          </cell>
          <cell r="D2417">
            <v>0</v>
          </cell>
        </row>
        <row r="2418">
          <cell r="A2418" t="str">
            <v xml:space="preserve">5335-7-200                                   </v>
          </cell>
          <cell r="C2418">
            <v>0</v>
          </cell>
          <cell r="D2418">
            <v>0</v>
          </cell>
        </row>
        <row r="2419">
          <cell r="A2419" t="str">
            <v xml:space="preserve">5336-2                                       </v>
          </cell>
          <cell r="C2419">
            <v>0</v>
          </cell>
          <cell r="D2419">
            <v>0</v>
          </cell>
        </row>
        <row r="2420">
          <cell r="A2420" t="str">
            <v xml:space="preserve">5336-2-000                                   </v>
          </cell>
          <cell r="C2420">
            <v>0</v>
          </cell>
          <cell r="D2420">
            <v>0</v>
          </cell>
        </row>
        <row r="2421">
          <cell r="A2421" t="str">
            <v xml:space="preserve">5336-2-100                                   </v>
          </cell>
          <cell r="C2421">
            <v>1980.74</v>
          </cell>
          <cell r="D2421">
            <v>393.54000000000019</v>
          </cell>
        </row>
        <row r="2422">
          <cell r="A2422" t="str">
            <v xml:space="preserve">5336-2-110                                   </v>
          </cell>
          <cell r="C2422">
            <v>0</v>
          </cell>
          <cell r="D2422">
            <v>0</v>
          </cell>
        </row>
        <row r="2423">
          <cell r="A2423" t="str">
            <v xml:space="preserve">5336-2-120                                   </v>
          </cell>
          <cell r="C2423">
            <v>0</v>
          </cell>
          <cell r="D2423">
            <v>0</v>
          </cell>
        </row>
        <row r="2424">
          <cell r="A2424" t="str">
            <v xml:space="preserve">5336-2-130                                   </v>
          </cell>
          <cell r="C2424">
            <v>0</v>
          </cell>
          <cell r="D2424">
            <v>0</v>
          </cell>
        </row>
        <row r="2425">
          <cell r="A2425" t="str">
            <v xml:space="preserve">5336-2-140                                   </v>
          </cell>
          <cell r="C2425">
            <v>0</v>
          </cell>
          <cell r="D2425">
            <v>0</v>
          </cell>
        </row>
        <row r="2426">
          <cell r="A2426" t="str">
            <v xml:space="preserve">5336-2-141                                   </v>
          </cell>
          <cell r="C2426">
            <v>0</v>
          </cell>
          <cell r="D2426">
            <v>0</v>
          </cell>
        </row>
        <row r="2427">
          <cell r="A2427" t="str">
            <v xml:space="preserve">5336-2-142                                   </v>
          </cell>
          <cell r="C2427">
            <v>0</v>
          </cell>
          <cell r="D2427">
            <v>0</v>
          </cell>
        </row>
        <row r="2428">
          <cell r="A2428" t="str">
            <v xml:space="preserve">5336-2-200                                   </v>
          </cell>
          <cell r="C2428">
            <v>0</v>
          </cell>
          <cell r="D2428">
            <v>0</v>
          </cell>
        </row>
        <row r="2429">
          <cell r="A2429" t="str">
            <v xml:space="preserve">5336-2-300                                   </v>
          </cell>
          <cell r="C2429">
            <v>0</v>
          </cell>
          <cell r="D2429">
            <v>0</v>
          </cell>
        </row>
        <row r="2430">
          <cell r="A2430" t="str">
            <v xml:space="preserve">5336-2-400                                   </v>
          </cell>
          <cell r="C2430">
            <v>0</v>
          </cell>
          <cell r="D2430">
            <v>0</v>
          </cell>
        </row>
        <row r="2431">
          <cell r="A2431" t="str">
            <v xml:space="preserve">5336-2-500                                   </v>
          </cell>
          <cell r="C2431">
            <v>0</v>
          </cell>
          <cell r="D2431">
            <v>0</v>
          </cell>
        </row>
        <row r="2432">
          <cell r="A2432" t="str">
            <v xml:space="preserve">5336-2-600                                   </v>
          </cell>
          <cell r="C2432">
            <v>0</v>
          </cell>
          <cell r="D2432">
            <v>0</v>
          </cell>
        </row>
        <row r="2433">
          <cell r="A2433" t="str">
            <v xml:space="preserve">5336-2-610                                   </v>
          </cell>
          <cell r="C2433">
            <v>0</v>
          </cell>
          <cell r="D2433">
            <v>0</v>
          </cell>
        </row>
        <row r="2434">
          <cell r="A2434" t="str">
            <v xml:space="preserve">5336-2-620                                   </v>
          </cell>
          <cell r="C2434">
            <v>0</v>
          </cell>
          <cell r="D2434">
            <v>0</v>
          </cell>
        </row>
        <row r="2435">
          <cell r="A2435" t="str">
            <v xml:space="preserve">5336-2-700                                   </v>
          </cell>
          <cell r="C2435">
            <v>0</v>
          </cell>
          <cell r="D2435">
            <v>0</v>
          </cell>
        </row>
        <row r="2436">
          <cell r="A2436" t="str">
            <v xml:space="preserve">5336-2-710                                   </v>
          </cell>
          <cell r="C2436">
            <v>0</v>
          </cell>
          <cell r="D2436">
            <v>0</v>
          </cell>
        </row>
        <row r="2437">
          <cell r="A2437" t="str">
            <v xml:space="preserve">5336-2-720                                   </v>
          </cell>
          <cell r="C2437">
            <v>0</v>
          </cell>
          <cell r="D2437">
            <v>0</v>
          </cell>
        </row>
        <row r="2438">
          <cell r="A2438" t="str">
            <v xml:space="preserve">5336-3-000                                   </v>
          </cell>
          <cell r="C2438">
            <v>0</v>
          </cell>
          <cell r="D2438">
            <v>0</v>
          </cell>
        </row>
        <row r="2439">
          <cell r="A2439" t="str">
            <v xml:space="preserve">5336-3-200                                   </v>
          </cell>
          <cell r="C2439">
            <v>0</v>
          </cell>
          <cell r="D2439">
            <v>0</v>
          </cell>
        </row>
        <row r="2440">
          <cell r="A2440" t="str">
            <v xml:space="preserve">5340-2                                       </v>
          </cell>
          <cell r="C2440">
            <v>0</v>
          </cell>
          <cell r="D2440">
            <v>0</v>
          </cell>
        </row>
        <row r="2441">
          <cell r="A2441" t="str">
            <v xml:space="preserve">5340-2-000                                   </v>
          </cell>
          <cell r="C2441">
            <v>0</v>
          </cell>
          <cell r="D2441">
            <v>0</v>
          </cell>
        </row>
        <row r="2442">
          <cell r="A2442" t="str">
            <v xml:space="preserve">5340-2-100                                   </v>
          </cell>
          <cell r="C2442">
            <v>569231.84</v>
          </cell>
          <cell r="D2442">
            <v>113577.96000000008</v>
          </cell>
        </row>
        <row r="2443">
          <cell r="A2443" t="str">
            <v xml:space="preserve">5340-2-110                                   </v>
          </cell>
          <cell r="C2443">
            <v>0</v>
          </cell>
          <cell r="D2443">
            <v>0</v>
          </cell>
        </row>
        <row r="2444">
          <cell r="A2444" t="str">
            <v xml:space="preserve">5340-2-120                                   </v>
          </cell>
          <cell r="C2444">
            <v>0</v>
          </cell>
          <cell r="D2444">
            <v>0</v>
          </cell>
        </row>
        <row r="2445">
          <cell r="A2445" t="str">
            <v xml:space="preserve">5340-2-130                                   </v>
          </cell>
          <cell r="C2445">
            <v>0</v>
          </cell>
          <cell r="D2445">
            <v>0</v>
          </cell>
        </row>
        <row r="2446">
          <cell r="A2446" t="str">
            <v xml:space="preserve">5340-2-140                                   </v>
          </cell>
          <cell r="C2446">
            <v>0</v>
          </cell>
          <cell r="D2446">
            <v>0</v>
          </cell>
        </row>
        <row r="2447">
          <cell r="A2447" t="str">
            <v xml:space="preserve">5340-2-141                                   </v>
          </cell>
          <cell r="C2447">
            <v>0</v>
          </cell>
          <cell r="D2447">
            <v>0</v>
          </cell>
        </row>
        <row r="2448">
          <cell r="A2448" t="str">
            <v xml:space="preserve">5340-2-142                                   </v>
          </cell>
          <cell r="C2448">
            <v>0</v>
          </cell>
          <cell r="D2448">
            <v>0</v>
          </cell>
        </row>
        <row r="2449">
          <cell r="A2449" t="str">
            <v xml:space="preserve">5340-2-200                                   </v>
          </cell>
          <cell r="C2449">
            <v>0</v>
          </cell>
          <cell r="D2449">
            <v>0</v>
          </cell>
        </row>
        <row r="2450">
          <cell r="A2450" t="str">
            <v xml:space="preserve">5340-2-300                                   </v>
          </cell>
          <cell r="C2450">
            <v>0</v>
          </cell>
          <cell r="D2450">
            <v>0</v>
          </cell>
        </row>
        <row r="2451">
          <cell r="A2451" t="str">
            <v xml:space="preserve">5340-2-400                                   </v>
          </cell>
          <cell r="C2451">
            <v>0</v>
          </cell>
          <cell r="D2451">
            <v>0</v>
          </cell>
        </row>
        <row r="2452">
          <cell r="A2452" t="str">
            <v xml:space="preserve">5340-2-500                                   </v>
          </cell>
          <cell r="C2452">
            <v>0</v>
          </cell>
          <cell r="D2452">
            <v>0</v>
          </cell>
        </row>
        <row r="2453">
          <cell r="A2453" t="str">
            <v xml:space="preserve">5340-2-600                                   </v>
          </cell>
          <cell r="C2453">
            <v>0</v>
          </cell>
          <cell r="D2453">
            <v>0</v>
          </cell>
        </row>
        <row r="2454">
          <cell r="A2454" t="str">
            <v xml:space="preserve">5340-2-610                                   </v>
          </cell>
          <cell r="C2454">
            <v>0</v>
          </cell>
          <cell r="D2454">
            <v>0</v>
          </cell>
        </row>
        <row r="2455">
          <cell r="A2455" t="str">
            <v xml:space="preserve">5340-2-620                                   </v>
          </cell>
          <cell r="C2455">
            <v>0</v>
          </cell>
          <cell r="D2455">
            <v>0</v>
          </cell>
        </row>
        <row r="2456">
          <cell r="A2456" t="str">
            <v xml:space="preserve">5340-2-700                                   </v>
          </cell>
          <cell r="C2456">
            <v>0</v>
          </cell>
          <cell r="D2456">
            <v>0</v>
          </cell>
        </row>
        <row r="2457">
          <cell r="A2457" t="str">
            <v xml:space="preserve">5340-2-710                                   </v>
          </cell>
          <cell r="C2457">
            <v>0</v>
          </cell>
          <cell r="D2457">
            <v>0</v>
          </cell>
        </row>
        <row r="2458">
          <cell r="A2458" t="str">
            <v xml:space="preserve">5340-2-720                                   </v>
          </cell>
          <cell r="C2458">
            <v>0</v>
          </cell>
          <cell r="D2458">
            <v>0</v>
          </cell>
        </row>
        <row r="2459">
          <cell r="A2459" t="str">
            <v xml:space="preserve">5340-3                                       </v>
          </cell>
          <cell r="C2459">
            <v>0</v>
          </cell>
          <cell r="D2459">
            <v>0</v>
          </cell>
        </row>
        <row r="2460">
          <cell r="A2460" t="str">
            <v xml:space="preserve">5340-3-000                                   </v>
          </cell>
          <cell r="C2460">
            <v>0</v>
          </cell>
          <cell r="D2460">
            <v>0</v>
          </cell>
        </row>
        <row r="2461">
          <cell r="A2461" t="str">
            <v xml:space="preserve">5340-3-100                                   </v>
          </cell>
          <cell r="C2461">
            <v>58085.45</v>
          </cell>
          <cell r="D2461">
            <v>12210.100000000006</v>
          </cell>
        </row>
        <row r="2462">
          <cell r="A2462" t="str">
            <v xml:space="preserve">5340-3-200                                   </v>
          </cell>
          <cell r="C2462">
            <v>0</v>
          </cell>
          <cell r="D2462">
            <v>0</v>
          </cell>
        </row>
        <row r="2463">
          <cell r="A2463" t="str">
            <v xml:space="preserve">5340-5                                       </v>
          </cell>
          <cell r="C2463">
            <v>0</v>
          </cell>
          <cell r="D2463">
            <v>0</v>
          </cell>
        </row>
        <row r="2464">
          <cell r="A2464" t="str">
            <v xml:space="preserve">5340-5-100                                   </v>
          </cell>
          <cell r="C2464">
            <v>0</v>
          </cell>
          <cell r="D2464">
            <v>0</v>
          </cell>
        </row>
        <row r="2465">
          <cell r="A2465" t="str">
            <v xml:space="preserve">5340-5-200                                   </v>
          </cell>
          <cell r="C2465">
            <v>0</v>
          </cell>
          <cell r="D2465">
            <v>0</v>
          </cell>
        </row>
        <row r="2466">
          <cell r="A2466" t="str">
            <v xml:space="preserve">5340-6                                       </v>
          </cell>
          <cell r="C2466">
            <v>0</v>
          </cell>
          <cell r="D2466">
            <v>0</v>
          </cell>
        </row>
        <row r="2467">
          <cell r="A2467" t="str">
            <v xml:space="preserve">5340-6-100                                   </v>
          </cell>
          <cell r="C2467">
            <v>91498.14</v>
          </cell>
          <cell r="D2467">
            <v>18143.770000000004</v>
          </cell>
        </row>
        <row r="2468">
          <cell r="A2468" t="str">
            <v xml:space="preserve">5340-6-150                                   </v>
          </cell>
          <cell r="C2468">
            <v>0</v>
          </cell>
          <cell r="D2468">
            <v>0</v>
          </cell>
        </row>
        <row r="2469">
          <cell r="A2469" t="str">
            <v xml:space="preserve">5340-6-170                                   </v>
          </cell>
          <cell r="C2469">
            <v>0</v>
          </cell>
          <cell r="D2469">
            <v>0</v>
          </cell>
        </row>
        <row r="2470">
          <cell r="A2470" t="str">
            <v xml:space="preserve">5340-6-200                                   </v>
          </cell>
          <cell r="C2470">
            <v>0</v>
          </cell>
          <cell r="D2470">
            <v>0</v>
          </cell>
        </row>
        <row r="2471">
          <cell r="A2471" t="str">
            <v xml:space="preserve">5340-6-250                                   </v>
          </cell>
          <cell r="C2471">
            <v>0</v>
          </cell>
          <cell r="D2471">
            <v>0</v>
          </cell>
        </row>
        <row r="2472">
          <cell r="A2472" t="str">
            <v xml:space="preserve">5340-6-270                                   </v>
          </cell>
          <cell r="C2472">
            <v>0</v>
          </cell>
          <cell r="D2472">
            <v>0</v>
          </cell>
        </row>
        <row r="2473">
          <cell r="A2473" t="str">
            <v xml:space="preserve">5340-6-300                                   </v>
          </cell>
          <cell r="C2473">
            <v>0</v>
          </cell>
          <cell r="D2473">
            <v>0</v>
          </cell>
        </row>
        <row r="2474">
          <cell r="A2474" t="str">
            <v xml:space="preserve">5340-7-100                                   </v>
          </cell>
          <cell r="C2474">
            <v>0</v>
          </cell>
          <cell r="D2474">
            <v>0</v>
          </cell>
        </row>
        <row r="2475">
          <cell r="A2475" t="str">
            <v xml:space="preserve">5340-7-200                                   </v>
          </cell>
          <cell r="C2475">
            <v>0</v>
          </cell>
          <cell r="D2475">
            <v>0</v>
          </cell>
        </row>
        <row r="2476">
          <cell r="A2476" t="str">
            <v xml:space="preserve">5341-2                                       </v>
          </cell>
          <cell r="C2476">
            <v>0</v>
          </cell>
          <cell r="D2476">
            <v>0</v>
          </cell>
        </row>
        <row r="2477">
          <cell r="A2477" t="str">
            <v xml:space="preserve">5341-2-000                                   </v>
          </cell>
          <cell r="C2477">
            <v>0</v>
          </cell>
          <cell r="D2477">
            <v>0</v>
          </cell>
        </row>
        <row r="2478">
          <cell r="A2478" t="str">
            <v xml:space="preserve">5341-2-100                                   </v>
          </cell>
          <cell r="C2478">
            <v>0</v>
          </cell>
          <cell r="D2478">
            <v>0</v>
          </cell>
        </row>
        <row r="2479">
          <cell r="A2479" t="str">
            <v xml:space="preserve">5341-2-110                                   </v>
          </cell>
          <cell r="C2479">
            <v>0</v>
          </cell>
          <cell r="D2479">
            <v>0</v>
          </cell>
        </row>
        <row r="2480">
          <cell r="A2480" t="str">
            <v xml:space="preserve">5341-2-120                                   </v>
          </cell>
          <cell r="C2480">
            <v>0</v>
          </cell>
          <cell r="D2480">
            <v>0</v>
          </cell>
        </row>
        <row r="2481">
          <cell r="A2481" t="str">
            <v xml:space="preserve">5341-2-130                                   </v>
          </cell>
          <cell r="C2481">
            <v>0</v>
          </cell>
          <cell r="D2481">
            <v>0</v>
          </cell>
        </row>
        <row r="2482">
          <cell r="A2482" t="str">
            <v xml:space="preserve">5341-2-140                                   </v>
          </cell>
          <cell r="C2482">
            <v>0</v>
          </cell>
          <cell r="D2482">
            <v>0</v>
          </cell>
        </row>
        <row r="2483">
          <cell r="A2483" t="str">
            <v xml:space="preserve">5341-2-141                                   </v>
          </cell>
          <cell r="C2483">
            <v>0</v>
          </cell>
          <cell r="D2483">
            <v>0</v>
          </cell>
        </row>
        <row r="2484">
          <cell r="A2484" t="str">
            <v xml:space="preserve">5341-2-142                                   </v>
          </cell>
          <cell r="C2484">
            <v>0</v>
          </cell>
          <cell r="D2484">
            <v>0</v>
          </cell>
        </row>
        <row r="2485">
          <cell r="A2485" t="str">
            <v xml:space="preserve">5341-2-200                                   </v>
          </cell>
          <cell r="C2485">
            <v>0</v>
          </cell>
          <cell r="D2485">
            <v>0</v>
          </cell>
        </row>
        <row r="2486">
          <cell r="A2486" t="str">
            <v xml:space="preserve">5341-2-300                                   </v>
          </cell>
          <cell r="C2486">
            <v>0</v>
          </cell>
          <cell r="D2486">
            <v>0</v>
          </cell>
        </row>
        <row r="2487">
          <cell r="A2487" t="str">
            <v xml:space="preserve">5341-2-400                                   </v>
          </cell>
          <cell r="C2487">
            <v>0</v>
          </cell>
          <cell r="D2487">
            <v>0</v>
          </cell>
        </row>
        <row r="2488">
          <cell r="A2488" t="str">
            <v xml:space="preserve">5341-2-500                                   </v>
          </cell>
          <cell r="C2488">
            <v>0</v>
          </cell>
          <cell r="D2488">
            <v>0</v>
          </cell>
        </row>
        <row r="2489">
          <cell r="A2489" t="str">
            <v xml:space="preserve">5341-2-600                                   </v>
          </cell>
          <cell r="C2489">
            <v>0</v>
          </cell>
          <cell r="D2489">
            <v>0</v>
          </cell>
        </row>
        <row r="2490">
          <cell r="A2490" t="str">
            <v xml:space="preserve">5341-2-610                                   </v>
          </cell>
          <cell r="C2490">
            <v>0</v>
          </cell>
          <cell r="D2490">
            <v>0</v>
          </cell>
        </row>
        <row r="2491">
          <cell r="A2491" t="str">
            <v xml:space="preserve">5341-2-620                                   </v>
          </cell>
          <cell r="C2491">
            <v>0</v>
          </cell>
          <cell r="D2491">
            <v>0</v>
          </cell>
        </row>
        <row r="2492">
          <cell r="A2492" t="str">
            <v xml:space="preserve">5341-2-700                                   </v>
          </cell>
          <cell r="C2492">
            <v>0</v>
          </cell>
          <cell r="D2492">
            <v>0</v>
          </cell>
        </row>
        <row r="2493">
          <cell r="A2493" t="str">
            <v xml:space="preserve">5341-2-710                                   </v>
          </cell>
          <cell r="C2493">
            <v>0</v>
          </cell>
          <cell r="D2493">
            <v>0</v>
          </cell>
        </row>
        <row r="2494">
          <cell r="A2494" t="str">
            <v xml:space="preserve">5341-2-720                                   </v>
          </cell>
          <cell r="C2494">
            <v>0</v>
          </cell>
          <cell r="D2494">
            <v>0</v>
          </cell>
        </row>
        <row r="2495">
          <cell r="A2495" t="str">
            <v xml:space="preserve">5341-3-000                                   </v>
          </cell>
          <cell r="C2495">
            <v>0</v>
          </cell>
          <cell r="D2495">
            <v>0</v>
          </cell>
        </row>
        <row r="2496">
          <cell r="A2496" t="str">
            <v xml:space="preserve">5341-3-200                                   </v>
          </cell>
          <cell r="C2496">
            <v>0</v>
          </cell>
          <cell r="D2496">
            <v>0</v>
          </cell>
        </row>
        <row r="2497">
          <cell r="A2497" t="str">
            <v xml:space="preserve">5345-2                                       </v>
          </cell>
          <cell r="C2497">
            <v>0</v>
          </cell>
          <cell r="D2497">
            <v>0</v>
          </cell>
        </row>
        <row r="2498">
          <cell r="A2498" t="str">
            <v xml:space="preserve">5345-2-000                                   </v>
          </cell>
          <cell r="C2498">
            <v>0</v>
          </cell>
          <cell r="D2498">
            <v>0</v>
          </cell>
        </row>
        <row r="2499">
          <cell r="A2499" t="str">
            <v xml:space="preserve">5345-2-100                                   </v>
          </cell>
          <cell r="C2499">
            <v>65702.61</v>
          </cell>
          <cell r="D2499">
            <v>13053.490000000005</v>
          </cell>
        </row>
        <row r="2500">
          <cell r="A2500" t="str">
            <v xml:space="preserve">5345-2-110                                   </v>
          </cell>
          <cell r="C2500">
            <v>0</v>
          </cell>
          <cell r="D2500">
            <v>0</v>
          </cell>
        </row>
        <row r="2501">
          <cell r="A2501" t="str">
            <v xml:space="preserve">5345-2-120                                   </v>
          </cell>
          <cell r="C2501">
            <v>0</v>
          </cell>
          <cell r="D2501">
            <v>0</v>
          </cell>
        </row>
        <row r="2502">
          <cell r="A2502" t="str">
            <v xml:space="preserve">5345-2-130                                   </v>
          </cell>
          <cell r="C2502">
            <v>0</v>
          </cell>
          <cell r="D2502">
            <v>0</v>
          </cell>
        </row>
        <row r="2503">
          <cell r="A2503" t="str">
            <v xml:space="preserve">5345-2-140                                   </v>
          </cell>
          <cell r="C2503">
            <v>0</v>
          </cell>
          <cell r="D2503">
            <v>0</v>
          </cell>
        </row>
        <row r="2504">
          <cell r="A2504" t="str">
            <v xml:space="preserve">5345-2-141                                   </v>
          </cell>
          <cell r="C2504">
            <v>0</v>
          </cell>
          <cell r="D2504">
            <v>0</v>
          </cell>
        </row>
        <row r="2505">
          <cell r="A2505" t="str">
            <v xml:space="preserve">5345-2-142                                   </v>
          </cell>
          <cell r="C2505">
            <v>0</v>
          </cell>
          <cell r="D2505">
            <v>0</v>
          </cell>
        </row>
        <row r="2506">
          <cell r="A2506" t="str">
            <v xml:space="preserve">5345-2-200                                   </v>
          </cell>
          <cell r="C2506">
            <v>0</v>
          </cell>
          <cell r="D2506">
            <v>0</v>
          </cell>
        </row>
        <row r="2507">
          <cell r="A2507" t="str">
            <v xml:space="preserve">5345-2-300                                   </v>
          </cell>
          <cell r="C2507">
            <v>0</v>
          </cell>
          <cell r="D2507">
            <v>0</v>
          </cell>
        </row>
        <row r="2508">
          <cell r="A2508" t="str">
            <v xml:space="preserve">5345-2-400                                   </v>
          </cell>
          <cell r="C2508">
            <v>0</v>
          </cell>
          <cell r="D2508">
            <v>0</v>
          </cell>
        </row>
        <row r="2509">
          <cell r="A2509" t="str">
            <v xml:space="preserve">5345-2-500                                   </v>
          </cell>
          <cell r="C2509">
            <v>0</v>
          </cell>
          <cell r="D2509">
            <v>0</v>
          </cell>
        </row>
        <row r="2510">
          <cell r="A2510" t="str">
            <v xml:space="preserve">5345-2-600                                   </v>
          </cell>
          <cell r="C2510">
            <v>0</v>
          </cell>
          <cell r="D2510">
            <v>0</v>
          </cell>
        </row>
        <row r="2511">
          <cell r="A2511" t="str">
            <v xml:space="preserve">5345-2-610                                   </v>
          </cell>
          <cell r="C2511">
            <v>0</v>
          </cell>
          <cell r="D2511">
            <v>0</v>
          </cell>
        </row>
        <row r="2512">
          <cell r="A2512" t="str">
            <v xml:space="preserve">5345-2-620                                   </v>
          </cell>
          <cell r="C2512">
            <v>0</v>
          </cell>
          <cell r="D2512">
            <v>0</v>
          </cell>
        </row>
        <row r="2513">
          <cell r="A2513" t="str">
            <v xml:space="preserve">5345-2-700                                   </v>
          </cell>
          <cell r="C2513">
            <v>0</v>
          </cell>
          <cell r="D2513">
            <v>0</v>
          </cell>
        </row>
        <row r="2514">
          <cell r="A2514" t="str">
            <v xml:space="preserve">5345-2-710                                   </v>
          </cell>
          <cell r="C2514">
            <v>0</v>
          </cell>
          <cell r="D2514">
            <v>0</v>
          </cell>
        </row>
        <row r="2515">
          <cell r="A2515" t="str">
            <v xml:space="preserve">5345-2-720                                   </v>
          </cell>
          <cell r="C2515">
            <v>0</v>
          </cell>
          <cell r="D2515">
            <v>0</v>
          </cell>
        </row>
        <row r="2516">
          <cell r="A2516" t="str">
            <v xml:space="preserve">5345-3                                       </v>
          </cell>
          <cell r="C2516">
            <v>0</v>
          </cell>
          <cell r="D2516">
            <v>0</v>
          </cell>
        </row>
        <row r="2517">
          <cell r="A2517" t="str">
            <v xml:space="preserve">5345-3-000                                   </v>
          </cell>
          <cell r="C2517">
            <v>0</v>
          </cell>
          <cell r="D2517">
            <v>0</v>
          </cell>
        </row>
        <row r="2518">
          <cell r="A2518" t="str">
            <v xml:space="preserve">5345-3-100                                   </v>
          </cell>
          <cell r="C2518">
            <v>0</v>
          </cell>
          <cell r="D2518">
            <v>0</v>
          </cell>
        </row>
        <row r="2519">
          <cell r="A2519" t="str">
            <v xml:space="preserve">5345-3-200                                   </v>
          </cell>
          <cell r="C2519">
            <v>0</v>
          </cell>
          <cell r="D2519">
            <v>0</v>
          </cell>
        </row>
        <row r="2520">
          <cell r="A2520" t="str">
            <v xml:space="preserve">5345-5                                       </v>
          </cell>
          <cell r="C2520">
            <v>0</v>
          </cell>
          <cell r="D2520">
            <v>0</v>
          </cell>
        </row>
        <row r="2521">
          <cell r="A2521" t="str">
            <v xml:space="preserve">5345-5-100                                   </v>
          </cell>
          <cell r="C2521">
            <v>0</v>
          </cell>
          <cell r="D2521">
            <v>0</v>
          </cell>
        </row>
        <row r="2522">
          <cell r="A2522" t="str">
            <v xml:space="preserve">5345-5-200                                   </v>
          </cell>
          <cell r="C2522">
            <v>0</v>
          </cell>
          <cell r="D2522">
            <v>0</v>
          </cell>
        </row>
        <row r="2523">
          <cell r="A2523" t="str">
            <v xml:space="preserve">5345-6                                       </v>
          </cell>
          <cell r="C2523">
            <v>0</v>
          </cell>
          <cell r="D2523">
            <v>0</v>
          </cell>
        </row>
        <row r="2524">
          <cell r="A2524" t="str">
            <v xml:space="preserve">5345-6-100                                   </v>
          </cell>
          <cell r="C2524">
            <v>0</v>
          </cell>
          <cell r="D2524">
            <v>0</v>
          </cell>
        </row>
        <row r="2525">
          <cell r="A2525" t="str">
            <v xml:space="preserve">5345-6-150                                   </v>
          </cell>
          <cell r="C2525">
            <v>0</v>
          </cell>
          <cell r="D2525">
            <v>0</v>
          </cell>
        </row>
        <row r="2526">
          <cell r="A2526" t="str">
            <v xml:space="preserve">5345-6-170                                   </v>
          </cell>
          <cell r="C2526">
            <v>0</v>
          </cell>
          <cell r="D2526">
            <v>0</v>
          </cell>
        </row>
        <row r="2527">
          <cell r="A2527" t="str">
            <v xml:space="preserve">5345-6-200                                   </v>
          </cell>
          <cell r="C2527">
            <v>0</v>
          </cell>
          <cell r="D2527">
            <v>0</v>
          </cell>
        </row>
        <row r="2528">
          <cell r="A2528" t="str">
            <v xml:space="preserve">5345-6-250                                   </v>
          </cell>
          <cell r="C2528">
            <v>0</v>
          </cell>
          <cell r="D2528">
            <v>0</v>
          </cell>
        </row>
        <row r="2529">
          <cell r="A2529" t="str">
            <v xml:space="preserve">5345-6-270                                   </v>
          </cell>
          <cell r="C2529">
            <v>0</v>
          </cell>
          <cell r="D2529">
            <v>0</v>
          </cell>
        </row>
        <row r="2530">
          <cell r="A2530" t="str">
            <v xml:space="preserve">5345-6-300                                   </v>
          </cell>
          <cell r="C2530">
            <v>0</v>
          </cell>
          <cell r="D2530">
            <v>0</v>
          </cell>
        </row>
        <row r="2531">
          <cell r="A2531" t="str">
            <v xml:space="preserve">5345-7-100                                   </v>
          </cell>
          <cell r="C2531">
            <v>0</v>
          </cell>
          <cell r="D2531">
            <v>0</v>
          </cell>
        </row>
        <row r="2532">
          <cell r="A2532" t="str">
            <v xml:space="preserve">5345-7-200                                   </v>
          </cell>
          <cell r="C2532">
            <v>0</v>
          </cell>
          <cell r="D2532">
            <v>0</v>
          </cell>
        </row>
        <row r="2533">
          <cell r="A2533" t="str">
            <v xml:space="preserve">5346-3                                       </v>
          </cell>
          <cell r="C2533">
            <v>0</v>
          </cell>
          <cell r="D2533">
            <v>0</v>
          </cell>
        </row>
        <row r="2534">
          <cell r="A2534" t="str">
            <v xml:space="preserve">5346-3-100                                   </v>
          </cell>
          <cell r="C2534">
            <v>2288.87</v>
          </cell>
          <cell r="D2534">
            <v>13933.79</v>
          </cell>
        </row>
        <row r="2535">
          <cell r="A2535" t="str">
            <v xml:space="preserve">5350-2                                       </v>
          </cell>
          <cell r="C2535">
            <v>0</v>
          </cell>
          <cell r="D2535">
            <v>0</v>
          </cell>
        </row>
        <row r="2536">
          <cell r="A2536" t="str">
            <v xml:space="preserve">5350-2-000                                   </v>
          </cell>
          <cell r="C2536">
            <v>0</v>
          </cell>
          <cell r="D2536">
            <v>0</v>
          </cell>
        </row>
        <row r="2537">
          <cell r="A2537" t="str">
            <v xml:space="preserve">5350-2-100                                   </v>
          </cell>
          <cell r="C2537">
            <v>528860.96</v>
          </cell>
          <cell r="D2537">
            <v>119572.85000000009</v>
          </cell>
        </row>
        <row r="2538">
          <cell r="A2538" t="str">
            <v xml:space="preserve">5350-2-110                                   </v>
          </cell>
          <cell r="C2538">
            <v>298319.89</v>
          </cell>
          <cell r="D2538">
            <v>59237.359999999986</v>
          </cell>
        </row>
        <row r="2539">
          <cell r="A2539" t="str">
            <v xml:space="preserve">5350-2-120                                   </v>
          </cell>
          <cell r="C2539">
            <v>0</v>
          </cell>
          <cell r="D2539">
            <v>0</v>
          </cell>
        </row>
        <row r="2540">
          <cell r="A2540" t="str">
            <v xml:space="preserve">5350-2-130                                   </v>
          </cell>
          <cell r="C2540">
            <v>3731.5</v>
          </cell>
          <cell r="D2540">
            <v>1714.4799999999996</v>
          </cell>
        </row>
        <row r="2541">
          <cell r="A2541" t="str">
            <v xml:space="preserve">5350-2-140                                   </v>
          </cell>
          <cell r="C2541">
            <v>0</v>
          </cell>
          <cell r="D2541">
            <v>0</v>
          </cell>
        </row>
        <row r="2542">
          <cell r="A2542" t="str">
            <v xml:space="preserve">5350-2-141                                   </v>
          </cell>
          <cell r="C2542">
            <v>0</v>
          </cell>
          <cell r="D2542">
            <v>0</v>
          </cell>
        </row>
        <row r="2543">
          <cell r="A2543" t="str">
            <v xml:space="preserve">5350-2-142                                   </v>
          </cell>
          <cell r="C2543">
            <v>0</v>
          </cell>
          <cell r="D2543">
            <v>0</v>
          </cell>
        </row>
        <row r="2544">
          <cell r="A2544" t="str">
            <v xml:space="preserve">5350-2-200                                   </v>
          </cell>
          <cell r="C2544">
            <v>610555.15</v>
          </cell>
          <cell r="D2544">
            <v>111162.39000000001</v>
          </cell>
        </row>
        <row r="2545">
          <cell r="A2545" t="str">
            <v xml:space="preserve">5350-2-300                                   </v>
          </cell>
          <cell r="C2545">
            <v>0</v>
          </cell>
          <cell r="D2545">
            <v>0</v>
          </cell>
        </row>
        <row r="2546">
          <cell r="A2546" t="str">
            <v xml:space="preserve">5350-2-400                                   </v>
          </cell>
          <cell r="C2546">
            <v>0</v>
          </cell>
          <cell r="D2546">
            <v>0</v>
          </cell>
        </row>
        <row r="2547">
          <cell r="A2547" t="str">
            <v xml:space="preserve">5350-2-500                                   </v>
          </cell>
          <cell r="C2547">
            <v>0</v>
          </cell>
          <cell r="D2547">
            <v>0</v>
          </cell>
        </row>
        <row r="2548">
          <cell r="A2548" t="str">
            <v xml:space="preserve">5350-2-600                                   </v>
          </cell>
          <cell r="C2548">
            <v>0</v>
          </cell>
          <cell r="D2548">
            <v>0</v>
          </cell>
        </row>
        <row r="2549">
          <cell r="A2549" t="str">
            <v xml:space="preserve">5350-2-610                                   </v>
          </cell>
          <cell r="C2549">
            <v>0</v>
          </cell>
          <cell r="D2549">
            <v>0</v>
          </cell>
        </row>
        <row r="2550">
          <cell r="A2550" t="str">
            <v xml:space="preserve">5350-2-620                                   </v>
          </cell>
          <cell r="C2550">
            <v>0</v>
          </cell>
          <cell r="D2550">
            <v>0</v>
          </cell>
        </row>
        <row r="2551">
          <cell r="A2551" t="str">
            <v xml:space="preserve">5350-2-700                                   </v>
          </cell>
          <cell r="C2551">
            <v>0</v>
          </cell>
          <cell r="D2551">
            <v>0</v>
          </cell>
        </row>
        <row r="2552">
          <cell r="A2552" t="str">
            <v xml:space="preserve">5350-2-710                                   </v>
          </cell>
          <cell r="C2552">
            <v>23418.44</v>
          </cell>
          <cell r="D2552">
            <v>4652.66</v>
          </cell>
        </row>
        <row r="2553">
          <cell r="A2553" t="str">
            <v xml:space="preserve">5350-2-720                                   </v>
          </cell>
          <cell r="C2553">
            <v>0</v>
          </cell>
          <cell r="D2553">
            <v>0</v>
          </cell>
        </row>
        <row r="2554">
          <cell r="A2554" t="str">
            <v xml:space="preserve">5350-3                                       </v>
          </cell>
          <cell r="C2554">
            <v>0</v>
          </cell>
          <cell r="D2554">
            <v>0</v>
          </cell>
        </row>
        <row r="2555">
          <cell r="A2555" t="str">
            <v xml:space="preserve">5350-3-000                                   </v>
          </cell>
          <cell r="C2555">
            <v>0</v>
          </cell>
          <cell r="D2555">
            <v>0</v>
          </cell>
        </row>
        <row r="2556">
          <cell r="A2556" t="str">
            <v xml:space="preserve">5350-3-100                                   </v>
          </cell>
          <cell r="C2556">
            <v>129550</v>
          </cell>
          <cell r="D2556">
            <v>25738.47</v>
          </cell>
        </row>
        <row r="2557">
          <cell r="A2557" t="str">
            <v xml:space="preserve">5350-3-200                                   </v>
          </cell>
          <cell r="C2557">
            <v>0</v>
          </cell>
          <cell r="D2557">
            <v>0</v>
          </cell>
        </row>
        <row r="2558">
          <cell r="A2558" t="str">
            <v xml:space="preserve">5350-5                                       </v>
          </cell>
          <cell r="C2558">
            <v>0</v>
          </cell>
          <cell r="D2558">
            <v>0</v>
          </cell>
        </row>
        <row r="2559">
          <cell r="A2559" t="str">
            <v xml:space="preserve">5350-5-100                                   </v>
          </cell>
          <cell r="C2559">
            <v>0</v>
          </cell>
          <cell r="D2559">
            <v>0</v>
          </cell>
        </row>
        <row r="2560">
          <cell r="A2560" t="str">
            <v xml:space="preserve">5350-5-200                                   </v>
          </cell>
          <cell r="C2560">
            <v>0</v>
          </cell>
          <cell r="D2560">
            <v>0</v>
          </cell>
        </row>
        <row r="2561">
          <cell r="A2561" t="str">
            <v xml:space="preserve">5350-6                                       </v>
          </cell>
          <cell r="C2561">
            <v>0</v>
          </cell>
          <cell r="D2561">
            <v>0</v>
          </cell>
        </row>
        <row r="2562">
          <cell r="A2562" t="str">
            <v xml:space="preserve">5350-6-100                                   </v>
          </cell>
          <cell r="C2562">
            <v>89522.65</v>
          </cell>
          <cell r="D2562">
            <v>17930.570000000007</v>
          </cell>
        </row>
        <row r="2563">
          <cell r="A2563" t="str">
            <v xml:space="preserve">5350-6-150                                   </v>
          </cell>
          <cell r="C2563">
            <v>3647.09</v>
          </cell>
          <cell r="D2563">
            <v>696.69999999999982</v>
          </cell>
        </row>
        <row r="2564">
          <cell r="A2564" t="str">
            <v xml:space="preserve">5350-6-170                                   </v>
          </cell>
          <cell r="C2564">
            <v>0</v>
          </cell>
          <cell r="D2564">
            <v>0</v>
          </cell>
        </row>
        <row r="2565">
          <cell r="A2565" t="str">
            <v xml:space="preserve">5350-6-200                                   </v>
          </cell>
          <cell r="C2565">
            <v>6820.23</v>
          </cell>
          <cell r="D2565">
            <v>1302.8800000000001</v>
          </cell>
        </row>
        <row r="2566">
          <cell r="A2566" t="str">
            <v xml:space="preserve">5350-6-250                                   </v>
          </cell>
          <cell r="C2566">
            <v>5814.1</v>
          </cell>
          <cell r="D2566">
            <v>1110.6799999999994</v>
          </cell>
        </row>
        <row r="2567">
          <cell r="A2567" t="str">
            <v xml:space="preserve">5350-6-270                                   </v>
          </cell>
          <cell r="C2567">
            <v>0</v>
          </cell>
          <cell r="D2567">
            <v>0</v>
          </cell>
        </row>
        <row r="2568">
          <cell r="A2568" t="str">
            <v xml:space="preserve">5350-6-300                                   </v>
          </cell>
          <cell r="C2568">
            <v>0</v>
          </cell>
          <cell r="D2568">
            <v>0</v>
          </cell>
        </row>
        <row r="2569">
          <cell r="A2569" t="str">
            <v xml:space="preserve">5350-7-100                                   </v>
          </cell>
          <cell r="C2569">
            <v>0</v>
          </cell>
          <cell r="D2569">
            <v>0</v>
          </cell>
        </row>
        <row r="2570">
          <cell r="A2570" t="str">
            <v xml:space="preserve">5350-7-200                                   </v>
          </cell>
          <cell r="C2570">
            <v>0</v>
          </cell>
          <cell r="D2570">
            <v>0</v>
          </cell>
        </row>
        <row r="2571">
          <cell r="A2571" t="str">
            <v xml:space="preserve">5351-3                                       </v>
          </cell>
          <cell r="C2571">
            <v>0</v>
          </cell>
          <cell r="D2571">
            <v>0</v>
          </cell>
        </row>
        <row r="2572">
          <cell r="A2572" t="str">
            <v xml:space="preserve">5351-3-100                                   </v>
          </cell>
          <cell r="C2572">
            <v>0</v>
          </cell>
          <cell r="D2572">
            <v>0</v>
          </cell>
        </row>
        <row r="2573">
          <cell r="A2573" t="str">
            <v xml:space="preserve">5410-2                                       </v>
          </cell>
          <cell r="C2573">
            <v>0</v>
          </cell>
          <cell r="D2573">
            <v>0</v>
          </cell>
        </row>
        <row r="2574">
          <cell r="A2574" t="str">
            <v xml:space="preserve">5410-2-000                                   </v>
          </cell>
          <cell r="C2574">
            <v>12726.71</v>
          </cell>
          <cell r="D2574">
            <v>686</v>
          </cell>
        </row>
        <row r="2575">
          <cell r="A2575" t="str">
            <v xml:space="preserve">5410-2-100                                   </v>
          </cell>
          <cell r="C2575">
            <v>0</v>
          </cell>
          <cell r="D2575">
            <v>0</v>
          </cell>
        </row>
        <row r="2576">
          <cell r="A2576" t="str">
            <v xml:space="preserve">5410-2-110                                   </v>
          </cell>
          <cell r="C2576">
            <v>7514.02</v>
          </cell>
          <cell r="D2576">
            <v>1214.9499999999989</v>
          </cell>
        </row>
        <row r="2577">
          <cell r="A2577" t="str">
            <v xml:space="preserve">5410-2-111                                   </v>
          </cell>
          <cell r="C2577">
            <v>0</v>
          </cell>
          <cell r="D2577">
            <v>0</v>
          </cell>
        </row>
        <row r="2578">
          <cell r="A2578" t="str">
            <v xml:space="preserve">5410-2-112                                   </v>
          </cell>
          <cell r="C2578">
            <v>0</v>
          </cell>
          <cell r="D2578">
            <v>0</v>
          </cell>
        </row>
        <row r="2579">
          <cell r="A2579" t="str">
            <v xml:space="preserve">5410-2-112-1                                 </v>
          </cell>
          <cell r="C2579">
            <v>0</v>
          </cell>
          <cell r="D2579">
            <v>0</v>
          </cell>
        </row>
        <row r="2580">
          <cell r="A2580" t="str">
            <v xml:space="preserve">5410-2-112-2                                 </v>
          </cell>
          <cell r="C2580">
            <v>0</v>
          </cell>
          <cell r="D2580">
            <v>0</v>
          </cell>
        </row>
        <row r="2581">
          <cell r="A2581" t="str">
            <v xml:space="preserve">5410-2-112-3                                 </v>
          </cell>
          <cell r="C2581">
            <v>0</v>
          </cell>
          <cell r="D2581">
            <v>0</v>
          </cell>
        </row>
        <row r="2582">
          <cell r="A2582" t="str">
            <v xml:space="preserve">5410-2-113                                   </v>
          </cell>
          <cell r="C2582">
            <v>0</v>
          </cell>
          <cell r="D2582">
            <v>0</v>
          </cell>
        </row>
        <row r="2583">
          <cell r="A2583" t="str">
            <v xml:space="preserve">5410-2-114                                   </v>
          </cell>
          <cell r="C2583">
            <v>0</v>
          </cell>
          <cell r="D2583">
            <v>0</v>
          </cell>
        </row>
        <row r="2584">
          <cell r="A2584" t="str">
            <v xml:space="preserve">5410-2-115                                   </v>
          </cell>
          <cell r="C2584">
            <v>0</v>
          </cell>
          <cell r="D2584">
            <v>0</v>
          </cell>
        </row>
        <row r="2585">
          <cell r="A2585" t="str">
            <v xml:space="preserve">5410-2-120                                   </v>
          </cell>
          <cell r="C2585">
            <v>174399</v>
          </cell>
          <cell r="D2585">
            <v>0</v>
          </cell>
        </row>
        <row r="2586">
          <cell r="A2586" t="str">
            <v xml:space="preserve">5410-2-130                                   </v>
          </cell>
          <cell r="C2586">
            <v>3000</v>
          </cell>
          <cell r="D2586">
            <v>2588.9499999999998</v>
          </cell>
        </row>
        <row r="2587">
          <cell r="A2587" t="str">
            <v xml:space="preserve">5410-2-140                                   </v>
          </cell>
          <cell r="C2587">
            <v>0</v>
          </cell>
          <cell r="D2587">
            <v>0</v>
          </cell>
        </row>
        <row r="2588">
          <cell r="A2588" t="str">
            <v xml:space="preserve">5410-2-141                                   </v>
          </cell>
          <cell r="C2588">
            <v>0</v>
          </cell>
          <cell r="D2588">
            <v>0</v>
          </cell>
        </row>
        <row r="2589">
          <cell r="A2589" t="str">
            <v xml:space="preserve">5410-2-142                                   </v>
          </cell>
          <cell r="C2589">
            <v>0</v>
          </cell>
          <cell r="D2589">
            <v>0</v>
          </cell>
        </row>
        <row r="2590">
          <cell r="A2590" t="str">
            <v xml:space="preserve">5410-2-200                                   </v>
          </cell>
          <cell r="C2590">
            <v>0</v>
          </cell>
          <cell r="D2590">
            <v>9000</v>
          </cell>
        </row>
        <row r="2591">
          <cell r="A2591" t="str">
            <v xml:space="preserve">5410-2-300                                   </v>
          </cell>
          <cell r="C2591">
            <v>0</v>
          </cell>
          <cell r="D2591">
            <v>1214.95</v>
          </cell>
        </row>
        <row r="2592">
          <cell r="A2592" t="str">
            <v xml:space="preserve">5410-2-400                                   </v>
          </cell>
          <cell r="C2592">
            <v>0</v>
          </cell>
          <cell r="D2592">
            <v>1214.95</v>
          </cell>
        </row>
        <row r="2593">
          <cell r="A2593" t="str">
            <v xml:space="preserve">5410-2-500                                   </v>
          </cell>
          <cell r="C2593">
            <v>0</v>
          </cell>
          <cell r="D2593">
            <v>0</v>
          </cell>
        </row>
        <row r="2594">
          <cell r="A2594" t="str">
            <v xml:space="preserve">5410-2-600                                   </v>
          </cell>
          <cell r="C2594">
            <v>0</v>
          </cell>
          <cell r="D2594">
            <v>7887.72</v>
          </cell>
        </row>
        <row r="2595">
          <cell r="A2595" t="str">
            <v xml:space="preserve">5410-2-610                                   </v>
          </cell>
          <cell r="C2595">
            <v>0</v>
          </cell>
          <cell r="D2595">
            <v>0</v>
          </cell>
        </row>
        <row r="2596">
          <cell r="A2596" t="str">
            <v xml:space="preserve">5410-2-620                                   </v>
          </cell>
          <cell r="C2596">
            <v>0</v>
          </cell>
          <cell r="D2596">
            <v>0</v>
          </cell>
        </row>
        <row r="2597">
          <cell r="A2597" t="str">
            <v xml:space="preserve">5410-2-700                                   </v>
          </cell>
          <cell r="C2597">
            <v>0</v>
          </cell>
          <cell r="D2597">
            <v>3735.95</v>
          </cell>
        </row>
        <row r="2598">
          <cell r="A2598" t="str">
            <v xml:space="preserve">5410-2-710                                   </v>
          </cell>
          <cell r="C2598">
            <v>0</v>
          </cell>
          <cell r="D2598">
            <v>0</v>
          </cell>
        </row>
        <row r="2599">
          <cell r="A2599" t="str">
            <v xml:space="preserve">5410-2-720                                   </v>
          </cell>
          <cell r="C2599">
            <v>0</v>
          </cell>
          <cell r="D2599">
            <v>0</v>
          </cell>
        </row>
        <row r="2600">
          <cell r="A2600" t="str">
            <v xml:space="preserve">5410-3                                       </v>
          </cell>
          <cell r="C2600">
            <v>0</v>
          </cell>
          <cell r="D2600">
            <v>0</v>
          </cell>
        </row>
        <row r="2601">
          <cell r="A2601" t="str">
            <v xml:space="preserve">5410-3-000                                   </v>
          </cell>
          <cell r="C2601">
            <v>0</v>
          </cell>
          <cell r="D2601">
            <v>0</v>
          </cell>
        </row>
        <row r="2602">
          <cell r="A2602" t="str">
            <v xml:space="preserve">5410-3-100                                   </v>
          </cell>
          <cell r="C2602">
            <v>1034.0999999999999</v>
          </cell>
          <cell r="D2602">
            <v>421.10000000000014</v>
          </cell>
        </row>
        <row r="2603">
          <cell r="A2603" t="str">
            <v xml:space="preserve">5410-3-200                                   </v>
          </cell>
          <cell r="C2603">
            <v>0</v>
          </cell>
          <cell r="D2603">
            <v>0</v>
          </cell>
        </row>
        <row r="2604">
          <cell r="A2604" t="str">
            <v xml:space="preserve">5410-5                                       </v>
          </cell>
          <cell r="C2604">
            <v>0</v>
          </cell>
          <cell r="D2604">
            <v>0</v>
          </cell>
        </row>
        <row r="2605">
          <cell r="A2605" t="str">
            <v xml:space="preserve">5410-5-100                                   </v>
          </cell>
          <cell r="C2605">
            <v>0</v>
          </cell>
          <cell r="D2605">
            <v>0</v>
          </cell>
        </row>
        <row r="2606">
          <cell r="A2606" t="str">
            <v xml:space="preserve">5410-5-200                                   </v>
          </cell>
          <cell r="C2606">
            <v>0</v>
          </cell>
          <cell r="D2606">
            <v>0</v>
          </cell>
        </row>
        <row r="2607">
          <cell r="A2607" t="str">
            <v xml:space="preserve">5410-6                                       </v>
          </cell>
          <cell r="C2607">
            <v>0</v>
          </cell>
          <cell r="D2607">
            <v>0</v>
          </cell>
        </row>
        <row r="2608">
          <cell r="A2608" t="str">
            <v xml:space="preserve">5410-6-100                                   </v>
          </cell>
          <cell r="C2608">
            <v>2153.27</v>
          </cell>
          <cell r="D2608">
            <v>4214.9599999999991</v>
          </cell>
        </row>
        <row r="2609">
          <cell r="A2609" t="str">
            <v xml:space="preserve">5410-6-150                                   </v>
          </cell>
          <cell r="C2609">
            <v>0</v>
          </cell>
          <cell r="D2609">
            <v>0</v>
          </cell>
        </row>
        <row r="2610">
          <cell r="A2610" t="str">
            <v xml:space="preserve">5410-6-170                                   </v>
          </cell>
          <cell r="C2610">
            <v>0</v>
          </cell>
          <cell r="D2610">
            <v>0</v>
          </cell>
        </row>
        <row r="2611">
          <cell r="A2611" t="str">
            <v xml:space="preserve">5410-6-200                                   </v>
          </cell>
          <cell r="C2611">
            <v>0</v>
          </cell>
          <cell r="D2611">
            <v>0</v>
          </cell>
        </row>
        <row r="2612">
          <cell r="A2612" t="str">
            <v xml:space="preserve">5410-6-250                                   </v>
          </cell>
          <cell r="C2612">
            <v>0</v>
          </cell>
          <cell r="D2612">
            <v>0</v>
          </cell>
        </row>
        <row r="2613">
          <cell r="A2613" t="str">
            <v xml:space="preserve">5410-6-270                                   </v>
          </cell>
          <cell r="C2613">
            <v>0</v>
          </cell>
          <cell r="D2613">
            <v>0</v>
          </cell>
        </row>
        <row r="2614">
          <cell r="A2614" t="str">
            <v xml:space="preserve">5410-6-300                                   </v>
          </cell>
          <cell r="C2614">
            <v>15914.74</v>
          </cell>
          <cell r="D2614">
            <v>0</v>
          </cell>
        </row>
        <row r="2615">
          <cell r="A2615" t="str">
            <v xml:space="preserve">5410-7-100                                   </v>
          </cell>
          <cell r="C2615">
            <v>0</v>
          </cell>
          <cell r="D2615">
            <v>0</v>
          </cell>
        </row>
        <row r="2616">
          <cell r="A2616" t="str">
            <v xml:space="preserve">5410-7-200                                   </v>
          </cell>
          <cell r="C2616">
            <v>0</v>
          </cell>
          <cell r="D2616">
            <v>0</v>
          </cell>
        </row>
        <row r="2617">
          <cell r="A2617" t="str">
            <v xml:space="preserve">5411-2                                       </v>
          </cell>
          <cell r="C2617">
            <v>0</v>
          </cell>
          <cell r="D2617">
            <v>0</v>
          </cell>
        </row>
        <row r="2618">
          <cell r="A2618" t="str">
            <v xml:space="preserve">5411-2-000                                   </v>
          </cell>
          <cell r="C2618">
            <v>0</v>
          </cell>
          <cell r="D2618">
            <v>0</v>
          </cell>
        </row>
        <row r="2619">
          <cell r="A2619" t="str">
            <v xml:space="preserve">5411-2-100                                   </v>
          </cell>
          <cell r="C2619">
            <v>0</v>
          </cell>
          <cell r="D2619">
            <v>0</v>
          </cell>
        </row>
        <row r="2620">
          <cell r="A2620" t="str">
            <v xml:space="preserve">5411-2-110                                   </v>
          </cell>
          <cell r="C2620">
            <v>0</v>
          </cell>
          <cell r="D2620">
            <v>0</v>
          </cell>
        </row>
        <row r="2621">
          <cell r="A2621" t="str">
            <v xml:space="preserve">5411-2-120                                   </v>
          </cell>
          <cell r="C2621">
            <v>0</v>
          </cell>
          <cell r="D2621">
            <v>0</v>
          </cell>
        </row>
        <row r="2622">
          <cell r="A2622" t="str">
            <v xml:space="preserve">5411-2-130                                   </v>
          </cell>
          <cell r="C2622">
            <v>0</v>
          </cell>
          <cell r="D2622">
            <v>0</v>
          </cell>
        </row>
        <row r="2623">
          <cell r="A2623" t="str">
            <v xml:space="preserve">5411-2-140                                   </v>
          </cell>
          <cell r="C2623">
            <v>0</v>
          </cell>
          <cell r="D2623">
            <v>0</v>
          </cell>
        </row>
        <row r="2624">
          <cell r="A2624" t="str">
            <v xml:space="preserve">5411-2-141                                   </v>
          </cell>
          <cell r="C2624">
            <v>0</v>
          </cell>
          <cell r="D2624">
            <v>0</v>
          </cell>
        </row>
        <row r="2625">
          <cell r="A2625" t="str">
            <v xml:space="preserve">5411-2-142                                   </v>
          </cell>
          <cell r="C2625">
            <v>0</v>
          </cell>
          <cell r="D2625">
            <v>0</v>
          </cell>
        </row>
        <row r="2626">
          <cell r="A2626" t="str">
            <v xml:space="preserve">5411-2-200                                   </v>
          </cell>
          <cell r="C2626">
            <v>0</v>
          </cell>
          <cell r="D2626">
            <v>0</v>
          </cell>
        </row>
        <row r="2627">
          <cell r="A2627" t="str">
            <v xml:space="preserve">5411-2-300                                   </v>
          </cell>
          <cell r="C2627">
            <v>0</v>
          </cell>
          <cell r="D2627">
            <v>0</v>
          </cell>
        </row>
        <row r="2628">
          <cell r="A2628" t="str">
            <v xml:space="preserve">5411-2-400                                   </v>
          </cell>
          <cell r="C2628">
            <v>0</v>
          </cell>
          <cell r="D2628">
            <v>1200</v>
          </cell>
        </row>
        <row r="2629">
          <cell r="A2629" t="str">
            <v xml:space="preserve">5411-2-500                                   </v>
          </cell>
          <cell r="C2629">
            <v>0</v>
          </cell>
          <cell r="D2629">
            <v>0</v>
          </cell>
        </row>
        <row r="2630">
          <cell r="A2630" t="str">
            <v xml:space="preserve">5411-2-600                                   </v>
          </cell>
          <cell r="C2630">
            <v>0</v>
          </cell>
          <cell r="D2630">
            <v>0</v>
          </cell>
        </row>
        <row r="2631">
          <cell r="A2631" t="str">
            <v xml:space="preserve">5411-2-610                                   </v>
          </cell>
          <cell r="C2631">
            <v>0</v>
          </cell>
          <cell r="D2631">
            <v>0</v>
          </cell>
        </row>
        <row r="2632">
          <cell r="A2632" t="str">
            <v xml:space="preserve">5411-2-620                                   </v>
          </cell>
          <cell r="C2632">
            <v>0</v>
          </cell>
          <cell r="D2632">
            <v>0</v>
          </cell>
        </row>
        <row r="2633">
          <cell r="A2633" t="str">
            <v xml:space="preserve">5411-2-700                                   </v>
          </cell>
          <cell r="C2633">
            <v>0</v>
          </cell>
          <cell r="D2633">
            <v>0</v>
          </cell>
        </row>
        <row r="2634">
          <cell r="A2634" t="str">
            <v xml:space="preserve">5411-2-710                                   </v>
          </cell>
          <cell r="C2634">
            <v>0</v>
          </cell>
          <cell r="D2634">
            <v>0</v>
          </cell>
        </row>
        <row r="2635">
          <cell r="A2635" t="str">
            <v xml:space="preserve">5411-2-720                                   </v>
          </cell>
          <cell r="C2635">
            <v>4200</v>
          </cell>
          <cell r="D2635">
            <v>0</v>
          </cell>
        </row>
        <row r="2636">
          <cell r="A2636" t="str">
            <v xml:space="preserve">5411-3                                       </v>
          </cell>
          <cell r="C2636">
            <v>0</v>
          </cell>
          <cell r="D2636">
            <v>0</v>
          </cell>
        </row>
        <row r="2637">
          <cell r="A2637" t="str">
            <v xml:space="preserve">5411-3-000                                   </v>
          </cell>
          <cell r="C2637">
            <v>0</v>
          </cell>
          <cell r="D2637">
            <v>0</v>
          </cell>
        </row>
        <row r="2638">
          <cell r="A2638" t="str">
            <v xml:space="preserve">5411-3-100                                   </v>
          </cell>
          <cell r="C2638">
            <v>0</v>
          </cell>
          <cell r="D2638">
            <v>0</v>
          </cell>
        </row>
        <row r="2639">
          <cell r="A2639" t="str">
            <v xml:space="preserve">5411-3-200                                   </v>
          </cell>
          <cell r="C2639">
            <v>0</v>
          </cell>
          <cell r="D2639">
            <v>0</v>
          </cell>
        </row>
        <row r="2640">
          <cell r="A2640" t="str">
            <v xml:space="preserve">5411-5                                       </v>
          </cell>
          <cell r="C2640">
            <v>0</v>
          </cell>
          <cell r="D2640">
            <v>0</v>
          </cell>
        </row>
        <row r="2641">
          <cell r="A2641" t="str">
            <v xml:space="preserve">5411-5-100                                   </v>
          </cell>
          <cell r="C2641">
            <v>0</v>
          </cell>
          <cell r="D2641">
            <v>0</v>
          </cell>
        </row>
        <row r="2642">
          <cell r="A2642" t="str">
            <v xml:space="preserve">5411-5-200                                   </v>
          </cell>
          <cell r="C2642">
            <v>0</v>
          </cell>
          <cell r="D2642">
            <v>0</v>
          </cell>
        </row>
        <row r="2643">
          <cell r="A2643" t="str">
            <v xml:space="preserve">5411-6                                       </v>
          </cell>
          <cell r="C2643">
            <v>0</v>
          </cell>
          <cell r="D2643">
            <v>0</v>
          </cell>
        </row>
        <row r="2644">
          <cell r="A2644" t="str">
            <v xml:space="preserve">5411-6-100                                   </v>
          </cell>
          <cell r="C2644">
            <v>0</v>
          </cell>
          <cell r="D2644">
            <v>0</v>
          </cell>
        </row>
        <row r="2645">
          <cell r="A2645" t="str">
            <v xml:space="preserve">5411-6-150                                   </v>
          </cell>
          <cell r="C2645">
            <v>0</v>
          </cell>
          <cell r="D2645">
            <v>0</v>
          </cell>
        </row>
        <row r="2646">
          <cell r="A2646" t="str">
            <v xml:space="preserve">5411-6-170                                   </v>
          </cell>
          <cell r="C2646">
            <v>0</v>
          </cell>
          <cell r="D2646">
            <v>0</v>
          </cell>
        </row>
        <row r="2647">
          <cell r="A2647" t="str">
            <v xml:space="preserve">5411-6-200                                   </v>
          </cell>
          <cell r="C2647">
            <v>0</v>
          </cell>
          <cell r="D2647">
            <v>0</v>
          </cell>
        </row>
        <row r="2648">
          <cell r="A2648" t="str">
            <v xml:space="preserve">5411-6-250                                   </v>
          </cell>
          <cell r="C2648">
            <v>0</v>
          </cell>
          <cell r="D2648">
            <v>0</v>
          </cell>
        </row>
        <row r="2649">
          <cell r="A2649" t="str">
            <v xml:space="preserve">5411-6-270                                   </v>
          </cell>
          <cell r="C2649">
            <v>0</v>
          </cell>
          <cell r="D2649">
            <v>0</v>
          </cell>
        </row>
        <row r="2650">
          <cell r="A2650" t="str">
            <v xml:space="preserve">5411-6-300                                   </v>
          </cell>
          <cell r="C2650">
            <v>0</v>
          </cell>
          <cell r="D2650">
            <v>0</v>
          </cell>
        </row>
        <row r="2651">
          <cell r="A2651" t="str">
            <v xml:space="preserve">5411-7-100                                   </v>
          </cell>
          <cell r="C2651">
            <v>0</v>
          </cell>
          <cell r="D2651">
            <v>0</v>
          </cell>
        </row>
        <row r="2652">
          <cell r="A2652" t="str">
            <v xml:space="preserve">5411-7-200                                   </v>
          </cell>
          <cell r="C2652">
            <v>0</v>
          </cell>
          <cell r="D2652">
            <v>0</v>
          </cell>
        </row>
        <row r="2653">
          <cell r="A2653" t="str">
            <v xml:space="preserve">5412-2                                       </v>
          </cell>
          <cell r="C2653">
            <v>0</v>
          </cell>
          <cell r="D2653">
            <v>0</v>
          </cell>
        </row>
        <row r="2654">
          <cell r="A2654" t="str">
            <v xml:space="preserve">5412-2-000                                   </v>
          </cell>
          <cell r="C2654">
            <v>0</v>
          </cell>
          <cell r="D2654">
            <v>0</v>
          </cell>
        </row>
        <row r="2655">
          <cell r="A2655" t="str">
            <v xml:space="preserve">5412-2-100                                   </v>
          </cell>
          <cell r="C2655">
            <v>0</v>
          </cell>
          <cell r="D2655">
            <v>0</v>
          </cell>
        </row>
        <row r="2656">
          <cell r="A2656" t="str">
            <v xml:space="preserve">5412-2-110                                   </v>
          </cell>
          <cell r="C2656">
            <v>0</v>
          </cell>
          <cell r="D2656">
            <v>0</v>
          </cell>
        </row>
        <row r="2657">
          <cell r="A2657" t="str">
            <v xml:space="preserve">5412-2-120                                   </v>
          </cell>
          <cell r="C2657">
            <v>0</v>
          </cell>
          <cell r="D2657">
            <v>0</v>
          </cell>
        </row>
        <row r="2658">
          <cell r="A2658" t="str">
            <v xml:space="preserve">5412-2-130                                   </v>
          </cell>
          <cell r="C2658">
            <v>0</v>
          </cell>
          <cell r="D2658">
            <v>0</v>
          </cell>
        </row>
        <row r="2659">
          <cell r="A2659" t="str">
            <v xml:space="preserve">5412-2-140                                   </v>
          </cell>
          <cell r="C2659">
            <v>0</v>
          </cell>
          <cell r="D2659">
            <v>0</v>
          </cell>
        </row>
        <row r="2660">
          <cell r="A2660" t="str">
            <v xml:space="preserve">5412-2-141                                   </v>
          </cell>
          <cell r="C2660">
            <v>0</v>
          </cell>
          <cell r="D2660">
            <v>0</v>
          </cell>
        </row>
        <row r="2661">
          <cell r="A2661" t="str">
            <v xml:space="preserve">5412-2-142                                   </v>
          </cell>
          <cell r="C2661">
            <v>0</v>
          </cell>
          <cell r="D2661">
            <v>0</v>
          </cell>
        </row>
        <row r="2662">
          <cell r="A2662" t="str">
            <v xml:space="preserve">5412-2-200                                   </v>
          </cell>
          <cell r="C2662">
            <v>0</v>
          </cell>
          <cell r="D2662">
            <v>0</v>
          </cell>
        </row>
        <row r="2663">
          <cell r="A2663" t="str">
            <v xml:space="preserve">5412-2-300                                   </v>
          </cell>
          <cell r="C2663">
            <v>0</v>
          </cell>
          <cell r="D2663">
            <v>0</v>
          </cell>
        </row>
        <row r="2664">
          <cell r="A2664" t="str">
            <v xml:space="preserve">5412-2-400                                   </v>
          </cell>
          <cell r="C2664">
            <v>0</v>
          </cell>
          <cell r="D2664">
            <v>0</v>
          </cell>
        </row>
        <row r="2665">
          <cell r="A2665" t="str">
            <v xml:space="preserve">5412-2-500                                   </v>
          </cell>
          <cell r="C2665">
            <v>0</v>
          </cell>
          <cell r="D2665">
            <v>0</v>
          </cell>
        </row>
        <row r="2666">
          <cell r="A2666" t="str">
            <v xml:space="preserve">5412-2-600                                   </v>
          </cell>
          <cell r="C2666">
            <v>0</v>
          </cell>
          <cell r="D2666">
            <v>0</v>
          </cell>
        </row>
        <row r="2667">
          <cell r="A2667" t="str">
            <v xml:space="preserve">5412-2-610                                   </v>
          </cell>
          <cell r="C2667">
            <v>0</v>
          </cell>
          <cell r="D2667">
            <v>0</v>
          </cell>
        </row>
        <row r="2668">
          <cell r="A2668" t="str">
            <v xml:space="preserve">5412-2-620                                   </v>
          </cell>
          <cell r="C2668">
            <v>0</v>
          </cell>
          <cell r="D2668">
            <v>0</v>
          </cell>
        </row>
        <row r="2669">
          <cell r="A2669" t="str">
            <v xml:space="preserve">5412-2-700                                   </v>
          </cell>
          <cell r="C2669">
            <v>0</v>
          </cell>
          <cell r="D2669">
            <v>0</v>
          </cell>
        </row>
        <row r="2670">
          <cell r="A2670" t="str">
            <v xml:space="preserve">5412-2-710                                   </v>
          </cell>
          <cell r="C2670">
            <v>0</v>
          </cell>
          <cell r="D2670">
            <v>0</v>
          </cell>
        </row>
        <row r="2671">
          <cell r="A2671" t="str">
            <v xml:space="preserve">5412-2-720                                   </v>
          </cell>
          <cell r="C2671">
            <v>0</v>
          </cell>
          <cell r="D2671">
            <v>0</v>
          </cell>
        </row>
        <row r="2672">
          <cell r="A2672" t="str">
            <v xml:space="preserve">5412-3                                       </v>
          </cell>
          <cell r="C2672">
            <v>0</v>
          </cell>
          <cell r="D2672">
            <v>0</v>
          </cell>
        </row>
        <row r="2673">
          <cell r="A2673" t="str">
            <v xml:space="preserve">5412-3-000                                   </v>
          </cell>
          <cell r="C2673">
            <v>0</v>
          </cell>
          <cell r="D2673">
            <v>0</v>
          </cell>
        </row>
        <row r="2674">
          <cell r="A2674" t="str">
            <v xml:space="preserve">5412-3-100                                   </v>
          </cell>
          <cell r="C2674">
            <v>0</v>
          </cell>
          <cell r="D2674">
            <v>0</v>
          </cell>
        </row>
        <row r="2675">
          <cell r="A2675" t="str">
            <v xml:space="preserve">5412-3-200                                   </v>
          </cell>
          <cell r="C2675">
            <v>0</v>
          </cell>
          <cell r="D2675">
            <v>0</v>
          </cell>
        </row>
        <row r="2676">
          <cell r="A2676" t="str">
            <v xml:space="preserve">5412-5                                       </v>
          </cell>
          <cell r="C2676">
            <v>0</v>
          </cell>
          <cell r="D2676">
            <v>0</v>
          </cell>
        </row>
        <row r="2677">
          <cell r="A2677" t="str">
            <v xml:space="preserve">5412-5-100                                   </v>
          </cell>
          <cell r="C2677">
            <v>0</v>
          </cell>
          <cell r="D2677">
            <v>0</v>
          </cell>
        </row>
        <row r="2678">
          <cell r="A2678" t="str">
            <v xml:space="preserve">5412-5-200                                   </v>
          </cell>
          <cell r="C2678">
            <v>0</v>
          </cell>
          <cell r="D2678">
            <v>0</v>
          </cell>
        </row>
        <row r="2679">
          <cell r="A2679" t="str">
            <v xml:space="preserve">5412-6                                       </v>
          </cell>
          <cell r="C2679">
            <v>0</v>
          </cell>
          <cell r="D2679">
            <v>0</v>
          </cell>
        </row>
        <row r="2680">
          <cell r="A2680" t="str">
            <v xml:space="preserve">5412-6-100                                   </v>
          </cell>
          <cell r="C2680">
            <v>0</v>
          </cell>
          <cell r="D2680">
            <v>0</v>
          </cell>
        </row>
        <row r="2681">
          <cell r="A2681" t="str">
            <v xml:space="preserve">5412-6-150                                   </v>
          </cell>
          <cell r="C2681">
            <v>0</v>
          </cell>
          <cell r="D2681">
            <v>0</v>
          </cell>
        </row>
        <row r="2682">
          <cell r="A2682" t="str">
            <v xml:space="preserve">5412-6-170                                   </v>
          </cell>
          <cell r="C2682">
            <v>0</v>
          </cell>
          <cell r="D2682">
            <v>0</v>
          </cell>
        </row>
        <row r="2683">
          <cell r="A2683" t="str">
            <v xml:space="preserve">5412-6-200                                   </v>
          </cell>
          <cell r="C2683">
            <v>0</v>
          </cell>
          <cell r="D2683">
            <v>0</v>
          </cell>
        </row>
        <row r="2684">
          <cell r="A2684" t="str">
            <v xml:space="preserve">5412-6-250                                   </v>
          </cell>
          <cell r="C2684">
            <v>0</v>
          </cell>
          <cell r="D2684">
            <v>0</v>
          </cell>
        </row>
        <row r="2685">
          <cell r="A2685" t="str">
            <v xml:space="preserve">5412-6-270                                   </v>
          </cell>
          <cell r="C2685">
            <v>0</v>
          </cell>
          <cell r="D2685">
            <v>0</v>
          </cell>
        </row>
        <row r="2686">
          <cell r="A2686" t="str">
            <v xml:space="preserve">5412-6-300                                   </v>
          </cell>
          <cell r="C2686">
            <v>0</v>
          </cell>
          <cell r="D2686">
            <v>0</v>
          </cell>
        </row>
        <row r="2687">
          <cell r="A2687" t="str">
            <v xml:space="preserve">5412-7-100                                   </v>
          </cell>
          <cell r="C2687">
            <v>0</v>
          </cell>
          <cell r="D2687">
            <v>0</v>
          </cell>
        </row>
        <row r="2688">
          <cell r="A2688" t="str">
            <v xml:space="preserve">5412-7-200                                   </v>
          </cell>
          <cell r="C2688">
            <v>0</v>
          </cell>
          <cell r="D2688">
            <v>0</v>
          </cell>
        </row>
        <row r="2689">
          <cell r="A2689" t="str">
            <v xml:space="preserve">5413-2                                       </v>
          </cell>
          <cell r="C2689">
            <v>0</v>
          </cell>
          <cell r="D2689">
            <v>0</v>
          </cell>
        </row>
        <row r="2690">
          <cell r="A2690" t="str">
            <v xml:space="preserve">5413-2-000                                   </v>
          </cell>
          <cell r="C2690">
            <v>22078.75</v>
          </cell>
          <cell r="D2690">
            <v>6937.52</v>
          </cell>
        </row>
        <row r="2691">
          <cell r="A2691" t="str">
            <v xml:space="preserve">5413-2-100                                   </v>
          </cell>
          <cell r="C2691">
            <v>1539</v>
          </cell>
          <cell r="D2691">
            <v>0</v>
          </cell>
        </row>
        <row r="2692">
          <cell r="A2692" t="str">
            <v xml:space="preserve">5413-2-110                                   </v>
          </cell>
          <cell r="C2692">
            <v>30825.5</v>
          </cell>
          <cell r="D2692">
            <v>7944.510000000002</v>
          </cell>
        </row>
        <row r="2693">
          <cell r="A2693" t="str">
            <v xml:space="preserve">5413-2-111                                   </v>
          </cell>
          <cell r="C2693">
            <v>0</v>
          </cell>
          <cell r="D2693">
            <v>0</v>
          </cell>
        </row>
        <row r="2694">
          <cell r="A2694" t="str">
            <v xml:space="preserve">5413-2-112                                   </v>
          </cell>
          <cell r="C2694">
            <v>0</v>
          </cell>
          <cell r="D2694">
            <v>0</v>
          </cell>
        </row>
        <row r="2695">
          <cell r="A2695" t="str">
            <v xml:space="preserve">5413-2-112-1                                 </v>
          </cell>
          <cell r="C2695">
            <v>0</v>
          </cell>
          <cell r="D2695">
            <v>0</v>
          </cell>
        </row>
        <row r="2696">
          <cell r="A2696" t="str">
            <v xml:space="preserve">5413-2-112-2                                 </v>
          </cell>
          <cell r="C2696">
            <v>0</v>
          </cell>
          <cell r="D2696">
            <v>0</v>
          </cell>
        </row>
        <row r="2697">
          <cell r="A2697" t="str">
            <v xml:space="preserve">5413-2-112-3                                 </v>
          </cell>
          <cell r="C2697">
            <v>0</v>
          </cell>
          <cell r="D2697">
            <v>0</v>
          </cell>
        </row>
        <row r="2698">
          <cell r="A2698" t="str">
            <v xml:space="preserve">5413-2-113                                   </v>
          </cell>
          <cell r="C2698">
            <v>0</v>
          </cell>
          <cell r="D2698">
            <v>0</v>
          </cell>
        </row>
        <row r="2699">
          <cell r="A2699" t="str">
            <v xml:space="preserve">5413-2-114                                   </v>
          </cell>
          <cell r="C2699">
            <v>0</v>
          </cell>
          <cell r="D2699">
            <v>0</v>
          </cell>
        </row>
        <row r="2700">
          <cell r="A2700" t="str">
            <v xml:space="preserve">5413-2-115                                   </v>
          </cell>
          <cell r="C2700">
            <v>0</v>
          </cell>
          <cell r="D2700">
            <v>0</v>
          </cell>
        </row>
        <row r="2701">
          <cell r="A2701" t="str">
            <v xml:space="preserve">5413-2-120                                   </v>
          </cell>
          <cell r="C2701">
            <v>24595.8</v>
          </cell>
          <cell r="D2701">
            <v>4894.880000000001</v>
          </cell>
        </row>
        <row r="2702">
          <cell r="A2702" t="str">
            <v xml:space="preserve">5413-2-130                                   </v>
          </cell>
          <cell r="C2702">
            <v>70463.75</v>
          </cell>
          <cell r="D2702">
            <v>8862.5500000000029</v>
          </cell>
        </row>
        <row r="2703">
          <cell r="A2703" t="str">
            <v xml:space="preserve">5413-2-140                                   </v>
          </cell>
          <cell r="C2703">
            <v>0</v>
          </cell>
          <cell r="D2703">
            <v>0</v>
          </cell>
        </row>
        <row r="2704">
          <cell r="A2704" t="str">
            <v xml:space="preserve">5413-2-141                                   </v>
          </cell>
          <cell r="C2704">
            <v>0</v>
          </cell>
          <cell r="D2704">
            <v>0</v>
          </cell>
        </row>
        <row r="2705">
          <cell r="A2705" t="str">
            <v xml:space="preserve">5413-2-142                                   </v>
          </cell>
          <cell r="C2705">
            <v>0</v>
          </cell>
          <cell r="D2705">
            <v>0</v>
          </cell>
        </row>
        <row r="2706">
          <cell r="A2706" t="str">
            <v xml:space="preserve">5413-2-200                                   </v>
          </cell>
          <cell r="C2706">
            <v>15136.63</v>
          </cell>
          <cell r="D2706">
            <v>2458.2600000000002</v>
          </cell>
        </row>
        <row r="2707">
          <cell r="A2707" t="str">
            <v xml:space="preserve">5413-2-300                                   </v>
          </cell>
          <cell r="C2707">
            <v>108400.12</v>
          </cell>
          <cell r="D2707">
            <v>19585.770000000004</v>
          </cell>
        </row>
        <row r="2708">
          <cell r="A2708" t="str">
            <v xml:space="preserve">5413-2-400                                   </v>
          </cell>
          <cell r="C2708">
            <v>46584.73</v>
          </cell>
          <cell r="D2708">
            <v>10426.779999999999</v>
          </cell>
        </row>
        <row r="2709">
          <cell r="A2709" t="str">
            <v xml:space="preserve">5413-2-500                                   </v>
          </cell>
          <cell r="C2709">
            <v>0</v>
          </cell>
          <cell r="D2709">
            <v>0</v>
          </cell>
        </row>
        <row r="2710">
          <cell r="A2710" t="str">
            <v xml:space="preserve">5413-2-600                                   </v>
          </cell>
          <cell r="C2710">
            <v>28733.27</v>
          </cell>
          <cell r="D2710">
            <v>10902.73</v>
          </cell>
        </row>
        <row r="2711">
          <cell r="A2711" t="str">
            <v xml:space="preserve">5413-2-610                                   </v>
          </cell>
          <cell r="C2711">
            <v>0</v>
          </cell>
          <cell r="D2711">
            <v>0</v>
          </cell>
        </row>
        <row r="2712">
          <cell r="A2712" t="str">
            <v xml:space="preserve">5413-2-620                                   </v>
          </cell>
          <cell r="C2712">
            <v>0</v>
          </cell>
          <cell r="D2712">
            <v>0</v>
          </cell>
        </row>
        <row r="2713">
          <cell r="A2713" t="str">
            <v xml:space="preserve">5413-2-700                                   </v>
          </cell>
          <cell r="C2713">
            <v>74144.58</v>
          </cell>
          <cell r="D2713">
            <v>8964.5699999999924</v>
          </cell>
        </row>
        <row r="2714">
          <cell r="A2714" t="str">
            <v xml:space="preserve">5413-2-710                                   </v>
          </cell>
          <cell r="C2714">
            <v>51713.88</v>
          </cell>
          <cell r="D2714">
            <v>9819.1700000000055</v>
          </cell>
        </row>
        <row r="2715">
          <cell r="A2715" t="str">
            <v xml:space="preserve">5413-2-720                                   </v>
          </cell>
          <cell r="C2715">
            <v>0</v>
          </cell>
          <cell r="D2715">
            <v>0</v>
          </cell>
        </row>
        <row r="2716">
          <cell r="A2716" t="str">
            <v xml:space="preserve">5413-3                                       </v>
          </cell>
          <cell r="C2716">
            <v>0</v>
          </cell>
          <cell r="D2716">
            <v>0</v>
          </cell>
        </row>
        <row r="2717">
          <cell r="A2717" t="str">
            <v xml:space="preserve">5413-3-000                                   </v>
          </cell>
          <cell r="C2717">
            <v>0</v>
          </cell>
          <cell r="D2717">
            <v>0</v>
          </cell>
        </row>
        <row r="2718">
          <cell r="A2718" t="str">
            <v xml:space="preserve">5413-3-100                                   </v>
          </cell>
          <cell r="C2718">
            <v>11495.67</v>
          </cell>
          <cell r="D2718">
            <v>2013.0100000000002</v>
          </cell>
        </row>
        <row r="2719">
          <cell r="A2719" t="str">
            <v xml:space="preserve">5413-3-200                                   </v>
          </cell>
          <cell r="C2719">
            <v>0</v>
          </cell>
          <cell r="D2719">
            <v>0</v>
          </cell>
        </row>
        <row r="2720">
          <cell r="A2720" t="str">
            <v xml:space="preserve">5413-5                                       </v>
          </cell>
          <cell r="C2720">
            <v>0</v>
          </cell>
          <cell r="D2720">
            <v>0</v>
          </cell>
        </row>
        <row r="2721">
          <cell r="A2721" t="str">
            <v xml:space="preserve">5413-5-100                                   </v>
          </cell>
          <cell r="C2721">
            <v>0</v>
          </cell>
          <cell r="D2721">
            <v>0</v>
          </cell>
        </row>
        <row r="2722">
          <cell r="A2722" t="str">
            <v xml:space="preserve">5413-5-200                                   </v>
          </cell>
          <cell r="C2722">
            <v>0</v>
          </cell>
          <cell r="D2722">
            <v>0</v>
          </cell>
        </row>
        <row r="2723">
          <cell r="A2723" t="str">
            <v xml:space="preserve">5413-6                                       </v>
          </cell>
          <cell r="C2723">
            <v>0</v>
          </cell>
          <cell r="D2723">
            <v>0</v>
          </cell>
        </row>
        <row r="2724">
          <cell r="A2724" t="str">
            <v xml:space="preserve">5413-6-100                                   </v>
          </cell>
          <cell r="C2724">
            <v>11632.32</v>
          </cell>
          <cell r="D2724">
            <v>3353.2700000000004</v>
          </cell>
        </row>
        <row r="2725">
          <cell r="A2725" t="str">
            <v xml:space="preserve">5413-6-150                                   </v>
          </cell>
          <cell r="C2725">
            <v>0</v>
          </cell>
          <cell r="D2725">
            <v>0</v>
          </cell>
        </row>
        <row r="2726">
          <cell r="A2726" t="str">
            <v xml:space="preserve">5413-6-170                                   </v>
          </cell>
          <cell r="C2726">
            <v>0</v>
          </cell>
          <cell r="D2726">
            <v>0</v>
          </cell>
        </row>
        <row r="2727">
          <cell r="A2727" t="str">
            <v xml:space="preserve">5413-6-200                                   </v>
          </cell>
          <cell r="C2727">
            <v>11852.33</v>
          </cell>
          <cell r="D2727">
            <v>6115.6799999999985</v>
          </cell>
        </row>
        <row r="2728">
          <cell r="A2728" t="str">
            <v xml:space="preserve">5413-6-250                                   </v>
          </cell>
          <cell r="C2728">
            <v>0</v>
          </cell>
          <cell r="D2728">
            <v>0</v>
          </cell>
        </row>
        <row r="2729">
          <cell r="A2729" t="str">
            <v xml:space="preserve">5413-6-270                                   </v>
          </cell>
          <cell r="C2729">
            <v>0</v>
          </cell>
          <cell r="D2729">
            <v>0</v>
          </cell>
        </row>
        <row r="2730">
          <cell r="A2730" t="str">
            <v xml:space="preserve">5413-6-300                                   </v>
          </cell>
          <cell r="C2730">
            <v>75518.490000000005</v>
          </cell>
          <cell r="D2730">
            <v>13541.239999999991</v>
          </cell>
        </row>
        <row r="2731">
          <cell r="A2731" t="str">
            <v xml:space="preserve">5413-7-100                                   </v>
          </cell>
          <cell r="C2731">
            <v>0</v>
          </cell>
          <cell r="D2731">
            <v>0</v>
          </cell>
        </row>
        <row r="2732">
          <cell r="A2732" t="str">
            <v xml:space="preserve">5413-7-200                                   </v>
          </cell>
          <cell r="C2732">
            <v>0</v>
          </cell>
          <cell r="D2732">
            <v>0</v>
          </cell>
        </row>
        <row r="2733">
          <cell r="A2733" t="str">
            <v xml:space="preserve">5414-2                                       </v>
          </cell>
          <cell r="C2733">
            <v>0</v>
          </cell>
          <cell r="D2733">
            <v>0</v>
          </cell>
        </row>
        <row r="2734">
          <cell r="A2734" t="str">
            <v xml:space="preserve">5414-2-000                                   </v>
          </cell>
          <cell r="C2734">
            <v>2941.3</v>
          </cell>
          <cell r="D2734">
            <v>0</v>
          </cell>
        </row>
        <row r="2735">
          <cell r="A2735" t="str">
            <v xml:space="preserve">5414-2-100                                   </v>
          </cell>
          <cell r="C2735">
            <v>37</v>
          </cell>
          <cell r="D2735">
            <v>0</v>
          </cell>
        </row>
        <row r="2736">
          <cell r="A2736" t="str">
            <v xml:space="preserve">5414-2-110                                   </v>
          </cell>
          <cell r="C2736">
            <v>131</v>
          </cell>
          <cell r="D2736">
            <v>0</v>
          </cell>
        </row>
        <row r="2737">
          <cell r="A2737" t="str">
            <v xml:space="preserve">5414-2-120                                   </v>
          </cell>
          <cell r="C2737">
            <v>0</v>
          </cell>
          <cell r="D2737">
            <v>0</v>
          </cell>
        </row>
        <row r="2738">
          <cell r="A2738" t="str">
            <v xml:space="preserve">5414-2-130                                   </v>
          </cell>
          <cell r="C2738">
            <v>180</v>
          </cell>
          <cell r="D2738">
            <v>0</v>
          </cell>
        </row>
        <row r="2739">
          <cell r="A2739" t="str">
            <v xml:space="preserve">5414-2-140                                   </v>
          </cell>
          <cell r="C2739">
            <v>0</v>
          </cell>
          <cell r="D2739">
            <v>0</v>
          </cell>
        </row>
        <row r="2740">
          <cell r="A2740" t="str">
            <v xml:space="preserve">5414-2-141                                   </v>
          </cell>
          <cell r="C2740">
            <v>0</v>
          </cell>
          <cell r="D2740">
            <v>0</v>
          </cell>
        </row>
        <row r="2741">
          <cell r="A2741" t="str">
            <v xml:space="preserve">5414-2-142                                   </v>
          </cell>
          <cell r="C2741">
            <v>0</v>
          </cell>
          <cell r="D2741">
            <v>0</v>
          </cell>
        </row>
        <row r="2742">
          <cell r="A2742" t="str">
            <v xml:space="preserve">5414-2-200                                   </v>
          </cell>
          <cell r="C2742">
            <v>302.5</v>
          </cell>
          <cell r="D2742">
            <v>0</v>
          </cell>
        </row>
        <row r="2743">
          <cell r="A2743" t="str">
            <v xml:space="preserve">5414-2-300                                   </v>
          </cell>
          <cell r="C2743">
            <v>2166</v>
          </cell>
          <cell r="D2743">
            <v>448</v>
          </cell>
        </row>
        <row r="2744">
          <cell r="A2744" t="str">
            <v xml:space="preserve">5414-2-400                                   </v>
          </cell>
          <cell r="C2744">
            <v>8843</v>
          </cell>
          <cell r="D2744">
            <v>2402</v>
          </cell>
        </row>
        <row r="2745">
          <cell r="A2745" t="str">
            <v xml:space="preserve">5414-2-500                                   </v>
          </cell>
          <cell r="C2745">
            <v>0</v>
          </cell>
          <cell r="D2745">
            <v>0</v>
          </cell>
        </row>
        <row r="2746">
          <cell r="A2746" t="str">
            <v xml:space="preserve">5414-2-600                                   </v>
          </cell>
          <cell r="C2746">
            <v>3691</v>
          </cell>
          <cell r="D2746">
            <v>862</v>
          </cell>
        </row>
        <row r="2747">
          <cell r="A2747" t="str">
            <v xml:space="preserve">5414-2-610                                   </v>
          </cell>
          <cell r="C2747">
            <v>0</v>
          </cell>
          <cell r="D2747">
            <v>0</v>
          </cell>
        </row>
        <row r="2748">
          <cell r="A2748" t="str">
            <v xml:space="preserve">5414-2-620                                   </v>
          </cell>
          <cell r="C2748">
            <v>0</v>
          </cell>
          <cell r="D2748">
            <v>0</v>
          </cell>
        </row>
        <row r="2749">
          <cell r="A2749" t="str">
            <v xml:space="preserve">5414-2-700                                   </v>
          </cell>
          <cell r="C2749">
            <v>612</v>
          </cell>
          <cell r="D2749">
            <v>27</v>
          </cell>
        </row>
        <row r="2750">
          <cell r="A2750" t="str">
            <v xml:space="preserve">5414-2-710                                   </v>
          </cell>
          <cell r="C2750">
            <v>0</v>
          </cell>
          <cell r="D2750">
            <v>0</v>
          </cell>
        </row>
        <row r="2751">
          <cell r="A2751" t="str">
            <v xml:space="preserve">5414-2-720                                   </v>
          </cell>
          <cell r="C2751">
            <v>0</v>
          </cell>
          <cell r="D2751">
            <v>0</v>
          </cell>
        </row>
        <row r="2752">
          <cell r="A2752" t="str">
            <v xml:space="preserve">5414-3                                       </v>
          </cell>
          <cell r="C2752">
            <v>0</v>
          </cell>
          <cell r="D2752">
            <v>0</v>
          </cell>
        </row>
        <row r="2753">
          <cell r="A2753" t="str">
            <v xml:space="preserve">5414-3-000                                   </v>
          </cell>
          <cell r="C2753">
            <v>0</v>
          </cell>
          <cell r="D2753">
            <v>0</v>
          </cell>
        </row>
        <row r="2754">
          <cell r="A2754" t="str">
            <v xml:space="preserve">5414-3-100                                   </v>
          </cell>
          <cell r="C2754">
            <v>35.93</v>
          </cell>
          <cell r="D2754">
            <v>0</v>
          </cell>
        </row>
        <row r="2755">
          <cell r="A2755" t="str">
            <v xml:space="preserve">5414-3-200                                   </v>
          </cell>
          <cell r="C2755">
            <v>0</v>
          </cell>
          <cell r="D2755">
            <v>0</v>
          </cell>
        </row>
        <row r="2756">
          <cell r="A2756" t="str">
            <v xml:space="preserve">5414-5                                       </v>
          </cell>
          <cell r="C2756">
            <v>0</v>
          </cell>
          <cell r="D2756">
            <v>0</v>
          </cell>
        </row>
        <row r="2757">
          <cell r="A2757" t="str">
            <v xml:space="preserve">5414-5-100                                   </v>
          </cell>
          <cell r="C2757">
            <v>0</v>
          </cell>
          <cell r="D2757">
            <v>0</v>
          </cell>
        </row>
        <row r="2758">
          <cell r="A2758" t="str">
            <v xml:space="preserve">5414-5-200                                   </v>
          </cell>
          <cell r="C2758">
            <v>0</v>
          </cell>
          <cell r="D2758">
            <v>0</v>
          </cell>
        </row>
        <row r="2759">
          <cell r="A2759" t="str">
            <v xml:space="preserve">5414-6                                       </v>
          </cell>
          <cell r="C2759">
            <v>0</v>
          </cell>
          <cell r="D2759">
            <v>0</v>
          </cell>
        </row>
        <row r="2760">
          <cell r="A2760" t="str">
            <v xml:space="preserve">5414-6-100                                   </v>
          </cell>
          <cell r="C2760">
            <v>0</v>
          </cell>
          <cell r="D2760">
            <v>0</v>
          </cell>
        </row>
        <row r="2761">
          <cell r="A2761" t="str">
            <v xml:space="preserve">5414-6-150                                   </v>
          </cell>
          <cell r="C2761">
            <v>0</v>
          </cell>
          <cell r="D2761">
            <v>0</v>
          </cell>
        </row>
        <row r="2762">
          <cell r="A2762" t="str">
            <v xml:space="preserve">5414-6-170                                   </v>
          </cell>
          <cell r="C2762">
            <v>0</v>
          </cell>
          <cell r="D2762">
            <v>0</v>
          </cell>
        </row>
        <row r="2763">
          <cell r="A2763" t="str">
            <v xml:space="preserve">5414-6-200                                   </v>
          </cell>
          <cell r="C2763">
            <v>0</v>
          </cell>
          <cell r="D2763">
            <v>0</v>
          </cell>
        </row>
        <row r="2764">
          <cell r="A2764" t="str">
            <v xml:space="preserve">5414-6-250                                   </v>
          </cell>
          <cell r="C2764">
            <v>0</v>
          </cell>
          <cell r="D2764">
            <v>0</v>
          </cell>
        </row>
        <row r="2765">
          <cell r="A2765" t="str">
            <v xml:space="preserve">5414-6-270                                   </v>
          </cell>
          <cell r="C2765">
            <v>0</v>
          </cell>
          <cell r="D2765">
            <v>0</v>
          </cell>
        </row>
        <row r="2766">
          <cell r="A2766" t="str">
            <v xml:space="preserve">5414-6-300                                   </v>
          </cell>
          <cell r="C2766">
            <v>0</v>
          </cell>
          <cell r="D2766">
            <v>0</v>
          </cell>
        </row>
        <row r="2767">
          <cell r="A2767" t="str">
            <v xml:space="preserve">5414-7-100                                   </v>
          </cell>
          <cell r="C2767">
            <v>0</v>
          </cell>
          <cell r="D2767">
            <v>0</v>
          </cell>
        </row>
        <row r="2768">
          <cell r="A2768" t="str">
            <v xml:space="preserve">5414-7-200                                   </v>
          </cell>
          <cell r="C2768">
            <v>0</v>
          </cell>
          <cell r="D2768">
            <v>0</v>
          </cell>
        </row>
        <row r="2769">
          <cell r="A2769" t="str">
            <v xml:space="preserve">5415-2                                       </v>
          </cell>
          <cell r="C2769">
            <v>0</v>
          </cell>
          <cell r="D2769">
            <v>0</v>
          </cell>
        </row>
        <row r="2770">
          <cell r="A2770" t="str">
            <v xml:space="preserve">5415-2-000                                   </v>
          </cell>
          <cell r="C2770">
            <v>2069.3000000000002</v>
          </cell>
          <cell r="D2770">
            <v>1176.3599999999997</v>
          </cell>
        </row>
        <row r="2771">
          <cell r="A2771" t="str">
            <v xml:space="preserve">5415-2-100                                   </v>
          </cell>
          <cell r="C2771">
            <v>4086.58</v>
          </cell>
          <cell r="D2771">
            <v>5545</v>
          </cell>
        </row>
        <row r="2772">
          <cell r="A2772" t="str">
            <v xml:space="preserve">5415-2-110                                   </v>
          </cell>
          <cell r="C2772">
            <v>12187.98</v>
          </cell>
          <cell r="D2772">
            <v>5232.8100000000013</v>
          </cell>
        </row>
        <row r="2773">
          <cell r="A2773" t="str">
            <v xml:space="preserve">5415-2-111                                   </v>
          </cell>
          <cell r="C2773">
            <v>0</v>
          </cell>
          <cell r="D2773">
            <v>0</v>
          </cell>
        </row>
        <row r="2774">
          <cell r="A2774" t="str">
            <v xml:space="preserve">5415-2-112                                   </v>
          </cell>
          <cell r="C2774">
            <v>0</v>
          </cell>
          <cell r="D2774">
            <v>0</v>
          </cell>
        </row>
        <row r="2775">
          <cell r="A2775" t="str">
            <v xml:space="preserve">5415-2-112-1                                 </v>
          </cell>
          <cell r="C2775">
            <v>0</v>
          </cell>
          <cell r="D2775">
            <v>0</v>
          </cell>
        </row>
        <row r="2776">
          <cell r="A2776" t="str">
            <v xml:space="preserve">5415-2-112-2                                 </v>
          </cell>
          <cell r="C2776">
            <v>0</v>
          </cell>
          <cell r="D2776">
            <v>0</v>
          </cell>
        </row>
        <row r="2777">
          <cell r="A2777" t="str">
            <v xml:space="preserve">5415-2-112-3                                 </v>
          </cell>
          <cell r="C2777">
            <v>0</v>
          </cell>
          <cell r="D2777">
            <v>0</v>
          </cell>
        </row>
        <row r="2778">
          <cell r="A2778" t="str">
            <v xml:space="preserve">5415-2-113                                   </v>
          </cell>
          <cell r="C2778">
            <v>0</v>
          </cell>
          <cell r="D2778">
            <v>0</v>
          </cell>
        </row>
        <row r="2779">
          <cell r="A2779" t="str">
            <v xml:space="preserve">5415-2-114                                   </v>
          </cell>
          <cell r="C2779">
            <v>0</v>
          </cell>
          <cell r="D2779">
            <v>0</v>
          </cell>
        </row>
        <row r="2780">
          <cell r="A2780" t="str">
            <v xml:space="preserve">5415-2-115                                   </v>
          </cell>
          <cell r="C2780">
            <v>0</v>
          </cell>
          <cell r="D2780">
            <v>0</v>
          </cell>
        </row>
        <row r="2781">
          <cell r="A2781" t="str">
            <v xml:space="preserve">5415-2-120                                   </v>
          </cell>
          <cell r="C2781">
            <v>5353.17</v>
          </cell>
          <cell r="D2781">
            <v>1109</v>
          </cell>
        </row>
        <row r="2782">
          <cell r="A2782" t="str">
            <v xml:space="preserve">5415-2-130                                   </v>
          </cell>
          <cell r="C2782">
            <v>5757.36</v>
          </cell>
          <cell r="D2782">
            <v>1092.2800000000007</v>
          </cell>
        </row>
        <row r="2783">
          <cell r="A2783" t="str">
            <v xml:space="preserve">5415-2-140                                   </v>
          </cell>
          <cell r="C2783">
            <v>0</v>
          </cell>
          <cell r="D2783">
            <v>0</v>
          </cell>
        </row>
        <row r="2784">
          <cell r="A2784" t="str">
            <v xml:space="preserve">5415-2-141                                   </v>
          </cell>
          <cell r="C2784">
            <v>0</v>
          </cell>
          <cell r="D2784">
            <v>0</v>
          </cell>
        </row>
        <row r="2785">
          <cell r="A2785" t="str">
            <v xml:space="preserve">5415-2-142                                   </v>
          </cell>
          <cell r="C2785">
            <v>0</v>
          </cell>
          <cell r="D2785">
            <v>0</v>
          </cell>
        </row>
        <row r="2786">
          <cell r="A2786" t="str">
            <v xml:space="preserve">5415-2-200                                   </v>
          </cell>
          <cell r="C2786">
            <v>4579.29</v>
          </cell>
          <cell r="D2786">
            <v>776.5</v>
          </cell>
        </row>
        <row r="2787">
          <cell r="A2787" t="str">
            <v xml:space="preserve">5415-2-300                                   </v>
          </cell>
          <cell r="C2787">
            <v>20810.73</v>
          </cell>
          <cell r="D2787">
            <v>3913.2099999999991</v>
          </cell>
        </row>
        <row r="2788">
          <cell r="A2788" t="str">
            <v xml:space="preserve">5415-2-400                                   </v>
          </cell>
          <cell r="C2788">
            <v>112617.04</v>
          </cell>
          <cell r="D2788">
            <v>39008.699999999997</v>
          </cell>
        </row>
        <row r="2789">
          <cell r="A2789" t="str">
            <v xml:space="preserve">5415-2-500                                   </v>
          </cell>
          <cell r="C2789">
            <v>0</v>
          </cell>
          <cell r="D2789">
            <v>0</v>
          </cell>
        </row>
        <row r="2790">
          <cell r="A2790" t="str">
            <v xml:space="preserve">5415-2-600                                   </v>
          </cell>
          <cell r="C2790">
            <v>35471.58</v>
          </cell>
          <cell r="D2790">
            <v>3482</v>
          </cell>
        </row>
        <row r="2791">
          <cell r="A2791" t="str">
            <v xml:space="preserve">5415-2-610                                   </v>
          </cell>
          <cell r="C2791">
            <v>0</v>
          </cell>
          <cell r="D2791">
            <v>0</v>
          </cell>
        </row>
        <row r="2792">
          <cell r="A2792" t="str">
            <v xml:space="preserve">5415-2-620                                   </v>
          </cell>
          <cell r="C2792">
            <v>0</v>
          </cell>
          <cell r="D2792">
            <v>0</v>
          </cell>
        </row>
        <row r="2793">
          <cell r="A2793" t="str">
            <v xml:space="preserve">5415-2-700                                   </v>
          </cell>
          <cell r="C2793">
            <v>8040.39</v>
          </cell>
          <cell r="D2793">
            <v>13580</v>
          </cell>
        </row>
        <row r="2794">
          <cell r="A2794" t="str">
            <v xml:space="preserve">5415-2-710                                   </v>
          </cell>
          <cell r="C2794">
            <v>38646.949999999997</v>
          </cell>
          <cell r="D2794">
            <v>20841.830000000002</v>
          </cell>
        </row>
        <row r="2795">
          <cell r="A2795" t="str">
            <v xml:space="preserve">5415-2-720                                   </v>
          </cell>
          <cell r="C2795">
            <v>22663.1</v>
          </cell>
          <cell r="D2795">
            <v>2075.5400000000009</v>
          </cell>
        </row>
        <row r="2796">
          <cell r="A2796" t="str">
            <v xml:space="preserve">5415-3                                       </v>
          </cell>
          <cell r="C2796">
            <v>0</v>
          </cell>
          <cell r="D2796">
            <v>0</v>
          </cell>
        </row>
        <row r="2797">
          <cell r="A2797" t="str">
            <v xml:space="preserve">5415-3-000                                   </v>
          </cell>
          <cell r="C2797">
            <v>0</v>
          </cell>
          <cell r="D2797">
            <v>0</v>
          </cell>
        </row>
        <row r="2798">
          <cell r="A2798" t="str">
            <v xml:space="preserve">5415-3-100                                   </v>
          </cell>
          <cell r="C2798">
            <v>1691.35</v>
          </cell>
          <cell r="D2798">
            <v>229.40000000000009</v>
          </cell>
        </row>
        <row r="2799">
          <cell r="A2799" t="str">
            <v xml:space="preserve">5415-3-200                                   </v>
          </cell>
          <cell r="C2799">
            <v>0</v>
          </cell>
          <cell r="D2799">
            <v>0</v>
          </cell>
        </row>
        <row r="2800">
          <cell r="A2800" t="str">
            <v xml:space="preserve">5415-5                                       </v>
          </cell>
          <cell r="C2800">
            <v>0</v>
          </cell>
          <cell r="D2800">
            <v>0</v>
          </cell>
        </row>
        <row r="2801">
          <cell r="A2801" t="str">
            <v xml:space="preserve">5415-5-100                                   </v>
          </cell>
          <cell r="C2801">
            <v>0</v>
          </cell>
          <cell r="D2801">
            <v>0</v>
          </cell>
        </row>
        <row r="2802">
          <cell r="A2802" t="str">
            <v xml:space="preserve">5415-5-200                                   </v>
          </cell>
          <cell r="C2802">
            <v>0</v>
          </cell>
          <cell r="D2802">
            <v>0</v>
          </cell>
        </row>
        <row r="2803">
          <cell r="A2803" t="str">
            <v xml:space="preserve">5415-6                                       </v>
          </cell>
          <cell r="C2803">
            <v>0</v>
          </cell>
          <cell r="D2803">
            <v>0</v>
          </cell>
        </row>
        <row r="2804">
          <cell r="A2804" t="str">
            <v xml:space="preserve">5415-6-100                                   </v>
          </cell>
          <cell r="C2804">
            <v>7241.36</v>
          </cell>
          <cell r="D2804">
            <v>420.59000000000015</v>
          </cell>
        </row>
        <row r="2805">
          <cell r="A2805" t="str">
            <v xml:space="preserve">5415-6-150                                   </v>
          </cell>
          <cell r="C2805">
            <v>26668.69</v>
          </cell>
          <cell r="D2805">
            <v>211.26000000000204</v>
          </cell>
        </row>
        <row r="2806">
          <cell r="A2806" t="str">
            <v xml:space="preserve">5415-6-170                                   </v>
          </cell>
          <cell r="C2806">
            <v>0</v>
          </cell>
          <cell r="D2806">
            <v>0</v>
          </cell>
        </row>
        <row r="2807">
          <cell r="A2807" t="str">
            <v xml:space="preserve">5415-6-200                                   </v>
          </cell>
          <cell r="C2807">
            <v>502.8</v>
          </cell>
          <cell r="D2807">
            <v>0</v>
          </cell>
        </row>
        <row r="2808">
          <cell r="A2808" t="str">
            <v xml:space="preserve">5415-6-250                                   </v>
          </cell>
          <cell r="C2808">
            <v>11473.18</v>
          </cell>
          <cell r="D2808">
            <v>4714</v>
          </cell>
        </row>
        <row r="2809">
          <cell r="A2809" t="str">
            <v xml:space="preserve">5415-6-270                                   </v>
          </cell>
          <cell r="C2809">
            <v>0</v>
          </cell>
          <cell r="D2809">
            <v>0</v>
          </cell>
        </row>
        <row r="2810">
          <cell r="A2810" t="str">
            <v xml:space="preserve">5415-6-300                                   </v>
          </cell>
          <cell r="C2810">
            <v>2570.4899999999998</v>
          </cell>
          <cell r="D2810">
            <v>42.830000000000382</v>
          </cell>
        </row>
        <row r="2811">
          <cell r="A2811" t="str">
            <v xml:space="preserve">5415-7-100                                   </v>
          </cell>
          <cell r="C2811">
            <v>0</v>
          </cell>
          <cell r="D2811">
            <v>0</v>
          </cell>
        </row>
        <row r="2812">
          <cell r="A2812" t="str">
            <v xml:space="preserve">5415-7-200                                   </v>
          </cell>
          <cell r="C2812">
            <v>0</v>
          </cell>
          <cell r="D2812">
            <v>0</v>
          </cell>
        </row>
        <row r="2813">
          <cell r="A2813" t="str">
            <v xml:space="preserve">5416-2                                       </v>
          </cell>
          <cell r="C2813">
            <v>0</v>
          </cell>
          <cell r="D2813">
            <v>0</v>
          </cell>
        </row>
        <row r="2814">
          <cell r="A2814" t="str">
            <v xml:space="preserve">5416-2-000                                   </v>
          </cell>
          <cell r="C2814">
            <v>0</v>
          </cell>
          <cell r="D2814">
            <v>0</v>
          </cell>
        </row>
        <row r="2815">
          <cell r="A2815" t="str">
            <v xml:space="preserve">5416-2-100                                   </v>
          </cell>
          <cell r="C2815">
            <v>0</v>
          </cell>
          <cell r="D2815">
            <v>0</v>
          </cell>
        </row>
        <row r="2816">
          <cell r="A2816" t="str">
            <v xml:space="preserve">5416-2-110                                   </v>
          </cell>
          <cell r="C2816">
            <v>20495.5</v>
          </cell>
          <cell r="D2816">
            <v>2805</v>
          </cell>
        </row>
        <row r="2817">
          <cell r="A2817" t="str">
            <v xml:space="preserve">5416-2-111                                   </v>
          </cell>
          <cell r="C2817">
            <v>0</v>
          </cell>
          <cell r="D2817">
            <v>0</v>
          </cell>
        </row>
        <row r="2818">
          <cell r="A2818" t="str">
            <v xml:space="preserve">5416-2-112                                   </v>
          </cell>
          <cell r="C2818">
            <v>0</v>
          </cell>
          <cell r="D2818">
            <v>0</v>
          </cell>
        </row>
        <row r="2819">
          <cell r="A2819" t="str">
            <v xml:space="preserve">5416-2-112-1                                 </v>
          </cell>
          <cell r="C2819">
            <v>0</v>
          </cell>
          <cell r="D2819">
            <v>0</v>
          </cell>
        </row>
        <row r="2820">
          <cell r="A2820" t="str">
            <v xml:space="preserve">5416-2-112-2                                 </v>
          </cell>
          <cell r="C2820">
            <v>0</v>
          </cell>
          <cell r="D2820">
            <v>0</v>
          </cell>
        </row>
        <row r="2821">
          <cell r="A2821" t="str">
            <v xml:space="preserve">5416-2-112-3                                 </v>
          </cell>
          <cell r="C2821">
            <v>0</v>
          </cell>
          <cell r="D2821">
            <v>0</v>
          </cell>
        </row>
        <row r="2822">
          <cell r="A2822" t="str">
            <v xml:space="preserve">5416-2-113                                   </v>
          </cell>
          <cell r="C2822">
            <v>0</v>
          </cell>
          <cell r="D2822">
            <v>0</v>
          </cell>
        </row>
        <row r="2823">
          <cell r="A2823" t="str">
            <v xml:space="preserve">5416-2-114                                   </v>
          </cell>
          <cell r="C2823">
            <v>0</v>
          </cell>
          <cell r="D2823">
            <v>0</v>
          </cell>
        </row>
        <row r="2824">
          <cell r="A2824" t="str">
            <v xml:space="preserve">5416-2-115                                   </v>
          </cell>
          <cell r="C2824">
            <v>0</v>
          </cell>
          <cell r="D2824">
            <v>0</v>
          </cell>
        </row>
        <row r="2825">
          <cell r="A2825" t="str">
            <v xml:space="preserve">5416-2-120                                   </v>
          </cell>
          <cell r="C2825">
            <v>0</v>
          </cell>
          <cell r="D2825">
            <v>0</v>
          </cell>
        </row>
        <row r="2826">
          <cell r="A2826" t="str">
            <v xml:space="preserve">5416-2-130                                   </v>
          </cell>
          <cell r="C2826">
            <v>0</v>
          </cell>
          <cell r="D2826">
            <v>0</v>
          </cell>
        </row>
        <row r="2827">
          <cell r="A2827" t="str">
            <v xml:space="preserve">5416-2-140                                   </v>
          </cell>
          <cell r="C2827">
            <v>0</v>
          </cell>
          <cell r="D2827">
            <v>0</v>
          </cell>
        </row>
        <row r="2828">
          <cell r="A2828" t="str">
            <v xml:space="preserve">5416-2-141                                   </v>
          </cell>
          <cell r="C2828">
            <v>0</v>
          </cell>
          <cell r="D2828">
            <v>0</v>
          </cell>
        </row>
        <row r="2829">
          <cell r="A2829" t="str">
            <v xml:space="preserve">5416-2-142                                   </v>
          </cell>
          <cell r="C2829">
            <v>0</v>
          </cell>
          <cell r="D2829">
            <v>0</v>
          </cell>
        </row>
        <row r="2830">
          <cell r="A2830" t="str">
            <v xml:space="preserve">5416-2-200                                   </v>
          </cell>
          <cell r="C2830">
            <v>4402.4399999999996</v>
          </cell>
          <cell r="D2830">
            <v>0</v>
          </cell>
        </row>
        <row r="2831">
          <cell r="A2831" t="str">
            <v xml:space="preserve">5416-2-300                                   </v>
          </cell>
          <cell r="C2831">
            <v>450</v>
          </cell>
          <cell r="D2831">
            <v>225</v>
          </cell>
        </row>
        <row r="2832">
          <cell r="A2832" t="str">
            <v xml:space="preserve">5416-2-400                                   </v>
          </cell>
          <cell r="C2832">
            <v>64967.199999999997</v>
          </cell>
          <cell r="D2832">
            <v>14124.400000000009</v>
          </cell>
        </row>
        <row r="2833">
          <cell r="A2833" t="str">
            <v xml:space="preserve">5416-2-500                                   </v>
          </cell>
          <cell r="C2833">
            <v>0</v>
          </cell>
          <cell r="D2833">
            <v>0</v>
          </cell>
        </row>
        <row r="2834">
          <cell r="A2834" t="str">
            <v xml:space="preserve">5416-2-600                                   </v>
          </cell>
          <cell r="C2834">
            <v>0</v>
          </cell>
          <cell r="D2834">
            <v>0</v>
          </cell>
        </row>
        <row r="2835">
          <cell r="A2835" t="str">
            <v xml:space="preserve">5416-2-610                                   </v>
          </cell>
          <cell r="C2835">
            <v>0</v>
          </cell>
          <cell r="D2835">
            <v>0</v>
          </cell>
        </row>
        <row r="2836">
          <cell r="A2836" t="str">
            <v xml:space="preserve">5416-2-620                                   </v>
          </cell>
          <cell r="C2836">
            <v>0</v>
          </cell>
          <cell r="D2836">
            <v>0</v>
          </cell>
        </row>
        <row r="2837">
          <cell r="A2837" t="str">
            <v xml:space="preserve">5416-2-700                                   </v>
          </cell>
          <cell r="C2837">
            <v>0</v>
          </cell>
          <cell r="D2837">
            <v>0</v>
          </cell>
        </row>
        <row r="2838">
          <cell r="A2838" t="str">
            <v xml:space="preserve">5416-2-710                                   </v>
          </cell>
          <cell r="C2838">
            <v>2925</v>
          </cell>
          <cell r="D2838">
            <v>1350</v>
          </cell>
        </row>
        <row r="2839">
          <cell r="A2839" t="str">
            <v xml:space="preserve">5416-2-720                                   </v>
          </cell>
          <cell r="C2839">
            <v>0</v>
          </cell>
          <cell r="D2839">
            <v>0</v>
          </cell>
        </row>
        <row r="2840">
          <cell r="A2840" t="str">
            <v xml:space="preserve">5416-3                                       </v>
          </cell>
          <cell r="C2840">
            <v>0</v>
          </cell>
          <cell r="D2840">
            <v>0</v>
          </cell>
        </row>
        <row r="2841">
          <cell r="A2841" t="str">
            <v xml:space="preserve">5416-3-000                                   </v>
          </cell>
          <cell r="C2841">
            <v>0</v>
          </cell>
          <cell r="D2841">
            <v>0</v>
          </cell>
        </row>
        <row r="2842">
          <cell r="A2842" t="str">
            <v xml:space="preserve">5416-3-100                                   </v>
          </cell>
          <cell r="C2842">
            <v>0</v>
          </cell>
          <cell r="D2842">
            <v>0</v>
          </cell>
        </row>
        <row r="2843">
          <cell r="A2843" t="str">
            <v xml:space="preserve">5416-3-200                                   </v>
          </cell>
          <cell r="C2843">
            <v>0</v>
          </cell>
          <cell r="D2843">
            <v>0</v>
          </cell>
        </row>
        <row r="2844">
          <cell r="A2844" t="str">
            <v xml:space="preserve">5416-5                                       </v>
          </cell>
          <cell r="C2844">
            <v>0</v>
          </cell>
          <cell r="D2844">
            <v>0</v>
          </cell>
        </row>
        <row r="2845">
          <cell r="A2845" t="str">
            <v xml:space="preserve">5416-5-100                                   </v>
          </cell>
          <cell r="C2845">
            <v>0</v>
          </cell>
          <cell r="D2845">
            <v>0</v>
          </cell>
        </row>
        <row r="2846">
          <cell r="A2846" t="str">
            <v xml:space="preserve">5416-5-200                                   </v>
          </cell>
          <cell r="C2846">
            <v>0</v>
          </cell>
          <cell r="D2846">
            <v>0</v>
          </cell>
        </row>
        <row r="2847">
          <cell r="A2847" t="str">
            <v xml:space="preserve">5416-6                                       </v>
          </cell>
          <cell r="C2847">
            <v>0</v>
          </cell>
          <cell r="D2847">
            <v>0</v>
          </cell>
        </row>
        <row r="2848">
          <cell r="A2848" t="str">
            <v xml:space="preserve">5416-6-100                                   </v>
          </cell>
          <cell r="C2848">
            <v>3161</v>
          </cell>
          <cell r="D2848">
            <v>0</v>
          </cell>
        </row>
        <row r="2849">
          <cell r="A2849" t="str">
            <v xml:space="preserve">5416-6-150                                   </v>
          </cell>
          <cell r="C2849">
            <v>2419</v>
          </cell>
          <cell r="D2849">
            <v>0</v>
          </cell>
        </row>
        <row r="2850">
          <cell r="A2850" t="str">
            <v xml:space="preserve">5416-6-170                                   </v>
          </cell>
          <cell r="C2850">
            <v>0</v>
          </cell>
          <cell r="D2850">
            <v>0</v>
          </cell>
        </row>
        <row r="2851">
          <cell r="A2851" t="str">
            <v xml:space="preserve">5416-6-200                                   </v>
          </cell>
          <cell r="C2851">
            <v>450</v>
          </cell>
          <cell r="D2851">
            <v>0</v>
          </cell>
        </row>
        <row r="2852">
          <cell r="A2852" t="str">
            <v xml:space="preserve">5416-6-250                                   </v>
          </cell>
          <cell r="C2852">
            <v>3465</v>
          </cell>
          <cell r="D2852">
            <v>2250</v>
          </cell>
        </row>
        <row r="2853">
          <cell r="A2853" t="str">
            <v xml:space="preserve">5416-6-270                                   </v>
          </cell>
          <cell r="C2853">
            <v>0</v>
          </cell>
          <cell r="D2853">
            <v>0</v>
          </cell>
        </row>
        <row r="2854">
          <cell r="A2854" t="str">
            <v xml:space="preserve">5416-6-300                                   </v>
          </cell>
          <cell r="C2854">
            <v>0</v>
          </cell>
          <cell r="D2854">
            <v>0</v>
          </cell>
        </row>
        <row r="2855">
          <cell r="A2855" t="str">
            <v xml:space="preserve">5416-7-100                                   </v>
          </cell>
          <cell r="C2855">
            <v>0</v>
          </cell>
          <cell r="D2855">
            <v>0</v>
          </cell>
        </row>
        <row r="2856">
          <cell r="A2856" t="str">
            <v xml:space="preserve">5416-7-200                                   </v>
          </cell>
          <cell r="C2856">
            <v>0</v>
          </cell>
          <cell r="D2856">
            <v>0</v>
          </cell>
        </row>
        <row r="2857">
          <cell r="A2857" t="str">
            <v xml:space="preserve">5417-2                                       </v>
          </cell>
          <cell r="C2857">
            <v>0</v>
          </cell>
          <cell r="D2857">
            <v>0</v>
          </cell>
        </row>
        <row r="2858">
          <cell r="A2858" t="str">
            <v xml:space="preserve">5417-2-000                                   </v>
          </cell>
          <cell r="C2858">
            <v>0</v>
          </cell>
          <cell r="D2858">
            <v>0</v>
          </cell>
        </row>
        <row r="2859">
          <cell r="A2859" t="str">
            <v xml:space="preserve">5417-2-100                                   </v>
          </cell>
          <cell r="C2859">
            <v>28128</v>
          </cell>
          <cell r="D2859">
            <v>8625</v>
          </cell>
        </row>
        <row r="2860">
          <cell r="A2860" t="str">
            <v xml:space="preserve">5417-2-110                                   </v>
          </cell>
          <cell r="C2860">
            <v>131852.9</v>
          </cell>
          <cell r="D2860">
            <v>23607</v>
          </cell>
        </row>
        <row r="2861">
          <cell r="A2861" t="str">
            <v xml:space="preserve">5417-2-120                                   </v>
          </cell>
          <cell r="C2861">
            <v>0</v>
          </cell>
          <cell r="D2861">
            <v>0</v>
          </cell>
        </row>
        <row r="2862">
          <cell r="A2862" t="str">
            <v xml:space="preserve">5417-2-130                                   </v>
          </cell>
          <cell r="C2862">
            <v>0</v>
          </cell>
          <cell r="D2862">
            <v>0</v>
          </cell>
        </row>
        <row r="2863">
          <cell r="A2863" t="str">
            <v xml:space="preserve">5417-2-140                                   </v>
          </cell>
          <cell r="C2863">
            <v>0</v>
          </cell>
          <cell r="D2863">
            <v>0</v>
          </cell>
        </row>
        <row r="2864">
          <cell r="A2864" t="str">
            <v xml:space="preserve">5417-2-141                                   </v>
          </cell>
          <cell r="C2864">
            <v>0</v>
          </cell>
          <cell r="D2864">
            <v>0</v>
          </cell>
        </row>
        <row r="2865">
          <cell r="A2865" t="str">
            <v xml:space="preserve">5417-2-142                                   </v>
          </cell>
          <cell r="C2865">
            <v>0</v>
          </cell>
          <cell r="D2865">
            <v>0</v>
          </cell>
        </row>
        <row r="2866">
          <cell r="A2866" t="str">
            <v xml:space="preserve">5417-2-200                                   </v>
          </cell>
          <cell r="C2866">
            <v>29143.9</v>
          </cell>
          <cell r="D2866">
            <v>5960</v>
          </cell>
        </row>
        <row r="2867">
          <cell r="A2867" t="str">
            <v xml:space="preserve">5417-2-300                                   </v>
          </cell>
          <cell r="C2867">
            <v>0</v>
          </cell>
          <cell r="D2867">
            <v>0</v>
          </cell>
        </row>
        <row r="2868">
          <cell r="A2868" t="str">
            <v xml:space="preserve">5417-2-400                                   </v>
          </cell>
          <cell r="C2868">
            <v>81793.600000000006</v>
          </cell>
          <cell r="D2868">
            <v>13785</v>
          </cell>
        </row>
        <row r="2869">
          <cell r="A2869" t="str">
            <v xml:space="preserve">5417-2-500                                   </v>
          </cell>
          <cell r="C2869">
            <v>0</v>
          </cell>
          <cell r="D2869">
            <v>0</v>
          </cell>
        </row>
        <row r="2870">
          <cell r="A2870" t="str">
            <v xml:space="preserve">5417-2-600                                   </v>
          </cell>
          <cell r="C2870">
            <v>0</v>
          </cell>
          <cell r="D2870">
            <v>0</v>
          </cell>
        </row>
        <row r="2871">
          <cell r="A2871" t="str">
            <v xml:space="preserve">5417-2-610                                   </v>
          </cell>
          <cell r="C2871">
            <v>0</v>
          </cell>
          <cell r="D2871">
            <v>0</v>
          </cell>
        </row>
        <row r="2872">
          <cell r="A2872" t="str">
            <v xml:space="preserve">5417-2-620                                   </v>
          </cell>
          <cell r="C2872">
            <v>0</v>
          </cell>
          <cell r="D2872">
            <v>0</v>
          </cell>
        </row>
        <row r="2873">
          <cell r="A2873" t="str">
            <v xml:space="preserve">5417-2-700                                   </v>
          </cell>
          <cell r="C2873">
            <v>0</v>
          </cell>
          <cell r="D2873">
            <v>280</v>
          </cell>
        </row>
        <row r="2874">
          <cell r="A2874" t="str">
            <v xml:space="preserve">5417-2-710                                   </v>
          </cell>
          <cell r="C2874">
            <v>46626.28</v>
          </cell>
          <cell r="D2874">
            <v>33170.449999999997</v>
          </cell>
        </row>
        <row r="2875">
          <cell r="A2875" t="str">
            <v xml:space="preserve">5417-2-720                                   </v>
          </cell>
          <cell r="C2875">
            <v>30793.9</v>
          </cell>
          <cell r="D2875">
            <v>7100</v>
          </cell>
        </row>
        <row r="2876">
          <cell r="A2876" t="str">
            <v xml:space="preserve">5417-3                                       </v>
          </cell>
          <cell r="C2876">
            <v>0</v>
          </cell>
          <cell r="D2876">
            <v>0</v>
          </cell>
        </row>
        <row r="2877">
          <cell r="A2877" t="str">
            <v xml:space="preserve">5417-3-000                                   </v>
          </cell>
          <cell r="C2877">
            <v>0</v>
          </cell>
          <cell r="D2877">
            <v>0</v>
          </cell>
        </row>
        <row r="2878">
          <cell r="A2878" t="str">
            <v xml:space="preserve">5417-3-100                                   </v>
          </cell>
          <cell r="C2878">
            <v>29143.9</v>
          </cell>
          <cell r="D2878">
            <v>5960</v>
          </cell>
        </row>
        <row r="2879">
          <cell r="A2879" t="str">
            <v xml:space="preserve">5417-3-200                                   </v>
          </cell>
          <cell r="C2879">
            <v>0</v>
          </cell>
          <cell r="D2879">
            <v>0</v>
          </cell>
        </row>
        <row r="2880">
          <cell r="A2880" t="str">
            <v xml:space="preserve">5417-5                                       </v>
          </cell>
          <cell r="C2880">
            <v>0</v>
          </cell>
          <cell r="D2880">
            <v>0</v>
          </cell>
        </row>
        <row r="2881">
          <cell r="A2881" t="str">
            <v xml:space="preserve">5417-5-100                                   </v>
          </cell>
          <cell r="C2881">
            <v>0</v>
          </cell>
          <cell r="D2881">
            <v>0</v>
          </cell>
        </row>
        <row r="2882">
          <cell r="A2882" t="str">
            <v xml:space="preserve">5417-5-200                                   </v>
          </cell>
          <cell r="C2882">
            <v>0</v>
          </cell>
          <cell r="D2882">
            <v>0</v>
          </cell>
        </row>
        <row r="2883">
          <cell r="A2883" t="str">
            <v xml:space="preserve">5417-6                                       </v>
          </cell>
          <cell r="C2883">
            <v>0</v>
          </cell>
          <cell r="D2883">
            <v>0</v>
          </cell>
        </row>
        <row r="2884">
          <cell r="A2884" t="str">
            <v xml:space="preserve">5417-6-100                                   </v>
          </cell>
          <cell r="C2884">
            <v>35193.9</v>
          </cell>
          <cell r="D2884">
            <v>5960</v>
          </cell>
        </row>
        <row r="2885">
          <cell r="A2885" t="str">
            <v xml:space="preserve">5417-6-150                                   </v>
          </cell>
          <cell r="C2885">
            <v>15691.95</v>
          </cell>
          <cell r="D2885">
            <v>2980</v>
          </cell>
        </row>
        <row r="2886">
          <cell r="A2886" t="str">
            <v xml:space="preserve">5417-6-170                                   </v>
          </cell>
          <cell r="C2886">
            <v>0</v>
          </cell>
          <cell r="D2886">
            <v>0</v>
          </cell>
        </row>
        <row r="2887">
          <cell r="A2887" t="str">
            <v xml:space="preserve">5417-6-200                                   </v>
          </cell>
          <cell r="C2887">
            <v>150</v>
          </cell>
          <cell r="D2887">
            <v>0</v>
          </cell>
        </row>
        <row r="2888">
          <cell r="A2888" t="str">
            <v xml:space="preserve">5417-6-250                                   </v>
          </cell>
          <cell r="C2888">
            <v>0</v>
          </cell>
          <cell r="D2888">
            <v>0</v>
          </cell>
        </row>
        <row r="2889">
          <cell r="A2889" t="str">
            <v xml:space="preserve">5417-6-270                                   </v>
          </cell>
          <cell r="C2889">
            <v>0</v>
          </cell>
          <cell r="D2889">
            <v>0</v>
          </cell>
        </row>
        <row r="2890">
          <cell r="A2890" t="str">
            <v xml:space="preserve">5417-6-300                                   </v>
          </cell>
          <cell r="C2890">
            <v>0</v>
          </cell>
          <cell r="D2890">
            <v>0</v>
          </cell>
        </row>
        <row r="2891">
          <cell r="A2891" t="str">
            <v xml:space="preserve">5417-7-100                                   </v>
          </cell>
          <cell r="C2891">
            <v>0</v>
          </cell>
          <cell r="D2891">
            <v>0</v>
          </cell>
        </row>
        <row r="2892">
          <cell r="A2892" t="str">
            <v xml:space="preserve">5417-7-200                                   </v>
          </cell>
          <cell r="C2892">
            <v>0</v>
          </cell>
          <cell r="D2892">
            <v>0</v>
          </cell>
        </row>
        <row r="2893">
          <cell r="A2893" t="str">
            <v xml:space="preserve">5418-2                                       </v>
          </cell>
          <cell r="C2893">
            <v>0</v>
          </cell>
          <cell r="D2893">
            <v>0</v>
          </cell>
        </row>
        <row r="2894">
          <cell r="A2894" t="str">
            <v xml:space="preserve">5418-2-000                                   </v>
          </cell>
          <cell r="C2894">
            <v>0</v>
          </cell>
          <cell r="D2894">
            <v>0</v>
          </cell>
        </row>
        <row r="2895">
          <cell r="A2895" t="str">
            <v xml:space="preserve">5418-2-100                                   </v>
          </cell>
          <cell r="C2895">
            <v>0</v>
          </cell>
          <cell r="D2895">
            <v>0</v>
          </cell>
        </row>
        <row r="2896">
          <cell r="A2896" t="str">
            <v xml:space="preserve">5418-2-110                                   </v>
          </cell>
          <cell r="C2896">
            <v>381309.3</v>
          </cell>
          <cell r="D2896">
            <v>79561.859999999986</v>
          </cell>
        </row>
        <row r="2897">
          <cell r="A2897" t="str">
            <v xml:space="preserve">5418-2-111                                   </v>
          </cell>
          <cell r="C2897">
            <v>0</v>
          </cell>
          <cell r="D2897">
            <v>0</v>
          </cell>
        </row>
        <row r="2898">
          <cell r="A2898" t="str">
            <v xml:space="preserve">5418-2-112                                   </v>
          </cell>
          <cell r="C2898">
            <v>120000</v>
          </cell>
          <cell r="D2898">
            <v>30000</v>
          </cell>
        </row>
        <row r="2899">
          <cell r="A2899" t="str">
            <v xml:space="preserve">5418-2-112-1                                 </v>
          </cell>
          <cell r="C2899">
            <v>30000</v>
          </cell>
          <cell r="D2899">
            <v>0</v>
          </cell>
        </row>
        <row r="2900">
          <cell r="A2900" t="str">
            <v xml:space="preserve">5418-2-112-2                                 </v>
          </cell>
          <cell r="C2900">
            <v>0</v>
          </cell>
          <cell r="D2900">
            <v>0</v>
          </cell>
        </row>
        <row r="2901">
          <cell r="A2901" t="str">
            <v xml:space="preserve">5418-2-112-3                                 </v>
          </cell>
          <cell r="C2901">
            <v>0</v>
          </cell>
          <cell r="D2901">
            <v>0</v>
          </cell>
        </row>
        <row r="2902">
          <cell r="A2902" t="str">
            <v xml:space="preserve">5418-2-113                                   </v>
          </cell>
          <cell r="C2902">
            <v>0</v>
          </cell>
          <cell r="D2902">
            <v>0</v>
          </cell>
        </row>
        <row r="2903">
          <cell r="A2903" t="str">
            <v xml:space="preserve">5418-2-114                                   </v>
          </cell>
          <cell r="C2903">
            <v>0</v>
          </cell>
          <cell r="D2903">
            <v>0</v>
          </cell>
        </row>
        <row r="2904">
          <cell r="A2904" t="str">
            <v xml:space="preserve">5418-2-115                                   </v>
          </cell>
          <cell r="C2904">
            <v>127500</v>
          </cell>
          <cell r="D2904">
            <v>22500</v>
          </cell>
        </row>
        <row r="2905">
          <cell r="A2905" t="str">
            <v xml:space="preserve">5418-2-120                                   </v>
          </cell>
          <cell r="C2905">
            <v>0</v>
          </cell>
          <cell r="D2905">
            <v>0</v>
          </cell>
        </row>
        <row r="2906">
          <cell r="A2906" t="str">
            <v xml:space="preserve">5418-2-130                                   </v>
          </cell>
          <cell r="C2906">
            <v>0</v>
          </cell>
          <cell r="D2906">
            <v>0</v>
          </cell>
        </row>
        <row r="2907">
          <cell r="A2907" t="str">
            <v xml:space="preserve">5418-2-140                                   </v>
          </cell>
          <cell r="C2907">
            <v>0</v>
          </cell>
          <cell r="D2907">
            <v>0</v>
          </cell>
        </row>
        <row r="2908">
          <cell r="A2908" t="str">
            <v xml:space="preserve">5418-2-141                                   </v>
          </cell>
          <cell r="C2908">
            <v>0</v>
          </cell>
          <cell r="D2908">
            <v>0</v>
          </cell>
        </row>
        <row r="2909">
          <cell r="A2909" t="str">
            <v xml:space="preserve">5418-2-142                                   </v>
          </cell>
          <cell r="C2909">
            <v>0</v>
          </cell>
          <cell r="D2909">
            <v>0</v>
          </cell>
        </row>
        <row r="2910">
          <cell r="A2910" t="str">
            <v xml:space="preserve">5418-2-200                                   </v>
          </cell>
          <cell r="C2910">
            <v>0</v>
          </cell>
          <cell r="D2910">
            <v>0</v>
          </cell>
        </row>
        <row r="2911">
          <cell r="A2911" t="str">
            <v xml:space="preserve">5418-2-300                                   </v>
          </cell>
          <cell r="C2911">
            <v>0</v>
          </cell>
          <cell r="D2911">
            <v>0</v>
          </cell>
        </row>
        <row r="2912">
          <cell r="A2912" t="str">
            <v xml:space="preserve">5418-2-400                                   </v>
          </cell>
          <cell r="C2912">
            <v>1500</v>
          </cell>
          <cell r="D2912">
            <v>0</v>
          </cell>
        </row>
        <row r="2913">
          <cell r="A2913" t="str">
            <v xml:space="preserve">5418-2-500                                   </v>
          </cell>
          <cell r="C2913">
            <v>0</v>
          </cell>
          <cell r="D2913">
            <v>0</v>
          </cell>
        </row>
        <row r="2914">
          <cell r="A2914" t="str">
            <v xml:space="preserve">5418-2-600                                   </v>
          </cell>
          <cell r="C2914">
            <v>0</v>
          </cell>
          <cell r="D2914">
            <v>0</v>
          </cell>
        </row>
        <row r="2915">
          <cell r="A2915" t="str">
            <v xml:space="preserve">5418-2-610                                   </v>
          </cell>
          <cell r="C2915">
            <v>0</v>
          </cell>
          <cell r="D2915">
            <v>0</v>
          </cell>
        </row>
        <row r="2916">
          <cell r="A2916" t="str">
            <v xml:space="preserve">5418-2-620                                   </v>
          </cell>
          <cell r="C2916">
            <v>0</v>
          </cell>
          <cell r="D2916">
            <v>0</v>
          </cell>
        </row>
        <row r="2917">
          <cell r="A2917" t="str">
            <v xml:space="preserve">5418-2-700                                   </v>
          </cell>
          <cell r="C2917">
            <v>0</v>
          </cell>
          <cell r="D2917">
            <v>0</v>
          </cell>
        </row>
        <row r="2918">
          <cell r="A2918" t="str">
            <v xml:space="preserve">5418-2-710                                   </v>
          </cell>
          <cell r="C2918">
            <v>225000</v>
          </cell>
          <cell r="D2918">
            <v>45000</v>
          </cell>
        </row>
        <row r="2919">
          <cell r="A2919" t="str">
            <v xml:space="preserve">5418-2-720                                   </v>
          </cell>
          <cell r="C2919">
            <v>0</v>
          </cell>
          <cell r="D2919">
            <v>0</v>
          </cell>
        </row>
        <row r="2920">
          <cell r="A2920" t="str">
            <v xml:space="preserve">5418-3                                       </v>
          </cell>
          <cell r="C2920">
            <v>0</v>
          </cell>
          <cell r="D2920">
            <v>0</v>
          </cell>
        </row>
        <row r="2921">
          <cell r="A2921" t="str">
            <v xml:space="preserve">5418-3-000                                   </v>
          </cell>
          <cell r="C2921">
            <v>0</v>
          </cell>
          <cell r="D2921">
            <v>0</v>
          </cell>
        </row>
        <row r="2922">
          <cell r="A2922" t="str">
            <v xml:space="preserve">5418-3-100                                   </v>
          </cell>
          <cell r="C2922">
            <v>0</v>
          </cell>
          <cell r="D2922">
            <v>0</v>
          </cell>
        </row>
        <row r="2923">
          <cell r="A2923" t="str">
            <v xml:space="preserve">5418-3-200                                   </v>
          </cell>
          <cell r="C2923">
            <v>0</v>
          </cell>
          <cell r="D2923">
            <v>0</v>
          </cell>
        </row>
        <row r="2924">
          <cell r="A2924" t="str">
            <v xml:space="preserve">5418-5                                       </v>
          </cell>
          <cell r="C2924">
            <v>0</v>
          </cell>
          <cell r="D2924">
            <v>0</v>
          </cell>
        </row>
        <row r="2925">
          <cell r="A2925" t="str">
            <v xml:space="preserve">5418-5-100                                   </v>
          </cell>
          <cell r="C2925">
            <v>0</v>
          </cell>
          <cell r="D2925">
            <v>0</v>
          </cell>
        </row>
        <row r="2926">
          <cell r="A2926" t="str">
            <v xml:space="preserve">5418-5-200                                   </v>
          </cell>
          <cell r="C2926">
            <v>0</v>
          </cell>
          <cell r="D2926">
            <v>0</v>
          </cell>
        </row>
        <row r="2927">
          <cell r="A2927" t="str">
            <v xml:space="preserve">5418-6                                       </v>
          </cell>
          <cell r="C2927">
            <v>0</v>
          </cell>
          <cell r="D2927">
            <v>0</v>
          </cell>
        </row>
        <row r="2928">
          <cell r="A2928" t="str">
            <v xml:space="preserve">5418-6-100                                   </v>
          </cell>
          <cell r="C2928">
            <v>0</v>
          </cell>
          <cell r="D2928">
            <v>0</v>
          </cell>
        </row>
        <row r="2929">
          <cell r="A2929" t="str">
            <v xml:space="preserve">5418-6-150                                   </v>
          </cell>
          <cell r="C2929">
            <v>0</v>
          </cell>
          <cell r="D2929">
            <v>0</v>
          </cell>
        </row>
        <row r="2930">
          <cell r="A2930" t="str">
            <v xml:space="preserve">5418-6-170                                   </v>
          </cell>
          <cell r="C2930">
            <v>0</v>
          </cell>
          <cell r="D2930">
            <v>0</v>
          </cell>
        </row>
        <row r="2931">
          <cell r="A2931" t="str">
            <v xml:space="preserve">5418-6-200                                   </v>
          </cell>
          <cell r="C2931">
            <v>0</v>
          </cell>
          <cell r="D2931">
            <v>0</v>
          </cell>
        </row>
        <row r="2932">
          <cell r="A2932" t="str">
            <v xml:space="preserve">5418-6-250                                   </v>
          </cell>
          <cell r="C2932">
            <v>0</v>
          </cell>
          <cell r="D2932">
            <v>0</v>
          </cell>
        </row>
        <row r="2933">
          <cell r="A2933" t="str">
            <v xml:space="preserve">5418-6-270                                   </v>
          </cell>
          <cell r="C2933">
            <v>0</v>
          </cell>
          <cell r="D2933">
            <v>0</v>
          </cell>
        </row>
        <row r="2934">
          <cell r="A2934" t="str">
            <v xml:space="preserve">5418-6-300                                   </v>
          </cell>
          <cell r="C2934">
            <v>75000</v>
          </cell>
          <cell r="D2934">
            <v>15000</v>
          </cell>
        </row>
        <row r="2935">
          <cell r="A2935" t="str">
            <v xml:space="preserve">5418-7-100                                   </v>
          </cell>
          <cell r="C2935">
            <v>0</v>
          </cell>
          <cell r="D2935">
            <v>0</v>
          </cell>
        </row>
        <row r="2936">
          <cell r="A2936" t="str">
            <v xml:space="preserve">5418-7-200                                   </v>
          </cell>
          <cell r="C2936">
            <v>0</v>
          </cell>
          <cell r="D2936">
            <v>0</v>
          </cell>
        </row>
        <row r="2937">
          <cell r="A2937" t="str">
            <v xml:space="preserve">5419-2                                       </v>
          </cell>
          <cell r="C2937">
            <v>0</v>
          </cell>
          <cell r="D2937">
            <v>0</v>
          </cell>
        </row>
        <row r="2938">
          <cell r="A2938" t="str">
            <v xml:space="preserve">5419-2-000                                   </v>
          </cell>
          <cell r="C2938">
            <v>31387.5</v>
          </cell>
          <cell r="D2938">
            <v>191</v>
          </cell>
        </row>
        <row r="2939">
          <cell r="A2939" t="str">
            <v xml:space="preserve">5419-2-100                                   </v>
          </cell>
          <cell r="C2939">
            <v>18198</v>
          </cell>
          <cell r="D2939">
            <v>2514</v>
          </cell>
        </row>
        <row r="2940">
          <cell r="A2940" t="str">
            <v xml:space="preserve">5419-2-110                                   </v>
          </cell>
          <cell r="C2940">
            <v>133791.32999999999</v>
          </cell>
          <cell r="D2940">
            <v>18538.950000000012</v>
          </cell>
        </row>
        <row r="2941">
          <cell r="A2941" t="str">
            <v xml:space="preserve">5419-2-111                                   </v>
          </cell>
          <cell r="C2941">
            <v>0</v>
          </cell>
          <cell r="D2941">
            <v>0</v>
          </cell>
        </row>
        <row r="2942">
          <cell r="A2942" t="str">
            <v xml:space="preserve">5419-2-112                                   </v>
          </cell>
          <cell r="C2942">
            <v>7690.48</v>
          </cell>
          <cell r="D2942">
            <v>0</v>
          </cell>
        </row>
        <row r="2943">
          <cell r="A2943" t="str">
            <v xml:space="preserve">5419-2-112-1                                 </v>
          </cell>
          <cell r="C2943">
            <v>-0.1</v>
          </cell>
          <cell r="D2943">
            <v>0</v>
          </cell>
        </row>
        <row r="2944">
          <cell r="A2944" t="str">
            <v xml:space="preserve">5419-2-112-2                                 </v>
          </cell>
          <cell r="C2944">
            <v>0</v>
          </cell>
          <cell r="D2944">
            <v>0</v>
          </cell>
        </row>
        <row r="2945">
          <cell r="A2945" t="str">
            <v xml:space="preserve">5419-2-112-3                                 </v>
          </cell>
          <cell r="C2945">
            <v>0</v>
          </cell>
          <cell r="D2945">
            <v>0</v>
          </cell>
        </row>
        <row r="2946">
          <cell r="A2946" t="str">
            <v xml:space="preserve">5419-2-113                                   </v>
          </cell>
          <cell r="C2946">
            <v>450</v>
          </cell>
          <cell r="D2946">
            <v>0</v>
          </cell>
        </row>
        <row r="2947">
          <cell r="A2947" t="str">
            <v xml:space="preserve">5419-2-114                                   </v>
          </cell>
          <cell r="C2947">
            <v>0</v>
          </cell>
          <cell r="D2947">
            <v>0</v>
          </cell>
        </row>
        <row r="2948">
          <cell r="A2948" t="str">
            <v xml:space="preserve">5419-2-115                                   </v>
          </cell>
          <cell r="C2948">
            <v>20479.91</v>
          </cell>
          <cell r="D2948">
            <v>0</v>
          </cell>
        </row>
        <row r="2949">
          <cell r="A2949" t="str">
            <v xml:space="preserve">5419-2-120                                   </v>
          </cell>
          <cell r="C2949">
            <v>404.77</v>
          </cell>
          <cell r="D2949">
            <v>110</v>
          </cell>
        </row>
        <row r="2950">
          <cell r="A2950" t="str">
            <v xml:space="preserve">5419-2-130                                   </v>
          </cell>
          <cell r="C2950">
            <v>12740</v>
          </cell>
          <cell r="D2950">
            <v>4700</v>
          </cell>
        </row>
        <row r="2951">
          <cell r="A2951" t="str">
            <v xml:space="preserve">5419-2-140                                   </v>
          </cell>
          <cell r="C2951">
            <v>130</v>
          </cell>
          <cell r="D2951">
            <v>0</v>
          </cell>
        </row>
        <row r="2952">
          <cell r="A2952" t="str">
            <v xml:space="preserve">5419-2-141                                   </v>
          </cell>
          <cell r="C2952">
            <v>0</v>
          </cell>
          <cell r="D2952">
            <v>0</v>
          </cell>
        </row>
        <row r="2953">
          <cell r="A2953" t="str">
            <v xml:space="preserve">5419-2-142                                   </v>
          </cell>
          <cell r="C2953">
            <v>0</v>
          </cell>
          <cell r="D2953">
            <v>0</v>
          </cell>
        </row>
        <row r="2954">
          <cell r="A2954" t="str">
            <v xml:space="preserve">5419-2-200                                   </v>
          </cell>
          <cell r="C2954">
            <v>69100.570000000007</v>
          </cell>
          <cell r="D2954">
            <v>2670</v>
          </cell>
        </row>
        <row r="2955">
          <cell r="A2955" t="str">
            <v xml:space="preserve">5419-2-300                                   </v>
          </cell>
          <cell r="C2955">
            <v>49875.29</v>
          </cell>
          <cell r="D2955">
            <v>12140.93</v>
          </cell>
        </row>
        <row r="2956">
          <cell r="A2956" t="str">
            <v xml:space="preserve">5419-2-400                                   </v>
          </cell>
          <cell r="C2956">
            <v>109845.14</v>
          </cell>
          <cell r="D2956">
            <v>18211.910000000003</v>
          </cell>
        </row>
        <row r="2957">
          <cell r="A2957" t="str">
            <v xml:space="preserve">5419-2-500                                   </v>
          </cell>
          <cell r="C2957">
            <v>0</v>
          </cell>
          <cell r="D2957">
            <v>0</v>
          </cell>
        </row>
        <row r="2958">
          <cell r="A2958" t="str">
            <v xml:space="preserve">5419-2-600                                   </v>
          </cell>
          <cell r="C2958">
            <v>6.93</v>
          </cell>
          <cell r="D2958">
            <v>39.950000000000003</v>
          </cell>
        </row>
        <row r="2959">
          <cell r="A2959" t="str">
            <v xml:space="preserve">5419-2-610                                   </v>
          </cell>
          <cell r="C2959">
            <v>0</v>
          </cell>
          <cell r="D2959">
            <v>0</v>
          </cell>
        </row>
        <row r="2960">
          <cell r="A2960" t="str">
            <v xml:space="preserve">5419-2-620                                   </v>
          </cell>
          <cell r="C2960">
            <v>0</v>
          </cell>
          <cell r="D2960">
            <v>0</v>
          </cell>
        </row>
        <row r="2961">
          <cell r="A2961" t="str">
            <v xml:space="preserve">5419-2-700                                   </v>
          </cell>
          <cell r="C2961">
            <v>69.2</v>
          </cell>
          <cell r="D2961">
            <v>0</v>
          </cell>
        </row>
        <row r="2962">
          <cell r="A2962" t="str">
            <v xml:space="preserve">5419-2-710                                   </v>
          </cell>
          <cell r="C2962">
            <v>74093.56</v>
          </cell>
          <cell r="D2962">
            <v>60646.239999999991</v>
          </cell>
        </row>
        <row r="2963">
          <cell r="A2963" t="str">
            <v xml:space="preserve">5419-2-720                                   </v>
          </cell>
          <cell r="C2963">
            <v>15515.9</v>
          </cell>
          <cell r="D2963">
            <v>12636.000000000002</v>
          </cell>
        </row>
        <row r="2964">
          <cell r="A2964" t="str">
            <v xml:space="preserve">5419-3                                       </v>
          </cell>
          <cell r="C2964">
            <v>0</v>
          </cell>
          <cell r="D2964">
            <v>0</v>
          </cell>
        </row>
        <row r="2965">
          <cell r="A2965" t="str">
            <v xml:space="preserve">5419-3-000                                   </v>
          </cell>
          <cell r="C2965">
            <v>0</v>
          </cell>
          <cell r="D2965">
            <v>0</v>
          </cell>
        </row>
        <row r="2966">
          <cell r="A2966" t="str">
            <v xml:space="preserve">5419-3-100                                   </v>
          </cell>
          <cell r="C2966">
            <v>0</v>
          </cell>
          <cell r="D2966">
            <v>0</v>
          </cell>
        </row>
        <row r="2967">
          <cell r="A2967" t="str">
            <v xml:space="preserve">5419-3-200                                   </v>
          </cell>
          <cell r="C2967">
            <v>0</v>
          </cell>
          <cell r="D2967">
            <v>0</v>
          </cell>
        </row>
        <row r="2968">
          <cell r="A2968" t="str">
            <v xml:space="preserve">5419-5                                       </v>
          </cell>
          <cell r="C2968">
            <v>0</v>
          </cell>
          <cell r="D2968">
            <v>0</v>
          </cell>
        </row>
        <row r="2969">
          <cell r="A2969" t="str">
            <v xml:space="preserve">5419-5-100                                   </v>
          </cell>
          <cell r="C2969">
            <v>63.56</v>
          </cell>
          <cell r="D2969">
            <v>0</v>
          </cell>
        </row>
        <row r="2970">
          <cell r="A2970" t="str">
            <v xml:space="preserve">5419-5-200                                   </v>
          </cell>
          <cell r="C2970">
            <v>0</v>
          </cell>
          <cell r="D2970">
            <v>0</v>
          </cell>
        </row>
        <row r="2971">
          <cell r="A2971" t="str">
            <v xml:space="preserve">5419-6                                       </v>
          </cell>
          <cell r="C2971">
            <v>0</v>
          </cell>
          <cell r="D2971">
            <v>0</v>
          </cell>
        </row>
        <row r="2972">
          <cell r="A2972" t="str">
            <v xml:space="preserve">5419-6-100                                   </v>
          </cell>
          <cell r="C2972">
            <v>3894</v>
          </cell>
          <cell r="D2972">
            <v>16000</v>
          </cell>
        </row>
        <row r="2973">
          <cell r="A2973" t="str">
            <v xml:space="preserve">5419-6-150                                   </v>
          </cell>
          <cell r="C2973">
            <v>2600</v>
          </cell>
          <cell r="D2973">
            <v>1564</v>
          </cell>
        </row>
        <row r="2974">
          <cell r="A2974" t="str">
            <v xml:space="preserve">5419-6-170                                   </v>
          </cell>
          <cell r="C2974">
            <v>0</v>
          </cell>
          <cell r="D2974">
            <v>0</v>
          </cell>
        </row>
        <row r="2975">
          <cell r="A2975" t="str">
            <v xml:space="preserve">5419-6-200                                   </v>
          </cell>
          <cell r="C2975">
            <v>305.60000000000002</v>
          </cell>
          <cell r="D2975">
            <v>0</v>
          </cell>
        </row>
        <row r="2976">
          <cell r="A2976" t="str">
            <v xml:space="preserve">5419-6-250                                   </v>
          </cell>
          <cell r="C2976">
            <v>2072.9</v>
          </cell>
          <cell r="D2976">
            <v>0</v>
          </cell>
        </row>
        <row r="2977">
          <cell r="A2977" t="str">
            <v xml:space="preserve">5419-6-270                                   </v>
          </cell>
          <cell r="C2977">
            <v>0</v>
          </cell>
          <cell r="D2977">
            <v>0</v>
          </cell>
        </row>
        <row r="2978">
          <cell r="A2978" t="str">
            <v xml:space="preserve">5419-6-300                                   </v>
          </cell>
          <cell r="C2978">
            <v>104185.37</v>
          </cell>
          <cell r="D2978">
            <v>40000</v>
          </cell>
        </row>
        <row r="2979">
          <cell r="A2979" t="str">
            <v xml:space="preserve">5419-7-100                                   </v>
          </cell>
          <cell r="C2979">
            <v>0</v>
          </cell>
          <cell r="D2979">
            <v>0</v>
          </cell>
        </row>
        <row r="2980">
          <cell r="A2980" t="str">
            <v xml:space="preserve">5419-7-200                                   </v>
          </cell>
          <cell r="C2980">
            <v>0</v>
          </cell>
          <cell r="D2980">
            <v>0</v>
          </cell>
        </row>
        <row r="2981">
          <cell r="A2981" t="str">
            <v xml:space="preserve">5420-2                                       </v>
          </cell>
          <cell r="C2981">
            <v>0</v>
          </cell>
          <cell r="D2981">
            <v>0</v>
          </cell>
        </row>
        <row r="2982">
          <cell r="A2982" t="str">
            <v xml:space="preserve">5420-2-000                                   </v>
          </cell>
          <cell r="C2982">
            <v>0</v>
          </cell>
          <cell r="D2982">
            <v>0</v>
          </cell>
        </row>
        <row r="2983">
          <cell r="A2983" t="str">
            <v xml:space="preserve">5420-2-100                                   </v>
          </cell>
          <cell r="C2983">
            <v>0</v>
          </cell>
          <cell r="D2983">
            <v>0</v>
          </cell>
        </row>
        <row r="2984">
          <cell r="A2984" t="str">
            <v xml:space="preserve">5420-2-110                                   </v>
          </cell>
          <cell r="C2984">
            <v>0</v>
          </cell>
          <cell r="D2984">
            <v>0</v>
          </cell>
        </row>
        <row r="2985">
          <cell r="A2985" t="str">
            <v xml:space="preserve">5420-2-115                                   </v>
          </cell>
          <cell r="C2985">
            <v>55000</v>
          </cell>
          <cell r="D2985">
            <v>12170</v>
          </cell>
        </row>
        <row r="2986">
          <cell r="A2986" t="str">
            <v xml:space="preserve">5420-2-120                                   </v>
          </cell>
          <cell r="C2986">
            <v>0</v>
          </cell>
          <cell r="D2986">
            <v>0</v>
          </cell>
        </row>
        <row r="2987">
          <cell r="A2987" t="str">
            <v xml:space="preserve">5420-2-130                                   </v>
          </cell>
          <cell r="C2987">
            <v>0</v>
          </cell>
          <cell r="D2987">
            <v>0</v>
          </cell>
        </row>
        <row r="2988">
          <cell r="A2988" t="str">
            <v xml:space="preserve">5420-2-140                                   </v>
          </cell>
          <cell r="C2988">
            <v>0</v>
          </cell>
          <cell r="D2988">
            <v>0</v>
          </cell>
        </row>
        <row r="2989">
          <cell r="A2989" t="str">
            <v xml:space="preserve">5420-2-141                                   </v>
          </cell>
          <cell r="C2989">
            <v>0</v>
          </cell>
          <cell r="D2989">
            <v>0</v>
          </cell>
        </row>
        <row r="2990">
          <cell r="A2990" t="str">
            <v xml:space="preserve">5420-2-142                                   </v>
          </cell>
          <cell r="C2990">
            <v>0</v>
          </cell>
          <cell r="D2990">
            <v>0</v>
          </cell>
        </row>
        <row r="2991">
          <cell r="A2991" t="str">
            <v xml:space="preserve">5420-2-200                                   </v>
          </cell>
          <cell r="C2991">
            <v>0</v>
          </cell>
          <cell r="D2991">
            <v>0</v>
          </cell>
        </row>
        <row r="2992">
          <cell r="A2992" t="str">
            <v xml:space="preserve">5420-2-300                                   </v>
          </cell>
          <cell r="C2992">
            <v>0</v>
          </cell>
          <cell r="D2992">
            <v>0</v>
          </cell>
        </row>
        <row r="2993">
          <cell r="A2993" t="str">
            <v xml:space="preserve">5420-2-400                                   </v>
          </cell>
          <cell r="C2993">
            <v>0</v>
          </cell>
          <cell r="D2993">
            <v>0</v>
          </cell>
        </row>
        <row r="2994">
          <cell r="A2994" t="str">
            <v xml:space="preserve">5420-2-500                                   </v>
          </cell>
          <cell r="C2994">
            <v>0</v>
          </cell>
          <cell r="D2994">
            <v>0</v>
          </cell>
        </row>
        <row r="2995">
          <cell r="A2995" t="str">
            <v xml:space="preserve">5420-2-600                                   </v>
          </cell>
          <cell r="C2995">
            <v>0</v>
          </cell>
          <cell r="D2995">
            <v>0</v>
          </cell>
        </row>
        <row r="2996">
          <cell r="A2996" t="str">
            <v xml:space="preserve">5420-2-610                                   </v>
          </cell>
          <cell r="C2996">
            <v>0</v>
          </cell>
          <cell r="D2996">
            <v>0</v>
          </cell>
        </row>
        <row r="2997">
          <cell r="A2997" t="str">
            <v xml:space="preserve">5420-2-620                                   </v>
          </cell>
          <cell r="C2997">
            <v>0</v>
          </cell>
          <cell r="D2997">
            <v>0</v>
          </cell>
        </row>
        <row r="2998">
          <cell r="A2998" t="str">
            <v xml:space="preserve">5420-2-700                                   </v>
          </cell>
          <cell r="C2998">
            <v>0</v>
          </cell>
          <cell r="D2998">
            <v>0</v>
          </cell>
        </row>
        <row r="2999">
          <cell r="A2999" t="str">
            <v xml:space="preserve">5420-2-710                                   </v>
          </cell>
          <cell r="C2999">
            <v>0</v>
          </cell>
          <cell r="D2999">
            <v>0</v>
          </cell>
        </row>
        <row r="3000">
          <cell r="A3000" t="str">
            <v xml:space="preserve">5420-2-720                                   </v>
          </cell>
          <cell r="C3000">
            <v>0</v>
          </cell>
          <cell r="D3000">
            <v>0</v>
          </cell>
        </row>
        <row r="3001">
          <cell r="A3001" t="str">
            <v xml:space="preserve">5420-3                                       </v>
          </cell>
          <cell r="C3001">
            <v>0</v>
          </cell>
          <cell r="D3001">
            <v>0</v>
          </cell>
        </row>
        <row r="3002">
          <cell r="A3002" t="str">
            <v xml:space="preserve">5420-3-000                                   </v>
          </cell>
          <cell r="C3002">
            <v>0</v>
          </cell>
          <cell r="D3002">
            <v>0</v>
          </cell>
        </row>
        <row r="3003">
          <cell r="A3003" t="str">
            <v xml:space="preserve">5420-3-100                                   </v>
          </cell>
          <cell r="C3003">
            <v>0</v>
          </cell>
          <cell r="D3003">
            <v>0</v>
          </cell>
        </row>
        <row r="3004">
          <cell r="A3004" t="str">
            <v xml:space="preserve">5420-3-200                                   </v>
          </cell>
          <cell r="C3004">
            <v>0</v>
          </cell>
          <cell r="D3004">
            <v>0</v>
          </cell>
        </row>
        <row r="3005">
          <cell r="A3005" t="str">
            <v xml:space="preserve">5420-5                                       </v>
          </cell>
          <cell r="C3005">
            <v>0</v>
          </cell>
          <cell r="D3005">
            <v>0</v>
          </cell>
        </row>
        <row r="3006">
          <cell r="A3006" t="str">
            <v xml:space="preserve">5420-5-100                                   </v>
          </cell>
          <cell r="C3006">
            <v>0</v>
          </cell>
          <cell r="D3006">
            <v>0</v>
          </cell>
        </row>
        <row r="3007">
          <cell r="A3007" t="str">
            <v xml:space="preserve">5420-5-200                                   </v>
          </cell>
          <cell r="C3007">
            <v>0</v>
          </cell>
          <cell r="D3007">
            <v>0</v>
          </cell>
        </row>
        <row r="3008">
          <cell r="A3008" t="str">
            <v xml:space="preserve">5420-6                                       </v>
          </cell>
          <cell r="C3008">
            <v>0</v>
          </cell>
          <cell r="D3008">
            <v>0</v>
          </cell>
        </row>
        <row r="3009">
          <cell r="A3009" t="str">
            <v xml:space="preserve">5420-6-100                                   </v>
          </cell>
          <cell r="C3009">
            <v>0</v>
          </cell>
          <cell r="D3009">
            <v>0</v>
          </cell>
        </row>
        <row r="3010">
          <cell r="A3010" t="str">
            <v xml:space="preserve">5420-6-150                                   </v>
          </cell>
          <cell r="C3010">
            <v>0</v>
          </cell>
          <cell r="D3010">
            <v>0</v>
          </cell>
        </row>
        <row r="3011">
          <cell r="A3011" t="str">
            <v xml:space="preserve">5420-6-170                                   </v>
          </cell>
          <cell r="C3011">
            <v>0</v>
          </cell>
          <cell r="D3011">
            <v>0</v>
          </cell>
        </row>
        <row r="3012">
          <cell r="A3012" t="str">
            <v xml:space="preserve">5420-6-200                                   </v>
          </cell>
          <cell r="C3012">
            <v>0</v>
          </cell>
          <cell r="D3012">
            <v>0</v>
          </cell>
        </row>
        <row r="3013">
          <cell r="A3013" t="str">
            <v xml:space="preserve">5420-6-250                                   </v>
          </cell>
          <cell r="C3013">
            <v>0</v>
          </cell>
          <cell r="D3013">
            <v>0</v>
          </cell>
        </row>
        <row r="3014">
          <cell r="A3014" t="str">
            <v xml:space="preserve">5420-6-270                                   </v>
          </cell>
          <cell r="C3014">
            <v>0</v>
          </cell>
          <cell r="D3014">
            <v>0</v>
          </cell>
        </row>
        <row r="3015">
          <cell r="A3015" t="str">
            <v xml:space="preserve">5420-6-300                                   </v>
          </cell>
          <cell r="C3015">
            <v>0</v>
          </cell>
          <cell r="D3015">
            <v>0</v>
          </cell>
        </row>
        <row r="3016">
          <cell r="A3016" t="str">
            <v xml:space="preserve">5420-7-100                                   </v>
          </cell>
          <cell r="C3016">
            <v>0</v>
          </cell>
          <cell r="D3016">
            <v>0</v>
          </cell>
        </row>
        <row r="3017">
          <cell r="A3017" t="str">
            <v xml:space="preserve">5420-7-200                                   </v>
          </cell>
          <cell r="C3017">
            <v>0</v>
          </cell>
          <cell r="D3017">
            <v>0</v>
          </cell>
        </row>
        <row r="3018">
          <cell r="A3018" t="str">
            <v xml:space="preserve">5421-2                                       </v>
          </cell>
          <cell r="C3018">
            <v>0</v>
          </cell>
          <cell r="D3018">
            <v>0</v>
          </cell>
        </row>
        <row r="3019">
          <cell r="A3019" t="str">
            <v xml:space="preserve">5421-2-000                                   </v>
          </cell>
          <cell r="C3019">
            <v>1207</v>
          </cell>
          <cell r="D3019">
            <v>34</v>
          </cell>
        </row>
        <row r="3020">
          <cell r="A3020" t="str">
            <v xml:space="preserve">5421-2-100                                   </v>
          </cell>
          <cell r="C3020">
            <v>0</v>
          </cell>
          <cell r="D3020">
            <v>0</v>
          </cell>
        </row>
        <row r="3021">
          <cell r="A3021" t="str">
            <v xml:space="preserve">5421-2-110                                   </v>
          </cell>
          <cell r="C3021">
            <v>3119</v>
          </cell>
          <cell r="D3021">
            <v>235</v>
          </cell>
        </row>
        <row r="3022">
          <cell r="A3022" t="str">
            <v xml:space="preserve">5421-2-111                                   </v>
          </cell>
          <cell r="C3022">
            <v>0</v>
          </cell>
          <cell r="D3022">
            <v>0</v>
          </cell>
        </row>
        <row r="3023">
          <cell r="A3023" t="str">
            <v xml:space="preserve">5421-2-112                                   </v>
          </cell>
          <cell r="C3023">
            <v>0</v>
          </cell>
          <cell r="D3023">
            <v>0</v>
          </cell>
        </row>
        <row r="3024">
          <cell r="A3024" t="str">
            <v xml:space="preserve">5421-2-112-1                                 </v>
          </cell>
          <cell r="C3024">
            <v>669</v>
          </cell>
          <cell r="D3024">
            <v>56</v>
          </cell>
        </row>
        <row r="3025">
          <cell r="A3025" t="str">
            <v xml:space="preserve">5421-2-112-2                                 </v>
          </cell>
          <cell r="C3025">
            <v>369</v>
          </cell>
          <cell r="D3025">
            <v>22</v>
          </cell>
        </row>
        <row r="3026">
          <cell r="A3026" t="str">
            <v xml:space="preserve">5421-2-112-3                                 </v>
          </cell>
          <cell r="C3026">
            <v>0</v>
          </cell>
          <cell r="D3026">
            <v>0</v>
          </cell>
        </row>
        <row r="3027">
          <cell r="A3027" t="str">
            <v xml:space="preserve">5421-2-113                                   </v>
          </cell>
          <cell r="C3027">
            <v>559</v>
          </cell>
          <cell r="D3027">
            <v>34</v>
          </cell>
        </row>
        <row r="3028">
          <cell r="A3028" t="str">
            <v xml:space="preserve">5421-2-114                                   </v>
          </cell>
          <cell r="C3028">
            <v>0</v>
          </cell>
          <cell r="D3028">
            <v>0</v>
          </cell>
        </row>
        <row r="3029">
          <cell r="A3029" t="str">
            <v xml:space="preserve">5421-2-115                                   </v>
          </cell>
          <cell r="C3029">
            <v>1408</v>
          </cell>
          <cell r="D3029">
            <v>100</v>
          </cell>
        </row>
        <row r="3030">
          <cell r="A3030" t="str">
            <v xml:space="preserve">5421-2-120                                   </v>
          </cell>
          <cell r="C3030">
            <v>594</v>
          </cell>
          <cell r="D3030">
            <v>67</v>
          </cell>
        </row>
        <row r="3031">
          <cell r="A3031" t="str">
            <v xml:space="preserve">5421-2-130                                   </v>
          </cell>
          <cell r="C3031">
            <v>5175</v>
          </cell>
          <cell r="D3031">
            <v>335</v>
          </cell>
        </row>
        <row r="3032">
          <cell r="A3032" t="str">
            <v xml:space="preserve">5421-2-140                                   </v>
          </cell>
          <cell r="C3032">
            <v>0</v>
          </cell>
          <cell r="D3032">
            <v>0</v>
          </cell>
        </row>
        <row r="3033">
          <cell r="A3033" t="str">
            <v xml:space="preserve">5421-2-141                                   </v>
          </cell>
          <cell r="C3033">
            <v>0</v>
          </cell>
          <cell r="D3033">
            <v>0</v>
          </cell>
        </row>
        <row r="3034">
          <cell r="A3034" t="str">
            <v xml:space="preserve">5421-2-142                                   </v>
          </cell>
          <cell r="C3034">
            <v>0</v>
          </cell>
          <cell r="D3034">
            <v>0</v>
          </cell>
        </row>
        <row r="3035">
          <cell r="A3035" t="str">
            <v xml:space="preserve">5421-2-200                                   </v>
          </cell>
          <cell r="C3035">
            <v>1168</v>
          </cell>
          <cell r="D3035">
            <v>78</v>
          </cell>
        </row>
        <row r="3036">
          <cell r="A3036" t="str">
            <v xml:space="preserve">5421-2-300                                   </v>
          </cell>
          <cell r="C3036">
            <v>799</v>
          </cell>
          <cell r="D3036">
            <v>56</v>
          </cell>
        </row>
        <row r="3037">
          <cell r="A3037" t="str">
            <v xml:space="preserve">5421-2-400                                   </v>
          </cell>
          <cell r="C3037">
            <v>2306</v>
          </cell>
          <cell r="D3037">
            <v>124</v>
          </cell>
        </row>
        <row r="3038">
          <cell r="A3038" t="str">
            <v xml:space="preserve">5421-2-500                                   </v>
          </cell>
          <cell r="C3038">
            <v>0</v>
          </cell>
          <cell r="D3038">
            <v>0</v>
          </cell>
        </row>
        <row r="3039">
          <cell r="A3039" t="str">
            <v xml:space="preserve">5421-2-600                                   </v>
          </cell>
          <cell r="C3039">
            <v>1058</v>
          </cell>
          <cell r="D3039">
            <v>56</v>
          </cell>
        </row>
        <row r="3040">
          <cell r="A3040" t="str">
            <v xml:space="preserve">5421-2-610                                   </v>
          </cell>
          <cell r="C3040">
            <v>0</v>
          </cell>
          <cell r="D3040">
            <v>0</v>
          </cell>
        </row>
        <row r="3041">
          <cell r="A3041" t="str">
            <v xml:space="preserve">5421-2-620                                   </v>
          </cell>
          <cell r="C3041">
            <v>0</v>
          </cell>
          <cell r="D3041">
            <v>0</v>
          </cell>
        </row>
        <row r="3042">
          <cell r="A3042" t="str">
            <v xml:space="preserve">5421-2-700                                   </v>
          </cell>
          <cell r="C3042">
            <v>1393</v>
          </cell>
          <cell r="D3042">
            <v>123</v>
          </cell>
        </row>
        <row r="3043">
          <cell r="A3043" t="str">
            <v xml:space="preserve">5421-2-710                                   </v>
          </cell>
          <cell r="C3043">
            <v>4266</v>
          </cell>
          <cell r="D3043">
            <v>257</v>
          </cell>
        </row>
        <row r="3044">
          <cell r="A3044" t="str">
            <v xml:space="preserve">5421-2-720                                   </v>
          </cell>
          <cell r="C3044">
            <v>1802</v>
          </cell>
          <cell r="D3044">
            <v>101</v>
          </cell>
        </row>
        <row r="3045">
          <cell r="A3045" t="str">
            <v xml:space="preserve">5421-3                                       </v>
          </cell>
          <cell r="C3045">
            <v>0</v>
          </cell>
          <cell r="D3045">
            <v>0</v>
          </cell>
        </row>
        <row r="3046">
          <cell r="A3046" t="str">
            <v xml:space="preserve">5421-3-000                                   </v>
          </cell>
          <cell r="C3046">
            <v>0</v>
          </cell>
          <cell r="D3046">
            <v>0</v>
          </cell>
        </row>
        <row r="3047">
          <cell r="A3047" t="str">
            <v xml:space="preserve">5421-3-100                                   </v>
          </cell>
          <cell r="C3047">
            <v>3761</v>
          </cell>
          <cell r="D3047">
            <v>246.7800000000002</v>
          </cell>
        </row>
        <row r="3048">
          <cell r="A3048" t="str">
            <v xml:space="preserve">5421-3-200                                   </v>
          </cell>
          <cell r="C3048">
            <v>0</v>
          </cell>
          <cell r="D3048">
            <v>0</v>
          </cell>
        </row>
        <row r="3049">
          <cell r="A3049" t="str">
            <v xml:space="preserve">5421-5                                       </v>
          </cell>
          <cell r="C3049">
            <v>0</v>
          </cell>
          <cell r="D3049">
            <v>0</v>
          </cell>
        </row>
        <row r="3050">
          <cell r="A3050" t="str">
            <v xml:space="preserve">5421-5-100                                   </v>
          </cell>
          <cell r="C3050">
            <v>0</v>
          </cell>
          <cell r="D3050">
            <v>0</v>
          </cell>
        </row>
        <row r="3051">
          <cell r="A3051" t="str">
            <v xml:space="preserve">5421-5-200                                   </v>
          </cell>
          <cell r="C3051">
            <v>0</v>
          </cell>
          <cell r="D3051">
            <v>0</v>
          </cell>
        </row>
        <row r="3052">
          <cell r="A3052" t="str">
            <v xml:space="preserve">5421-6                                       </v>
          </cell>
          <cell r="C3052">
            <v>0</v>
          </cell>
          <cell r="D3052">
            <v>0</v>
          </cell>
        </row>
        <row r="3053">
          <cell r="A3053" t="str">
            <v xml:space="preserve">5421-6-100                                   </v>
          </cell>
          <cell r="C3053">
            <v>12711</v>
          </cell>
          <cell r="D3053">
            <v>805</v>
          </cell>
        </row>
        <row r="3054">
          <cell r="A3054" t="str">
            <v xml:space="preserve">5421-6-150                                   </v>
          </cell>
          <cell r="C3054">
            <v>5884</v>
          </cell>
          <cell r="D3054">
            <v>347</v>
          </cell>
        </row>
        <row r="3055">
          <cell r="A3055" t="str">
            <v xml:space="preserve">5421-6-170                                   </v>
          </cell>
          <cell r="C3055">
            <v>0</v>
          </cell>
          <cell r="D3055">
            <v>0</v>
          </cell>
        </row>
        <row r="3056">
          <cell r="A3056" t="str">
            <v xml:space="preserve">5421-6-200                                   </v>
          </cell>
          <cell r="C3056">
            <v>2724</v>
          </cell>
          <cell r="D3056">
            <v>156</v>
          </cell>
        </row>
        <row r="3057">
          <cell r="A3057" t="str">
            <v xml:space="preserve">5421-6-250                                   </v>
          </cell>
          <cell r="C3057">
            <v>499</v>
          </cell>
          <cell r="D3057">
            <v>22</v>
          </cell>
        </row>
        <row r="3058">
          <cell r="A3058" t="str">
            <v xml:space="preserve">5421-6-270                                   </v>
          </cell>
          <cell r="C3058">
            <v>0</v>
          </cell>
          <cell r="D3058">
            <v>0</v>
          </cell>
        </row>
        <row r="3059">
          <cell r="A3059" t="str">
            <v xml:space="preserve">5421-6-300                                   </v>
          </cell>
          <cell r="C3059">
            <v>2725</v>
          </cell>
          <cell r="D3059">
            <v>156</v>
          </cell>
        </row>
        <row r="3060">
          <cell r="A3060" t="str">
            <v xml:space="preserve">5421-7-100                                   </v>
          </cell>
          <cell r="C3060">
            <v>0</v>
          </cell>
          <cell r="D3060">
            <v>0</v>
          </cell>
        </row>
        <row r="3061">
          <cell r="A3061" t="str">
            <v xml:space="preserve">5421-7-200                                   </v>
          </cell>
          <cell r="C3061">
            <v>0</v>
          </cell>
          <cell r="D3061">
            <v>0</v>
          </cell>
        </row>
        <row r="3062">
          <cell r="A3062" t="str">
            <v xml:space="preserve">5422-2                                       </v>
          </cell>
          <cell r="C3062">
            <v>0</v>
          </cell>
          <cell r="D3062">
            <v>0</v>
          </cell>
        </row>
        <row r="3063">
          <cell r="A3063" t="str">
            <v xml:space="preserve">5422-2-000                                   </v>
          </cell>
          <cell r="C3063">
            <v>0</v>
          </cell>
          <cell r="D3063">
            <v>0</v>
          </cell>
        </row>
        <row r="3064">
          <cell r="A3064" t="str">
            <v xml:space="preserve">5422-2-100                                   </v>
          </cell>
          <cell r="C3064">
            <v>0</v>
          </cell>
          <cell r="D3064">
            <v>0</v>
          </cell>
        </row>
        <row r="3065">
          <cell r="A3065" t="str">
            <v xml:space="preserve">5422-2-110                                   </v>
          </cell>
          <cell r="C3065">
            <v>0</v>
          </cell>
          <cell r="D3065">
            <v>0</v>
          </cell>
        </row>
        <row r="3066">
          <cell r="A3066" t="str">
            <v xml:space="preserve">5422-2-120                                   </v>
          </cell>
          <cell r="C3066">
            <v>0</v>
          </cell>
          <cell r="D3066">
            <v>0</v>
          </cell>
        </row>
        <row r="3067">
          <cell r="A3067" t="str">
            <v xml:space="preserve">5422-2-130                                   </v>
          </cell>
          <cell r="C3067">
            <v>0</v>
          </cell>
          <cell r="D3067">
            <v>0</v>
          </cell>
        </row>
        <row r="3068">
          <cell r="A3068" t="str">
            <v xml:space="preserve">5422-2-140                                   </v>
          </cell>
          <cell r="C3068">
            <v>0</v>
          </cell>
          <cell r="D3068">
            <v>0</v>
          </cell>
        </row>
        <row r="3069">
          <cell r="A3069" t="str">
            <v xml:space="preserve">5422-2-141                                   </v>
          </cell>
          <cell r="C3069">
            <v>0</v>
          </cell>
          <cell r="D3069">
            <v>0</v>
          </cell>
        </row>
        <row r="3070">
          <cell r="A3070" t="str">
            <v xml:space="preserve">5422-2-142                                   </v>
          </cell>
          <cell r="C3070">
            <v>0</v>
          </cell>
          <cell r="D3070">
            <v>0</v>
          </cell>
        </row>
        <row r="3071">
          <cell r="A3071" t="str">
            <v xml:space="preserve">5422-2-200                                   </v>
          </cell>
          <cell r="C3071">
            <v>0</v>
          </cell>
          <cell r="D3071">
            <v>0</v>
          </cell>
        </row>
        <row r="3072">
          <cell r="A3072" t="str">
            <v xml:space="preserve">5422-2-300                                   </v>
          </cell>
          <cell r="C3072">
            <v>0</v>
          </cell>
          <cell r="D3072">
            <v>0</v>
          </cell>
        </row>
        <row r="3073">
          <cell r="A3073" t="str">
            <v xml:space="preserve">5422-2-400                                   </v>
          </cell>
          <cell r="C3073">
            <v>7618</v>
          </cell>
          <cell r="D3073">
            <v>861</v>
          </cell>
        </row>
        <row r="3074">
          <cell r="A3074" t="str">
            <v xml:space="preserve">5422-2-500                                   </v>
          </cell>
          <cell r="C3074">
            <v>0</v>
          </cell>
          <cell r="D3074">
            <v>0</v>
          </cell>
        </row>
        <row r="3075">
          <cell r="A3075" t="str">
            <v xml:space="preserve">5422-2-600                                   </v>
          </cell>
          <cell r="C3075">
            <v>0</v>
          </cell>
          <cell r="D3075">
            <v>0</v>
          </cell>
        </row>
        <row r="3076">
          <cell r="A3076" t="str">
            <v xml:space="preserve">5422-2-610                                   </v>
          </cell>
          <cell r="C3076">
            <v>0</v>
          </cell>
          <cell r="D3076">
            <v>0</v>
          </cell>
        </row>
        <row r="3077">
          <cell r="A3077" t="str">
            <v xml:space="preserve">5422-2-620                                   </v>
          </cell>
          <cell r="C3077">
            <v>0</v>
          </cell>
          <cell r="D3077">
            <v>0</v>
          </cell>
        </row>
        <row r="3078">
          <cell r="A3078" t="str">
            <v xml:space="preserve">5422-2-700                                   </v>
          </cell>
          <cell r="C3078">
            <v>0</v>
          </cell>
          <cell r="D3078">
            <v>0</v>
          </cell>
        </row>
        <row r="3079">
          <cell r="A3079" t="str">
            <v xml:space="preserve">5422-2-710                                   </v>
          </cell>
          <cell r="C3079">
            <v>0</v>
          </cell>
          <cell r="D3079">
            <v>0</v>
          </cell>
        </row>
        <row r="3080">
          <cell r="A3080" t="str">
            <v xml:space="preserve">5422-2-720                                   </v>
          </cell>
          <cell r="C3080">
            <v>0</v>
          </cell>
          <cell r="D3080">
            <v>0</v>
          </cell>
        </row>
        <row r="3081">
          <cell r="A3081" t="str">
            <v xml:space="preserve">5422-3                                       </v>
          </cell>
          <cell r="C3081">
            <v>0</v>
          </cell>
          <cell r="D3081">
            <v>0</v>
          </cell>
        </row>
        <row r="3082">
          <cell r="A3082" t="str">
            <v xml:space="preserve">5422-3-000                                   </v>
          </cell>
          <cell r="C3082">
            <v>0</v>
          </cell>
          <cell r="D3082">
            <v>0</v>
          </cell>
        </row>
        <row r="3083">
          <cell r="A3083" t="str">
            <v xml:space="preserve">5422-3-100                                   </v>
          </cell>
          <cell r="C3083">
            <v>0</v>
          </cell>
          <cell r="D3083">
            <v>0</v>
          </cell>
        </row>
        <row r="3084">
          <cell r="A3084" t="str">
            <v xml:space="preserve">5422-3-200                                   </v>
          </cell>
          <cell r="C3084">
            <v>0</v>
          </cell>
          <cell r="D3084">
            <v>0</v>
          </cell>
        </row>
        <row r="3085">
          <cell r="A3085" t="str">
            <v xml:space="preserve">5422-5                                       </v>
          </cell>
          <cell r="C3085">
            <v>0</v>
          </cell>
          <cell r="D3085">
            <v>0</v>
          </cell>
        </row>
        <row r="3086">
          <cell r="A3086" t="str">
            <v xml:space="preserve">5422-5-100                                   </v>
          </cell>
          <cell r="C3086">
            <v>0</v>
          </cell>
          <cell r="D3086">
            <v>0</v>
          </cell>
        </row>
        <row r="3087">
          <cell r="A3087" t="str">
            <v xml:space="preserve">5422-5-200                                   </v>
          </cell>
          <cell r="C3087">
            <v>0</v>
          </cell>
          <cell r="D3087">
            <v>0</v>
          </cell>
        </row>
        <row r="3088">
          <cell r="A3088" t="str">
            <v xml:space="preserve">5422-6                                       </v>
          </cell>
          <cell r="C3088">
            <v>0</v>
          </cell>
          <cell r="D3088">
            <v>0</v>
          </cell>
        </row>
        <row r="3089">
          <cell r="A3089" t="str">
            <v xml:space="preserve">5422-6-100                                   </v>
          </cell>
          <cell r="C3089">
            <v>0</v>
          </cell>
          <cell r="D3089">
            <v>0</v>
          </cell>
        </row>
        <row r="3090">
          <cell r="A3090" t="str">
            <v xml:space="preserve">5422-6-150                                   </v>
          </cell>
          <cell r="C3090">
            <v>0</v>
          </cell>
          <cell r="D3090">
            <v>0</v>
          </cell>
        </row>
        <row r="3091">
          <cell r="A3091" t="str">
            <v xml:space="preserve">5422-6-170                                   </v>
          </cell>
          <cell r="C3091">
            <v>0</v>
          </cell>
          <cell r="D3091">
            <v>0</v>
          </cell>
        </row>
        <row r="3092">
          <cell r="A3092" t="str">
            <v xml:space="preserve">5422-6-200                                   </v>
          </cell>
          <cell r="C3092">
            <v>0</v>
          </cell>
          <cell r="D3092">
            <v>0</v>
          </cell>
        </row>
        <row r="3093">
          <cell r="A3093" t="str">
            <v xml:space="preserve">5422-6-250                                   </v>
          </cell>
          <cell r="C3093">
            <v>0</v>
          </cell>
          <cell r="D3093">
            <v>0</v>
          </cell>
        </row>
        <row r="3094">
          <cell r="A3094" t="str">
            <v xml:space="preserve">5422-6-270                                   </v>
          </cell>
          <cell r="C3094">
            <v>0</v>
          </cell>
          <cell r="D3094">
            <v>0</v>
          </cell>
        </row>
        <row r="3095">
          <cell r="A3095" t="str">
            <v xml:space="preserve">5422-6-300                                   </v>
          </cell>
          <cell r="C3095">
            <v>0</v>
          </cell>
          <cell r="D3095">
            <v>0</v>
          </cell>
        </row>
        <row r="3096">
          <cell r="A3096" t="str">
            <v xml:space="preserve">5422-7-100                                   </v>
          </cell>
          <cell r="C3096">
            <v>0</v>
          </cell>
          <cell r="D3096">
            <v>0</v>
          </cell>
        </row>
        <row r="3097">
          <cell r="A3097" t="str">
            <v xml:space="preserve">5422-7-200                                   </v>
          </cell>
          <cell r="C3097">
            <v>0</v>
          </cell>
          <cell r="D3097">
            <v>0</v>
          </cell>
        </row>
        <row r="3098">
          <cell r="A3098" t="str">
            <v xml:space="preserve">5423-2                                       </v>
          </cell>
          <cell r="C3098">
            <v>0</v>
          </cell>
          <cell r="D3098">
            <v>0</v>
          </cell>
        </row>
        <row r="3099">
          <cell r="A3099" t="str">
            <v xml:space="preserve">5423-2-000                                   </v>
          </cell>
          <cell r="C3099">
            <v>30443</v>
          </cell>
          <cell r="D3099">
            <v>7244</v>
          </cell>
        </row>
        <row r="3100">
          <cell r="A3100" t="str">
            <v xml:space="preserve">5423-2-100                                   </v>
          </cell>
          <cell r="C3100">
            <v>5697</v>
          </cell>
          <cell r="D3100">
            <v>0</v>
          </cell>
        </row>
        <row r="3101">
          <cell r="A3101" t="str">
            <v xml:space="preserve">5423-2-110                                   </v>
          </cell>
          <cell r="C3101">
            <v>8216</v>
          </cell>
          <cell r="D3101">
            <v>360</v>
          </cell>
        </row>
        <row r="3102">
          <cell r="A3102" t="str">
            <v xml:space="preserve">5423-2-111                                   </v>
          </cell>
          <cell r="C3102">
            <v>0</v>
          </cell>
          <cell r="D3102">
            <v>0</v>
          </cell>
        </row>
        <row r="3103">
          <cell r="A3103" t="str">
            <v xml:space="preserve">5423-2-112                                   </v>
          </cell>
          <cell r="C3103">
            <v>0</v>
          </cell>
          <cell r="D3103">
            <v>0</v>
          </cell>
        </row>
        <row r="3104">
          <cell r="A3104" t="str">
            <v xml:space="preserve">5423-2-112-1                                 </v>
          </cell>
          <cell r="C3104">
            <v>0</v>
          </cell>
          <cell r="D3104">
            <v>0</v>
          </cell>
        </row>
        <row r="3105">
          <cell r="A3105" t="str">
            <v xml:space="preserve">5423-2-112-2                                 </v>
          </cell>
          <cell r="C3105">
            <v>0</v>
          </cell>
          <cell r="D3105">
            <v>0</v>
          </cell>
        </row>
        <row r="3106">
          <cell r="A3106" t="str">
            <v xml:space="preserve">5423-2-112-3                                 </v>
          </cell>
          <cell r="C3106">
            <v>0</v>
          </cell>
          <cell r="D3106">
            <v>0</v>
          </cell>
        </row>
        <row r="3107">
          <cell r="A3107" t="str">
            <v xml:space="preserve">5423-2-113                                   </v>
          </cell>
          <cell r="C3107">
            <v>0</v>
          </cell>
          <cell r="D3107">
            <v>0</v>
          </cell>
        </row>
        <row r="3108">
          <cell r="A3108" t="str">
            <v xml:space="preserve">5423-2-114                                   </v>
          </cell>
          <cell r="C3108">
            <v>0</v>
          </cell>
          <cell r="D3108">
            <v>0</v>
          </cell>
        </row>
        <row r="3109">
          <cell r="A3109" t="str">
            <v xml:space="preserve">5423-2-115                                   </v>
          </cell>
          <cell r="C3109">
            <v>0</v>
          </cell>
          <cell r="D3109">
            <v>0</v>
          </cell>
        </row>
        <row r="3110">
          <cell r="A3110" t="str">
            <v xml:space="preserve">5423-2-120                                   </v>
          </cell>
          <cell r="C3110">
            <v>0</v>
          </cell>
          <cell r="D3110">
            <v>0</v>
          </cell>
        </row>
        <row r="3111">
          <cell r="A3111" t="str">
            <v xml:space="preserve">5423-2-130                                   </v>
          </cell>
          <cell r="C3111">
            <v>0</v>
          </cell>
          <cell r="D3111">
            <v>0</v>
          </cell>
        </row>
        <row r="3112">
          <cell r="A3112" t="str">
            <v xml:space="preserve">5423-2-140                                   </v>
          </cell>
          <cell r="C3112">
            <v>0</v>
          </cell>
          <cell r="D3112">
            <v>0</v>
          </cell>
        </row>
        <row r="3113">
          <cell r="A3113" t="str">
            <v xml:space="preserve">5423-2-141                                   </v>
          </cell>
          <cell r="C3113">
            <v>0</v>
          </cell>
          <cell r="D3113">
            <v>0</v>
          </cell>
        </row>
        <row r="3114">
          <cell r="A3114" t="str">
            <v xml:space="preserve">5423-2-142                                   </v>
          </cell>
          <cell r="C3114">
            <v>0</v>
          </cell>
          <cell r="D3114">
            <v>0</v>
          </cell>
        </row>
        <row r="3115">
          <cell r="A3115" t="str">
            <v xml:space="preserve">5423-2-200                                   </v>
          </cell>
          <cell r="C3115">
            <v>2288</v>
          </cell>
          <cell r="D3115">
            <v>0</v>
          </cell>
        </row>
        <row r="3116">
          <cell r="A3116" t="str">
            <v xml:space="preserve">5423-2-300                                   </v>
          </cell>
          <cell r="C3116">
            <v>0</v>
          </cell>
          <cell r="D3116">
            <v>0</v>
          </cell>
        </row>
        <row r="3117">
          <cell r="A3117" t="str">
            <v xml:space="preserve">5423-2-400                                   </v>
          </cell>
          <cell r="C3117">
            <v>1487</v>
          </cell>
          <cell r="D3117">
            <v>0</v>
          </cell>
        </row>
        <row r="3118">
          <cell r="A3118" t="str">
            <v xml:space="preserve">5423-2-500                                   </v>
          </cell>
          <cell r="C3118">
            <v>0</v>
          </cell>
          <cell r="D3118">
            <v>0</v>
          </cell>
        </row>
        <row r="3119">
          <cell r="A3119" t="str">
            <v xml:space="preserve">5423-2-600                                   </v>
          </cell>
          <cell r="C3119">
            <v>0</v>
          </cell>
          <cell r="D3119">
            <v>0</v>
          </cell>
        </row>
        <row r="3120">
          <cell r="A3120" t="str">
            <v xml:space="preserve">5423-2-610                                   </v>
          </cell>
          <cell r="C3120">
            <v>0</v>
          </cell>
          <cell r="D3120">
            <v>0</v>
          </cell>
        </row>
        <row r="3121">
          <cell r="A3121" t="str">
            <v xml:space="preserve">5423-2-620                                   </v>
          </cell>
          <cell r="C3121">
            <v>0</v>
          </cell>
          <cell r="D3121">
            <v>0</v>
          </cell>
        </row>
        <row r="3122">
          <cell r="A3122" t="str">
            <v xml:space="preserve">5423-2-700                                   </v>
          </cell>
          <cell r="C3122">
            <v>0</v>
          </cell>
          <cell r="D3122">
            <v>0</v>
          </cell>
        </row>
        <row r="3123">
          <cell r="A3123" t="str">
            <v xml:space="preserve">5423-2-710                                   </v>
          </cell>
          <cell r="C3123">
            <v>0</v>
          </cell>
          <cell r="D3123">
            <v>0</v>
          </cell>
        </row>
        <row r="3124">
          <cell r="A3124" t="str">
            <v xml:space="preserve">5423-2-720                                   </v>
          </cell>
          <cell r="C3124">
            <v>0</v>
          </cell>
          <cell r="D3124">
            <v>0</v>
          </cell>
        </row>
        <row r="3125">
          <cell r="A3125" t="str">
            <v xml:space="preserve">5423-3                                       </v>
          </cell>
          <cell r="C3125">
            <v>0</v>
          </cell>
          <cell r="D3125">
            <v>0</v>
          </cell>
        </row>
        <row r="3126">
          <cell r="A3126" t="str">
            <v xml:space="preserve">5423-3-000                                   </v>
          </cell>
          <cell r="C3126">
            <v>0</v>
          </cell>
          <cell r="D3126">
            <v>0</v>
          </cell>
        </row>
        <row r="3127">
          <cell r="A3127" t="str">
            <v xml:space="preserve">5423-3-100                                   </v>
          </cell>
          <cell r="C3127">
            <v>0</v>
          </cell>
          <cell r="D3127">
            <v>0</v>
          </cell>
        </row>
        <row r="3128">
          <cell r="A3128" t="str">
            <v xml:space="preserve">5423-3-200                                   </v>
          </cell>
          <cell r="C3128">
            <v>0</v>
          </cell>
          <cell r="D3128">
            <v>0</v>
          </cell>
        </row>
        <row r="3129">
          <cell r="A3129" t="str">
            <v xml:space="preserve">5423-5                                       </v>
          </cell>
          <cell r="C3129">
            <v>0</v>
          </cell>
          <cell r="D3129">
            <v>0</v>
          </cell>
        </row>
        <row r="3130">
          <cell r="A3130" t="str">
            <v xml:space="preserve">5423-5-100                                   </v>
          </cell>
          <cell r="C3130">
            <v>0</v>
          </cell>
          <cell r="D3130">
            <v>0</v>
          </cell>
        </row>
        <row r="3131">
          <cell r="A3131" t="str">
            <v xml:space="preserve">5423-5-200                                   </v>
          </cell>
          <cell r="C3131">
            <v>0</v>
          </cell>
          <cell r="D3131">
            <v>0</v>
          </cell>
        </row>
        <row r="3132">
          <cell r="A3132" t="str">
            <v xml:space="preserve">5423-6                                       </v>
          </cell>
          <cell r="C3132">
            <v>0</v>
          </cell>
          <cell r="D3132">
            <v>0</v>
          </cell>
        </row>
        <row r="3133">
          <cell r="A3133" t="str">
            <v xml:space="preserve">5423-6-100                                   </v>
          </cell>
          <cell r="C3133">
            <v>0</v>
          </cell>
          <cell r="D3133">
            <v>0</v>
          </cell>
        </row>
        <row r="3134">
          <cell r="A3134" t="str">
            <v xml:space="preserve">5423-6-150                                   </v>
          </cell>
          <cell r="C3134">
            <v>0</v>
          </cell>
          <cell r="D3134">
            <v>0</v>
          </cell>
        </row>
        <row r="3135">
          <cell r="A3135" t="str">
            <v xml:space="preserve">5423-6-170                                   </v>
          </cell>
          <cell r="C3135">
            <v>0</v>
          </cell>
          <cell r="D3135">
            <v>0</v>
          </cell>
        </row>
        <row r="3136">
          <cell r="A3136" t="str">
            <v xml:space="preserve">5423-6-200                                   </v>
          </cell>
          <cell r="C3136">
            <v>0</v>
          </cell>
          <cell r="D3136">
            <v>0</v>
          </cell>
        </row>
        <row r="3137">
          <cell r="A3137" t="str">
            <v xml:space="preserve">5423-6-250                                   </v>
          </cell>
          <cell r="C3137">
            <v>0</v>
          </cell>
          <cell r="D3137">
            <v>0</v>
          </cell>
        </row>
        <row r="3138">
          <cell r="A3138" t="str">
            <v xml:space="preserve">5423-6-270                                   </v>
          </cell>
          <cell r="C3138">
            <v>0</v>
          </cell>
          <cell r="D3138">
            <v>0</v>
          </cell>
        </row>
        <row r="3139">
          <cell r="A3139" t="str">
            <v xml:space="preserve">5423-6-300                                   </v>
          </cell>
          <cell r="C3139">
            <v>700</v>
          </cell>
          <cell r="D3139">
            <v>0</v>
          </cell>
        </row>
        <row r="3140">
          <cell r="A3140" t="str">
            <v xml:space="preserve">5423-7-100                                   </v>
          </cell>
          <cell r="C3140">
            <v>0</v>
          </cell>
          <cell r="D3140">
            <v>0</v>
          </cell>
        </row>
        <row r="3141">
          <cell r="A3141" t="str">
            <v xml:space="preserve">5423-7-200                                   </v>
          </cell>
          <cell r="C3141">
            <v>0</v>
          </cell>
          <cell r="D3141">
            <v>0</v>
          </cell>
        </row>
        <row r="3142">
          <cell r="A3142" t="str">
            <v xml:space="preserve">5424-2                                       </v>
          </cell>
          <cell r="C3142">
            <v>0</v>
          </cell>
          <cell r="D3142">
            <v>0</v>
          </cell>
        </row>
        <row r="3143">
          <cell r="A3143" t="str">
            <v xml:space="preserve">5424-2-000                                   </v>
          </cell>
          <cell r="C3143">
            <v>2520</v>
          </cell>
          <cell r="D3143">
            <v>400</v>
          </cell>
        </row>
        <row r="3144">
          <cell r="A3144" t="str">
            <v xml:space="preserve">5424-2-100                                   </v>
          </cell>
          <cell r="C3144">
            <v>1590</v>
          </cell>
          <cell r="D3144">
            <v>610</v>
          </cell>
        </row>
        <row r="3145">
          <cell r="A3145" t="str">
            <v xml:space="preserve">5424-2-110                                   </v>
          </cell>
          <cell r="C3145">
            <v>42482</v>
          </cell>
          <cell r="D3145">
            <v>1220</v>
          </cell>
        </row>
        <row r="3146">
          <cell r="A3146" t="str">
            <v xml:space="preserve">5424-2-111                                   </v>
          </cell>
          <cell r="C3146">
            <v>0</v>
          </cell>
          <cell r="D3146">
            <v>0</v>
          </cell>
        </row>
        <row r="3147">
          <cell r="A3147" t="str">
            <v xml:space="preserve">5424-2-112                                   </v>
          </cell>
          <cell r="C3147">
            <v>0</v>
          </cell>
          <cell r="D3147">
            <v>0</v>
          </cell>
        </row>
        <row r="3148">
          <cell r="A3148" t="str">
            <v xml:space="preserve">5424-2-112-1                                 </v>
          </cell>
          <cell r="C3148">
            <v>1477.5</v>
          </cell>
          <cell r="D3148">
            <v>2780</v>
          </cell>
        </row>
        <row r="3149">
          <cell r="A3149" t="str">
            <v xml:space="preserve">5424-2-112-2                                 </v>
          </cell>
          <cell r="C3149">
            <v>1680</v>
          </cell>
          <cell r="D3149">
            <v>0</v>
          </cell>
        </row>
        <row r="3150">
          <cell r="A3150" t="str">
            <v xml:space="preserve">5424-2-112-3                                 </v>
          </cell>
          <cell r="C3150">
            <v>0</v>
          </cell>
          <cell r="D3150">
            <v>0</v>
          </cell>
        </row>
        <row r="3151">
          <cell r="A3151" t="str">
            <v xml:space="preserve">5424-2-113                                   </v>
          </cell>
          <cell r="C3151">
            <v>2520</v>
          </cell>
          <cell r="D3151">
            <v>0</v>
          </cell>
        </row>
        <row r="3152">
          <cell r="A3152" t="str">
            <v xml:space="preserve">5424-2-114                                   </v>
          </cell>
          <cell r="C3152">
            <v>0</v>
          </cell>
          <cell r="D3152">
            <v>0</v>
          </cell>
        </row>
        <row r="3153">
          <cell r="A3153" t="str">
            <v xml:space="preserve">5424-2-115                                   </v>
          </cell>
          <cell r="C3153">
            <v>14730</v>
          </cell>
          <cell r="D3153">
            <v>0</v>
          </cell>
        </row>
        <row r="3154">
          <cell r="A3154" t="str">
            <v xml:space="preserve">5424-2-120                                   </v>
          </cell>
          <cell r="C3154">
            <v>9500</v>
          </cell>
          <cell r="D3154">
            <v>0</v>
          </cell>
        </row>
        <row r="3155">
          <cell r="A3155" t="str">
            <v xml:space="preserve">5424-2-130                                   </v>
          </cell>
          <cell r="C3155">
            <v>32090</v>
          </cell>
          <cell r="D3155">
            <v>120</v>
          </cell>
        </row>
        <row r="3156">
          <cell r="A3156" t="str">
            <v xml:space="preserve">5424-2-140                                   </v>
          </cell>
          <cell r="C3156">
            <v>0</v>
          </cell>
          <cell r="D3156">
            <v>0</v>
          </cell>
        </row>
        <row r="3157">
          <cell r="A3157" t="str">
            <v xml:space="preserve">5424-2-141                                   </v>
          </cell>
          <cell r="C3157">
            <v>0</v>
          </cell>
          <cell r="D3157">
            <v>0</v>
          </cell>
        </row>
        <row r="3158">
          <cell r="A3158" t="str">
            <v xml:space="preserve">5424-2-142                                   </v>
          </cell>
          <cell r="C3158">
            <v>0</v>
          </cell>
          <cell r="D3158">
            <v>0</v>
          </cell>
        </row>
        <row r="3159">
          <cell r="A3159" t="str">
            <v xml:space="preserve">5424-2-200                                   </v>
          </cell>
          <cell r="C3159">
            <v>17860</v>
          </cell>
          <cell r="D3159">
            <v>1830</v>
          </cell>
        </row>
        <row r="3160">
          <cell r="A3160" t="str">
            <v xml:space="preserve">5424-2-300                                   </v>
          </cell>
          <cell r="C3160">
            <v>3740</v>
          </cell>
          <cell r="D3160">
            <v>0</v>
          </cell>
        </row>
        <row r="3161">
          <cell r="A3161" t="str">
            <v xml:space="preserve">5424-2-400                                   </v>
          </cell>
          <cell r="C3161">
            <v>30990</v>
          </cell>
          <cell r="D3161">
            <v>492</v>
          </cell>
        </row>
        <row r="3162">
          <cell r="A3162" t="str">
            <v xml:space="preserve">5424-2-500                                   </v>
          </cell>
          <cell r="C3162">
            <v>0</v>
          </cell>
          <cell r="D3162">
            <v>0</v>
          </cell>
        </row>
        <row r="3163">
          <cell r="A3163" t="str">
            <v xml:space="preserve">5424-2-600                                   </v>
          </cell>
          <cell r="C3163">
            <v>5750</v>
          </cell>
          <cell r="D3163">
            <v>0</v>
          </cell>
        </row>
        <row r="3164">
          <cell r="A3164" t="str">
            <v xml:space="preserve">5424-2-610                                   </v>
          </cell>
          <cell r="C3164">
            <v>0</v>
          </cell>
          <cell r="D3164">
            <v>0</v>
          </cell>
        </row>
        <row r="3165">
          <cell r="A3165" t="str">
            <v xml:space="preserve">5424-2-620                                   </v>
          </cell>
          <cell r="C3165">
            <v>0</v>
          </cell>
          <cell r="D3165">
            <v>0</v>
          </cell>
        </row>
        <row r="3166">
          <cell r="A3166" t="str">
            <v xml:space="preserve">5424-2-700                                   </v>
          </cell>
          <cell r="C3166">
            <v>10180</v>
          </cell>
          <cell r="D3166">
            <v>0</v>
          </cell>
        </row>
        <row r="3167">
          <cell r="A3167" t="str">
            <v xml:space="preserve">5424-2-710                                   </v>
          </cell>
          <cell r="C3167">
            <v>29617.25</v>
          </cell>
          <cell r="D3167">
            <v>567.5</v>
          </cell>
        </row>
        <row r="3168">
          <cell r="A3168" t="str">
            <v xml:space="preserve">5424-2-720                                   </v>
          </cell>
          <cell r="C3168">
            <v>10315</v>
          </cell>
          <cell r="D3168">
            <v>0</v>
          </cell>
        </row>
        <row r="3169">
          <cell r="A3169" t="str">
            <v xml:space="preserve">5424-3                                       </v>
          </cell>
          <cell r="C3169">
            <v>0</v>
          </cell>
          <cell r="D3169">
            <v>0</v>
          </cell>
        </row>
        <row r="3170">
          <cell r="A3170" t="str">
            <v xml:space="preserve">5424-3-000                                   </v>
          </cell>
          <cell r="C3170">
            <v>0</v>
          </cell>
          <cell r="D3170">
            <v>0</v>
          </cell>
        </row>
        <row r="3171">
          <cell r="A3171" t="str">
            <v xml:space="preserve">5424-3-100                                   </v>
          </cell>
          <cell r="C3171">
            <v>22226.04</v>
          </cell>
          <cell r="D3171">
            <v>695</v>
          </cell>
        </row>
        <row r="3172">
          <cell r="A3172" t="str">
            <v xml:space="preserve">5424-3-200                                   </v>
          </cell>
          <cell r="C3172">
            <v>0</v>
          </cell>
          <cell r="D3172">
            <v>0</v>
          </cell>
        </row>
        <row r="3173">
          <cell r="A3173" t="str">
            <v xml:space="preserve">5424-5                                       </v>
          </cell>
          <cell r="C3173">
            <v>0</v>
          </cell>
          <cell r="D3173">
            <v>0</v>
          </cell>
        </row>
        <row r="3174">
          <cell r="A3174" t="str">
            <v xml:space="preserve">5424-5-100                                   </v>
          </cell>
          <cell r="C3174">
            <v>0</v>
          </cell>
          <cell r="D3174">
            <v>0</v>
          </cell>
        </row>
        <row r="3175">
          <cell r="A3175" t="str">
            <v xml:space="preserve">5424-5-200                                   </v>
          </cell>
          <cell r="C3175">
            <v>0</v>
          </cell>
          <cell r="D3175">
            <v>0</v>
          </cell>
        </row>
        <row r="3176">
          <cell r="A3176" t="str">
            <v xml:space="preserve">5424-6                                       </v>
          </cell>
          <cell r="C3176">
            <v>0</v>
          </cell>
          <cell r="D3176">
            <v>0</v>
          </cell>
        </row>
        <row r="3177">
          <cell r="A3177" t="str">
            <v xml:space="preserve">5424-6-100                                   </v>
          </cell>
          <cell r="C3177">
            <v>67926.25</v>
          </cell>
          <cell r="D3177">
            <v>2085</v>
          </cell>
        </row>
        <row r="3178">
          <cell r="A3178" t="str">
            <v xml:space="preserve">5424-6-150                                   </v>
          </cell>
          <cell r="C3178">
            <v>40307.5</v>
          </cell>
          <cell r="D3178">
            <v>1745</v>
          </cell>
        </row>
        <row r="3179">
          <cell r="A3179" t="str">
            <v xml:space="preserve">5424-6-170                                   </v>
          </cell>
          <cell r="C3179">
            <v>0</v>
          </cell>
          <cell r="D3179">
            <v>0</v>
          </cell>
        </row>
        <row r="3180">
          <cell r="A3180" t="str">
            <v xml:space="preserve">5424-6-200                                   </v>
          </cell>
          <cell r="C3180">
            <v>16131.25</v>
          </cell>
          <cell r="D3180">
            <v>2953.75</v>
          </cell>
        </row>
        <row r="3181">
          <cell r="A3181" t="str">
            <v xml:space="preserve">5424-6-250                                   </v>
          </cell>
          <cell r="C3181">
            <v>4590</v>
          </cell>
          <cell r="D3181">
            <v>0</v>
          </cell>
        </row>
        <row r="3182">
          <cell r="A3182" t="str">
            <v xml:space="preserve">5424-6-270                                   </v>
          </cell>
          <cell r="C3182">
            <v>0</v>
          </cell>
          <cell r="D3182">
            <v>0</v>
          </cell>
        </row>
        <row r="3183">
          <cell r="A3183" t="str">
            <v xml:space="preserve">5424-6-300                                   </v>
          </cell>
          <cell r="C3183">
            <v>13570</v>
          </cell>
          <cell r="D3183">
            <v>1390</v>
          </cell>
        </row>
        <row r="3184">
          <cell r="A3184" t="str">
            <v xml:space="preserve">5424-7-100                                   </v>
          </cell>
          <cell r="C3184">
            <v>0</v>
          </cell>
          <cell r="D3184">
            <v>0</v>
          </cell>
        </row>
        <row r="3185">
          <cell r="A3185" t="str">
            <v xml:space="preserve">5424-7-200                                   </v>
          </cell>
          <cell r="C3185">
            <v>0</v>
          </cell>
          <cell r="D3185">
            <v>0</v>
          </cell>
        </row>
        <row r="3186">
          <cell r="A3186" t="str">
            <v xml:space="preserve">5425-2                                       </v>
          </cell>
          <cell r="C3186">
            <v>0</v>
          </cell>
          <cell r="D3186">
            <v>0</v>
          </cell>
        </row>
        <row r="3187">
          <cell r="A3187" t="str">
            <v xml:space="preserve">5425-2-000                                   </v>
          </cell>
          <cell r="C3187">
            <v>27670</v>
          </cell>
          <cell r="D3187">
            <v>7220</v>
          </cell>
        </row>
        <row r="3188">
          <cell r="A3188" t="str">
            <v xml:space="preserve">5425-2-100                                   </v>
          </cell>
          <cell r="C3188">
            <v>0</v>
          </cell>
          <cell r="D3188">
            <v>0</v>
          </cell>
        </row>
        <row r="3189">
          <cell r="A3189" t="str">
            <v xml:space="preserve">5425-2-110                                   </v>
          </cell>
          <cell r="C3189">
            <v>8380</v>
          </cell>
          <cell r="D3189">
            <v>6710</v>
          </cell>
        </row>
        <row r="3190">
          <cell r="A3190" t="str">
            <v xml:space="preserve">5425-2-111                                   </v>
          </cell>
          <cell r="C3190">
            <v>0</v>
          </cell>
          <cell r="D3190">
            <v>0</v>
          </cell>
        </row>
        <row r="3191">
          <cell r="A3191" t="str">
            <v xml:space="preserve">5425-2-112                                   </v>
          </cell>
          <cell r="C3191">
            <v>0</v>
          </cell>
          <cell r="D3191">
            <v>0</v>
          </cell>
        </row>
        <row r="3192">
          <cell r="A3192" t="str">
            <v xml:space="preserve">5425-2-112-1                                 </v>
          </cell>
          <cell r="C3192">
            <v>0</v>
          </cell>
          <cell r="D3192">
            <v>0</v>
          </cell>
        </row>
        <row r="3193">
          <cell r="A3193" t="str">
            <v xml:space="preserve">5425-2-112-2                                 </v>
          </cell>
          <cell r="C3193">
            <v>0</v>
          </cell>
          <cell r="D3193">
            <v>0</v>
          </cell>
        </row>
        <row r="3194">
          <cell r="A3194" t="str">
            <v xml:space="preserve">5425-2-112-3                                 </v>
          </cell>
          <cell r="C3194">
            <v>0</v>
          </cell>
          <cell r="D3194">
            <v>0</v>
          </cell>
        </row>
        <row r="3195">
          <cell r="A3195" t="str">
            <v xml:space="preserve">5425-2-113                                   </v>
          </cell>
          <cell r="C3195">
            <v>0</v>
          </cell>
          <cell r="D3195">
            <v>0</v>
          </cell>
        </row>
        <row r="3196">
          <cell r="A3196" t="str">
            <v xml:space="preserve">5425-2-114                                   </v>
          </cell>
          <cell r="C3196">
            <v>0</v>
          </cell>
          <cell r="D3196">
            <v>0</v>
          </cell>
        </row>
        <row r="3197">
          <cell r="A3197" t="str">
            <v xml:space="preserve">5425-2-115                                   </v>
          </cell>
          <cell r="C3197">
            <v>0</v>
          </cell>
          <cell r="D3197">
            <v>0</v>
          </cell>
        </row>
        <row r="3198">
          <cell r="A3198" t="str">
            <v xml:space="preserve">5425-2-120                                   </v>
          </cell>
          <cell r="C3198">
            <v>16430.759999999998</v>
          </cell>
          <cell r="D3198">
            <v>2490.3000000000029</v>
          </cell>
        </row>
        <row r="3199">
          <cell r="A3199" t="str">
            <v xml:space="preserve">5425-2-130                                   </v>
          </cell>
          <cell r="C3199">
            <v>11776</v>
          </cell>
          <cell r="D3199">
            <v>1050</v>
          </cell>
        </row>
        <row r="3200">
          <cell r="A3200" t="str">
            <v xml:space="preserve">5425-2-140                                   </v>
          </cell>
          <cell r="C3200">
            <v>0</v>
          </cell>
          <cell r="D3200">
            <v>0</v>
          </cell>
        </row>
        <row r="3201">
          <cell r="A3201" t="str">
            <v xml:space="preserve">5425-2-141                                   </v>
          </cell>
          <cell r="C3201">
            <v>0</v>
          </cell>
          <cell r="D3201">
            <v>0</v>
          </cell>
        </row>
        <row r="3202">
          <cell r="A3202" t="str">
            <v xml:space="preserve">5425-2-142                                   </v>
          </cell>
          <cell r="C3202">
            <v>0</v>
          </cell>
          <cell r="D3202">
            <v>0</v>
          </cell>
        </row>
        <row r="3203">
          <cell r="A3203" t="str">
            <v xml:space="preserve">5425-2-200                                   </v>
          </cell>
          <cell r="C3203">
            <v>10580</v>
          </cell>
          <cell r="D3203">
            <v>0</v>
          </cell>
        </row>
        <row r="3204">
          <cell r="A3204" t="str">
            <v xml:space="preserve">5425-2-300                                   </v>
          </cell>
          <cell r="C3204">
            <v>11691.75</v>
          </cell>
          <cell r="D3204">
            <v>0</v>
          </cell>
        </row>
        <row r="3205">
          <cell r="A3205" t="str">
            <v xml:space="preserve">5425-2-400                                   </v>
          </cell>
          <cell r="C3205">
            <v>703089.89</v>
          </cell>
          <cell r="D3205">
            <v>177413.45999999996</v>
          </cell>
        </row>
        <row r="3206">
          <cell r="A3206" t="str">
            <v xml:space="preserve">5425-2-500                                   </v>
          </cell>
          <cell r="C3206">
            <v>0</v>
          </cell>
          <cell r="D3206">
            <v>0</v>
          </cell>
        </row>
        <row r="3207">
          <cell r="A3207" t="str">
            <v xml:space="preserve">5425-2-600                                   </v>
          </cell>
          <cell r="C3207">
            <v>1450</v>
          </cell>
          <cell r="D3207">
            <v>2280</v>
          </cell>
        </row>
        <row r="3208">
          <cell r="A3208" t="str">
            <v xml:space="preserve">5425-2-610                                   </v>
          </cell>
          <cell r="C3208">
            <v>0</v>
          </cell>
          <cell r="D3208">
            <v>0</v>
          </cell>
        </row>
        <row r="3209">
          <cell r="A3209" t="str">
            <v xml:space="preserve">5425-2-620                                   </v>
          </cell>
          <cell r="C3209">
            <v>0</v>
          </cell>
          <cell r="D3209">
            <v>0</v>
          </cell>
        </row>
        <row r="3210">
          <cell r="A3210" t="str">
            <v xml:space="preserve">5425-2-700                                   </v>
          </cell>
          <cell r="C3210">
            <v>7614.85</v>
          </cell>
          <cell r="D3210">
            <v>6747.4</v>
          </cell>
        </row>
        <row r="3211">
          <cell r="A3211" t="str">
            <v xml:space="preserve">5425-2-710                                   </v>
          </cell>
          <cell r="C3211">
            <v>0</v>
          </cell>
          <cell r="D3211">
            <v>0</v>
          </cell>
        </row>
        <row r="3212">
          <cell r="A3212" t="str">
            <v xml:space="preserve">5425-2-720                                   </v>
          </cell>
          <cell r="C3212">
            <v>0</v>
          </cell>
          <cell r="D3212">
            <v>0</v>
          </cell>
        </row>
        <row r="3213">
          <cell r="A3213" t="str">
            <v xml:space="preserve">5425-3                                       </v>
          </cell>
          <cell r="C3213">
            <v>0</v>
          </cell>
          <cell r="D3213">
            <v>0</v>
          </cell>
        </row>
        <row r="3214">
          <cell r="A3214" t="str">
            <v xml:space="preserve">5425-3-000                                   </v>
          </cell>
          <cell r="C3214">
            <v>0</v>
          </cell>
          <cell r="D3214">
            <v>0</v>
          </cell>
        </row>
        <row r="3215">
          <cell r="A3215" t="str">
            <v xml:space="preserve">5425-3-100                                   </v>
          </cell>
          <cell r="C3215">
            <v>3200</v>
          </cell>
          <cell r="D3215">
            <v>0</v>
          </cell>
        </row>
        <row r="3216">
          <cell r="A3216" t="str">
            <v xml:space="preserve">5425-3-200                                   </v>
          </cell>
          <cell r="C3216">
            <v>0</v>
          </cell>
          <cell r="D3216">
            <v>0</v>
          </cell>
        </row>
        <row r="3217">
          <cell r="A3217" t="str">
            <v xml:space="preserve">5425-5                                       </v>
          </cell>
          <cell r="C3217">
            <v>0</v>
          </cell>
          <cell r="D3217">
            <v>0</v>
          </cell>
        </row>
        <row r="3218">
          <cell r="A3218" t="str">
            <v xml:space="preserve">5425-5-100                                   </v>
          </cell>
          <cell r="C3218">
            <v>0</v>
          </cell>
          <cell r="D3218">
            <v>0</v>
          </cell>
        </row>
        <row r="3219">
          <cell r="A3219" t="str">
            <v xml:space="preserve">5425-5-200                                   </v>
          </cell>
          <cell r="C3219">
            <v>0</v>
          </cell>
          <cell r="D3219">
            <v>0</v>
          </cell>
        </row>
        <row r="3220">
          <cell r="A3220" t="str">
            <v xml:space="preserve">5425-6                                       </v>
          </cell>
          <cell r="C3220">
            <v>0</v>
          </cell>
          <cell r="D3220">
            <v>0</v>
          </cell>
        </row>
        <row r="3221">
          <cell r="A3221" t="str">
            <v xml:space="preserve">5425-6-100                                   </v>
          </cell>
          <cell r="C3221">
            <v>4368</v>
          </cell>
          <cell r="D3221">
            <v>0</v>
          </cell>
        </row>
        <row r="3222">
          <cell r="A3222" t="str">
            <v xml:space="preserve">5425-6-150                                   </v>
          </cell>
          <cell r="C3222">
            <v>0</v>
          </cell>
          <cell r="D3222">
            <v>0</v>
          </cell>
        </row>
        <row r="3223">
          <cell r="A3223" t="str">
            <v xml:space="preserve">5425-6-170                                   </v>
          </cell>
          <cell r="C3223">
            <v>0</v>
          </cell>
          <cell r="D3223">
            <v>0</v>
          </cell>
        </row>
        <row r="3224">
          <cell r="A3224" t="str">
            <v xml:space="preserve">5425-6-200                                   </v>
          </cell>
          <cell r="C3224">
            <v>0</v>
          </cell>
          <cell r="D3224">
            <v>0</v>
          </cell>
        </row>
        <row r="3225">
          <cell r="A3225" t="str">
            <v xml:space="preserve">5425-6-250                                   </v>
          </cell>
          <cell r="C3225">
            <v>300</v>
          </cell>
          <cell r="D3225">
            <v>0</v>
          </cell>
        </row>
        <row r="3226">
          <cell r="A3226" t="str">
            <v xml:space="preserve">5425-6-270                                   </v>
          </cell>
          <cell r="C3226">
            <v>0</v>
          </cell>
          <cell r="D3226">
            <v>0</v>
          </cell>
        </row>
        <row r="3227">
          <cell r="A3227" t="str">
            <v xml:space="preserve">5425-6-300                                   </v>
          </cell>
          <cell r="C3227">
            <v>92257.29</v>
          </cell>
          <cell r="D3227">
            <v>16605.670000000013</v>
          </cell>
        </row>
        <row r="3228">
          <cell r="A3228" t="str">
            <v xml:space="preserve">5425-7-100                                   </v>
          </cell>
          <cell r="C3228">
            <v>0</v>
          </cell>
          <cell r="D3228">
            <v>0</v>
          </cell>
        </row>
        <row r="3229">
          <cell r="A3229" t="str">
            <v xml:space="preserve">5425-7-200                                   </v>
          </cell>
          <cell r="C3229">
            <v>0</v>
          </cell>
          <cell r="D3229">
            <v>0</v>
          </cell>
        </row>
        <row r="3230">
          <cell r="A3230" t="str">
            <v xml:space="preserve">5426-2                                       </v>
          </cell>
          <cell r="C3230">
            <v>0</v>
          </cell>
          <cell r="D3230">
            <v>0</v>
          </cell>
        </row>
        <row r="3231">
          <cell r="A3231" t="str">
            <v xml:space="preserve">5426-2-000                                   </v>
          </cell>
          <cell r="C3231">
            <v>5200</v>
          </cell>
          <cell r="D3231">
            <v>0</v>
          </cell>
        </row>
        <row r="3232">
          <cell r="A3232" t="str">
            <v xml:space="preserve">5426-2-100                                   </v>
          </cell>
          <cell r="C3232">
            <v>0</v>
          </cell>
          <cell r="D3232">
            <v>0</v>
          </cell>
        </row>
        <row r="3233">
          <cell r="A3233" t="str">
            <v xml:space="preserve">5426-2-110                                   </v>
          </cell>
          <cell r="C3233">
            <v>16359.79</v>
          </cell>
          <cell r="D3233">
            <v>0</v>
          </cell>
        </row>
        <row r="3234">
          <cell r="A3234" t="str">
            <v xml:space="preserve">5426-2-111                                   </v>
          </cell>
          <cell r="C3234">
            <v>0</v>
          </cell>
          <cell r="D3234">
            <v>0</v>
          </cell>
        </row>
        <row r="3235">
          <cell r="A3235" t="str">
            <v xml:space="preserve">5426-2-112                                   </v>
          </cell>
          <cell r="C3235">
            <v>0</v>
          </cell>
          <cell r="D3235">
            <v>0</v>
          </cell>
        </row>
        <row r="3236">
          <cell r="A3236" t="str">
            <v xml:space="preserve">5426-2-112-1                                 </v>
          </cell>
          <cell r="C3236">
            <v>0</v>
          </cell>
          <cell r="D3236">
            <v>0</v>
          </cell>
        </row>
        <row r="3237">
          <cell r="A3237" t="str">
            <v xml:space="preserve">5426-2-112-2                                 </v>
          </cell>
          <cell r="C3237">
            <v>0</v>
          </cell>
          <cell r="D3237">
            <v>0</v>
          </cell>
        </row>
        <row r="3238">
          <cell r="A3238" t="str">
            <v xml:space="preserve">5426-2-112-3                                 </v>
          </cell>
          <cell r="C3238">
            <v>0</v>
          </cell>
          <cell r="D3238">
            <v>0</v>
          </cell>
        </row>
        <row r="3239">
          <cell r="A3239" t="str">
            <v xml:space="preserve">5426-2-113                                   </v>
          </cell>
          <cell r="C3239">
            <v>0</v>
          </cell>
          <cell r="D3239">
            <v>0</v>
          </cell>
        </row>
        <row r="3240">
          <cell r="A3240" t="str">
            <v xml:space="preserve">5426-2-114                                   </v>
          </cell>
          <cell r="C3240">
            <v>0</v>
          </cell>
          <cell r="D3240">
            <v>0</v>
          </cell>
        </row>
        <row r="3241">
          <cell r="A3241" t="str">
            <v xml:space="preserve">5426-2-115                                   </v>
          </cell>
          <cell r="C3241">
            <v>3514</v>
          </cell>
          <cell r="D3241">
            <v>0</v>
          </cell>
        </row>
        <row r="3242">
          <cell r="A3242" t="str">
            <v xml:space="preserve">5426-2-120                                   </v>
          </cell>
          <cell r="C3242">
            <v>32794.14</v>
          </cell>
          <cell r="D3242">
            <v>0</v>
          </cell>
        </row>
        <row r="3243">
          <cell r="A3243" t="str">
            <v xml:space="preserve">5426-2-130                                   </v>
          </cell>
          <cell r="C3243">
            <v>34875.35</v>
          </cell>
          <cell r="D3243">
            <v>1121.489999999998</v>
          </cell>
        </row>
        <row r="3244">
          <cell r="A3244" t="str">
            <v xml:space="preserve">5426-2-140                                   </v>
          </cell>
          <cell r="C3244">
            <v>0</v>
          </cell>
          <cell r="D3244">
            <v>0</v>
          </cell>
        </row>
        <row r="3245">
          <cell r="A3245" t="str">
            <v xml:space="preserve">5426-2-141                                   </v>
          </cell>
          <cell r="C3245">
            <v>0</v>
          </cell>
          <cell r="D3245">
            <v>0</v>
          </cell>
        </row>
        <row r="3246">
          <cell r="A3246" t="str">
            <v xml:space="preserve">5426-2-142                                   </v>
          </cell>
          <cell r="C3246">
            <v>0</v>
          </cell>
          <cell r="D3246">
            <v>0</v>
          </cell>
        </row>
        <row r="3247">
          <cell r="A3247" t="str">
            <v xml:space="preserve">5426-2-200                                   </v>
          </cell>
          <cell r="C3247">
            <v>26759.14</v>
          </cell>
          <cell r="D3247">
            <v>0</v>
          </cell>
        </row>
        <row r="3248">
          <cell r="A3248" t="str">
            <v xml:space="preserve">5426-2-300                                   </v>
          </cell>
          <cell r="C3248">
            <v>4318</v>
          </cell>
          <cell r="D3248">
            <v>3800</v>
          </cell>
        </row>
        <row r="3249">
          <cell r="A3249" t="str">
            <v xml:space="preserve">5426-2-400                                   </v>
          </cell>
          <cell r="C3249">
            <v>72259.78</v>
          </cell>
          <cell r="D3249">
            <v>375</v>
          </cell>
        </row>
        <row r="3250">
          <cell r="A3250" t="str">
            <v xml:space="preserve">5426-2-500                                   </v>
          </cell>
          <cell r="C3250">
            <v>0</v>
          </cell>
          <cell r="D3250">
            <v>0</v>
          </cell>
        </row>
        <row r="3251">
          <cell r="A3251" t="str">
            <v xml:space="preserve">5426-2-600                                   </v>
          </cell>
          <cell r="C3251">
            <v>2251</v>
          </cell>
          <cell r="D3251">
            <v>810</v>
          </cell>
        </row>
        <row r="3252">
          <cell r="A3252" t="str">
            <v xml:space="preserve">5426-2-610                                   </v>
          </cell>
          <cell r="C3252">
            <v>0</v>
          </cell>
          <cell r="D3252">
            <v>0</v>
          </cell>
        </row>
        <row r="3253">
          <cell r="A3253" t="str">
            <v xml:space="preserve">5426-2-620                                   </v>
          </cell>
          <cell r="C3253">
            <v>0</v>
          </cell>
          <cell r="D3253">
            <v>0</v>
          </cell>
        </row>
        <row r="3254">
          <cell r="A3254" t="str">
            <v xml:space="preserve">5426-2-700                                   </v>
          </cell>
          <cell r="C3254">
            <v>18669.48</v>
          </cell>
          <cell r="D3254">
            <v>10403.740000000002</v>
          </cell>
        </row>
        <row r="3255">
          <cell r="A3255" t="str">
            <v xml:space="preserve">5426-2-710                                   </v>
          </cell>
          <cell r="C3255">
            <v>1900</v>
          </cell>
          <cell r="D3255">
            <v>1900</v>
          </cell>
        </row>
        <row r="3256">
          <cell r="A3256" t="str">
            <v xml:space="preserve">5426-2-720                                   </v>
          </cell>
          <cell r="C3256">
            <v>0</v>
          </cell>
          <cell r="D3256">
            <v>0</v>
          </cell>
        </row>
        <row r="3257">
          <cell r="A3257" t="str">
            <v xml:space="preserve">5426-3                                       </v>
          </cell>
          <cell r="C3257">
            <v>0</v>
          </cell>
          <cell r="D3257">
            <v>0</v>
          </cell>
        </row>
        <row r="3258">
          <cell r="A3258" t="str">
            <v xml:space="preserve">5426-3-000                                   </v>
          </cell>
          <cell r="C3258">
            <v>0</v>
          </cell>
          <cell r="D3258">
            <v>0</v>
          </cell>
        </row>
        <row r="3259">
          <cell r="A3259" t="str">
            <v xml:space="preserve">5426-3-100                                   </v>
          </cell>
          <cell r="C3259">
            <v>9249.5400000000009</v>
          </cell>
          <cell r="D3259">
            <v>-4500.0000000000009</v>
          </cell>
        </row>
        <row r="3260">
          <cell r="A3260" t="str">
            <v xml:space="preserve">5426-3-200                                   </v>
          </cell>
          <cell r="C3260">
            <v>0</v>
          </cell>
          <cell r="D3260">
            <v>0</v>
          </cell>
        </row>
        <row r="3261">
          <cell r="A3261" t="str">
            <v xml:space="preserve">5426-5                                       </v>
          </cell>
          <cell r="C3261">
            <v>0</v>
          </cell>
          <cell r="D3261">
            <v>0</v>
          </cell>
        </row>
        <row r="3262">
          <cell r="A3262" t="str">
            <v xml:space="preserve">5426-5-100                                   </v>
          </cell>
          <cell r="C3262">
            <v>0</v>
          </cell>
          <cell r="D3262">
            <v>0</v>
          </cell>
        </row>
        <row r="3263">
          <cell r="A3263" t="str">
            <v xml:space="preserve">5426-5-200                                   </v>
          </cell>
          <cell r="C3263">
            <v>0</v>
          </cell>
          <cell r="D3263">
            <v>0</v>
          </cell>
        </row>
        <row r="3264">
          <cell r="A3264" t="str">
            <v xml:space="preserve">5426-6                                       </v>
          </cell>
          <cell r="C3264">
            <v>0</v>
          </cell>
          <cell r="D3264">
            <v>0</v>
          </cell>
        </row>
        <row r="3265">
          <cell r="A3265" t="str">
            <v xml:space="preserve">5426-6-100                                   </v>
          </cell>
          <cell r="C3265">
            <v>39209.61</v>
          </cell>
          <cell r="D3265">
            <v>373.83000000000175</v>
          </cell>
        </row>
        <row r="3266">
          <cell r="A3266" t="str">
            <v xml:space="preserve">5426-6-150                                   </v>
          </cell>
          <cell r="C3266">
            <v>0</v>
          </cell>
          <cell r="D3266">
            <v>0</v>
          </cell>
        </row>
        <row r="3267">
          <cell r="A3267" t="str">
            <v xml:space="preserve">5426-6-170                                   </v>
          </cell>
          <cell r="C3267">
            <v>0</v>
          </cell>
          <cell r="D3267">
            <v>0</v>
          </cell>
        </row>
        <row r="3268">
          <cell r="A3268" t="str">
            <v xml:space="preserve">5426-6-200                                   </v>
          </cell>
          <cell r="C3268">
            <v>15218.95</v>
          </cell>
          <cell r="D3268">
            <v>0</v>
          </cell>
        </row>
        <row r="3269">
          <cell r="A3269" t="str">
            <v xml:space="preserve">5426-6-250                                   </v>
          </cell>
          <cell r="C3269">
            <v>0</v>
          </cell>
          <cell r="D3269">
            <v>0</v>
          </cell>
        </row>
        <row r="3270">
          <cell r="A3270" t="str">
            <v xml:space="preserve">5426-6-270                                   </v>
          </cell>
          <cell r="C3270">
            <v>0</v>
          </cell>
          <cell r="D3270">
            <v>0</v>
          </cell>
        </row>
        <row r="3271">
          <cell r="A3271" t="str">
            <v xml:space="preserve">5426-6-300                                   </v>
          </cell>
          <cell r="C3271">
            <v>0</v>
          </cell>
          <cell r="D3271">
            <v>0</v>
          </cell>
        </row>
        <row r="3272">
          <cell r="A3272" t="str">
            <v xml:space="preserve">5426-7-100                                   </v>
          </cell>
          <cell r="C3272">
            <v>0</v>
          </cell>
          <cell r="D3272">
            <v>0</v>
          </cell>
        </row>
        <row r="3273">
          <cell r="A3273" t="str">
            <v xml:space="preserve">5426-7-200                                   </v>
          </cell>
          <cell r="C3273">
            <v>0</v>
          </cell>
          <cell r="D3273">
            <v>0</v>
          </cell>
        </row>
        <row r="3274">
          <cell r="A3274" t="str">
            <v xml:space="preserve">5427-2                                       </v>
          </cell>
          <cell r="C3274">
            <v>0</v>
          </cell>
          <cell r="D3274">
            <v>0</v>
          </cell>
        </row>
        <row r="3275">
          <cell r="A3275" t="str">
            <v xml:space="preserve">5427-2-000                                   </v>
          </cell>
          <cell r="C3275">
            <v>0</v>
          </cell>
          <cell r="D3275">
            <v>0</v>
          </cell>
        </row>
        <row r="3276">
          <cell r="A3276" t="str">
            <v xml:space="preserve">5427-2-100                                   </v>
          </cell>
          <cell r="C3276">
            <v>632824.62</v>
          </cell>
          <cell r="D3276">
            <v>137615</v>
          </cell>
        </row>
        <row r="3277">
          <cell r="A3277" t="str">
            <v xml:space="preserve">5427-2-110                                   </v>
          </cell>
          <cell r="C3277">
            <v>0</v>
          </cell>
          <cell r="D3277">
            <v>0</v>
          </cell>
        </row>
        <row r="3278">
          <cell r="A3278" t="str">
            <v xml:space="preserve">5427-2-115                                   </v>
          </cell>
          <cell r="C3278">
            <v>50400</v>
          </cell>
          <cell r="D3278">
            <v>12600</v>
          </cell>
        </row>
        <row r="3279">
          <cell r="A3279" t="str">
            <v xml:space="preserve">5427-2-120                                   </v>
          </cell>
          <cell r="C3279">
            <v>0</v>
          </cell>
          <cell r="D3279">
            <v>0</v>
          </cell>
        </row>
        <row r="3280">
          <cell r="A3280" t="str">
            <v xml:space="preserve">5427-2-130                                   </v>
          </cell>
          <cell r="C3280">
            <v>0</v>
          </cell>
          <cell r="D3280">
            <v>0</v>
          </cell>
        </row>
        <row r="3281">
          <cell r="A3281" t="str">
            <v xml:space="preserve">5427-2-140                                   </v>
          </cell>
          <cell r="C3281">
            <v>0</v>
          </cell>
          <cell r="D3281">
            <v>0</v>
          </cell>
        </row>
        <row r="3282">
          <cell r="A3282" t="str">
            <v xml:space="preserve">5427-2-141                                   </v>
          </cell>
          <cell r="C3282">
            <v>0</v>
          </cell>
          <cell r="D3282">
            <v>0</v>
          </cell>
        </row>
        <row r="3283">
          <cell r="A3283" t="str">
            <v xml:space="preserve">5427-2-142                                   </v>
          </cell>
          <cell r="C3283">
            <v>0</v>
          </cell>
          <cell r="D3283">
            <v>0</v>
          </cell>
        </row>
        <row r="3284">
          <cell r="A3284" t="str">
            <v xml:space="preserve">5427-2-200                                   </v>
          </cell>
          <cell r="C3284">
            <v>0</v>
          </cell>
          <cell r="D3284">
            <v>0</v>
          </cell>
        </row>
        <row r="3285">
          <cell r="A3285" t="str">
            <v xml:space="preserve">5427-2-300                                   </v>
          </cell>
          <cell r="C3285">
            <v>0</v>
          </cell>
          <cell r="D3285">
            <v>0</v>
          </cell>
        </row>
        <row r="3286">
          <cell r="A3286" t="str">
            <v xml:space="preserve">5427-2-400                                   </v>
          </cell>
          <cell r="C3286">
            <v>0</v>
          </cell>
          <cell r="D3286">
            <v>0</v>
          </cell>
        </row>
        <row r="3287">
          <cell r="A3287" t="str">
            <v xml:space="preserve">5427-2-500                                   </v>
          </cell>
          <cell r="C3287">
            <v>0</v>
          </cell>
          <cell r="D3287">
            <v>0</v>
          </cell>
        </row>
        <row r="3288">
          <cell r="A3288" t="str">
            <v xml:space="preserve">5427-2-600                                   </v>
          </cell>
          <cell r="C3288">
            <v>0</v>
          </cell>
          <cell r="D3288">
            <v>0</v>
          </cell>
        </row>
        <row r="3289">
          <cell r="A3289" t="str">
            <v xml:space="preserve">5427-2-610                                   </v>
          </cell>
          <cell r="C3289">
            <v>0</v>
          </cell>
          <cell r="D3289">
            <v>0</v>
          </cell>
        </row>
        <row r="3290">
          <cell r="A3290" t="str">
            <v xml:space="preserve">5427-2-620                                   </v>
          </cell>
          <cell r="C3290">
            <v>0</v>
          </cell>
          <cell r="D3290">
            <v>0</v>
          </cell>
        </row>
        <row r="3291">
          <cell r="A3291" t="str">
            <v xml:space="preserve">5427-2-700                                   </v>
          </cell>
          <cell r="C3291">
            <v>0</v>
          </cell>
          <cell r="D3291">
            <v>0</v>
          </cell>
        </row>
        <row r="3292">
          <cell r="A3292" t="str">
            <v xml:space="preserve">5427-2-710                                   </v>
          </cell>
          <cell r="C3292">
            <v>0</v>
          </cell>
          <cell r="D3292">
            <v>0</v>
          </cell>
        </row>
        <row r="3293">
          <cell r="A3293" t="str">
            <v xml:space="preserve">5427-2-720                                   </v>
          </cell>
          <cell r="C3293">
            <v>0</v>
          </cell>
          <cell r="D3293">
            <v>0</v>
          </cell>
        </row>
        <row r="3294">
          <cell r="A3294" t="str">
            <v xml:space="preserve">5427-3-000                                   </v>
          </cell>
          <cell r="C3294">
            <v>0</v>
          </cell>
          <cell r="D3294">
            <v>0</v>
          </cell>
        </row>
        <row r="3295">
          <cell r="A3295" t="str">
            <v xml:space="preserve">5427-3-200                                   </v>
          </cell>
          <cell r="C3295">
            <v>0</v>
          </cell>
          <cell r="D3295">
            <v>0</v>
          </cell>
        </row>
        <row r="3296">
          <cell r="A3296" t="str">
            <v xml:space="preserve">5427-5                                       </v>
          </cell>
          <cell r="C3296">
            <v>0</v>
          </cell>
          <cell r="D3296">
            <v>0</v>
          </cell>
        </row>
        <row r="3297">
          <cell r="A3297" t="str">
            <v xml:space="preserve">5427-5-100                                   </v>
          </cell>
          <cell r="C3297">
            <v>0</v>
          </cell>
          <cell r="D3297">
            <v>0</v>
          </cell>
        </row>
        <row r="3298">
          <cell r="A3298" t="str">
            <v xml:space="preserve">5427-5-200                                   </v>
          </cell>
          <cell r="C3298">
            <v>0</v>
          </cell>
          <cell r="D3298">
            <v>0</v>
          </cell>
        </row>
        <row r="3299">
          <cell r="A3299" t="str">
            <v xml:space="preserve">5427-6                                       </v>
          </cell>
          <cell r="C3299">
            <v>0</v>
          </cell>
          <cell r="D3299">
            <v>0</v>
          </cell>
        </row>
        <row r="3300">
          <cell r="A3300" t="str">
            <v xml:space="preserve">5427-6-100                                   </v>
          </cell>
          <cell r="C3300">
            <v>0</v>
          </cell>
          <cell r="D3300">
            <v>0</v>
          </cell>
        </row>
        <row r="3301">
          <cell r="A3301" t="str">
            <v xml:space="preserve">5427-6-150                                   </v>
          </cell>
          <cell r="C3301">
            <v>0</v>
          </cell>
          <cell r="D3301">
            <v>0</v>
          </cell>
        </row>
        <row r="3302">
          <cell r="A3302" t="str">
            <v xml:space="preserve">5427-6-170                                   </v>
          </cell>
          <cell r="C3302">
            <v>0</v>
          </cell>
          <cell r="D3302">
            <v>0</v>
          </cell>
        </row>
        <row r="3303">
          <cell r="A3303" t="str">
            <v xml:space="preserve">5427-6-200                                   </v>
          </cell>
          <cell r="C3303">
            <v>0</v>
          </cell>
          <cell r="D3303">
            <v>0</v>
          </cell>
        </row>
        <row r="3304">
          <cell r="A3304" t="str">
            <v xml:space="preserve">5427-6-250                                   </v>
          </cell>
          <cell r="C3304">
            <v>0</v>
          </cell>
          <cell r="D3304">
            <v>0</v>
          </cell>
        </row>
        <row r="3305">
          <cell r="A3305" t="str">
            <v xml:space="preserve">5427-6-270                                   </v>
          </cell>
          <cell r="C3305">
            <v>0</v>
          </cell>
          <cell r="D3305">
            <v>0</v>
          </cell>
        </row>
        <row r="3306">
          <cell r="A3306" t="str">
            <v xml:space="preserve">5427-6-300                                   </v>
          </cell>
          <cell r="C3306">
            <v>0</v>
          </cell>
          <cell r="D3306">
            <v>0</v>
          </cell>
        </row>
        <row r="3307">
          <cell r="A3307" t="str">
            <v xml:space="preserve">5427-7-100                                   </v>
          </cell>
          <cell r="C3307">
            <v>0</v>
          </cell>
          <cell r="D3307">
            <v>0</v>
          </cell>
        </row>
        <row r="3308">
          <cell r="A3308" t="str">
            <v xml:space="preserve">5427-7-200                                   </v>
          </cell>
          <cell r="C3308">
            <v>0</v>
          </cell>
          <cell r="D3308">
            <v>0</v>
          </cell>
        </row>
        <row r="3309">
          <cell r="A3309" t="str">
            <v xml:space="preserve">5428-2                                       </v>
          </cell>
          <cell r="C3309">
            <v>0</v>
          </cell>
          <cell r="D3309">
            <v>0</v>
          </cell>
        </row>
        <row r="3310">
          <cell r="A3310" t="str">
            <v xml:space="preserve">5428-2-000                                   </v>
          </cell>
          <cell r="C3310">
            <v>0</v>
          </cell>
          <cell r="D3310">
            <v>0</v>
          </cell>
        </row>
        <row r="3311">
          <cell r="A3311" t="str">
            <v xml:space="preserve">5428-2-100                                   </v>
          </cell>
          <cell r="C3311">
            <v>13250</v>
          </cell>
          <cell r="D3311">
            <v>0</v>
          </cell>
        </row>
        <row r="3312">
          <cell r="A3312" t="str">
            <v xml:space="preserve">5428-2-110                                   </v>
          </cell>
          <cell r="C3312">
            <v>16063.34</v>
          </cell>
          <cell r="D3312">
            <v>2476.6699999999983</v>
          </cell>
        </row>
        <row r="3313">
          <cell r="A3313" t="str">
            <v xml:space="preserve">5428-2-111                                   </v>
          </cell>
          <cell r="C3313">
            <v>0</v>
          </cell>
          <cell r="D3313">
            <v>0</v>
          </cell>
        </row>
        <row r="3314">
          <cell r="A3314" t="str">
            <v xml:space="preserve">5428-2-112                                   </v>
          </cell>
          <cell r="C3314">
            <v>0</v>
          </cell>
          <cell r="D3314">
            <v>0</v>
          </cell>
        </row>
        <row r="3315">
          <cell r="A3315" t="str">
            <v xml:space="preserve">5428-2-112-1                                 </v>
          </cell>
          <cell r="C3315">
            <v>0</v>
          </cell>
          <cell r="D3315">
            <v>0</v>
          </cell>
        </row>
        <row r="3316">
          <cell r="A3316" t="str">
            <v xml:space="preserve">5428-2-112-2                                 </v>
          </cell>
          <cell r="C3316">
            <v>0</v>
          </cell>
          <cell r="D3316">
            <v>0</v>
          </cell>
        </row>
        <row r="3317">
          <cell r="A3317" t="str">
            <v xml:space="preserve">5428-2-112-3                                 </v>
          </cell>
          <cell r="C3317">
            <v>0</v>
          </cell>
          <cell r="D3317">
            <v>0</v>
          </cell>
        </row>
        <row r="3318">
          <cell r="A3318" t="str">
            <v xml:space="preserve">5428-2-113                                   </v>
          </cell>
          <cell r="C3318">
            <v>0</v>
          </cell>
          <cell r="D3318">
            <v>0</v>
          </cell>
        </row>
        <row r="3319">
          <cell r="A3319" t="str">
            <v xml:space="preserve">5428-2-114                                   </v>
          </cell>
          <cell r="C3319">
            <v>0</v>
          </cell>
          <cell r="D3319">
            <v>0</v>
          </cell>
        </row>
        <row r="3320">
          <cell r="A3320" t="str">
            <v xml:space="preserve">5428-2-115                                   </v>
          </cell>
          <cell r="C3320">
            <v>0</v>
          </cell>
          <cell r="D3320">
            <v>0</v>
          </cell>
        </row>
        <row r="3321">
          <cell r="A3321" t="str">
            <v xml:space="preserve">5428-2-120                                   </v>
          </cell>
          <cell r="C3321">
            <v>3380</v>
          </cell>
          <cell r="D3321">
            <v>3457</v>
          </cell>
        </row>
        <row r="3322">
          <cell r="A3322" t="str">
            <v xml:space="preserve">5428-2-130                                   </v>
          </cell>
          <cell r="C3322">
            <v>13075.66</v>
          </cell>
          <cell r="D3322">
            <v>1406.67</v>
          </cell>
        </row>
        <row r="3323">
          <cell r="A3323" t="str">
            <v xml:space="preserve">5428-2-140                                   </v>
          </cell>
          <cell r="C3323">
            <v>0</v>
          </cell>
          <cell r="D3323">
            <v>0</v>
          </cell>
        </row>
        <row r="3324">
          <cell r="A3324" t="str">
            <v xml:space="preserve">5428-2-141                                   </v>
          </cell>
          <cell r="C3324">
            <v>0</v>
          </cell>
          <cell r="D3324">
            <v>0</v>
          </cell>
        </row>
        <row r="3325">
          <cell r="A3325" t="str">
            <v xml:space="preserve">5428-2-142                                   </v>
          </cell>
          <cell r="C3325">
            <v>0</v>
          </cell>
          <cell r="D3325">
            <v>0</v>
          </cell>
        </row>
        <row r="3326">
          <cell r="A3326" t="str">
            <v xml:space="preserve">5428-2-200                                   </v>
          </cell>
          <cell r="C3326">
            <v>12272</v>
          </cell>
          <cell r="D3326">
            <v>3126</v>
          </cell>
        </row>
        <row r="3327">
          <cell r="A3327" t="str">
            <v xml:space="preserve">5428-2-300                                   </v>
          </cell>
          <cell r="C3327">
            <v>350</v>
          </cell>
          <cell r="D3327">
            <v>0</v>
          </cell>
        </row>
        <row r="3328">
          <cell r="A3328" t="str">
            <v xml:space="preserve">5428-2-400                                   </v>
          </cell>
          <cell r="C3328">
            <v>21272.55</v>
          </cell>
          <cell r="D3328">
            <v>2023</v>
          </cell>
        </row>
        <row r="3329">
          <cell r="A3329" t="str">
            <v xml:space="preserve">5428-2-500                                   </v>
          </cell>
          <cell r="C3329">
            <v>0</v>
          </cell>
          <cell r="D3329">
            <v>0</v>
          </cell>
        </row>
        <row r="3330">
          <cell r="A3330" t="str">
            <v xml:space="preserve">5428-2-600                                   </v>
          </cell>
          <cell r="C3330">
            <v>4618.34</v>
          </cell>
          <cell r="D3330">
            <v>1200</v>
          </cell>
        </row>
        <row r="3331">
          <cell r="A3331" t="str">
            <v xml:space="preserve">5428-2-610                                   </v>
          </cell>
          <cell r="C3331">
            <v>0</v>
          </cell>
          <cell r="D3331">
            <v>0</v>
          </cell>
        </row>
        <row r="3332">
          <cell r="A3332" t="str">
            <v xml:space="preserve">5428-2-620                                   </v>
          </cell>
          <cell r="C3332">
            <v>0</v>
          </cell>
          <cell r="D3332">
            <v>0</v>
          </cell>
        </row>
        <row r="3333">
          <cell r="A3333" t="str">
            <v xml:space="preserve">5428-2-700                                   </v>
          </cell>
          <cell r="C3333">
            <v>17121.669999999998</v>
          </cell>
          <cell r="D3333">
            <v>2110.010000000002</v>
          </cell>
        </row>
        <row r="3334">
          <cell r="A3334" t="str">
            <v xml:space="preserve">5428-2-710                                   </v>
          </cell>
          <cell r="C3334">
            <v>24850</v>
          </cell>
          <cell r="D3334">
            <v>4351.6699999999983</v>
          </cell>
        </row>
        <row r="3335">
          <cell r="A3335" t="str">
            <v xml:space="preserve">5428-2-720                                   </v>
          </cell>
          <cell r="C3335">
            <v>3795</v>
          </cell>
          <cell r="D3335">
            <v>0</v>
          </cell>
        </row>
        <row r="3336">
          <cell r="A3336" t="str">
            <v xml:space="preserve">5428-3                                       </v>
          </cell>
          <cell r="C3336">
            <v>0</v>
          </cell>
          <cell r="D3336">
            <v>0</v>
          </cell>
        </row>
        <row r="3337">
          <cell r="A3337" t="str">
            <v xml:space="preserve">5428-3-000                                   </v>
          </cell>
          <cell r="C3337">
            <v>0</v>
          </cell>
          <cell r="D3337">
            <v>0</v>
          </cell>
        </row>
        <row r="3338">
          <cell r="A3338" t="str">
            <v xml:space="preserve">5428-3-100                                   </v>
          </cell>
          <cell r="C3338">
            <v>582.54999999999995</v>
          </cell>
          <cell r="D3338">
            <v>831.84000000000015</v>
          </cell>
        </row>
        <row r="3339">
          <cell r="A3339" t="str">
            <v xml:space="preserve">5428-3-200                                   </v>
          </cell>
          <cell r="C3339">
            <v>0</v>
          </cell>
          <cell r="D3339">
            <v>0</v>
          </cell>
        </row>
        <row r="3340">
          <cell r="A3340" t="str">
            <v xml:space="preserve">5428-5                                       </v>
          </cell>
          <cell r="C3340">
            <v>0</v>
          </cell>
          <cell r="D3340">
            <v>0</v>
          </cell>
        </row>
        <row r="3341">
          <cell r="A3341" t="str">
            <v xml:space="preserve">5428-5-100                                   </v>
          </cell>
          <cell r="C3341">
            <v>0</v>
          </cell>
          <cell r="D3341">
            <v>0</v>
          </cell>
        </row>
        <row r="3342">
          <cell r="A3342" t="str">
            <v xml:space="preserve">5428-5-200                                   </v>
          </cell>
          <cell r="C3342">
            <v>0</v>
          </cell>
          <cell r="D3342">
            <v>0</v>
          </cell>
        </row>
        <row r="3343">
          <cell r="A3343" t="str">
            <v xml:space="preserve">5428-6                                       </v>
          </cell>
          <cell r="C3343">
            <v>0</v>
          </cell>
          <cell r="D3343">
            <v>0</v>
          </cell>
        </row>
        <row r="3344">
          <cell r="A3344" t="str">
            <v xml:space="preserve">5428-6-100                                   </v>
          </cell>
          <cell r="C3344">
            <v>11625</v>
          </cell>
          <cell r="D3344">
            <v>1203.33</v>
          </cell>
        </row>
        <row r="3345">
          <cell r="A3345" t="str">
            <v xml:space="preserve">5428-6-150                                   </v>
          </cell>
          <cell r="C3345">
            <v>0</v>
          </cell>
          <cell r="D3345">
            <v>0</v>
          </cell>
        </row>
        <row r="3346">
          <cell r="A3346" t="str">
            <v xml:space="preserve">5428-6-170                                   </v>
          </cell>
          <cell r="C3346">
            <v>0</v>
          </cell>
          <cell r="D3346">
            <v>0</v>
          </cell>
        </row>
        <row r="3347">
          <cell r="A3347" t="str">
            <v xml:space="preserve">5428-6-200                                   </v>
          </cell>
          <cell r="C3347">
            <v>0</v>
          </cell>
          <cell r="D3347">
            <v>0</v>
          </cell>
        </row>
        <row r="3348">
          <cell r="A3348" t="str">
            <v xml:space="preserve">5428-6-250                                   </v>
          </cell>
          <cell r="C3348">
            <v>5118.33</v>
          </cell>
          <cell r="D3348">
            <v>2843.33</v>
          </cell>
        </row>
        <row r="3349">
          <cell r="A3349" t="str">
            <v xml:space="preserve">5428-6-270                                   </v>
          </cell>
          <cell r="C3349">
            <v>0</v>
          </cell>
          <cell r="D3349">
            <v>0</v>
          </cell>
        </row>
        <row r="3350">
          <cell r="A3350" t="str">
            <v xml:space="preserve">5428-6-300                                   </v>
          </cell>
          <cell r="C3350">
            <v>0</v>
          </cell>
          <cell r="D3350">
            <v>0</v>
          </cell>
        </row>
        <row r="3351">
          <cell r="A3351" t="str">
            <v xml:space="preserve">5428-7-100                                   </v>
          </cell>
          <cell r="C3351">
            <v>0</v>
          </cell>
          <cell r="D3351">
            <v>0</v>
          </cell>
        </row>
        <row r="3352">
          <cell r="A3352" t="str">
            <v xml:space="preserve">5428-7-200                                   </v>
          </cell>
          <cell r="C3352">
            <v>0</v>
          </cell>
          <cell r="D3352">
            <v>0</v>
          </cell>
        </row>
        <row r="3353">
          <cell r="A3353" t="str">
            <v xml:space="preserve">5429-2                                       </v>
          </cell>
          <cell r="C3353">
            <v>0</v>
          </cell>
          <cell r="D3353">
            <v>0</v>
          </cell>
        </row>
        <row r="3354">
          <cell r="A3354" t="str">
            <v xml:space="preserve">5429-2-000                                   </v>
          </cell>
          <cell r="C3354">
            <v>0</v>
          </cell>
          <cell r="D3354">
            <v>0</v>
          </cell>
        </row>
        <row r="3355">
          <cell r="A3355" t="str">
            <v xml:space="preserve">5429-2-100                                   </v>
          </cell>
          <cell r="C3355">
            <v>0</v>
          </cell>
          <cell r="D3355">
            <v>0</v>
          </cell>
        </row>
        <row r="3356">
          <cell r="A3356" t="str">
            <v xml:space="preserve">5429-2-110                                   </v>
          </cell>
          <cell r="C3356">
            <v>0</v>
          </cell>
          <cell r="D3356">
            <v>0</v>
          </cell>
        </row>
        <row r="3357">
          <cell r="A3357" t="str">
            <v xml:space="preserve">5429-2-120                                   </v>
          </cell>
          <cell r="C3357">
            <v>0</v>
          </cell>
          <cell r="D3357">
            <v>0</v>
          </cell>
        </row>
        <row r="3358">
          <cell r="A3358" t="str">
            <v xml:space="preserve">5429-2-130                                   </v>
          </cell>
          <cell r="C3358">
            <v>0</v>
          </cell>
          <cell r="D3358">
            <v>0</v>
          </cell>
        </row>
        <row r="3359">
          <cell r="A3359" t="str">
            <v xml:space="preserve">5429-2-140                                   </v>
          </cell>
          <cell r="C3359">
            <v>0</v>
          </cell>
          <cell r="D3359">
            <v>0</v>
          </cell>
        </row>
        <row r="3360">
          <cell r="A3360" t="str">
            <v xml:space="preserve">5429-2-141                                   </v>
          </cell>
          <cell r="C3360">
            <v>0</v>
          </cell>
          <cell r="D3360">
            <v>0</v>
          </cell>
        </row>
        <row r="3361">
          <cell r="A3361" t="str">
            <v xml:space="preserve">5429-2-142                                   </v>
          </cell>
          <cell r="C3361">
            <v>0</v>
          </cell>
          <cell r="D3361">
            <v>0</v>
          </cell>
        </row>
        <row r="3362">
          <cell r="A3362" t="str">
            <v xml:space="preserve">5429-2-200                                   </v>
          </cell>
          <cell r="C3362">
            <v>0</v>
          </cell>
          <cell r="D3362">
            <v>0</v>
          </cell>
        </row>
        <row r="3363">
          <cell r="A3363" t="str">
            <v xml:space="preserve">5429-2-300                                   </v>
          </cell>
          <cell r="C3363">
            <v>0</v>
          </cell>
          <cell r="D3363">
            <v>0</v>
          </cell>
        </row>
        <row r="3364">
          <cell r="A3364" t="str">
            <v xml:space="preserve">5429-2-400                                   </v>
          </cell>
          <cell r="C3364">
            <v>0</v>
          </cell>
          <cell r="D3364">
            <v>0</v>
          </cell>
        </row>
        <row r="3365">
          <cell r="A3365" t="str">
            <v xml:space="preserve">5429-2-500                                   </v>
          </cell>
          <cell r="C3365">
            <v>0</v>
          </cell>
          <cell r="D3365">
            <v>0</v>
          </cell>
        </row>
        <row r="3366">
          <cell r="A3366" t="str">
            <v xml:space="preserve">5429-2-600                                   </v>
          </cell>
          <cell r="C3366">
            <v>0</v>
          </cell>
          <cell r="D3366">
            <v>0</v>
          </cell>
        </row>
        <row r="3367">
          <cell r="A3367" t="str">
            <v xml:space="preserve">5429-2-610                                   </v>
          </cell>
          <cell r="C3367">
            <v>0</v>
          </cell>
          <cell r="D3367">
            <v>0</v>
          </cell>
        </row>
        <row r="3368">
          <cell r="A3368" t="str">
            <v xml:space="preserve">5429-2-620                                   </v>
          </cell>
          <cell r="C3368">
            <v>0</v>
          </cell>
          <cell r="D3368">
            <v>0</v>
          </cell>
        </row>
        <row r="3369">
          <cell r="A3369" t="str">
            <v xml:space="preserve">5429-2-700                                   </v>
          </cell>
          <cell r="C3369">
            <v>0</v>
          </cell>
          <cell r="D3369">
            <v>0</v>
          </cell>
        </row>
        <row r="3370">
          <cell r="A3370" t="str">
            <v xml:space="preserve">5429-2-710                                   </v>
          </cell>
          <cell r="C3370">
            <v>0</v>
          </cell>
          <cell r="D3370">
            <v>0</v>
          </cell>
        </row>
        <row r="3371">
          <cell r="A3371" t="str">
            <v xml:space="preserve">5429-2-720                                   </v>
          </cell>
          <cell r="C3371">
            <v>0</v>
          </cell>
          <cell r="D3371">
            <v>0</v>
          </cell>
        </row>
        <row r="3372">
          <cell r="A3372" t="str">
            <v xml:space="preserve">5429-3-000                                   </v>
          </cell>
          <cell r="C3372">
            <v>0</v>
          </cell>
          <cell r="D3372">
            <v>0</v>
          </cell>
        </row>
        <row r="3373">
          <cell r="A3373" t="str">
            <v xml:space="preserve">5429-3-200                                   </v>
          </cell>
          <cell r="C3373">
            <v>0</v>
          </cell>
          <cell r="D3373">
            <v>0</v>
          </cell>
        </row>
        <row r="3374">
          <cell r="A3374" t="str">
            <v xml:space="preserve">5429-5                                       </v>
          </cell>
          <cell r="C3374">
            <v>0</v>
          </cell>
          <cell r="D3374">
            <v>0</v>
          </cell>
        </row>
        <row r="3375">
          <cell r="A3375" t="str">
            <v xml:space="preserve">5429-5-100                                   </v>
          </cell>
          <cell r="C3375">
            <v>0</v>
          </cell>
          <cell r="D3375">
            <v>0</v>
          </cell>
        </row>
        <row r="3376">
          <cell r="A3376" t="str">
            <v xml:space="preserve">5429-5-200                                   </v>
          </cell>
          <cell r="C3376">
            <v>0</v>
          </cell>
          <cell r="D3376">
            <v>0</v>
          </cell>
        </row>
        <row r="3377">
          <cell r="A3377" t="str">
            <v xml:space="preserve">5429-6                                       </v>
          </cell>
          <cell r="C3377">
            <v>0</v>
          </cell>
          <cell r="D3377">
            <v>0</v>
          </cell>
        </row>
        <row r="3378">
          <cell r="A3378" t="str">
            <v xml:space="preserve">5429-6-100                                   </v>
          </cell>
          <cell r="C3378">
            <v>0</v>
          </cell>
          <cell r="D3378">
            <v>0</v>
          </cell>
        </row>
        <row r="3379">
          <cell r="A3379" t="str">
            <v xml:space="preserve">5429-6-150                                   </v>
          </cell>
          <cell r="C3379">
            <v>0</v>
          </cell>
          <cell r="D3379">
            <v>0</v>
          </cell>
        </row>
        <row r="3380">
          <cell r="A3380" t="str">
            <v xml:space="preserve">5429-6-170                                   </v>
          </cell>
          <cell r="C3380">
            <v>0</v>
          </cell>
          <cell r="D3380">
            <v>0</v>
          </cell>
        </row>
        <row r="3381">
          <cell r="A3381" t="str">
            <v xml:space="preserve">5429-6-200                                   </v>
          </cell>
          <cell r="C3381">
            <v>0</v>
          </cell>
          <cell r="D3381">
            <v>0</v>
          </cell>
        </row>
        <row r="3382">
          <cell r="A3382" t="str">
            <v xml:space="preserve">5429-6-250                                   </v>
          </cell>
          <cell r="C3382">
            <v>0</v>
          </cell>
          <cell r="D3382">
            <v>0</v>
          </cell>
        </row>
        <row r="3383">
          <cell r="A3383" t="str">
            <v xml:space="preserve">5429-6-270                                   </v>
          </cell>
          <cell r="C3383">
            <v>0</v>
          </cell>
          <cell r="D3383">
            <v>0</v>
          </cell>
        </row>
        <row r="3384">
          <cell r="A3384" t="str">
            <v xml:space="preserve">5429-6-300                                   </v>
          </cell>
          <cell r="C3384">
            <v>0</v>
          </cell>
          <cell r="D3384">
            <v>0</v>
          </cell>
        </row>
        <row r="3385">
          <cell r="A3385" t="str">
            <v xml:space="preserve">5429-7-100                                   </v>
          </cell>
          <cell r="C3385">
            <v>0</v>
          </cell>
          <cell r="D3385">
            <v>0</v>
          </cell>
        </row>
        <row r="3386">
          <cell r="A3386" t="str">
            <v xml:space="preserve">5429-7-200                                   </v>
          </cell>
          <cell r="C3386">
            <v>0</v>
          </cell>
          <cell r="D3386">
            <v>0</v>
          </cell>
        </row>
        <row r="3387">
          <cell r="A3387" t="str">
            <v xml:space="preserve">5430-2                                       </v>
          </cell>
          <cell r="C3387">
            <v>0</v>
          </cell>
          <cell r="D3387">
            <v>0</v>
          </cell>
        </row>
        <row r="3388">
          <cell r="A3388" t="str">
            <v xml:space="preserve">5430-2-000                                   </v>
          </cell>
          <cell r="C3388">
            <v>0</v>
          </cell>
          <cell r="D3388">
            <v>0</v>
          </cell>
        </row>
        <row r="3389">
          <cell r="A3389" t="str">
            <v xml:space="preserve">5430-2-100                                   </v>
          </cell>
          <cell r="C3389">
            <v>0</v>
          </cell>
          <cell r="D3389">
            <v>0</v>
          </cell>
        </row>
        <row r="3390">
          <cell r="A3390" t="str">
            <v xml:space="preserve">5430-2-110                                   </v>
          </cell>
          <cell r="C3390">
            <v>0</v>
          </cell>
          <cell r="D3390">
            <v>0</v>
          </cell>
        </row>
        <row r="3391">
          <cell r="A3391" t="str">
            <v xml:space="preserve">5430-2-120                                   </v>
          </cell>
          <cell r="C3391">
            <v>0</v>
          </cell>
          <cell r="D3391">
            <v>0</v>
          </cell>
        </row>
        <row r="3392">
          <cell r="A3392" t="str">
            <v xml:space="preserve">5430-2-130                                   </v>
          </cell>
          <cell r="C3392">
            <v>0</v>
          </cell>
          <cell r="D3392">
            <v>0</v>
          </cell>
        </row>
        <row r="3393">
          <cell r="A3393" t="str">
            <v xml:space="preserve">5430-2-140                                   </v>
          </cell>
          <cell r="C3393">
            <v>0</v>
          </cell>
          <cell r="D3393">
            <v>0</v>
          </cell>
        </row>
        <row r="3394">
          <cell r="A3394" t="str">
            <v xml:space="preserve">5430-2-141                                   </v>
          </cell>
          <cell r="C3394">
            <v>0</v>
          </cell>
          <cell r="D3394">
            <v>0</v>
          </cell>
        </row>
        <row r="3395">
          <cell r="A3395" t="str">
            <v xml:space="preserve">5430-2-142                                   </v>
          </cell>
          <cell r="C3395">
            <v>0</v>
          </cell>
          <cell r="D3395">
            <v>0</v>
          </cell>
        </row>
        <row r="3396">
          <cell r="A3396" t="str">
            <v xml:space="preserve">5430-2-200                                   </v>
          </cell>
          <cell r="C3396">
            <v>0</v>
          </cell>
          <cell r="D3396">
            <v>0</v>
          </cell>
        </row>
        <row r="3397">
          <cell r="A3397" t="str">
            <v xml:space="preserve">5430-2-300                                   </v>
          </cell>
          <cell r="C3397">
            <v>0</v>
          </cell>
          <cell r="D3397">
            <v>0</v>
          </cell>
        </row>
        <row r="3398">
          <cell r="A3398" t="str">
            <v xml:space="preserve">5430-2-400                                   </v>
          </cell>
          <cell r="C3398">
            <v>0</v>
          </cell>
          <cell r="D3398">
            <v>0</v>
          </cell>
        </row>
        <row r="3399">
          <cell r="A3399" t="str">
            <v xml:space="preserve">5430-2-500                                   </v>
          </cell>
          <cell r="C3399">
            <v>0</v>
          </cell>
          <cell r="D3399">
            <v>0</v>
          </cell>
        </row>
        <row r="3400">
          <cell r="A3400" t="str">
            <v xml:space="preserve">5430-2-600                                   </v>
          </cell>
          <cell r="C3400">
            <v>0</v>
          </cell>
          <cell r="D3400">
            <v>0</v>
          </cell>
        </row>
        <row r="3401">
          <cell r="A3401" t="str">
            <v xml:space="preserve">5430-2-610                                   </v>
          </cell>
          <cell r="C3401">
            <v>0</v>
          </cell>
          <cell r="D3401">
            <v>0</v>
          </cell>
        </row>
        <row r="3402">
          <cell r="A3402" t="str">
            <v xml:space="preserve">5430-2-620                                   </v>
          </cell>
          <cell r="C3402">
            <v>0</v>
          </cell>
          <cell r="D3402">
            <v>0</v>
          </cell>
        </row>
        <row r="3403">
          <cell r="A3403" t="str">
            <v xml:space="preserve">5430-2-700                                   </v>
          </cell>
          <cell r="C3403">
            <v>0</v>
          </cell>
          <cell r="D3403">
            <v>0</v>
          </cell>
        </row>
        <row r="3404">
          <cell r="A3404" t="str">
            <v xml:space="preserve">5430-2-710                                   </v>
          </cell>
          <cell r="C3404">
            <v>0</v>
          </cell>
          <cell r="D3404">
            <v>0</v>
          </cell>
        </row>
        <row r="3405">
          <cell r="A3405" t="str">
            <v xml:space="preserve">5430-2-720                                   </v>
          </cell>
          <cell r="C3405">
            <v>0</v>
          </cell>
          <cell r="D3405">
            <v>0</v>
          </cell>
        </row>
        <row r="3406">
          <cell r="A3406" t="str">
            <v xml:space="preserve">5430-3                                       </v>
          </cell>
          <cell r="C3406">
            <v>0</v>
          </cell>
          <cell r="D3406">
            <v>0</v>
          </cell>
        </row>
        <row r="3407">
          <cell r="A3407" t="str">
            <v xml:space="preserve">5430-3-000                                   </v>
          </cell>
          <cell r="C3407">
            <v>0</v>
          </cell>
          <cell r="D3407">
            <v>0</v>
          </cell>
        </row>
        <row r="3408">
          <cell r="A3408" t="str">
            <v xml:space="preserve">5430-3-100                                   </v>
          </cell>
          <cell r="C3408">
            <v>0</v>
          </cell>
          <cell r="D3408">
            <v>0</v>
          </cell>
        </row>
        <row r="3409">
          <cell r="A3409" t="str">
            <v xml:space="preserve">5430-3-200                                   </v>
          </cell>
          <cell r="C3409">
            <v>0</v>
          </cell>
          <cell r="D3409">
            <v>0</v>
          </cell>
        </row>
        <row r="3410">
          <cell r="A3410" t="str">
            <v xml:space="preserve">5430-5                                       </v>
          </cell>
          <cell r="C3410">
            <v>0</v>
          </cell>
          <cell r="D3410">
            <v>0</v>
          </cell>
        </row>
        <row r="3411">
          <cell r="A3411" t="str">
            <v xml:space="preserve">5430-5-100                                   </v>
          </cell>
          <cell r="C3411">
            <v>0</v>
          </cell>
          <cell r="D3411">
            <v>0</v>
          </cell>
        </row>
        <row r="3412">
          <cell r="A3412" t="str">
            <v xml:space="preserve">5430-5-200                                   </v>
          </cell>
          <cell r="C3412">
            <v>0</v>
          </cell>
          <cell r="D3412">
            <v>0</v>
          </cell>
        </row>
        <row r="3413">
          <cell r="A3413" t="str">
            <v xml:space="preserve">5430-6                                       </v>
          </cell>
          <cell r="C3413">
            <v>0</v>
          </cell>
          <cell r="D3413">
            <v>0</v>
          </cell>
        </row>
        <row r="3414">
          <cell r="A3414" t="str">
            <v xml:space="preserve">5430-6-100                                   </v>
          </cell>
          <cell r="C3414">
            <v>0</v>
          </cell>
          <cell r="D3414">
            <v>0</v>
          </cell>
        </row>
        <row r="3415">
          <cell r="A3415" t="str">
            <v xml:space="preserve">5430-6-150                                   </v>
          </cell>
          <cell r="C3415">
            <v>0</v>
          </cell>
          <cell r="D3415">
            <v>0</v>
          </cell>
        </row>
        <row r="3416">
          <cell r="A3416" t="str">
            <v xml:space="preserve">5430-6-170                                   </v>
          </cell>
          <cell r="C3416">
            <v>0</v>
          </cell>
          <cell r="D3416">
            <v>0</v>
          </cell>
        </row>
        <row r="3417">
          <cell r="A3417" t="str">
            <v xml:space="preserve">5430-6-200                                   </v>
          </cell>
          <cell r="C3417">
            <v>0</v>
          </cell>
          <cell r="D3417">
            <v>0</v>
          </cell>
        </row>
        <row r="3418">
          <cell r="A3418" t="str">
            <v xml:space="preserve">5430-6-250                                   </v>
          </cell>
          <cell r="C3418">
            <v>0</v>
          </cell>
          <cell r="D3418">
            <v>0</v>
          </cell>
        </row>
        <row r="3419">
          <cell r="A3419" t="str">
            <v xml:space="preserve">5430-6-270                                   </v>
          </cell>
          <cell r="C3419">
            <v>0</v>
          </cell>
          <cell r="D3419">
            <v>0</v>
          </cell>
        </row>
        <row r="3420">
          <cell r="A3420" t="str">
            <v xml:space="preserve">5430-6-300                                   </v>
          </cell>
          <cell r="C3420">
            <v>0</v>
          </cell>
          <cell r="D3420">
            <v>0</v>
          </cell>
        </row>
        <row r="3421">
          <cell r="A3421" t="str">
            <v xml:space="preserve">5430-7-100                                   </v>
          </cell>
          <cell r="C3421">
            <v>0</v>
          </cell>
          <cell r="D3421">
            <v>0</v>
          </cell>
        </row>
        <row r="3422">
          <cell r="A3422" t="str">
            <v xml:space="preserve">5430-7-200                                   </v>
          </cell>
          <cell r="C3422">
            <v>0</v>
          </cell>
          <cell r="D3422">
            <v>0</v>
          </cell>
        </row>
        <row r="3423">
          <cell r="A3423" t="str">
            <v xml:space="preserve">5432-2-000                                   </v>
          </cell>
          <cell r="C3423">
            <v>0</v>
          </cell>
          <cell r="D3423">
            <v>0</v>
          </cell>
        </row>
        <row r="3424">
          <cell r="A3424" t="str">
            <v xml:space="preserve">5432-2-100                                   </v>
          </cell>
          <cell r="C3424">
            <v>0</v>
          </cell>
          <cell r="D3424">
            <v>0</v>
          </cell>
        </row>
        <row r="3425">
          <cell r="A3425" t="str">
            <v xml:space="preserve">5432-2-110                                   </v>
          </cell>
          <cell r="C3425">
            <v>9850</v>
          </cell>
          <cell r="D3425">
            <v>0</v>
          </cell>
        </row>
        <row r="3426">
          <cell r="A3426" t="str">
            <v xml:space="preserve">5432-2-120                                   </v>
          </cell>
          <cell r="C3426">
            <v>2731.78</v>
          </cell>
          <cell r="D3426">
            <v>2143.5799999999995</v>
          </cell>
        </row>
        <row r="3427">
          <cell r="A3427" t="str">
            <v xml:space="preserve">5432-2-130                                   </v>
          </cell>
          <cell r="C3427">
            <v>34980</v>
          </cell>
          <cell r="D3427">
            <v>0</v>
          </cell>
        </row>
        <row r="3428">
          <cell r="A3428" t="str">
            <v xml:space="preserve">5432-2-200                                   </v>
          </cell>
          <cell r="C3428">
            <v>5525.23</v>
          </cell>
          <cell r="D3428">
            <v>0</v>
          </cell>
        </row>
        <row r="3429">
          <cell r="A3429" t="str">
            <v xml:space="preserve">5432-2-300                                   </v>
          </cell>
          <cell r="C3429">
            <v>1392.52</v>
          </cell>
          <cell r="D3429">
            <v>514.02</v>
          </cell>
        </row>
        <row r="3430">
          <cell r="A3430" t="str">
            <v xml:space="preserve">5432-2-400                                   </v>
          </cell>
          <cell r="C3430">
            <v>5152</v>
          </cell>
          <cell r="D3430">
            <v>0</v>
          </cell>
        </row>
        <row r="3431">
          <cell r="A3431" t="str">
            <v xml:space="preserve">5432-2-600                                   </v>
          </cell>
          <cell r="C3431">
            <v>925.23</v>
          </cell>
          <cell r="D3431">
            <v>0</v>
          </cell>
        </row>
        <row r="3432">
          <cell r="A3432" t="str">
            <v xml:space="preserve">5432-2-700                                   </v>
          </cell>
          <cell r="C3432">
            <v>4765.2299999999996</v>
          </cell>
          <cell r="D3432">
            <v>2300</v>
          </cell>
        </row>
        <row r="3433">
          <cell r="A3433" t="str">
            <v xml:space="preserve">5432-2-710                                   </v>
          </cell>
          <cell r="C3433">
            <v>4972.5200000000004</v>
          </cell>
          <cell r="D3433">
            <v>8400</v>
          </cell>
        </row>
        <row r="3434">
          <cell r="A3434" t="str">
            <v xml:space="preserve">5432-2-720                                   </v>
          </cell>
          <cell r="C3434">
            <v>5830.84</v>
          </cell>
          <cell r="D3434">
            <v>4200</v>
          </cell>
        </row>
        <row r="3435">
          <cell r="A3435" t="str">
            <v xml:space="preserve">5432-3-100                                   </v>
          </cell>
          <cell r="C3435">
            <v>8370.92</v>
          </cell>
          <cell r="D3435">
            <v>36000</v>
          </cell>
        </row>
        <row r="3436">
          <cell r="A3436" t="str">
            <v xml:space="preserve">5432-6-100                                   </v>
          </cell>
          <cell r="C3436">
            <v>58604</v>
          </cell>
          <cell r="D3436">
            <v>10400</v>
          </cell>
        </row>
        <row r="3437">
          <cell r="A3437" t="str">
            <v xml:space="preserve">5432-6-150                                   </v>
          </cell>
          <cell r="C3437">
            <v>15210</v>
          </cell>
          <cell r="D3437">
            <v>0</v>
          </cell>
        </row>
        <row r="3438">
          <cell r="A3438" t="str">
            <v xml:space="preserve">5432-6-250                                   </v>
          </cell>
          <cell r="C3438">
            <v>7600</v>
          </cell>
          <cell r="D3438">
            <v>2476.08</v>
          </cell>
        </row>
        <row r="3439">
          <cell r="A3439" t="str">
            <v xml:space="preserve">5432-6-300                                   </v>
          </cell>
          <cell r="C3439">
            <v>3061.68</v>
          </cell>
          <cell r="D3439">
            <v>0</v>
          </cell>
        </row>
        <row r="3440">
          <cell r="A3440" t="str">
            <v xml:space="preserve">5432-7-200                                   </v>
          </cell>
          <cell r="C3440">
            <v>0</v>
          </cell>
          <cell r="D3440">
            <v>0</v>
          </cell>
        </row>
        <row r="3441">
          <cell r="A3441" t="str">
            <v xml:space="preserve">5434-2                                       </v>
          </cell>
          <cell r="C3441">
            <v>0</v>
          </cell>
          <cell r="D3441">
            <v>0</v>
          </cell>
        </row>
        <row r="3442">
          <cell r="A3442" t="str">
            <v xml:space="preserve">5434-2-000                                   </v>
          </cell>
          <cell r="C3442">
            <v>0</v>
          </cell>
          <cell r="D3442">
            <v>0</v>
          </cell>
        </row>
        <row r="3443">
          <cell r="A3443" t="str">
            <v xml:space="preserve">5434-2-100                                   </v>
          </cell>
          <cell r="C3443">
            <v>0</v>
          </cell>
          <cell r="D3443">
            <v>0</v>
          </cell>
        </row>
        <row r="3444">
          <cell r="A3444" t="str">
            <v xml:space="preserve">5434-2-110                                   </v>
          </cell>
          <cell r="C3444">
            <v>0</v>
          </cell>
          <cell r="D3444">
            <v>0</v>
          </cell>
        </row>
        <row r="3445">
          <cell r="A3445" t="str">
            <v xml:space="preserve">5434-2-120                                   </v>
          </cell>
          <cell r="C3445">
            <v>0</v>
          </cell>
          <cell r="D3445">
            <v>0</v>
          </cell>
        </row>
        <row r="3446">
          <cell r="A3446" t="str">
            <v xml:space="preserve">5434-2-130                                   </v>
          </cell>
          <cell r="C3446">
            <v>0</v>
          </cell>
          <cell r="D3446">
            <v>0</v>
          </cell>
        </row>
        <row r="3447">
          <cell r="A3447" t="str">
            <v xml:space="preserve">5434-2-140                                   </v>
          </cell>
          <cell r="C3447">
            <v>0</v>
          </cell>
          <cell r="D3447">
            <v>0</v>
          </cell>
        </row>
        <row r="3448">
          <cell r="A3448" t="str">
            <v xml:space="preserve">5434-2-141                                   </v>
          </cell>
          <cell r="C3448">
            <v>0</v>
          </cell>
          <cell r="D3448">
            <v>0</v>
          </cell>
        </row>
        <row r="3449">
          <cell r="A3449" t="str">
            <v xml:space="preserve">5434-2-142                                   </v>
          </cell>
          <cell r="C3449">
            <v>0</v>
          </cell>
          <cell r="D3449">
            <v>0</v>
          </cell>
        </row>
        <row r="3450">
          <cell r="A3450" t="str">
            <v xml:space="preserve">5434-2-200                                   </v>
          </cell>
          <cell r="C3450">
            <v>0</v>
          </cell>
          <cell r="D3450">
            <v>0</v>
          </cell>
        </row>
        <row r="3451">
          <cell r="A3451" t="str">
            <v xml:space="preserve">5434-2-300                                   </v>
          </cell>
          <cell r="C3451">
            <v>0</v>
          </cell>
          <cell r="D3451">
            <v>0</v>
          </cell>
        </row>
        <row r="3452">
          <cell r="A3452" t="str">
            <v xml:space="preserve">5434-2-400                                   </v>
          </cell>
          <cell r="C3452">
            <v>11400</v>
          </cell>
          <cell r="D3452">
            <v>0</v>
          </cell>
        </row>
        <row r="3453">
          <cell r="A3453" t="str">
            <v xml:space="preserve">5434-2-500                                   </v>
          </cell>
          <cell r="C3453">
            <v>0</v>
          </cell>
          <cell r="D3453">
            <v>0</v>
          </cell>
        </row>
        <row r="3454">
          <cell r="A3454" t="str">
            <v xml:space="preserve">5434-2-600                                   </v>
          </cell>
          <cell r="C3454">
            <v>0</v>
          </cell>
          <cell r="D3454">
            <v>0</v>
          </cell>
        </row>
        <row r="3455">
          <cell r="A3455" t="str">
            <v xml:space="preserve">5434-2-610                                   </v>
          </cell>
          <cell r="C3455">
            <v>0</v>
          </cell>
          <cell r="D3455">
            <v>0</v>
          </cell>
        </row>
        <row r="3456">
          <cell r="A3456" t="str">
            <v xml:space="preserve">5434-2-620                                   </v>
          </cell>
          <cell r="C3456">
            <v>0</v>
          </cell>
          <cell r="D3456">
            <v>0</v>
          </cell>
        </row>
        <row r="3457">
          <cell r="A3457" t="str">
            <v xml:space="preserve">5434-2-700                                   </v>
          </cell>
          <cell r="C3457">
            <v>0</v>
          </cell>
          <cell r="D3457">
            <v>0</v>
          </cell>
        </row>
        <row r="3458">
          <cell r="A3458" t="str">
            <v xml:space="preserve">5434-2-710                                   </v>
          </cell>
          <cell r="C3458">
            <v>0</v>
          </cell>
          <cell r="D3458">
            <v>0</v>
          </cell>
        </row>
        <row r="3459">
          <cell r="A3459" t="str">
            <v xml:space="preserve">5434-2-720                                   </v>
          </cell>
          <cell r="C3459">
            <v>0</v>
          </cell>
          <cell r="D3459">
            <v>0</v>
          </cell>
        </row>
        <row r="3460">
          <cell r="A3460" t="str">
            <v xml:space="preserve">5434-3                                       </v>
          </cell>
          <cell r="C3460">
            <v>0</v>
          </cell>
          <cell r="D3460">
            <v>0</v>
          </cell>
        </row>
        <row r="3461">
          <cell r="A3461" t="str">
            <v xml:space="preserve">5434-3-000                                   </v>
          </cell>
          <cell r="C3461">
            <v>0</v>
          </cell>
          <cell r="D3461">
            <v>0</v>
          </cell>
        </row>
        <row r="3462">
          <cell r="A3462" t="str">
            <v xml:space="preserve">5434-3-100                                   </v>
          </cell>
          <cell r="C3462">
            <v>0</v>
          </cell>
          <cell r="D3462">
            <v>0</v>
          </cell>
        </row>
        <row r="3463">
          <cell r="A3463" t="str">
            <v xml:space="preserve">5434-3-200                                   </v>
          </cell>
          <cell r="C3463">
            <v>0</v>
          </cell>
          <cell r="D3463">
            <v>0</v>
          </cell>
        </row>
        <row r="3464">
          <cell r="A3464" t="str">
            <v xml:space="preserve">5434-5                                       </v>
          </cell>
          <cell r="C3464">
            <v>0</v>
          </cell>
          <cell r="D3464">
            <v>0</v>
          </cell>
        </row>
        <row r="3465">
          <cell r="A3465" t="str">
            <v xml:space="preserve">5434-5-100                                   </v>
          </cell>
          <cell r="C3465">
            <v>0</v>
          </cell>
          <cell r="D3465">
            <v>0</v>
          </cell>
        </row>
        <row r="3466">
          <cell r="A3466" t="str">
            <v xml:space="preserve">5434-5-200                                   </v>
          </cell>
          <cell r="C3466">
            <v>0</v>
          </cell>
          <cell r="D3466">
            <v>0</v>
          </cell>
        </row>
        <row r="3467">
          <cell r="A3467" t="str">
            <v xml:space="preserve">5434-6                                       </v>
          </cell>
          <cell r="C3467">
            <v>0</v>
          </cell>
          <cell r="D3467">
            <v>0</v>
          </cell>
        </row>
        <row r="3468">
          <cell r="A3468" t="str">
            <v xml:space="preserve">5434-6-100                                   </v>
          </cell>
          <cell r="C3468">
            <v>0</v>
          </cell>
          <cell r="D3468">
            <v>0</v>
          </cell>
        </row>
        <row r="3469">
          <cell r="A3469" t="str">
            <v xml:space="preserve">5434-6-150                                   </v>
          </cell>
          <cell r="C3469">
            <v>0</v>
          </cell>
          <cell r="D3469">
            <v>0</v>
          </cell>
        </row>
        <row r="3470">
          <cell r="A3470" t="str">
            <v xml:space="preserve">5434-6-170                                   </v>
          </cell>
          <cell r="C3470">
            <v>0</v>
          </cell>
          <cell r="D3470">
            <v>0</v>
          </cell>
        </row>
        <row r="3471">
          <cell r="A3471" t="str">
            <v xml:space="preserve">5434-6-200                                   </v>
          </cell>
          <cell r="C3471">
            <v>0</v>
          </cell>
          <cell r="D3471">
            <v>0</v>
          </cell>
        </row>
        <row r="3472">
          <cell r="A3472" t="str">
            <v xml:space="preserve">5434-6-250                                   </v>
          </cell>
          <cell r="C3472">
            <v>0</v>
          </cell>
          <cell r="D3472">
            <v>0</v>
          </cell>
        </row>
        <row r="3473">
          <cell r="A3473" t="str">
            <v xml:space="preserve">5434-6-270                                   </v>
          </cell>
          <cell r="C3473">
            <v>0</v>
          </cell>
          <cell r="D3473">
            <v>0</v>
          </cell>
        </row>
        <row r="3474">
          <cell r="A3474" t="str">
            <v xml:space="preserve">5434-6-300                                   </v>
          </cell>
          <cell r="C3474">
            <v>1000</v>
          </cell>
          <cell r="D3474">
            <v>0</v>
          </cell>
        </row>
        <row r="3475">
          <cell r="A3475" t="str">
            <v xml:space="preserve">5434-7-100                                   </v>
          </cell>
          <cell r="C3475">
            <v>0</v>
          </cell>
          <cell r="D3475">
            <v>0</v>
          </cell>
        </row>
        <row r="3476">
          <cell r="A3476" t="str">
            <v xml:space="preserve">5434-7-200                                   </v>
          </cell>
          <cell r="C3476">
            <v>0</v>
          </cell>
          <cell r="D3476">
            <v>0</v>
          </cell>
        </row>
        <row r="3477">
          <cell r="A3477" t="str">
            <v xml:space="preserve">5435-2                                       </v>
          </cell>
          <cell r="C3477">
            <v>0</v>
          </cell>
          <cell r="D3477">
            <v>0</v>
          </cell>
        </row>
        <row r="3478">
          <cell r="A3478" t="str">
            <v xml:space="preserve">5435-2-000                                   </v>
          </cell>
          <cell r="C3478">
            <v>0</v>
          </cell>
          <cell r="D3478">
            <v>0</v>
          </cell>
        </row>
        <row r="3479">
          <cell r="A3479" t="str">
            <v xml:space="preserve">5435-2-100                                   </v>
          </cell>
          <cell r="C3479">
            <v>0</v>
          </cell>
          <cell r="D3479">
            <v>0</v>
          </cell>
        </row>
        <row r="3480">
          <cell r="A3480" t="str">
            <v xml:space="preserve">5435-2-110                                   </v>
          </cell>
          <cell r="C3480">
            <v>0</v>
          </cell>
          <cell r="D3480">
            <v>0</v>
          </cell>
        </row>
        <row r="3481">
          <cell r="A3481" t="str">
            <v xml:space="preserve">5435-2-120                                   </v>
          </cell>
          <cell r="C3481">
            <v>0</v>
          </cell>
          <cell r="D3481">
            <v>0</v>
          </cell>
        </row>
        <row r="3482">
          <cell r="A3482" t="str">
            <v xml:space="preserve">5435-2-130                                   </v>
          </cell>
          <cell r="C3482">
            <v>0</v>
          </cell>
          <cell r="D3482">
            <v>0</v>
          </cell>
        </row>
        <row r="3483">
          <cell r="A3483" t="str">
            <v xml:space="preserve">5435-2-140                                   </v>
          </cell>
          <cell r="C3483">
            <v>0</v>
          </cell>
          <cell r="D3483">
            <v>0</v>
          </cell>
        </row>
        <row r="3484">
          <cell r="A3484" t="str">
            <v xml:space="preserve">5435-2-141                                   </v>
          </cell>
          <cell r="C3484">
            <v>0</v>
          </cell>
          <cell r="D3484">
            <v>0</v>
          </cell>
        </row>
        <row r="3485">
          <cell r="A3485" t="str">
            <v xml:space="preserve">5435-2-142                                   </v>
          </cell>
          <cell r="C3485">
            <v>0</v>
          </cell>
          <cell r="D3485">
            <v>0</v>
          </cell>
        </row>
        <row r="3486">
          <cell r="A3486" t="str">
            <v xml:space="preserve">5435-2-200                                   </v>
          </cell>
          <cell r="C3486">
            <v>0</v>
          </cell>
          <cell r="D3486">
            <v>0</v>
          </cell>
        </row>
        <row r="3487">
          <cell r="A3487" t="str">
            <v xml:space="preserve">5435-2-300                                   </v>
          </cell>
          <cell r="C3487">
            <v>0</v>
          </cell>
          <cell r="D3487">
            <v>0</v>
          </cell>
        </row>
        <row r="3488">
          <cell r="A3488" t="str">
            <v xml:space="preserve">5435-2-400                                   </v>
          </cell>
          <cell r="C3488">
            <v>0</v>
          </cell>
          <cell r="D3488">
            <v>0</v>
          </cell>
        </row>
        <row r="3489">
          <cell r="A3489" t="str">
            <v xml:space="preserve">5435-2-500                                   </v>
          </cell>
          <cell r="C3489">
            <v>0</v>
          </cell>
          <cell r="D3489">
            <v>0</v>
          </cell>
        </row>
        <row r="3490">
          <cell r="A3490" t="str">
            <v xml:space="preserve">5435-2-600                                   </v>
          </cell>
          <cell r="C3490">
            <v>0</v>
          </cell>
          <cell r="D3490">
            <v>0</v>
          </cell>
        </row>
        <row r="3491">
          <cell r="A3491" t="str">
            <v xml:space="preserve">5435-2-610                                   </v>
          </cell>
          <cell r="C3491">
            <v>0</v>
          </cell>
          <cell r="D3491">
            <v>0</v>
          </cell>
        </row>
        <row r="3492">
          <cell r="A3492" t="str">
            <v xml:space="preserve">5435-2-620                                   </v>
          </cell>
          <cell r="C3492">
            <v>0</v>
          </cell>
          <cell r="D3492">
            <v>0</v>
          </cell>
        </row>
        <row r="3493">
          <cell r="A3493" t="str">
            <v xml:space="preserve">5435-2-700                                   </v>
          </cell>
          <cell r="C3493">
            <v>0</v>
          </cell>
          <cell r="D3493">
            <v>0</v>
          </cell>
        </row>
        <row r="3494">
          <cell r="A3494" t="str">
            <v xml:space="preserve">5435-2-710                                   </v>
          </cell>
          <cell r="C3494">
            <v>0</v>
          </cell>
          <cell r="D3494">
            <v>0</v>
          </cell>
        </row>
        <row r="3495">
          <cell r="A3495" t="str">
            <v xml:space="preserve">5435-2-720                                   </v>
          </cell>
          <cell r="C3495">
            <v>0</v>
          </cell>
          <cell r="D3495">
            <v>0</v>
          </cell>
        </row>
        <row r="3496">
          <cell r="A3496" t="str">
            <v xml:space="preserve">5435-3                                       </v>
          </cell>
          <cell r="C3496">
            <v>0</v>
          </cell>
          <cell r="D3496">
            <v>0</v>
          </cell>
        </row>
        <row r="3497">
          <cell r="A3497" t="str">
            <v xml:space="preserve">5435-3-000                                   </v>
          </cell>
          <cell r="C3497">
            <v>0</v>
          </cell>
          <cell r="D3497">
            <v>0</v>
          </cell>
        </row>
        <row r="3498">
          <cell r="A3498" t="str">
            <v xml:space="preserve">5435-3-100                                   </v>
          </cell>
          <cell r="C3498">
            <v>0</v>
          </cell>
          <cell r="D3498">
            <v>0</v>
          </cell>
        </row>
        <row r="3499">
          <cell r="A3499" t="str">
            <v xml:space="preserve">5435-3-200                                   </v>
          </cell>
          <cell r="C3499">
            <v>0</v>
          </cell>
          <cell r="D3499">
            <v>0</v>
          </cell>
        </row>
        <row r="3500">
          <cell r="A3500" t="str">
            <v xml:space="preserve">5435-5                                       </v>
          </cell>
          <cell r="C3500">
            <v>0</v>
          </cell>
          <cell r="D3500">
            <v>0</v>
          </cell>
        </row>
        <row r="3501">
          <cell r="A3501" t="str">
            <v xml:space="preserve">5435-5-100                                   </v>
          </cell>
          <cell r="C3501">
            <v>0</v>
          </cell>
          <cell r="D3501">
            <v>0</v>
          </cell>
        </row>
        <row r="3502">
          <cell r="A3502" t="str">
            <v xml:space="preserve">5435-5-200                                   </v>
          </cell>
          <cell r="C3502">
            <v>0</v>
          </cell>
          <cell r="D3502">
            <v>0</v>
          </cell>
        </row>
        <row r="3503">
          <cell r="A3503" t="str">
            <v xml:space="preserve">5435-6                                       </v>
          </cell>
          <cell r="C3503">
            <v>0</v>
          </cell>
          <cell r="D3503">
            <v>0</v>
          </cell>
        </row>
        <row r="3504">
          <cell r="A3504" t="str">
            <v xml:space="preserve">5435-6-100                                   </v>
          </cell>
          <cell r="C3504">
            <v>0</v>
          </cell>
          <cell r="D3504">
            <v>0</v>
          </cell>
        </row>
        <row r="3505">
          <cell r="A3505" t="str">
            <v xml:space="preserve">5435-6-150                                   </v>
          </cell>
          <cell r="C3505">
            <v>0</v>
          </cell>
          <cell r="D3505">
            <v>0</v>
          </cell>
        </row>
        <row r="3506">
          <cell r="A3506" t="str">
            <v xml:space="preserve">5435-6-170                                   </v>
          </cell>
          <cell r="C3506">
            <v>0</v>
          </cell>
          <cell r="D3506">
            <v>0</v>
          </cell>
        </row>
        <row r="3507">
          <cell r="A3507" t="str">
            <v xml:space="preserve">5435-6-200                                   </v>
          </cell>
          <cell r="C3507">
            <v>0</v>
          </cell>
          <cell r="D3507">
            <v>0</v>
          </cell>
        </row>
        <row r="3508">
          <cell r="A3508" t="str">
            <v xml:space="preserve">5435-6-250                                   </v>
          </cell>
          <cell r="C3508">
            <v>0</v>
          </cell>
          <cell r="D3508">
            <v>0</v>
          </cell>
        </row>
        <row r="3509">
          <cell r="A3509" t="str">
            <v xml:space="preserve">5435-6-270                                   </v>
          </cell>
          <cell r="C3509">
            <v>0</v>
          </cell>
          <cell r="D3509">
            <v>0</v>
          </cell>
        </row>
        <row r="3510">
          <cell r="A3510" t="str">
            <v xml:space="preserve">5435-6-300                                   </v>
          </cell>
          <cell r="C3510">
            <v>0</v>
          </cell>
          <cell r="D3510">
            <v>0</v>
          </cell>
        </row>
        <row r="3511">
          <cell r="A3511" t="str">
            <v xml:space="preserve">5435-7-100                                   </v>
          </cell>
          <cell r="C3511">
            <v>0</v>
          </cell>
          <cell r="D3511">
            <v>0</v>
          </cell>
        </row>
        <row r="3512">
          <cell r="A3512" t="str">
            <v xml:space="preserve">5435-7-200                                   </v>
          </cell>
          <cell r="C3512">
            <v>0</v>
          </cell>
          <cell r="D3512">
            <v>0</v>
          </cell>
        </row>
        <row r="3513">
          <cell r="A3513" t="str">
            <v xml:space="preserve">5438-2                                       </v>
          </cell>
          <cell r="C3513">
            <v>0</v>
          </cell>
          <cell r="D3513">
            <v>0</v>
          </cell>
        </row>
        <row r="3514">
          <cell r="A3514" t="str">
            <v xml:space="preserve">5438-2-000                                   </v>
          </cell>
          <cell r="C3514">
            <v>1950</v>
          </cell>
          <cell r="D3514">
            <v>0</v>
          </cell>
        </row>
        <row r="3515">
          <cell r="A3515" t="str">
            <v xml:space="preserve">5438-2-100                                   </v>
          </cell>
          <cell r="C3515">
            <v>0</v>
          </cell>
          <cell r="D3515">
            <v>0</v>
          </cell>
        </row>
        <row r="3516">
          <cell r="A3516" t="str">
            <v xml:space="preserve">5438-2-110                                   </v>
          </cell>
          <cell r="C3516">
            <v>2260</v>
          </cell>
          <cell r="D3516">
            <v>1100</v>
          </cell>
        </row>
        <row r="3517">
          <cell r="A3517" t="str">
            <v xml:space="preserve">5438-2-120                                   </v>
          </cell>
          <cell r="C3517">
            <v>2270</v>
          </cell>
          <cell r="D3517">
            <v>300</v>
          </cell>
        </row>
        <row r="3518">
          <cell r="A3518" t="str">
            <v xml:space="preserve">5438-2-130                                   </v>
          </cell>
          <cell r="C3518">
            <v>2340</v>
          </cell>
          <cell r="D3518">
            <v>0</v>
          </cell>
        </row>
        <row r="3519">
          <cell r="A3519" t="str">
            <v xml:space="preserve">5438-2-140                                   </v>
          </cell>
          <cell r="C3519">
            <v>0</v>
          </cell>
          <cell r="D3519">
            <v>0</v>
          </cell>
        </row>
        <row r="3520">
          <cell r="A3520" t="str">
            <v xml:space="preserve">5438-2-141                                   </v>
          </cell>
          <cell r="C3520">
            <v>0</v>
          </cell>
          <cell r="D3520">
            <v>0</v>
          </cell>
        </row>
        <row r="3521">
          <cell r="A3521" t="str">
            <v xml:space="preserve">5438-2-142                                   </v>
          </cell>
          <cell r="C3521">
            <v>0</v>
          </cell>
          <cell r="D3521">
            <v>0</v>
          </cell>
        </row>
        <row r="3522">
          <cell r="A3522" t="str">
            <v xml:space="preserve">5438-2-200                                   </v>
          </cell>
          <cell r="C3522">
            <v>400</v>
          </cell>
          <cell r="D3522">
            <v>0</v>
          </cell>
        </row>
        <row r="3523">
          <cell r="A3523" t="str">
            <v xml:space="preserve">5438-2-300                                   </v>
          </cell>
          <cell r="C3523">
            <v>0</v>
          </cell>
          <cell r="D3523">
            <v>0</v>
          </cell>
        </row>
        <row r="3524">
          <cell r="A3524" t="str">
            <v xml:space="preserve">5438-2-400                                   </v>
          </cell>
          <cell r="C3524">
            <v>23685</v>
          </cell>
          <cell r="D3524">
            <v>2600</v>
          </cell>
        </row>
        <row r="3525">
          <cell r="A3525" t="str">
            <v xml:space="preserve">5438-2-500                                   </v>
          </cell>
          <cell r="C3525">
            <v>0</v>
          </cell>
          <cell r="D3525">
            <v>0</v>
          </cell>
        </row>
        <row r="3526">
          <cell r="A3526" t="str">
            <v xml:space="preserve">5438-2-600                                   </v>
          </cell>
          <cell r="C3526">
            <v>0</v>
          </cell>
          <cell r="D3526">
            <v>400</v>
          </cell>
        </row>
        <row r="3527">
          <cell r="A3527" t="str">
            <v xml:space="preserve">5438-2-610                                   </v>
          </cell>
          <cell r="C3527">
            <v>0</v>
          </cell>
          <cell r="D3527">
            <v>0</v>
          </cell>
        </row>
        <row r="3528">
          <cell r="A3528" t="str">
            <v xml:space="preserve">5438-2-620                                   </v>
          </cell>
          <cell r="C3528">
            <v>0</v>
          </cell>
          <cell r="D3528">
            <v>0</v>
          </cell>
        </row>
        <row r="3529">
          <cell r="A3529" t="str">
            <v xml:space="preserve">5438-2-700                                   </v>
          </cell>
          <cell r="C3529">
            <v>2506.42</v>
          </cell>
          <cell r="D3529">
            <v>400</v>
          </cell>
        </row>
        <row r="3530">
          <cell r="A3530" t="str">
            <v xml:space="preserve">5438-2-710                                   </v>
          </cell>
          <cell r="C3530">
            <v>0</v>
          </cell>
          <cell r="D3530">
            <v>0</v>
          </cell>
        </row>
        <row r="3531">
          <cell r="A3531" t="str">
            <v xml:space="preserve">5438-2-720                                   </v>
          </cell>
          <cell r="C3531">
            <v>0</v>
          </cell>
          <cell r="D3531">
            <v>0</v>
          </cell>
        </row>
        <row r="3532">
          <cell r="A3532" t="str">
            <v xml:space="preserve">5438-3                                       </v>
          </cell>
          <cell r="C3532">
            <v>0</v>
          </cell>
          <cell r="D3532">
            <v>0</v>
          </cell>
        </row>
        <row r="3533">
          <cell r="A3533" t="str">
            <v xml:space="preserve">5438-3-000                                   </v>
          </cell>
          <cell r="C3533">
            <v>0</v>
          </cell>
          <cell r="D3533">
            <v>0</v>
          </cell>
        </row>
        <row r="3534">
          <cell r="A3534" t="str">
            <v xml:space="preserve">5438-3-100                                   </v>
          </cell>
          <cell r="C3534">
            <v>800</v>
          </cell>
          <cell r="D3534">
            <v>0</v>
          </cell>
        </row>
        <row r="3535">
          <cell r="A3535" t="str">
            <v xml:space="preserve">5438-3-200                                   </v>
          </cell>
          <cell r="C3535">
            <v>0</v>
          </cell>
          <cell r="D3535">
            <v>0</v>
          </cell>
        </row>
        <row r="3536">
          <cell r="A3536" t="str">
            <v xml:space="preserve">5438-5                                       </v>
          </cell>
          <cell r="C3536">
            <v>0</v>
          </cell>
          <cell r="D3536">
            <v>0</v>
          </cell>
        </row>
        <row r="3537">
          <cell r="A3537" t="str">
            <v xml:space="preserve">5438-5-100                                   </v>
          </cell>
          <cell r="C3537">
            <v>0</v>
          </cell>
          <cell r="D3537">
            <v>0</v>
          </cell>
        </row>
        <row r="3538">
          <cell r="A3538" t="str">
            <v xml:space="preserve">5438-5-200                                   </v>
          </cell>
          <cell r="C3538">
            <v>0</v>
          </cell>
          <cell r="D3538">
            <v>0</v>
          </cell>
        </row>
        <row r="3539">
          <cell r="A3539" t="str">
            <v xml:space="preserve">5438-6                                       </v>
          </cell>
          <cell r="C3539">
            <v>0</v>
          </cell>
          <cell r="D3539">
            <v>0</v>
          </cell>
        </row>
        <row r="3540">
          <cell r="A3540" t="str">
            <v xml:space="preserve">5438-6-100                                   </v>
          </cell>
          <cell r="C3540">
            <v>0</v>
          </cell>
          <cell r="D3540">
            <v>0</v>
          </cell>
        </row>
        <row r="3541">
          <cell r="A3541" t="str">
            <v xml:space="preserve">5438-6-150                                   </v>
          </cell>
          <cell r="C3541">
            <v>0</v>
          </cell>
          <cell r="D3541">
            <v>0</v>
          </cell>
        </row>
        <row r="3542">
          <cell r="A3542" t="str">
            <v xml:space="preserve">5438-6-170                                   </v>
          </cell>
          <cell r="C3542">
            <v>0</v>
          </cell>
          <cell r="D3542">
            <v>0</v>
          </cell>
        </row>
        <row r="3543">
          <cell r="A3543" t="str">
            <v xml:space="preserve">5438-6-200                                   </v>
          </cell>
          <cell r="C3543">
            <v>0</v>
          </cell>
          <cell r="D3543">
            <v>0</v>
          </cell>
        </row>
        <row r="3544">
          <cell r="A3544" t="str">
            <v xml:space="preserve">5438-6-250                                   </v>
          </cell>
          <cell r="C3544">
            <v>0</v>
          </cell>
          <cell r="D3544">
            <v>0</v>
          </cell>
        </row>
        <row r="3545">
          <cell r="A3545" t="str">
            <v xml:space="preserve">5438-6-270                                   </v>
          </cell>
          <cell r="C3545">
            <v>0</v>
          </cell>
          <cell r="D3545">
            <v>0</v>
          </cell>
        </row>
        <row r="3546">
          <cell r="A3546" t="str">
            <v xml:space="preserve">5438-6-300                                   </v>
          </cell>
          <cell r="C3546">
            <v>2160</v>
          </cell>
          <cell r="D3546">
            <v>0</v>
          </cell>
        </row>
        <row r="3547">
          <cell r="A3547" t="str">
            <v xml:space="preserve">5438-7-100                                   </v>
          </cell>
          <cell r="C3547">
            <v>0</v>
          </cell>
          <cell r="D3547">
            <v>0</v>
          </cell>
        </row>
        <row r="3548">
          <cell r="A3548" t="str">
            <v xml:space="preserve">5438-7-200                                   </v>
          </cell>
          <cell r="C3548">
            <v>0</v>
          </cell>
          <cell r="D3548">
            <v>0</v>
          </cell>
        </row>
        <row r="3549">
          <cell r="A3549" t="str">
            <v xml:space="preserve">5440-2-710                                   </v>
          </cell>
          <cell r="C3549">
            <v>244455.83</v>
          </cell>
          <cell r="D3549">
            <v>0</v>
          </cell>
        </row>
        <row r="3550">
          <cell r="A3550" t="str">
            <v xml:space="preserve">5440-3-100                                   </v>
          </cell>
          <cell r="C3550">
            <v>412069.35</v>
          </cell>
          <cell r="D3550">
            <v>0</v>
          </cell>
        </row>
        <row r="3551">
          <cell r="A3551" t="str">
            <v xml:space="preserve">5440-6-100                                   </v>
          </cell>
          <cell r="C3551">
            <v>65716.25</v>
          </cell>
          <cell r="D3551">
            <v>0</v>
          </cell>
        </row>
        <row r="3552">
          <cell r="A3552" t="str">
            <v xml:space="preserve">5440-6-150                                   </v>
          </cell>
          <cell r="C3552">
            <v>0</v>
          </cell>
          <cell r="D3552">
            <v>0</v>
          </cell>
        </row>
        <row r="3553">
          <cell r="A3553" t="str">
            <v xml:space="preserve">5441-2-710                                   </v>
          </cell>
          <cell r="C3553">
            <v>699693.16</v>
          </cell>
          <cell r="D3553">
            <v>0</v>
          </cell>
        </row>
        <row r="3554">
          <cell r="A3554" t="str">
            <v xml:space="preserve">5441-2-720                                   </v>
          </cell>
          <cell r="C3554">
            <v>236650</v>
          </cell>
          <cell r="D3554">
            <v>19810.399999999994</v>
          </cell>
        </row>
        <row r="3555">
          <cell r="A3555" t="str">
            <v xml:space="preserve">5510                                         </v>
          </cell>
          <cell r="C3555">
            <v>-28099906.149999999</v>
          </cell>
          <cell r="D3555">
            <v>31893693.669999998</v>
          </cell>
        </row>
        <row r="3556">
          <cell r="A3556" t="str">
            <v xml:space="preserve">5511                                         </v>
          </cell>
          <cell r="C3556">
            <v>4369715.37</v>
          </cell>
          <cell r="D3556">
            <v>0</v>
          </cell>
        </row>
        <row r="3557">
          <cell r="A3557" t="str">
            <v xml:space="preserve">5610-1-83                                    </v>
          </cell>
          <cell r="C3557">
            <v>0</v>
          </cell>
          <cell r="D3557">
            <v>0</v>
          </cell>
        </row>
        <row r="3558">
          <cell r="A3558" t="str">
            <v xml:space="preserve">5611-1-84                                    </v>
          </cell>
          <cell r="C3558">
            <v>0</v>
          </cell>
          <cell r="D3558">
            <v>0</v>
          </cell>
        </row>
        <row r="3559">
          <cell r="A3559" t="str">
            <v xml:space="preserve">5612-1-86                                    </v>
          </cell>
          <cell r="C3559">
            <v>0</v>
          </cell>
          <cell r="D3559">
            <v>0</v>
          </cell>
        </row>
        <row r="3560">
          <cell r="A3560" t="str">
            <v xml:space="preserve">5613-1-88                                    </v>
          </cell>
          <cell r="C3560">
            <v>36245.660000000003</v>
          </cell>
          <cell r="D3560">
            <v>0</v>
          </cell>
        </row>
        <row r="3561">
          <cell r="A3561" t="str">
            <v xml:space="preserve">5710                                         </v>
          </cell>
          <cell r="C3561">
            <v>0</v>
          </cell>
          <cell r="D3561">
            <v>0</v>
          </cell>
        </row>
        <row r="3562">
          <cell r="A3562" t="str">
            <v xml:space="preserve">6000-1-500                                   </v>
          </cell>
          <cell r="C3562">
            <v>0</v>
          </cell>
          <cell r="D3562">
            <v>0</v>
          </cell>
        </row>
        <row r="3563">
          <cell r="A3563" t="str">
            <v xml:space="preserve">6000-1-510                                   </v>
          </cell>
          <cell r="C3563">
            <v>0</v>
          </cell>
          <cell r="D3563">
            <v>0</v>
          </cell>
        </row>
        <row r="3564">
          <cell r="A3564" t="str">
            <v xml:space="preserve">6000-1-520                                   </v>
          </cell>
          <cell r="C3564">
            <v>0</v>
          </cell>
          <cell r="D3564">
            <v>0</v>
          </cell>
        </row>
        <row r="3565">
          <cell r="A3565" t="str">
            <v xml:space="preserve">6000-3-100                                   </v>
          </cell>
          <cell r="C3565">
            <v>0</v>
          </cell>
          <cell r="D3565">
            <v>0</v>
          </cell>
        </row>
        <row r="3566">
          <cell r="A3566" t="str">
            <v xml:space="preserve">6000-3-500                                   </v>
          </cell>
          <cell r="C3566">
            <v>0</v>
          </cell>
          <cell r="D3566">
            <v>0</v>
          </cell>
        </row>
        <row r="3567">
          <cell r="A3567" t="str">
            <v xml:space="preserve">6000-5-100                                   </v>
          </cell>
          <cell r="C3567">
            <v>0</v>
          </cell>
          <cell r="D3567">
            <v>0</v>
          </cell>
        </row>
        <row r="3568">
          <cell r="A3568" t="str">
            <v xml:space="preserve">6000-6-100                                   </v>
          </cell>
          <cell r="C3568">
            <v>0</v>
          </cell>
          <cell r="D3568">
            <v>0</v>
          </cell>
        </row>
        <row r="3569">
          <cell r="A3569" t="str">
            <v xml:space="preserve">6000-6-500                                   </v>
          </cell>
          <cell r="C3569">
            <v>0</v>
          </cell>
          <cell r="D3569">
            <v>0</v>
          </cell>
        </row>
        <row r="3570">
          <cell r="A3570" t="str">
            <v xml:space="preserve">6010-1                                       </v>
          </cell>
          <cell r="C3570">
            <v>0</v>
          </cell>
          <cell r="D3570">
            <v>0</v>
          </cell>
        </row>
        <row r="3571">
          <cell r="A3571" t="str">
            <v xml:space="preserve">6010-1-500                                   </v>
          </cell>
          <cell r="C3571">
            <v>1616016.67</v>
          </cell>
          <cell r="D3571">
            <v>425233.34000000008</v>
          </cell>
        </row>
        <row r="3572">
          <cell r="A3572" t="str">
            <v xml:space="preserve">6010-1-510                                   </v>
          </cell>
          <cell r="C3572">
            <v>0</v>
          </cell>
          <cell r="D3572">
            <v>0</v>
          </cell>
        </row>
        <row r="3573">
          <cell r="A3573" t="str">
            <v xml:space="preserve">6010-1-520                                   </v>
          </cell>
          <cell r="C3573">
            <v>0</v>
          </cell>
          <cell r="D3573">
            <v>0</v>
          </cell>
        </row>
        <row r="3574">
          <cell r="A3574" t="str">
            <v xml:space="preserve">6011-1                                       </v>
          </cell>
          <cell r="C3574">
            <v>0</v>
          </cell>
          <cell r="D3574">
            <v>0</v>
          </cell>
        </row>
        <row r="3575">
          <cell r="A3575" t="str">
            <v xml:space="preserve">6011-1-500                                   </v>
          </cell>
          <cell r="C3575">
            <v>191000</v>
          </cell>
          <cell r="D3575">
            <v>33800</v>
          </cell>
        </row>
        <row r="3576">
          <cell r="A3576" t="str">
            <v xml:space="preserve">6011-1-510                                   </v>
          </cell>
          <cell r="C3576">
            <v>0</v>
          </cell>
          <cell r="D3576">
            <v>0</v>
          </cell>
        </row>
        <row r="3577">
          <cell r="A3577" t="str">
            <v xml:space="preserve">6011-1-520                                   </v>
          </cell>
          <cell r="C3577">
            <v>0</v>
          </cell>
          <cell r="D3577">
            <v>0</v>
          </cell>
        </row>
        <row r="3578">
          <cell r="A3578" t="str">
            <v xml:space="preserve">6012-1                                       </v>
          </cell>
          <cell r="C3578">
            <v>0</v>
          </cell>
          <cell r="D3578">
            <v>0</v>
          </cell>
        </row>
        <row r="3579">
          <cell r="A3579" t="str">
            <v xml:space="preserve">6012-1-500                                   </v>
          </cell>
          <cell r="C3579">
            <v>0</v>
          </cell>
          <cell r="D3579">
            <v>0</v>
          </cell>
        </row>
        <row r="3580">
          <cell r="A3580" t="str">
            <v xml:space="preserve">6012-1-510                                   </v>
          </cell>
          <cell r="C3580">
            <v>0</v>
          </cell>
          <cell r="D3580">
            <v>0</v>
          </cell>
        </row>
        <row r="3581">
          <cell r="A3581" t="str">
            <v xml:space="preserve">6012-1-520                                   </v>
          </cell>
          <cell r="C3581">
            <v>0</v>
          </cell>
          <cell r="D3581">
            <v>0</v>
          </cell>
        </row>
        <row r="3582">
          <cell r="A3582" t="str">
            <v xml:space="preserve">6013-1                                       </v>
          </cell>
          <cell r="C3582">
            <v>0</v>
          </cell>
          <cell r="D3582">
            <v>0</v>
          </cell>
        </row>
        <row r="3583">
          <cell r="A3583" t="str">
            <v xml:space="preserve">6013-1-500                                   </v>
          </cell>
          <cell r="C3583">
            <v>35875</v>
          </cell>
          <cell r="D3583">
            <v>9000</v>
          </cell>
        </row>
        <row r="3584">
          <cell r="A3584" t="str">
            <v xml:space="preserve">6013-1-510                                   </v>
          </cell>
          <cell r="C3584">
            <v>0</v>
          </cell>
          <cell r="D3584">
            <v>0</v>
          </cell>
        </row>
        <row r="3585">
          <cell r="A3585" t="str">
            <v xml:space="preserve">6013-1-520                                   </v>
          </cell>
          <cell r="C3585">
            <v>0</v>
          </cell>
          <cell r="D3585">
            <v>0</v>
          </cell>
        </row>
        <row r="3586">
          <cell r="A3586" t="str">
            <v xml:space="preserve">6014-1                                       </v>
          </cell>
          <cell r="C3586">
            <v>0</v>
          </cell>
          <cell r="D3586">
            <v>0</v>
          </cell>
        </row>
        <row r="3587">
          <cell r="A3587" t="str">
            <v xml:space="preserve">6014-1-500                                   </v>
          </cell>
          <cell r="C3587">
            <v>53944.5</v>
          </cell>
          <cell r="D3587">
            <v>9958</v>
          </cell>
        </row>
        <row r="3588">
          <cell r="A3588" t="str">
            <v xml:space="preserve">6014-1-510                                   </v>
          </cell>
          <cell r="C3588">
            <v>0</v>
          </cell>
          <cell r="D3588">
            <v>0</v>
          </cell>
        </row>
        <row r="3589">
          <cell r="A3589" t="str">
            <v xml:space="preserve">6014-1-520                                   </v>
          </cell>
          <cell r="C3589">
            <v>0</v>
          </cell>
          <cell r="D3589">
            <v>0</v>
          </cell>
        </row>
        <row r="3590">
          <cell r="A3590" t="str">
            <v xml:space="preserve">6015-1                                       </v>
          </cell>
          <cell r="C3590">
            <v>0</v>
          </cell>
          <cell r="D3590">
            <v>0</v>
          </cell>
        </row>
        <row r="3591">
          <cell r="A3591" t="str">
            <v xml:space="preserve">6015-1-500                                   </v>
          </cell>
          <cell r="C3591">
            <v>173566</v>
          </cell>
          <cell r="D3591">
            <v>37556</v>
          </cell>
        </row>
        <row r="3592">
          <cell r="A3592" t="str">
            <v xml:space="preserve">6015-1-510                                   </v>
          </cell>
          <cell r="C3592">
            <v>0</v>
          </cell>
          <cell r="D3592">
            <v>0</v>
          </cell>
        </row>
        <row r="3593">
          <cell r="A3593" t="str">
            <v xml:space="preserve">6015-1-520                                   </v>
          </cell>
          <cell r="C3593">
            <v>0</v>
          </cell>
          <cell r="D3593">
            <v>0</v>
          </cell>
        </row>
        <row r="3594">
          <cell r="A3594" t="str">
            <v xml:space="preserve">6016-1                                       </v>
          </cell>
          <cell r="C3594">
            <v>0</v>
          </cell>
          <cell r="D3594">
            <v>0</v>
          </cell>
        </row>
        <row r="3595">
          <cell r="A3595" t="str">
            <v xml:space="preserve">6016-1-500                                   </v>
          </cell>
          <cell r="C3595">
            <v>10395</v>
          </cell>
          <cell r="D3595">
            <v>4061.7999999999993</v>
          </cell>
        </row>
        <row r="3596">
          <cell r="A3596" t="str">
            <v xml:space="preserve">6016-1-510                                   </v>
          </cell>
          <cell r="C3596">
            <v>0</v>
          </cell>
          <cell r="D3596">
            <v>0</v>
          </cell>
        </row>
        <row r="3597">
          <cell r="A3597" t="str">
            <v xml:space="preserve">6016-1-520                                   </v>
          </cell>
          <cell r="C3597">
            <v>0</v>
          </cell>
          <cell r="D3597">
            <v>0</v>
          </cell>
        </row>
        <row r="3598">
          <cell r="A3598" t="str">
            <v xml:space="preserve">6017-1                                       </v>
          </cell>
          <cell r="C3598">
            <v>0</v>
          </cell>
          <cell r="D3598">
            <v>0</v>
          </cell>
        </row>
        <row r="3599">
          <cell r="A3599" t="str">
            <v xml:space="preserve">6017-1-500                                   </v>
          </cell>
          <cell r="C3599">
            <v>914</v>
          </cell>
          <cell r="D3599">
            <v>0</v>
          </cell>
        </row>
        <row r="3600">
          <cell r="A3600" t="str">
            <v xml:space="preserve">6017-1-510                                   </v>
          </cell>
          <cell r="C3600">
            <v>0</v>
          </cell>
          <cell r="D3600">
            <v>0</v>
          </cell>
        </row>
        <row r="3601">
          <cell r="A3601" t="str">
            <v xml:space="preserve">6017-1-520                                   </v>
          </cell>
          <cell r="C3601">
            <v>0</v>
          </cell>
          <cell r="D3601">
            <v>0</v>
          </cell>
        </row>
        <row r="3602">
          <cell r="A3602" t="str">
            <v xml:space="preserve">6018-1                                       </v>
          </cell>
          <cell r="C3602">
            <v>0</v>
          </cell>
          <cell r="D3602">
            <v>0</v>
          </cell>
        </row>
        <row r="3603">
          <cell r="A3603" t="str">
            <v xml:space="preserve">6018-1-500                                   </v>
          </cell>
          <cell r="C3603">
            <v>30238</v>
          </cell>
          <cell r="D3603">
            <v>4819.7200000000012</v>
          </cell>
        </row>
        <row r="3604">
          <cell r="A3604" t="str">
            <v xml:space="preserve">6018-1-510                                   </v>
          </cell>
          <cell r="C3604">
            <v>0</v>
          </cell>
          <cell r="D3604">
            <v>0</v>
          </cell>
        </row>
        <row r="3605">
          <cell r="A3605" t="str">
            <v xml:space="preserve">6018-1-520                                   </v>
          </cell>
          <cell r="C3605">
            <v>0</v>
          </cell>
          <cell r="D3605">
            <v>0</v>
          </cell>
        </row>
        <row r="3606">
          <cell r="A3606" t="str">
            <v xml:space="preserve">6019-1                                       </v>
          </cell>
          <cell r="C3606">
            <v>0</v>
          </cell>
          <cell r="D3606">
            <v>0</v>
          </cell>
        </row>
        <row r="3607">
          <cell r="A3607" t="str">
            <v xml:space="preserve">6019-1-500                                   </v>
          </cell>
          <cell r="C3607">
            <v>0</v>
          </cell>
          <cell r="D3607">
            <v>0</v>
          </cell>
        </row>
        <row r="3608">
          <cell r="A3608" t="str">
            <v xml:space="preserve">6019-1-510                                   </v>
          </cell>
          <cell r="C3608">
            <v>0</v>
          </cell>
          <cell r="D3608">
            <v>0</v>
          </cell>
        </row>
        <row r="3609">
          <cell r="A3609" t="str">
            <v xml:space="preserve">6019-1-520                                   </v>
          </cell>
          <cell r="C3609">
            <v>0</v>
          </cell>
          <cell r="D3609">
            <v>0</v>
          </cell>
        </row>
        <row r="3610">
          <cell r="A3610" t="str">
            <v xml:space="preserve">6110-1                                       </v>
          </cell>
          <cell r="C3610">
            <v>0</v>
          </cell>
          <cell r="D3610">
            <v>0</v>
          </cell>
        </row>
        <row r="3611">
          <cell r="A3611" t="str">
            <v xml:space="preserve">6110-1-500                                   </v>
          </cell>
          <cell r="C3611">
            <v>190384.99</v>
          </cell>
          <cell r="D3611">
            <v>30461.570000000007</v>
          </cell>
        </row>
        <row r="3612">
          <cell r="A3612" t="str">
            <v xml:space="preserve">6110-1-510                                   </v>
          </cell>
          <cell r="C3612">
            <v>0</v>
          </cell>
          <cell r="D3612">
            <v>0</v>
          </cell>
        </row>
        <row r="3613">
          <cell r="A3613" t="str">
            <v xml:space="preserve">6110-1-520                                   </v>
          </cell>
          <cell r="C3613">
            <v>0</v>
          </cell>
          <cell r="D3613">
            <v>0</v>
          </cell>
        </row>
        <row r="3614">
          <cell r="A3614" t="str">
            <v xml:space="preserve">6111-1                                       </v>
          </cell>
          <cell r="C3614">
            <v>0</v>
          </cell>
          <cell r="D3614">
            <v>0</v>
          </cell>
        </row>
        <row r="3615">
          <cell r="A3615" t="str">
            <v xml:space="preserve">6111-1-500                                   </v>
          </cell>
          <cell r="C3615">
            <v>49301.56</v>
          </cell>
          <cell r="D3615">
            <v>21654.630000000005</v>
          </cell>
        </row>
        <row r="3616">
          <cell r="A3616" t="str">
            <v xml:space="preserve">6111-1-510                                   </v>
          </cell>
          <cell r="C3616">
            <v>0</v>
          </cell>
          <cell r="D3616">
            <v>0</v>
          </cell>
        </row>
        <row r="3617">
          <cell r="A3617" t="str">
            <v xml:space="preserve">6111-1-520                                   </v>
          </cell>
          <cell r="C3617">
            <v>0</v>
          </cell>
          <cell r="D3617">
            <v>0</v>
          </cell>
        </row>
        <row r="3618">
          <cell r="A3618" t="str">
            <v xml:space="preserve">6112-1                                       </v>
          </cell>
          <cell r="C3618">
            <v>0</v>
          </cell>
          <cell r="D3618">
            <v>0</v>
          </cell>
        </row>
        <row r="3619">
          <cell r="A3619" t="str">
            <v xml:space="preserve">6112-1-500                                   </v>
          </cell>
          <cell r="C3619">
            <v>11268.15</v>
          </cell>
          <cell r="D3619">
            <v>7346.2800000000007</v>
          </cell>
        </row>
        <row r="3620">
          <cell r="A3620" t="str">
            <v xml:space="preserve">6112-1-510                                   </v>
          </cell>
          <cell r="C3620">
            <v>0</v>
          </cell>
          <cell r="D3620">
            <v>0</v>
          </cell>
        </row>
        <row r="3621">
          <cell r="A3621" t="str">
            <v xml:space="preserve">6112-1-520                                   </v>
          </cell>
          <cell r="C3621">
            <v>0</v>
          </cell>
          <cell r="D3621">
            <v>0</v>
          </cell>
        </row>
        <row r="3622">
          <cell r="A3622" t="str">
            <v xml:space="preserve">6113-1                                       </v>
          </cell>
          <cell r="C3622">
            <v>0</v>
          </cell>
          <cell r="D3622">
            <v>0</v>
          </cell>
        </row>
        <row r="3623">
          <cell r="A3623" t="str">
            <v xml:space="preserve">6113-1-500                                   </v>
          </cell>
          <cell r="C3623">
            <v>0</v>
          </cell>
          <cell r="D3623">
            <v>0</v>
          </cell>
        </row>
        <row r="3624">
          <cell r="A3624" t="str">
            <v xml:space="preserve">6113-1-510                                   </v>
          </cell>
          <cell r="C3624">
            <v>0</v>
          </cell>
          <cell r="D3624">
            <v>0</v>
          </cell>
        </row>
        <row r="3625">
          <cell r="A3625" t="str">
            <v xml:space="preserve">6113-1-520                                   </v>
          </cell>
          <cell r="C3625">
            <v>0</v>
          </cell>
          <cell r="D3625">
            <v>0</v>
          </cell>
        </row>
        <row r="3626">
          <cell r="A3626" t="str">
            <v xml:space="preserve">6114-1                                       </v>
          </cell>
          <cell r="C3626">
            <v>0</v>
          </cell>
          <cell r="D3626">
            <v>0</v>
          </cell>
        </row>
        <row r="3627">
          <cell r="A3627" t="str">
            <v xml:space="preserve">6114-1-500                                   </v>
          </cell>
          <cell r="C3627">
            <v>0</v>
          </cell>
          <cell r="D3627">
            <v>0</v>
          </cell>
        </row>
        <row r="3628">
          <cell r="A3628" t="str">
            <v xml:space="preserve">6114-1-510                                   </v>
          </cell>
          <cell r="C3628">
            <v>0</v>
          </cell>
          <cell r="D3628">
            <v>0</v>
          </cell>
        </row>
        <row r="3629">
          <cell r="A3629" t="str">
            <v xml:space="preserve">6114-1-520                                   </v>
          </cell>
          <cell r="C3629">
            <v>0</v>
          </cell>
          <cell r="D3629">
            <v>0</v>
          </cell>
        </row>
        <row r="3630">
          <cell r="A3630" t="str">
            <v xml:space="preserve">6115-1                                       </v>
          </cell>
          <cell r="C3630">
            <v>0</v>
          </cell>
          <cell r="D3630">
            <v>0</v>
          </cell>
        </row>
        <row r="3631">
          <cell r="A3631" t="str">
            <v xml:space="preserve">6115-1-500                                   </v>
          </cell>
          <cell r="C3631">
            <v>163151.28</v>
          </cell>
          <cell r="D3631">
            <v>56650.26999999999</v>
          </cell>
        </row>
        <row r="3632">
          <cell r="A3632" t="str">
            <v xml:space="preserve">6115-1-510                                   </v>
          </cell>
          <cell r="C3632">
            <v>0</v>
          </cell>
          <cell r="D3632">
            <v>0</v>
          </cell>
        </row>
        <row r="3633">
          <cell r="A3633" t="str">
            <v xml:space="preserve">6115-1-520                                   </v>
          </cell>
          <cell r="C3633">
            <v>0</v>
          </cell>
          <cell r="D3633">
            <v>0</v>
          </cell>
        </row>
        <row r="3634">
          <cell r="A3634" t="str">
            <v xml:space="preserve">6116-1                                       </v>
          </cell>
          <cell r="C3634">
            <v>0</v>
          </cell>
          <cell r="D3634">
            <v>0</v>
          </cell>
        </row>
        <row r="3635">
          <cell r="A3635" t="str">
            <v xml:space="preserve">6116-1-500                                   </v>
          </cell>
          <cell r="C3635">
            <v>39386.480000000003</v>
          </cell>
          <cell r="D3635">
            <v>6657</v>
          </cell>
        </row>
        <row r="3636">
          <cell r="A3636" t="str">
            <v xml:space="preserve">6116-1-510                                   </v>
          </cell>
          <cell r="C3636">
            <v>0</v>
          </cell>
          <cell r="D3636">
            <v>0</v>
          </cell>
        </row>
        <row r="3637">
          <cell r="A3637" t="str">
            <v xml:space="preserve">6116-1-520                                   </v>
          </cell>
          <cell r="C3637">
            <v>0</v>
          </cell>
          <cell r="D3637">
            <v>0</v>
          </cell>
        </row>
        <row r="3638">
          <cell r="A3638" t="str">
            <v xml:space="preserve">6117-1                                       </v>
          </cell>
          <cell r="C3638">
            <v>0</v>
          </cell>
          <cell r="D3638">
            <v>0</v>
          </cell>
        </row>
        <row r="3639">
          <cell r="A3639" t="str">
            <v xml:space="preserve">6117-1-500                                   </v>
          </cell>
          <cell r="C3639">
            <v>43402.92</v>
          </cell>
          <cell r="D3639">
            <v>9206.2900000000009</v>
          </cell>
        </row>
        <row r="3640">
          <cell r="A3640" t="str">
            <v xml:space="preserve">6117-1-510                                   </v>
          </cell>
          <cell r="C3640">
            <v>0</v>
          </cell>
          <cell r="D3640">
            <v>0</v>
          </cell>
        </row>
        <row r="3641">
          <cell r="A3641" t="str">
            <v xml:space="preserve">6117-1-520                                   </v>
          </cell>
          <cell r="C3641">
            <v>0</v>
          </cell>
          <cell r="D3641">
            <v>0</v>
          </cell>
        </row>
        <row r="3642">
          <cell r="A3642" t="str">
            <v xml:space="preserve">6118-1                                       </v>
          </cell>
          <cell r="C3642">
            <v>0</v>
          </cell>
          <cell r="D3642">
            <v>0</v>
          </cell>
        </row>
        <row r="3643">
          <cell r="A3643" t="str">
            <v xml:space="preserve">6118-1-500                                   </v>
          </cell>
          <cell r="C3643">
            <v>62566.68</v>
          </cell>
          <cell r="D3643">
            <v>15299.999999999993</v>
          </cell>
        </row>
        <row r="3644">
          <cell r="A3644" t="str">
            <v xml:space="preserve">6118-1-510                                   </v>
          </cell>
          <cell r="C3644">
            <v>0</v>
          </cell>
          <cell r="D3644">
            <v>0</v>
          </cell>
        </row>
        <row r="3645">
          <cell r="A3645" t="str">
            <v xml:space="preserve">6118-1-520                                   </v>
          </cell>
          <cell r="C3645">
            <v>0</v>
          </cell>
          <cell r="D3645">
            <v>0</v>
          </cell>
        </row>
        <row r="3646">
          <cell r="A3646" t="str">
            <v xml:space="preserve">6119-1                                       </v>
          </cell>
          <cell r="C3646">
            <v>0</v>
          </cell>
          <cell r="D3646">
            <v>0</v>
          </cell>
        </row>
        <row r="3647">
          <cell r="A3647" t="str">
            <v xml:space="preserve">6119-1-500                                   </v>
          </cell>
          <cell r="C3647">
            <v>28141.9</v>
          </cell>
          <cell r="D3647">
            <v>7600</v>
          </cell>
        </row>
        <row r="3648">
          <cell r="A3648" t="str">
            <v xml:space="preserve">6119-1-510                                   </v>
          </cell>
          <cell r="C3648">
            <v>0</v>
          </cell>
          <cell r="D3648">
            <v>0</v>
          </cell>
        </row>
        <row r="3649">
          <cell r="A3649" t="str">
            <v xml:space="preserve">6119-1-520                                   </v>
          </cell>
          <cell r="C3649">
            <v>0</v>
          </cell>
          <cell r="D3649">
            <v>0</v>
          </cell>
        </row>
        <row r="3650">
          <cell r="A3650" t="str">
            <v xml:space="preserve">6120-1                                       </v>
          </cell>
          <cell r="C3650">
            <v>0</v>
          </cell>
          <cell r="D3650">
            <v>0</v>
          </cell>
        </row>
        <row r="3651">
          <cell r="A3651" t="str">
            <v xml:space="preserve">6120-1-500                                   </v>
          </cell>
          <cell r="C3651">
            <v>2375</v>
          </cell>
          <cell r="D3651">
            <v>112</v>
          </cell>
        </row>
        <row r="3652">
          <cell r="A3652" t="str">
            <v xml:space="preserve">6120-1-510                                   </v>
          </cell>
          <cell r="C3652">
            <v>0</v>
          </cell>
          <cell r="D3652">
            <v>0</v>
          </cell>
        </row>
        <row r="3653">
          <cell r="A3653" t="str">
            <v xml:space="preserve">6120-1-520                                   </v>
          </cell>
          <cell r="C3653">
            <v>0</v>
          </cell>
          <cell r="D3653">
            <v>0</v>
          </cell>
        </row>
        <row r="3654">
          <cell r="A3654" t="str">
            <v xml:space="preserve">6121-1                                       </v>
          </cell>
          <cell r="C3654">
            <v>0</v>
          </cell>
          <cell r="D3654">
            <v>0</v>
          </cell>
        </row>
        <row r="3655">
          <cell r="A3655" t="str">
            <v xml:space="preserve">6121-1-500                                   </v>
          </cell>
          <cell r="C3655">
            <v>0</v>
          </cell>
          <cell r="D3655">
            <v>0</v>
          </cell>
        </row>
        <row r="3656">
          <cell r="A3656" t="str">
            <v xml:space="preserve">6121-1-510                                   </v>
          </cell>
          <cell r="C3656">
            <v>0</v>
          </cell>
          <cell r="D3656">
            <v>0</v>
          </cell>
        </row>
        <row r="3657">
          <cell r="A3657" t="str">
            <v xml:space="preserve">6121-1-520                                   </v>
          </cell>
          <cell r="C3657">
            <v>0</v>
          </cell>
          <cell r="D3657">
            <v>0</v>
          </cell>
        </row>
        <row r="3658">
          <cell r="A3658" t="str">
            <v xml:space="preserve">6122-1                                       </v>
          </cell>
          <cell r="C3658">
            <v>0</v>
          </cell>
          <cell r="D3658">
            <v>0</v>
          </cell>
        </row>
        <row r="3659">
          <cell r="A3659" t="str">
            <v xml:space="preserve">6122-1-500                                   </v>
          </cell>
          <cell r="C3659">
            <v>0</v>
          </cell>
          <cell r="D3659">
            <v>0</v>
          </cell>
        </row>
        <row r="3660">
          <cell r="A3660" t="str">
            <v xml:space="preserve">6122-1-510                                   </v>
          </cell>
          <cell r="C3660">
            <v>0</v>
          </cell>
          <cell r="D3660">
            <v>0</v>
          </cell>
        </row>
        <row r="3661">
          <cell r="A3661" t="str">
            <v xml:space="preserve">6122-1-520                                   </v>
          </cell>
          <cell r="C3661">
            <v>0</v>
          </cell>
          <cell r="D3661">
            <v>0</v>
          </cell>
        </row>
        <row r="3662">
          <cell r="A3662" t="str">
            <v xml:space="preserve">6123-1                                       </v>
          </cell>
          <cell r="C3662">
            <v>0</v>
          </cell>
          <cell r="D3662">
            <v>0</v>
          </cell>
        </row>
        <row r="3663">
          <cell r="A3663" t="str">
            <v xml:space="preserve">6123-1-500                                   </v>
          </cell>
          <cell r="C3663">
            <v>467546.69</v>
          </cell>
          <cell r="D3663">
            <v>105977.24000000005</v>
          </cell>
        </row>
        <row r="3664">
          <cell r="A3664" t="str">
            <v xml:space="preserve">6123-1-510                                   </v>
          </cell>
          <cell r="C3664">
            <v>0</v>
          </cell>
          <cell r="D3664">
            <v>0</v>
          </cell>
        </row>
        <row r="3665">
          <cell r="A3665" t="str">
            <v xml:space="preserve">6123-1-520                                   </v>
          </cell>
          <cell r="C3665">
            <v>0</v>
          </cell>
          <cell r="D3665">
            <v>0</v>
          </cell>
        </row>
        <row r="3666">
          <cell r="A3666" t="str">
            <v xml:space="preserve">6124-1                                       </v>
          </cell>
          <cell r="C3666">
            <v>0</v>
          </cell>
          <cell r="D3666">
            <v>0</v>
          </cell>
        </row>
        <row r="3667">
          <cell r="A3667" t="str">
            <v xml:space="preserve">6124-1-500                                   </v>
          </cell>
          <cell r="C3667">
            <v>54645.75</v>
          </cell>
          <cell r="D3667">
            <v>0</v>
          </cell>
        </row>
        <row r="3668">
          <cell r="A3668" t="str">
            <v xml:space="preserve">6124-1-510                                   </v>
          </cell>
          <cell r="C3668">
            <v>0</v>
          </cell>
          <cell r="D3668">
            <v>0</v>
          </cell>
        </row>
        <row r="3669">
          <cell r="A3669" t="str">
            <v xml:space="preserve">6124-1-520                                   </v>
          </cell>
          <cell r="C3669">
            <v>0</v>
          </cell>
          <cell r="D3669">
            <v>0</v>
          </cell>
        </row>
        <row r="3670">
          <cell r="A3670" t="str">
            <v xml:space="preserve">6125-1                                       </v>
          </cell>
          <cell r="C3670">
            <v>0</v>
          </cell>
          <cell r="D3670">
            <v>0</v>
          </cell>
        </row>
        <row r="3671">
          <cell r="A3671" t="str">
            <v xml:space="preserve">6125-1-500                                   </v>
          </cell>
          <cell r="C3671">
            <v>65679.06</v>
          </cell>
          <cell r="D3671">
            <v>22711.290000000008</v>
          </cell>
        </row>
        <row r="3672">
          <cell r="A3672" t="str">
            <v xml:space="preserve">6125-1-510                                   </v>
          </cell>
          <cell r="C3672">
            <v>0</v>
          </cell>
          <cell r="D3672">
            <v>0</v>
          </cell>
        </row>
        <row r="3673">
          <cell r="A3673" t="str">
            <v xml:space="preserve">6125-1-520                                   </v>
          </cell>
          <cell r="C3673">
            <v>0</v>
          </cell>
          <cell r="D3673">
            <v>0</v>
          </cell>
        </row>
        <row r="3674">
          <cell r="A3674" t="str">
            <v xml:space="preserve">6126-1                                       </v>
          </cell>
          <cell r="C3674">
            <v>0</v>
          </cell>
          <cell r="D3674">
            <v>0</v>
          </cell>
        </row>
        <row r="3675">
          <cell r="A3675" t="str">
            <v xml:space="preserve">6126-1-500                                   </v>
          </cell>
          <cell r="C3675">
            <v>7987984.0899999999</v>
          </cell>
          <cell r="D3675">
            <v>2302481.7599999998</v>
          </cell>
        </row>
        <row r="3676">
          <cell r="A3676" t="str">
            <v xml:space="preserve">6126-1-510                                   </v>
          </cell>
          <cell r="C3676">
            <v>0</v>
          </cell>
          <cell r="D3676">
            <v>0</v>
          </cell>
        </row>
        <row r="3677">
          <cell r="A3677" t="str">
            <v xml:space="preserve">6126-1-520                                   </v>
          </cell>
          <cell r="C3677">
            <v>0</v>
          </cell>
          <cell r="D3677">
            <v>0</v>
          </cell>
        </row>
        <row r="3678">
          <cell r="A3678" t="str">
            <v xml:space="preserve">6127-1                                       </v>
          </cell>
          <cell r="C3678">
            <v>0</v>
          </cell>
          <cell r="D3678">
            <v>0</v>
          </cell>
        </row>
        <row r="3679">
          <cell r="A3679" t="str">
            <v xml:space="preserve">6127-1-500                                   </v>
          </cell>
          <cell r="C3679">
            <v>0</v>
          </cell>
          <cell r="D3679">
            <v>0</v>
          </cell>
        </row>
        <row r="3680">
          <cell r="A3680" t="str">
            <v xml:space="preserve">6127-1-510                                   </v>
          </cell>
          <cell r="C3680">
            <v>0</v>
          </cell>
          <cell r="D3680">
            <v>0</v>
          </cell>
        </row>
        <row r="3681">
          <cell r="A3681" t="str">
            <v xml:space="preserve">6127-1-520                                   </v>
          </cell>
          <cell r="C3681">
            <v>0</v>
          </cell>
          <cell r="D3681">
            <v>0</v>
          </cell>
        </row>
        <row r="3682">
          <cell r="A3682" t="str">
            <v xml:space="preserve">6128-1                                       </v>
          </cell>
          <cell r="C3682">
            <v>0</v>
          </cell>
          <cell r="D3682">
            <v>0</v>
          </cell>
        </row>
        <row r="3683">
          <cell r="A3683" t="str">
            <v xml:space="preserve">6128-1-500                                   </v>
          </cell>
          <cell r="C3683">
            <v>0</v>
          </cell>
          <cell r="D3683">
            <v>0</v>
          </cell>
        </row>
        <row r="3684">
          <cell r="A3684" t="str">
            <v xml:space="preserve">6128-1-510                                   </v>
          </cell>
          <cell r="C3684">
            <v>0</v>
          </cell>
          <cell r="D3684">
            <v>0</v>
          </cell>
        </row>
        <row r="3685">
          <cell r="A3685" t="str">
            <v xml:space="preserve">6128-1-520                                   </v>
          </cell>
          <cell r="C3685">
            <v>0</v>
          </cell>
          <cell r="D3685">
            <v>0</v>
          </cell>
        </row>
        <row r="3686">
          <cell r="A3686" t="str">
            <v xml:space="preserve">6129-1                                       </v>
          </cell>
          <cell r="C3686">
            <v>0</v>
          </cell>
          <cell r="D3686">
            <v>0</v>
          </cell>
        </row>
        <row r="3687">
          <cell r="A3687" t="str">
            <v xml:space="preserve">6129-1-500                                   </v>
          </cell>
          <cell r="C3687">
            <v>2819.2</v>
          </cell>
          <cell r="D3687">
            <v>2470</v>
          </cell>
        </row>
        <row r="3688">
          <cell r="A3688" t="str">
            <v xml:space="preserve">6129-1-510                                   </v>
          </cell>
          <cell r="C3688">
            <v>0</v>
          </cell>
          <cell r="D3688">
            <v>0</v>
          </cell>
        </row>
        <row r="3689">
          <cell r="A3689" t="str">
            <v xml:space="preserve">6129-1-520                                   </v>
          </cell>
          <cell r="C3689">
            <v>0</v>
          </cell>
          <cell r="D3689">
            <v>0</v>
          </cell>
        </row>
        <row r="3690">
          <cell r="A3690" t="str">
            <v xml:space="preserve">6130-1-500                                   </v>
          </cell>
          <cell r="C3690">
            <v>0</v>
          </cell>
          <cell r="D3690">
            <v>0</v>
          </cell>
        </row>
        <row r="3691">
          <cell r="A3691" t="str">
            <v xml:space="preserve">6130-5-500                                   </v>
          </cell>
          <cell r="C3691">
            <v>0</v>
          </cell>
          <cell r="D3691">
            <v>0</v>
          </cell>
        </row>
        <row r="3692">
          <cell r="A3692" t="str">
            <v xml:space="preserve">6131-1                                       </v>
          </cell>
          <cell r="C3692">
            <v>0</v>
          </cell>
          <cell r="D3692">
            <v>0</v>
          </cell>
        </row>
        <row r="3693">
          <cell r="A3693" t="str">
            <v xml:space="preserve">6131-1-500                                   </v>
          </cell>
          <cell r="C3693">
            <v>0</v>
          </cell>
          <cell r="D3693">
            <v>0</v>
          </cell>
        </row>
        <row r="3694">
          <cell r="A3694" t="str">
            <v xml:space="preserve">6131-1-510                                   </v>
          </cell>
          <cell r="C3694">
            <v>0</v>
          </cell>
          <cell r="D3694">
            <v>0</v>
          </cell>
        </row>
        <row r="3695">
          <cell r="A3695" t="str">
            <v xml:space="preserve">6131-1-520                                   </v>
          </cell>
          <cell r="C3695">
            <v>0</v>
          </cell>
          <cell r="D3695">
            <v>0</v>
          </cell>
        </row>
        <row r="3696">
          <cell r="A3696" t="str">
            <v xml:space="preserve">6133-1-500                                   </v>
          </cell>
          <cell r="C3696">
            <v>0</v>
          </cell>
          <cell r="D3696">
            <v>0</v>
          </cell>
        </row>
        <row r="3697">
          <cell r="A3697" t="str">
            <v xml:space="preserve">6134-1                                       </v>
          </cell>
          <cell r="C3697">
            <v>0</v>
          </cell>
          <cell r="D3697">
            <v>0</v>
          </cell>
        </row>
        <row r="3698">
          <cell r="A3698" t="str">
            <v xml:space="preserve">6134-1-500                                   </v>
          </cell>
          <cell r="C3698">
            <v>0</v>
          </cell>
          <cell r="D3698">
            <v>0</v>
          </cell>
        </row>
        <row r="3699">
          <cell r="A3699" t="str">
            <v xml:space="preserve">6138-1                                       </v>
          </cell>
          <cell r="C3699">
            <v>0</v>
          </cell>
          <cell r="D3699">
            <v>0</v>
          </cell>
        </row>
        <row r="3700">
          <cell r="A3700" t="str">
            <v xml:space="preserve">6138-1-500                                   </v>
          </cell>
          <cell r="C3700">
            <v>7243.37</v>
          </cell>
          <cell r="D3700">
            <v>0</v>
          </cell>
        </row>
        <row r="3701">
          <cell r="A3701" t="str">
            <v xml:space="preserve">6138-1-510                                   </v>
          </cell>
          <cell r="C3701">
            <v>0</v>
          </cell>
          <cell r="D3701">
            <v>0</v>
          </cell>
        </row>
        <row r="3702">
          <cell r="A3702" t="str">
            <v xml:space="preserve">6138-1-520                                   </v>
          </cell>
          <cell r="C3702">
            <v>0</v>
          </cell>
          <cell r="D3702">
            <v>0</v>
          </cell>
        </row>
        <row r="3703">
          <cell r="A3703" t="str">
            <v xml:space="preserve">6139-1-500                                   </v>
          </cell>
          <cell r="C3703">
            <v>688768.51</v>
          </cell>
          <cell r="D3703">
            <v>125065.37</v>
          </cell>
        </row>
        <row r="3704">
          <cell r="A3704" t="str">
            <v xml:space="preserve">6143-1-500                                   </v>
          </cell>
          <cell r="C3704">
            <v>0</v>
          </cell>
          <cell r="D3704">
            <v>0</v>
          </cell>
        </row>
        <row r="3705">
          <cell r="A3705" t="str">
            <v xml:space="preserve">6210-1                                       </v>
          </cell>
          <cell r="C3705">
            <v>0</v>
          </cell>
          <cell r="D3705">
            <v>0</v>
          </cell>
        </row>
        <row r="3706">
          <cell r="A3706" t="str">
            <v xml:space="preserve">6210-1-500                                   </v>
          </cell>
          <cell r="C3706">
            <v>64500</v>
          </cell>
          <cell r="D3706">
            <v>0</v>
          </cell>
        </row>
        <row r="3707">
          <cell r="A3707" t="str">
            <v xml:space="preserve">6210-1-510                                   </v>
          </cell>
          <cell r="C3707">
            <v>0</v>
          </cell>
          <cell r="D3707">
            <v>0</v>
          </cell>
        </row>
        <row r="3708">
          <cell r="A3708" t="str">
            <v xml:space="preserve">6210-1-520                                   </v>
          </cell>
          <cell r="C3708">
            <v>0</v>
          </cell>
          <cell r="D3708">
            <v>0</v>
          </cell>
        </row>
        <row r="3709">
          <cell r="A3709" t="str">
            <v xml:space="preserve">6211-1                                       </v>
          </cell>
          <cell r="C3709">
            <v>0</v>
          </cell>
          <cell r="D3709">
            <v>0</v>
          </cell>
        </row>
        <row r="3710">
          <cell r="A3710" t="str">
            <v xml:space="preserve">6211-1-500                                   </v>
          </cell>
          <cell r="C3710">
            <v>0</v>
          </cell>
          <cell r="D3710">
            <v>0</v>
          </cell>
        </row>
        <row r="3711">
          <cell r="A3711" t="str">
            <v xml:space="preserve">6211-1-510                                   </v>
          </cell>
          <cell r="C3711">
            <v>0</v>
          </cell>
          <cell r="D3711">
            <v>0</v>
          </cell>
        </row>
        <row r="3712">
          <cell r="A3712" t="str">
            <v xml:space="preserve">6211-1-520                                   </v>
          </cell>
          <cell r="C3712">
            <v>0</v>
          </cell>
          <cell r="D3712">
            <v>0</v>
          </cell>
        </row>
        <row r="3713">
          <cell r="A3713" t="str">
            <v xml:space="preserve">6212-1                                       </v>
          </cell>
          <cell r="C3713">
            <v>0</v>
          </cell>
          <cell r="D3713">
            <v>0</v>
          </cell>
        </row>
        <row r="3714">
          <cell r="A3714" t="str">
            <v xml:space="preserve">6212-1-500                                   </v>
          </cell>
          <cell r="C3714">
            <v>0</v>
          </cell>
          <cell r="D3714">
            <v>0</v>
          </cell>
        </row>
        <row r="3715">
          <cell r="A3715" t="str">
            <v xml:space="preserve">6212-1-510                                   </v>
          </cell>
          <cell r="C3715">
            <v>0</v>
          </cell>
          <cell r="D3715">
            <v>0</v>
          </cell>
        </row>
        <row r="3716">
          <cell r="A3716" t="str">
            <v xml:space="preserve">6212-1-520                                   </v>
          </cell>
          <cell r="C3716">
            <v>0</v>
          </cell>
          <cell r="D3716">
            <v>0</v>
          </cell>
        </row>
        <row r="3717">
          <cell r="A3717" t="str">
            <v xml:space="preserve">6213-1                                       </v>
          </cell>
          <cell r="C3717">
            <v>0</v>
          </cell>
          <cell r="D3717">
            <v>0</v>
          </cell>
        </row>
        <row r="3718">
          <cell r="A3718" t="str">
            <v xml:space="preserve">6213-1-500                                   </v>
          </cell>
          <cell r="C3718">
            <v>0</v>
          </cell>
          <cell r="D3718">
            <v>0</v>
          </cell>
        </row>
        <row r="3719">
          <cell r="A3719" t="str">
            <v xml:space="preserve">6213-1-510                                   </v>
          </cell>
          <cell r="C3719">
            <v>0</v>
          </cell>
          <cell r="D3719">
            <v>0</v>
          </cell>
        </row>
        <row r="3720">
          <cell r="A3720" t="str">
            <v xml:space="preserve">6213-1-520                                   </v>
          </cell>
          <cell r="C3720">
            <v>0</v>
          </cell>
          <cell r="D3720">
            <v>0</v>
          </cell>
        </row>
        <row r="3721">
          <cell r="A3721" t="str">
            <v xml:space="preserve">6325-1                                       </v>
          </cell>
          <cell r="C3721">
            <v>0</v>
          </cell>
          <cell r="D3721">
            <v>0</v>
          </cell>
        </row>
        <row r="3722">
          <cell r="A3722" t="str">
            <v xml:space="preserve">6325-1-500                                   </v>
          </cell>
          <cell r="C3722">
            <v>0</v>
          </cell>
          <cell r="D3722">
            <v>0</v>
          </cell>
        </row>
        <row r="3723">
          <cell r="A3723" t="str">
            <v xml:space="preserve">6325-1-510                                   </v>
          </cell>
          <cell r="C3723">
            <v>0</v>
          </cell>
          <cell r="D3723">
            <v>0</v>
          </cell>
        </row>
        <row r="3724">
          <cell r="A3724" t="str">
            <v xml:space="preserve">6325-1-520                                   </v>
          </cell>
          <cell r="C3724">
            <v>0</v>
          </cell>
          <cell r="D3724">
            <v>0</v>
          </cell>
        </row>
        <row r="3725">
          <cell r="A3725" t="str">
            <v xml:space="preserve">6335-1                                       </v>
          </cell>
          <cell r="C3725">
            <v>0</v>
          </cell>
          <cell r="D3725">
            <v>0</v>
          </cell>
        </row>
        <row r="3726">
          <cell r="A3726" t="str">
            <v xml:space="preserve">6335-1-500                                   </v>
          </cell>
          <cell r="C3726">
            <v>7168.64</v>
          </cell>
          <cell r="D3726">
            <v>1424.2200000000003</v>
          </cell>
        </row>
        <row r="3727">
          <cell r="A3727" t="str">
            <v xml:space="preserve">6335-1-510                                   </v>
          </cell>
          <cell r="C3727">
            <v>0</v>
          </cell>
          <cell r="D3727">
            <v>0</v>
          </cell>
        </row>
        <row r="3728">
          <cell r="A3728" t="str">
            <v xml:space="preserve">6335-1-520                                   </v>
          </cell>
          <cell r="C3728">
            <v>0</v>
          </cell>
          <cell r="D3728">
            <v>0</v>
          </cell>
        </row>
        <row r="3729">
          <cell r="A3729" t="str">
            <v xml:space="preserve">6340-1                                       </v>
          </cell>
          <cell r="C3729">
            <v>0</v>
          </cell>
          <cell r="D3729">
            <v>0</v>
          </cell>
        </row>
        <row r="3730">
          <cell r="A3730" t="str">
            <v xml:space="preserve">6340-1-500                                   </v>
          </cell>
          <cell r="C3730">
            <v>64200.93</v>
          </cell>
          <cell r="D3730">
            <v>16598.090000000004</v>
          </cell>
        </row>
        <row r="3731">
          <cell r="A3731" t="str">
            <v xml:space="preserve">6340-1-510                                   </v>
          </cell>
          <cell r="C3731">
            <v>0</v>
          </cell>
          <cell r="D3731">
            <v>0</v>
          </cell>
        </row>
        <row r="3732">
          <cell r="A3732" t="str">
            <v xml:space="preserve">6340-1-520                                   </v>
          </cell>
          <cell r="C3732">
            <v>0</v>
          </cell>
          <cell r="D3732">
            <v>0</v>
          </cell>
        </row>
        <row r="3733">
          <cell r="A3733" t="str">
            <v xml:space="preserve">6345-1                                       </v>
          </cell>
          <cell r="C3733">
            <v>0</v>
          </cell>
          <cell r="D3733">
            <v>0</v>
          </cell>
        </row>
        <row r="3734">
          <cell r="A3734" t="str">
            <v xml:space="preserve">6345-1-500                                   </v>
          </cell>
          <cell r="C3734">
            <v>66538.149999999994</v>
          </cell>
          <cell r="D3734">
            <v>13219.5</v>
          </cell>
        </row>
        <row r="3735">
          <cell r="A3735" t="str">
            <v xml:space="preserve">6345-1-510                                   </v>
          </cell>
          <cell r="C3735">
            <v>0</v>
          </cell>
          <cell r="D3735">
            <v>0</v>
          </cell>
        </row>
        <row r="3736">
          <cell r="A3736" t="str">
            <v xml:space="preserve">6345-1-520                                   </v>
          </cell>
          <cell r="C3736">
            <v>0</v>
          </cell>
          <cell r="D3736">
            <v>0</v>
          </cell>
        </row>
        <row r="3737">
          <cell r="A3737" t="str">
            <v xml:space="preserve">6345-2                                       </v>
          </cell>
          <cell r="C3737">
            <v>0</v>
          </cell>
          <cell r="D3737">
            <v>0</v>
          </cell>
        </row>
        <row r="3738">
          <cell r="A3738" t="str">
            <v xml:space="preserve">6350-1                                       </v>
          </cell>
          <cell r="C3738">
            <v>0</v>
          </cell>
          <cell r="D3738">
            <v>0</v>
          </cell>
        </row>
        <row r="3739">
          <cell r="A3739" t="str">
            <v xml:space="preserve">6350-1-500                                   </v>
          </cell>
          <cell r="C3739">
            <v>969.63</v>
          </cell>
          <cell r="D3739">
            <v>192.64</v>
          </cell>
        </row>
        <row r="3740">
          <cell r="A3740" t="str">
            <v xml:space="preserve">6350-1-510                                   </v>
          </cell>
          <cell r="C3740">
            <v>0</v>
          </cell>
          <cell r="D3740">
            <v>0</v>
          </cell>
        </row>
        <row r="3741">
          <cell r="A3741" t="str">
            <v xml:space="preserve">6350-1-520                                   </v>
          </cell>
          <cell r="C3741">
            <v>0</v>
          </cell>
          <cell r="D3741">
            <v>0</v>
          </cell>
        </row>
        <row r="3742">
          <cell r="A3742" t="str">
            <v xml:space="preserve">7000-1-000                                   </v>
          </cell>
          <cell r="C3742">
            <v>0</v>
          </cell>
          <cell r="D3742">
            <v>0</v>
          </cell>
        </row>
        <row r="3743">
          <cell r="A3743" t="str">
            <v xml:space="preserve">7000-1-300                                   </v>
          </cell>
          <cell r="C3743">
            <v>0</v>
          </cell>
          <cell r="D3743">
            <v>0</v>
          </cell>
        </row>
        <row r="3744">
          <cell r="A3744" t="str">
            <v xml:space="preserve">7000-1-400                                   </v>
          </cell>
          <cell r="C3744">
            <v>0</v>
          </cell>
          <cell r="D3744">
            <v>0</v>
          </cell>
        </row>
        <row r="3745">
          <cell r="A3745" t="str">
            <v xml:space="preserve">7000-1-600                                   </v>
          </cell>
          <cell r="C3745">
            <v>0</v>
          </cell>
          <cell r="D3745">
            <v>0</v>
          </cell>
        </row>
        <row r="3746">
          <cell r="A3746" t="str">
            <v xml:space="preserve">7000-1-700                                   </v>
          </cell>
          <cell r="C3746">
            <v>0</v>
          </cell>
          <cell r="D3746">
            <v>0</v>
          </cell>
        </row>
        <row r="3747">
          <cell r="A3747" t="str">
            <v xml:space="preserve">7000-1-800                                   </v>
          </cell>
          <cell r="C3747">
            <v>0</v>
          </cell>
          <cell r="D3747">
            <v>0</v>
          </cell>
        </row>
        <row r="3748">
          <cell r="A3748" t="str">
            <v xml:space="preserve">7000-1-900                                   </v>
          </cell>
          <cell r="C3748">
            <v>0</v>
          </cell>
          <cell r="D3748">
            <v>0</v>
          </cell>
        </row>
        <row r="3749">
          <cell r="A3749" t="str">
            <v xml:space="preserve">7000-3-000                                   </v>
          </cell>
          <cell r="C3749">
            <v>0</v>
          </cell>
          <cell r="D3749">
            <v>0</v>
          </cell>
        </row>
        <row r="3750">
          <cell r="A3750" t="str">
            <v xml:space="preserve">7000-3-100                                   </v>
          </cell>
          <cell r="C3750">
            <v>0</v>
          </cell>
          <cell r="D3750">
            <v>0</v>
          </cell>
        </row>
        <row r="3751">
          <cell r="A3751" t="str">
            <v xml:space="preserve">7000-5-100                                   </v>
          </cell>
          <cell r="C3751">
            <v>0</v>
          </cell>
          <cell r="D3751">
            <v>0</v>
          </cell>
        </row>
        <row r="3752">
          <cell r="A3752" t="str">
            <v xml:space="preserve">7000-6-000                                   </v>
          </cell>
          <cell r="C3752">
            <v>0</v>
          </cell>
          <cell r="D3752">
            <v>0</v>
          </cell>
        </row>
        <row r="3753">
          <cell r="A3753" t="str">
            <v xml:space="preserve">7000-6-100                                   </v>
          </cell>
          <cell r="C3753">
            <v>0</v>
          </cell>
          <cell r="D3753">
            <v>0</v>
          </cell>
        </row>
        <row r="3754">
          <cell r="A3754" t="str">
            <v xml:space="preserve">7010-1                                       </v>
          </cell>
          <cell r="C3754">
            <v>0</v>
          </cell>
          <cell r="D3754">
            <v>0</v>
          </cell>
        </row>
        <row r="3755">
          <cell r="A3755" t="str">
            <v xml:space="preserve">7010-1-000                                   </v>
          </cell>
          <cell r="C3755">
            <v>4739741</v>
          </cell>
          <cell r="D3755">
            <v>871116</v>
          </cell>
        </row>
        <row r="3756">
          <cell r="A3756" t="str">
            <v xml:space="preserve">7010-1-300                                   </v>
          </cell>
          <cell r="C3756">
            <v>0</v>
          </cell>
          <cell r="D3756">
            <v>0</v>
          </cell>
        </row>
        <row r="3757">
          <cell r="A3757" t="str">
            <v xml:space="preserve">7010-1-400                                   </v>
          </cell>
          <cell r="C3757">
            <v>987483</v>
          </cell>
          <cell r="D3757">
            <v>233283.33000000007</v>
          </cell>
        </row>
        <row r="3758">
          <cell r="A3758" t="str">
            <v xml:space="preserve">7010-1-600                                   </v>
          </cell>
          <cell r="C3758">
            <v>2463443</v>
          </cell>
          <cell r="D3758">
            <v>469510</v>
          </cell>
        </row>
        <row r="3759">
          <cell r="A3759" t="str">
            <v xml:space="preserve">7010-1-700                                   </v>
          </cell>
          <cell r="C3759">
            <v>541200</v>
          </cell>
          <cell r="D3759">
            <v>111000</v>
          </cell>
        </row>
        <row r="3760">
          <cell r="A3760" t="str">
            <v xml:space="preserve">7010-1-800                                   </v>
          </cell>
          <cell r="C3760">
            <v>0</v>
          </cell>
          <cell r="D3760">
            <v>0</v>
          </cell>
        </row>
        <row r="3761">
          <cell r="A3761" t="str">
            <v xml:space="preserve">7010-1-900                                   </v>
          </cell>
          <cell r="C3761">
            <v>585320</v>
          </cell>
          <cell r="D3761">
            <v>120000</v>
          </cell>
        </row>
        <row r="3762">
          <cell r="A3762" t="str">
            <v xml:space="preserve">7011-1                                       </v>
          </cell>
          <cell r="C3762">
            <v>0</v>
          </cell>
          <cell r="D3762">
            <v>0</v>
          </cell>
        </row>
        <row r="3763">
          <cell r="A3763" t="str">
            <v xml:space="preserve">7011-1-000                                   </v>
          </cell>
          <cell r="C3763">
            <v>15400</v>
          </cell>
          <cell r="D3763">
            <v>3700</v>
          </cell>
        </row>
        <row r="3764">
          <cell r="A3764" t="str">
            <v xml:space="preserve">7011-1-300                                   </v>
          </cell>
          <cell r="C3764">
            <v>0</v>
          </cell>
          <cell r="D3764">
            <v>0</v>
          </cell>
        </row>
        <row r="3765">
          <cell r="A3765" t="str">
            <v xml:space="preserve">7011-1-400                                   </v>
          </cell>
          <cell r="C3765">
            <v>9600</v>
          </cell>
          <cell r="D3765">
            <v>2300</v>
          </cell>
        </row>
        <row r="3766">
          <cell r="A3766" t="str">
            <v xml:space="preserve">7011-1-600                                   </v>
          </cell>
          <cell r="C3766">
            <v>23000</v>
          </cell>
          <cell r="D3766">
            <v>3500</v>
          </cell>
        </row>
        <row r="3767">
          <cell r="A3767" t="str">
            <v xml:space="preserve">7011-1-700                                   </v>
          </cell>
          <cell r="C3767">
            <v>2500</v>
          </cell>
          <cell r="D3767">
            <v>0</v>
          </cell>
        </row>
        <row r="3768">
          <cell r="A3768" t="str">
            <v xml:space="preserve">7011-1-800                                   </v>
          </cell>
          <cell r="C3768">
            <v>0</v>
          </cell>
          <cell r="D3768">
            <v>0</v>
          </cell>
        </row>
        <row r="3769">
          <cell r="A3769" t="str">
            <v xml:space="preserve">7011-1-900                                   </v>
          </cell>
          <cell r="C3769">
            <v>10000</v>
          </cell>
          <cell r="D3769">
            <v>2000</v>
          </cell>
        </row>
        <row r="3770">
          <cell r="A3770" t="str">
            <v xml:space="preserve">7012-1                                       </v>
          </cell>
          <cell r="C3770">
            <v>0</v>
          </cell>
          <cell r="D3770">
            <v>0</v>
          </cell>
        </row>
        <row r="3771">
          <cell r="A3771" t="str">
            <v xml:space="preserve">7012-1-000                                   </v>
          </cell>
          <cell r="C3771">
            <v>40144.92</v>
          </cell>
          <cell r="D3771">
            <v>22855.010000000002</v>
          </cell>
        </row>
        <row r="3772">
          <cell r="A3772" t="str">
            <v xml:space="preserve">7012-1-300                                   </v>
          </cell>
          <cell r="C3772">
            <v>0</v>
          </cell>
          <cell r="D3772">
            <v>0</v>
          </cell>
        </row>
        <row r="3773">
          <cell r="A3773" t="str">
            <v xml:space="preserve">7012-1-400                                   </v>
          </cell>
          <cell r="C3773">
            <v>29817.22</v>
          </cell>
          <cell r="D3773">
            <v>12361.989999999998</v>
          </cell>
        </row>
        <row r="3774">
          <cell r="A3774" t="str">
            <v xml:space="preserve">7012-1-600                                   </v>
          </cell>
          <cell r="C3774">
            <v>109765.44</v>
          </cell>
          <cell r="D3774">
            <v>16269.599999999991</v>
          </cell>
        </row>
        <row r="3775">
          <cell r="A3775" t="str">
            <v xml:space="preserve">7012-1-700                                   </v>
          </cell>
          <cell r="C3775">
            <v>0</v>
          </cell>
          <cell r="D3775">
            <v>0</v>
          </cell>
        </row>
        <row r="3776">
          <cell r="A3776" t="str">
            <v xml:space="preserve">7012-1-800                                   </v>
          </cell>
          <cell r="C3776">
            <v>0</v>
          </cell>
          <cell r="D3776">
            <v>0</v>
          </cell>
        </row>
        <row r="3777">
          <cell r="A3777" t="str">
            <v xml:space="preserve">7012-1-900                                   </v>
          </cell>
          <cell r="C3777">
            <v>9145.58</v>
          </cell>
          <cell r="D3777">
            <v>1006.25</v>
          </cell>
        </row>
        <row r="3778">
          <cell r="A3778" t="str">
            <v xml:space="preserve">7013-1                                       </v>
          </cell>
          <cell r="C3778">
            <v>0</v>
          </cell>
          <cell r="D3778">
            <v>0</v>
          </cell>
        </row>
        <row r="3779">
          <cell r="A3779" t="str">
            <v xml:space="preserve">7013-1-000                                   </v>
          </cell>
          <cell r="C3779">
            <v>13695</v>
          </cell>
          <cell r="D3779">
            <v>3248</v>
          </cell>
        </row>
        <row r="3780">
          <cell r="A3780" t="str">
            <v xml:space="preserve">7013-1-300                                   </v>
          </cell>
          <cell r="C3780">
            <v>0</v>
          </cell>
          <cell r="D3780">
            <v>0</v>
          </cell>
        </row>
        <row r="3781">
          <cell r="A3781" t="str">
            <v xml:space="preserve">7013-1-400                                   </v>
          </cell>
          <cell r="C3781">
            <v>19129</v>
          </cell>
          <cell r="D3781">
            <v>4143</v>
          </cell>
        </row>
        <row r="3782">
          <cell r="A3782" t="str">
            <v xml:space="preserve">7013-1-600                                   </v>
          </cell>
          <cell r="C3782">
            <v>35942</v>
          </cell>
          <cell r="D3782">
            <v>6350</v>
          </cell>
        </row>
        <row r="3783">
          <cell r="A3783" t="str">
            <v xml:space="preserve">7013-1-700                                   </v>
          </cell>
          <cell r="C3783">
            <v>7500</v>
          </cell>
          <cell r="D3783">
            <v>1500</v>
          </cell>
        </row>
        <row r="3784">
          <cell r="A3784" t="str">
            <v xml:space="preserve">7013-1-800                                   </v>
          </cell>
          <cell r="C3784">
            <v>0</v>
          </cell>
          <cell r="D3784">
            <v>0</v>
          </cell>
        </row>
        <row r="3785">
          <cell r="A3785" t="str">
            <v xml:space="preserve">7013-1-900                                   </v>
          </cell>
          <cell r="C3785">
            <v>11250</v>
          </cell>
          <cell r="D3785">
            <v>2250</v>
          </cell>
        </row>
        <row r="3786">
          <cell r="A3786" t="str">
            <v xml:space="preserve">7014-1                                       </v>
          </cell>
          <cell r="C3786">
            <v>0</v>
          </cell>
          <cell r="D3786">
            <v>0</v>
          </cell>
        </row>
        <row r="3787">
          <cell r="A3787" t="str">
            <v xml:space="preserve">7014-1-000                                   </v>
          </cell>
          <cell r="C3787">
            <v>128525.85</v>
          </cell>
          <cell r="D3787">
            <v>25786.979999999981</v>
          </cell>
        </row>
        <row r="3788">
          <cell r="A3788" t="str">
            <v xml:space="preserve">7014-1-300                                   </v>
          </cell>
          <cell r="C3788">
            <v>0</v>
          </cell>
          <cell r="D3788">
            <v>0</v>
          </cell>
        </row>
        <row r="3789">
          <cell r="A3789" t="str">
            <v xml:space="preserve">7014-1-400                                   </v>
          </cell>
          <cell r="C3789">
            <v>24137.1</v>
          </cell>
          <cell r="D3789">
            <v>4285.5</v>
          </cell>
        </row>
        <row r="3790">
          <cell r="A3790" t="str">
            <v xml:space="preserve">7014-1-600                                   </v>
          </cell>
          <cell r="C3790">
            <v>67121.87</v>
          </cell>
          <cell r="D3790">
            <v>4028</v>
          </cell>
        </row>
        <row r="3791">
          <cell r="A3791" t="str">
            <v xml:space="preserve">7014-1-700                                   </v>
          </cell>
          <cell r="C3791">
            <v>10506</v>
          </cell>
          <cell r="D3791">
            <v>2040</v>
          </cell>
        </row>
        <row r="3792">
          <cell r="A3792" t="str">
            <v xml:space="preserve">7014-1-800                                   </v>
          </cell>
          <cell r="C3792">
            <v>0</v>
          </cell>
          <cell r="D3792">
            <v>0</v>
          </cell>
        </row>
        <row r="3793">
          <cell r="A3793" t="str">
            <v xml:space="preserve">7014-1-900                                   </v>
          </cell>
          <cell r="C3793">
            <v>16629.599999999999</v>
          </cell>
          <cell r="D3793">
            <v>3510</v>
          </cell>
        </row>
        <row r="3794">
          <cell r="A3794" t="str">
            <v xml:space="preserve">7015-1                                       </v>
          </cell>
          <cell r="C3794">
            <v>0</v>
          </cell>
          <cell r="D3794">
            <v>0</v>
          </cell>
        </row>
        <row r="3795">
          <cell r="A3795" t="str">
            <v xml:space="preserve">7015-1-000                                   </v>
          </cell>
          <cell r="C3795">
            <v>1770163.47</v>
          </cell>
          <cell r="D3795">
            <v>108684</v>
          </cell>
        </row>
        <row r="3796">
          <cell r="A3796" t="str">
            <v xml:space="preserve">7015-1-300                                   </v>
          </cell>
          <cell r="C3796">
            <v>0</v>
          </cell>
          <cell r="D3796">
            <v>0</v>
          </cell>
        </row>
        <row r="3797">
          <cell r="A3797" t="str">
            <v xml:space="preserve">7015-1-400                                   </v>
          </cell>
          <cell r="C3797">
            <v>86065</v>
          </cell>
          <cell r="D3797">
            <v>25606</v>
          </cell>
        </row>
        <row r="3798">
          <cell r="A3798" t="str">
            <v xml:space="preserve">7015-1-600                                   </v>
          </cell>
          <cell r="C3798">
            <v>121895</v>
          </cell>
          <cell r="D3798">
            <v>52888</v>
          </cell>
        </row>
        <row r="3799">
          <cell r="A3799" t="str">
            <v xml:space="preserve">7015-1-700                                   </v>
          </cell>
          <cell r="C3799">
            <v>-2312</v>
          </cell>
          <cell r="D3799">
            <v>13500</v>
          </cell>
        </row>
        <row r="3800">
          <cell r="A3800" t="str">
            <v xml:space="preserve">7015-1-800                                   </v>
          </cell>
          <cell r="C3800">
            <v>0</v>
          </cell>
          <cell r="D3800">
            <v>0</v>
          </cell>
        </row>
        <row r="3801">
          <cell r="A3801" t="str">
            <v xml:space="preserve">7015-1-900                                   </v>
          </cell>
          <cell r="C3801">
            <v>75269</v>
          </cell>
          <cell r="D3801">
            <v>14625</v>
          </cell>
        </row>
        <row r="3802">
          <cell r="A3802" t="str">
            <v xml:space="preserve">7016-1                                       </v>
          </cell>
          <cell r="C3802">
            <v>0</v>
          </cell>
          <cell r="D3802">
            <v>0</v>
          </cell>
        </row>
        <row r="3803">
          <cell r="A3803" t="str">
            <v xml:space="preserve">7016-1-000                                   </v>
          </cell>
          <cell r="C3803">
            <v>2915</v>
          </cell>
          <cell r="D3803">
            <v>12002.08</v>
          </cell>
        </row>
        <row r="3804">
          <cell r="A3804" t="str">
            <v xml:space="preserve">7016-1-300                                   </v>
          </cell>
          <cell r="C3804">
            <v>0</v>
          </cell>
          <cell r="D3804">
            <v>0</v>
          </cell>
        </row>
        <row r="3805">
          <cell r="A3805" t="str">
            <v xml:space="preserve">7016-1-400                                   </v>
          </cell>
          <cell r="C3805">
            <v>6800</v>
          </cell>
          <cell r="D3805">
            <v>1762.7900000000009</v>
          </cell>
        </row>
        <row r="3806">
          <cell r="A3806" t="str">
            <v xml:space="preserve">7016-1-600                                   </v>
          </cell>
          <cell r="C3806">
            <v>8450</v>
          </cell>
          <cell r="D3806">
            <v>9487.7799999999988</v>
          </cell>
        </row>
        <row r="3807">
          <cell r="A3807" t="str">
            <v xml:space="preserve">7016-1-700                                   </v>
          </cell>
          <cell r="C3807">
            <v>2915</v>
          </cell>
          <cell r="D3807">
            <v>2065.09</v>
          </cell>
        </row>
        <row r="3808">
          <cell r="A3808" t="str">
            <v xml:space="preserve">7016-1-800                                   </v>
          </cell>
          <cell r="C3808">
            <v>0</v>
          </cell>
          <cell r="D3808">
            <v>0</v>
          </cell>
        </row>
        <row r="3809">
          <cell r="A3809" t="str">
            <v xml:space="preserve">7016-1-900                                   </v>
          </cell>
          <cell r="C3809">
            <v>3885</v>
          </cell>
          <cell r="D3809">
            <v>1050.8800000000001</v>
          </cell>
        </row>
        <row r="3810">
          <cell r="A3810" t="str">
            <v xml:space="preserve">7017-1                                       </v>
          </cell>
          <cell r="C3810">
            <v>0</v>
          </cell>
          <cell r="D3810">
            <v>0</v>
          </cell>
        </row>
        <row r="3811">
          <cell r="A3811" t="str">
            <v xml:space="preserve">7017-1-000                                   </v>
          </cell>
          <cell r="C3811">
            <v>9953.2999999999993</v>
          </cell>
          <cell r="D3811">
            <v>26469.289999999997</v>
          </cell>
        </row>
        <row r="3812">
          <cell r="A3812" t="str">
            <v xml:space="preserve">7017-1-300                                   </v>
          </cell>
          <cell r="C3812">
            <v>0</v>
          </cell>
          <cell r="D3812">
            <v>0</v>
          </cell>
        </row>
        <row r="3813">
          <cell r="A3813" t="str">
            <v xml:space="preserve">7017-1-400                                   </v>
          </cell>
          <cell r="C3813">
            <v>12558</v>
          </cell>
          <cell r="D3813">
            <v>18056.900000000001</v>
          </cell>
        </row>
        <row r="3814">
          <cell r="A3814" t="str">
            <v xml:space="preserve">7017-1-600                                   </v>
          </cell>
          <cell r="C3814">
            <v>480</v>
          </cell>
          <cell r="D3814">
            <v>0</v>
          </cell>
        </row>
        <row r="3815">
          <cell r="A3815" t="str">
            <v xml:space="preserve">7017-1-700                                   </v>
          </cell>
          <cell r="C3815">
            <v>0</v>
          </cell>
          <cell r="D3815">
            <v>0</v>
          </cell>
        </row>
        <row r="3816">
          <cell r="A3816" t="str">
            <v xml:space="preserve">7017-1-800                                   </v>
          </cell>
          <cell r="C3816">
            <v>0</v>
          </cell>
          <cell r="D3816">
            <v>0</v>
          </cell>
        </row>
        <row r="3817">
          <cell r="A3817" t="str">
            <v xml:space="preserve">7017-1-900                                   </v>
          </cell>
          <cell r="C3817">
            <v>3172</v>
          </cell>
          <cell r="D3817">
            <v>1069.5</v>
          </cell>
        </row>
        <row r="3818">
          <cell r="A3818" t="str">
            <v xml:space="preserve">7018-1                                       </v>
          </cell>
          <cell r="C3818">
            <v>0</v>
          </cell>
          <cell r="D3818">
            <v>0</v>
          </cell>
        </row>
        <row r="3819">
          <cell r="A3819" t="str">
            <v xml:space="preserve">7018-1-000                                   </v>
          </cell>
          <cell r="C3819">
            <v>1530721.83</v>
          </cell>
          <cell r="D3819">
            <v>162569.90999999992</v>
          </cell>
        </row>
        <row r="3820">
          <cell r="A3820" t="str">
            <v xml:space="preserve">7018-1-300                                   </v>
          </cell>
          <cell r="C3820">
            <v>0</v>
          </cell>
          <cell r="D3820">
            <v>0</v>
          </cell>
        </row>
        <row r="3821">
          <cell r="A3821" t="str">
            <v xml:space="preserve">7018-1-400                                   </v>
          </cell>
          <cell r="C3821">
            <v>50496.56</v>
          </cell>
          <cell r="D3821">
            <v>3271.7000000000044</v>
          </cell>
        </row>
        <row r="3822">
          <cell r="A3822" t="str">
            <v xml:space="preserve">7018-1-600                                   </v>
          </cell>
          <cell r="C3822">
            <v>24696</v>
          </cell>
          <cell r="D3822">
            <v>3960.369999999999</v>
          </cell>
        </row>
        <row r="3823">
          <cell r="A3823" t="str">
            <v xml:space="preserve">7018-1-700                                   </v>
          </cell>
          <cell r="C3823">
            <v>11097</v>
          </cell>
          <cell r="D3823">
            <v>-1204.67</v>
          </cell>
        </row>
        <row r="3824">
          <cell r="A3824" t="str">
            <v xml:space="preserve">7018-1-800                                   </v>
          </cell>
          <cell r="C3824">
            <v>0</v>
          </cell>
          <cell r="D3824">
            <v>0</v>
          </cell>
        </row>
        <row r="3825">
          <cell r="A3825" t="str">
            <v xml:space="preserve">7018-1-900                                   </v>
          </cell>
          <cell r="C3825">
            <v>6520</v>
          </cell>
          <cell r="D3825">
            <v>1316.6000000000004</v>
          </cell>
        </row>
        <row r="3826">
          <cell r="A3826" t="str">
            <v xml:space="preserve">7019-1                                       </v>
          </cell>
          <cell r="C3826">
            <v>0</v>
          </cell>
          <cell r="D3826">
            <v>0</v>
          </cell>
        </row>
        <row r="3827">
          <cell r="A3827" t="str">
            <v xml:space="preserve">7019-1-000                                   </v>
          </cell>
          <cell r="C3827">
            <v>0</v>
          </cell>
          <cell r="D3827">
            <v>0</v>
          </cell>
        </row>
        <row r="3828">
          <cell r="A3828" t="str">
            <v xml:space="preserve">7019-1-300                                   </v>
          </cell>
          <cell r="C3828">
            <v>0</v>
          </cell>
          <cell r="D3828">
            <v>0</v>
          </cell>
        </row>
        <row r="3829">
          <cell r="A3829" t="str">
            <v xml:space="preserve">7019-1-400                                   </v>
          </cell>
          <cell r="C3829">
            <v>0</v>
          </cell>
          <cell r="D3829">
            <v>0</v>
          </cell>
        </row>
        <row r="3830">
          <cell r="A3830" t="str">
            <v xml:space="preserve">7019-1-600                                   </v>
          </cell>
          <cell r="C3830">
            <v>979200</v>
          </cell>
          <cell r="D3830">
            <v>0</v>
          </cell>
        </row>
        <row r="3831">
          <cell r="A3831" t="str">
            <v xml:space="preserve">7019-1-700                                   </v>
          </cell>
          <cell r="C3831">
            <v>0</v>
          </cell>
          <cell r="D3831">
            <v>0</v>
          </cell>
        </row>
        <row r="3832">
          <cell r="A3832" t="str">
            <v xml:space="preserve">7019-1-800                                   </v>
          </cell>
          <cell r="C3832">
            <v>0</v>
          </cell>
          <cell r="D3832">
            <v>0</v>
          </cell>
        </row>
        <row r="3833">
          <cell r="A3833" t="str">
            <v xml:space="preserve">7019-1-900                                   </v>
          </cell>
          <cell r="C3833">
            <v>0</v>
          </cell>
          <cell r="D3833">
            <v>0</v>
          </cell>
        </row>
        <row r="3834">
          <cell r="A3834" t="str">
            <v xml:space="preserve">7110-1                                       </v>
          </cell>
          <cell r="C3834">
            <v>0</v>
          </cell>
          <cell r="D3834">
            <v>0</v>
          </cell>
        </row>
        <row r="3835">
          <cell r="A3835" t="str">
            <v xml:space="preserve">7110-1-000                                   </v>
          </cell>
          <cell r="C3835">
            <v>0</v>
          </cell>
          <cell r="D3835">
            <v>0</v>
          </cell>
        </row>
        <row r="3836">
          <cell r="A3836" t="str">
            <v xml:space="preserve">7110-1-300                                   </v>
          </cell>
          <cell r="C3836">
            <v>0</v>
          </cell>
          <cell r="D3836">
            <v>0</v>
          </cell>
        </row>
        <row r="3837">
          <cell r="A3837" t="str">
            <v xml:space="preserve">7110-1-400                                   </v>
          </cell>
          <cell r="C3837">
            <v>0</v>
          </cell>
          <cell r="D3837">
            <v>0</v>
          </cell>
        </row>
        <row r="3838">
          <cell r="A3838" t="str">
            <v xml:space="preserve">7110-1-600                                   </v>
          </cell>
          <cell r="C3838">
            <v>326479.8</v>
          </cell>
          <cell r="D3838">
            <v>67348.600000000035</v>
          </cell>
        </row>
        <row r="3839">
          <cell r="A3839" t="str">
            <v xml:space="preserve">7110-1-700                                   </v>
          </cell>
          <cell r="C3839">
            <v>0</v>
          </cell>
          <cell r="D3839">
            <v>0</v>
          </cell>
        </row>
        <row r="3840">
          <cell r="A3840" t="str">
            <v xml:space="preserve">7110-1-800                                   </v>
          </cell>
          <cell r="C3840">
            <v>0</v>
          </cell>
          <cell r="D3840">
            <v>0</v>
          </cell>
        </row>
        <row r="3841">
          <cell r="A3841" t="str">
            <v xml:space="preserve">7110-1-900                                   </v>
          </cell>
          <cell r="C3841">
            <v>0</v>
          </cell>
          <cell r="D3841">
            <v>0</v>
          </cell>
        </row>
        <row r="3842">
          <cell r="A3842" t="str">
            <v xml:space="preserve">7111-1                                       </v>
          </cell>
          <cell r="C3842">
            <v>0</v>
          </cell>
          <cell r="D3842">
            <v>0</v>
          </cell>
        </row>
        <row r="3843">
          <cell r="A3843" t="str">
            <v xml:space="preserve">7111-1-000                                   </v>
          </cell>
          <cell r="C3843">
            <v>0</v>
          </cell>
          <cell r="D3843">
            <v>23260</v>
          </cell>
        </row>
        <row r="3844">
          <cell r="A3844" t="str">
            <v xml:space="preserve">7111-1-300                                   </v>
          </cell>
          <cell r="C3844">
            <v>0</v>
          </cell>
          <cell r="D3844">
            <v>0</v>
          </cell>
        </row>
        <row r="3845">
          <cell r="A3845" t="str">
            <v xml:space="preserve">7111-1-400                                   </v>
          </cell>
          <cell r="C3845">
            <v>124809</v>
          </cell>
          <cell r="D3845">
            <v>0</v>
          </cell>
        </row>
        <row r="3846">
          <cell r="A3846" t="str">
            <v xml:space="preserve">7111-1-600                                   </v>
          </cell>
          <cell r="C3846">
            <v>0</v>
          </cell>
          <cell r="D3846">
            <v>0</v>
          </cell>
        </row>
        <row r="3847">
          <cell r="A3847" t="str">
            <v xml:space="preserve">7111-1-700                                   </v>
          </cell>
          <cell r="C3847">
            <v>0</v>
          </cell>
          <cell r="D3847">
            <v>0</v>
          </cell>
        </row>
        <row r="3848">
          <cell r="A3848" t="str">
            <v xml:space="preserve">7111-1-800                                   </v>
          </cell>
          <cell r="C3848">
            <v>0</v>
          </cell>
          <cell r="D3848">
            <v>0</v>
          </cell>
        </row>
        <row r="3849">
          <cell r="A3849" t="str">
            <v xml:space="preserve">7111-1-900                                   </v>
          </cell>
          <cell r="C3849">
            <v>0</v>
          </cell>
          <cell r="D3849">
            <v>0</v>
          </cell>
        </row>
        <row r="3850">
          <cell r="A3850" t="str">
            <v xml:space="preserve">7112-1                                       </v>
          </cell>
          <cell r="C3850">
            <v>0</v>
          </cell>
          <cell r="D3850">
            <v>0</v>
          </cell>
        </row>
        <row r="3851">
          <cell r="A3851" t="str">
            <v xml:space="preserve">7112-1-000                                   </v>
          </cell>
          <cell r="C3851">
            <v>0</v>
          </cell>
          <cell r="D3851">
            <v>0</v>
          </cell>
        </row>
        <row r="3852">
          <cell r="A3852" t="str">
            <v xml:space="preserve">7112-1-300                                   </v>
          </cell>
          <cell r="C3852">
            <v>0</v>
          </cell>
          <cell r="D3852">
            <v>0</v>
          </cell>
        </row>
        <row r="3853">
          <cell r="A3853" t="str">
            <v xml:space="preserve">7112-1-400                                   </v>
          </cell>
          <cell r="C3853">
            <v>51000</v>
          </cell>
          <cell r="D3853">
            <v>0</v>
          </cell>
        </row>
        <row r="3854">
          <cell r="A3854" t="str">
            <v xml:space="preserve">7112-1-600                                   </v>
          </cell>
          <cell r="C3854">
            <v>0</v>
          </cell>
          <cell r="D3854">
            <v>0</v>
          </cell>
        </row>
        <row r="3855">
          <cell r="A3855" t="str">
            <v xml:space="preserve">7112-1-700                                   </v>
          </cell>
          <cell r="C3855">
            <v>0</v>
          </cell>
          <cell r="D3855">
            <v>0</v>
          </cell>
        </row>
        <row r="3856">
          <cell r="A3856" t="str">
            <v xml:space="preserve">7112-1-800                                   </v>
          </cell>
          <cell r="C3856">
            <v>0</v>
          </cell>
          <cell r="D3856">
            <v>0</v>
          </cell>
        </row>
        <row r="3857">
          <cell r="A3857" t="str">
            <v xml:space="preserve">7112-1-900                                   </v>
          </cell>
          <cell r="C3857">
            <v>0</v>
          </cell>
          <cell r="D3857">
            <v>0</v>
          </cell>
        </row>
        <row r="3858">
          <cell r="A3858" t="str">
            <v xml:space="preserve">7113-1                                       </v>
          </cell>
          <cell r="C3858">
            <v>0</v>
          </cell>
          <cell r="D3858">
            <v>0</v>
          </cell>
        </row>
        <row r="3859">
          <cell r="A3859" t="str">
            <v xml:space="preserve">7113-1-000                                   </v>
          </cell>
          <cell r="C3859">
            <v>19820.259999999998</v>
          </cell>
          <cell r="D3859">
            <v>0</v>
          </cell>
        </row>
        <row r="3860">
          <cell r="A3860" t="str">
            <v xml:space="preserve">7113-1-300                                   </v>
          </cell>
          <cell r="C3860">
            <v>0</v>
          </cell>
          <cell r="D3860">
            <v>0</v>
          </cell>
        </row>
        <row r="3861">
          <cell r="A3861" t="str">
            <v xml:space="preserve">7113-1-400                                   </v>
          </cell>
          <cell r="C3861">
            <v>0</v>
          </cell>
          <cell r="D3861">
            <v>0</v>
          </cell>
        </row>
        <row r="3862">
          <cell r="A3862" t="str">
            <v xml:space="preserve">7113-1-600                                   </v>
          </cell>
          <cell r="C3862">
            <v>1010047.21</v>
          </cell>
          <cell r="D3862">
            <v>328296.89000000013</v>
          </cell>
        </row>
        <row r="3863">
          <cell r="A3863" t="str">
            <v xml:space="preserve">7113-1-700                                   </v>
          </cell>
          <cell r="C3863">
            <v>15</v>
          </cell>
          <cell r="D3863">
            <v>0</v>
          </cell>
        </row>
        <row r="3864">
          <cell r="A3864" t="str">
            <v xml:space="preserve">7113-1-800                                   </v>
          </cell>
          <cell r="C3864">
            <v>0</v>
          </cell>
          <cell r="D3864">
            <v>0</v>
          </cell>
        </row>
        <row r="3865">
          <cell r="A3865" t="str">
            <v xml:space="preserve">7113-1-900                                   </v>
          </cell>
          <cell r="C3865">
            <v>0</v>
          </cell>
          <cell r="D3865">
            <v>0</v>
          </cell>
        </row>
        <row r="3866">
          <cell r="A3866" t="str">
            <v xml:space="preserve">7114-1                                       </v>
          </cell>
          <cell r="C3866">
            <v>0</v>
          </cell>
          <cell r="D3866">
            <v>0</v>
          </cell>
        </row>
        <row r="3867">
          <cell r="A3867" t="str">
            <v xml:space="preserve">7114-1-000                                   </v>
          </cell>
          <cell r="C3867">
            <v>3040.12</v>
          </cell>
          <cell r="D3867">
            <v>4148.33</v>
          </cell>
        </row>
        <row r="3868">
          <cell r="A3868" t="str">
            <v xml:space="preserve">7114-1-300                                   </v>
          </cell>
          <cell r="C3868">
            <v>0</v>
          </cell>
          <cell r="D3868">
            <v>0</v>
          </cell>
        </row>
        <row r="3869">
          <cell r="A3869" t="str">
            <v xml:space="preserve">7114-1-400                                   </v>
          </cell>
          <cell r="C3869">
            <v>-1886.6</v>
          </cell>
          <cell r="D3869">
            <v>-5806.66</v>
          </cell>
        </row>
        <row r="3870">
          <cell r="A3870" t="str">
            <v xml:space="preserve">7114-1-600                                   </v>
          </cell>
          <cell r="C3870">
            <v>8045.85</v>
          </cell>
          <cell r="D3870">
            <v>2928.33</v>
          </cell>
        </row>
        <row r="3871">
          <cell r="A3871" t="str">
            <v xml:space="preserve">7114-1-700                                   </v>
          </cell>
          <cell r="C3871">
            <v>6800</v>
          </cell>
          <cell r="D3871">
            <v>0</v>
          </cell>
        </row>
        <row r="3872">
          <cell r="A3872" t="str">
            <v xml:space="preserve">7114-1-800                                   </v>
          </cell>
          <cell r="C3872">
            <v>0</v>
          </cell>
          <cell r="D3872">
            <v>0</v>
          </cell>
        </row>
        <row r="3873">
          <cell r="A3873" t="str">
            <v xml:space="preserve">7114-1-900                                   </v>
          </cell>
          <cell r="C3873">
            <v>252962</v>
          </cell>
          <cell r="D3873">
            <v>52780</v>
          </cell>
        </row>
        <row r="3874">
          <cell r="A3874" t="str">
            <v xml:space="preserve">7115-1                                       </v>
          </cell>
          <cell r="C3874">
            <v>0</v>
          </cell>
          <cell r="D3874">
            <v>0</v>
          </cell>
        </row>
        <row r="3875">
          <cell r="A3875" t="str">
            <v xml:space="preserve">7115-1-000                                   </v>
          </cell>
          <cell r="C3875">
            <v>99736.42</v>
          </cell>
          <cell r="D3875">
            <v>29981.430000000008</v>
          </cell>
        </row>
        <row r="3876">
          <cell r="A3876" t="str">
            <v xml:space="preserve">7115-1-300                                   </v>
          </cell>
          <cell r="C3876">
            <v>0</v>
          </cell>
          <cell r="D3876">
            <v>0</v>
          </cell>
        </row>
        <row r="3877">
          <cell r="A3877" t="str">
            <v xml:space="preserve">7115-1-400                                   </v>
          </cell>
          <cell r="C3877">
            <v>22932.06</v>
          </cell>
          <cell r="D3877">
            <v>6172.0599999999977</v>
          </cell>
        </row>
        <row r="3878">
          <cell r="A3878" t="str">
            <v xml:space="preserve">7115-1-600                                   </v>
          </cell>
          <cell r="C3878">
            <v>41661.040000000001</v>
          </cell>
          <cell r="D3878">
            <v>7958.7099999999991</v>
          </cell>
        </row>
        <row r="3879">
          <cell r="A3879" t="str">
            <v xml:space="preserve">7115-1-700                                   </v>
          </cell>
          <cell r="C3879">
            <v>9163.9500000000007</v>
          </cell>
          <cell r="D3879">
            <v>1943.4399999999987</v>
          </cell>
        </row>
        <row r="3880">
          <cell r="A3880" t="str">
            <v xml:space="preserve">7115-1-800                                   </v>
          </cell>
          <cell r="C3880">
            <v>512.01</v>
          </cell>
          <cell r="D3880">
            <v>0</v>
          </cell>
        </row>
        <row r="3881">
          <cell r="A3881" t="str">
            <v xml:space="preserve">7115-1-900                                   </v>
          </cell>
          <cell r="C3881">
            <v>388399.58</v>
          </cell>
          <cell r="D3881">
            <v>78197.25</v>
          </cell>
        </row>
        <row r="3882">
          <cell r="A3882" t="str">
            <v xml:space="preserve">7116-1                                       </v>
          </cell>
          <cell r="C3882">
            <v>0</v>
          </cell>
          <cell r="D3882">
            <v>0</v>
          </cell>
        </row>
        <row r="3883">
          <cell r="A3883" t="str">
            <v xml:space="preserve">7116-1-000                                   </v>
          </cell>
          <cell r="C3883">
            <v>0</v>
          </cell>
          <cell r="D3883">
            <v>0</v>
          </cell>
        </row>
        <row r="3884">
          <cell r="A3884" t="str">
            <v xml:space="preserve">7116-1-300                                   </v>
          </cell>
          <cell r="C3884">
            <v>0</v>
          </cell>
          <cell r="D3884">
            <v>0</v>
          </cell>
        </row>
        <row r="3885">
          <cell r="A3885" t="str">
            <v xml:space="preserve">7116-1-400                                   </v>
          </cell>
          <cell r="C3885">
            <v>0</v>
          </cell>
          <cell r="D3885">
            <v>0</v>
          </cell>
        </row>
        <row r="3886">
          <cell r="A3886" t="str">
            <v xml:space="preserve">7116-1-600                                   </v>
          </cell>
          <cell r="C3886">
            <v>0</v>
          </cell>
          <cell r="D3886">
            <v>0</v>
          </cell>
        </row>
        <row r="3887">
          <cell r="A3887" t="str">
            <v xml:space="preserve">7116-1-700                                   </v>
          </cell>
          <cell r="C3887">
            <v>0</v>
          </cell>
          <cell r="D3887">
            <v>0</v>
          </cell>
        </row>
        <row r="3888">
          <cell r="A3888" t="str">
            <v xml:space="preserve">7116-1-800                                   </v>
          </cell>
          <cell r="C3888">
            <v>0</v>
          </cell>
          <cell r="D3888">
            <v>0</v>
          </cell>
        </row>
        <row r="3889">
          <cell r="A3889" t="str">
            <v xml:space="preserve">7116-1-900                                   </v>
          </cell>
          <cell r="C3889">
            <v>0</v>
          </cell>
          <cell r="D3889">
            <v>0</v>
          </cell>
        </row>
        <row r="3890">
          <cell r="A3890" t="str">
            <v xml:space="preserve">7118-1                                       </v>
          </cell>
          <cell r="C3890">
            <v>0</v>
          </cell>
          <cell r="D3890">
            <v>0</v>
          </cell>
        </row>
        <row r="3891">
          <cell r="A3891" t="str">
            <v xml:space="preserve">7118-1-000                                   </v>
          </cell>
          <cell r="C3891">
            <v>44708.18</v>
          </cell>
          <cell r="D3891">
            <v>14586.260000000002</v>
          </cell>
        </row>
        <row r="3892">
          <cell r="A3892" t="str">
            <v xml:space="preserve">7118-1-300                                   </v>
          </cell>
          <cell r="C3892">
            <v>0</v>
          </cell>
          <cell r="D3892">
            <v>0</v>
          </cell>
        </row>
        <row r="3893">
          <cell r="A3893" t="str">
            <v xml:space="preserve">7118-1-400                                   </v>
          </cell>
          <cell r="C3893">
            <v>7117.16</v>
          </cell>
          <cell r="D3893">
            <v>0</v>
          </cell>
        </row>
        <row r="3894">
          <cell r="A3894" t="str">
            <v xml:space="preserve">7118-1-600                                   </v>
          </cell>
          <cell r="C3894">
            <v>9633.26</v>
          </cell>
          <cell r="D3894">
            <v>3560</v>
          </cell>
        </row>
        <row r="3895">
          <cell r="A3895" t="str">
            <v xml:space="preserve">7118-1-700                                   </v>
          </cell>
          <cell r="C3895">
            <v>0</v>
          </cell>
          <cell r="D3895">
            <v>0</v>
          </cell>
        </row>
        <row r="3896">
          <cell r="A3896" t="str">
            <v xml:space="preserve">7118-1-800                                   </v>
          </cell>
          <cell r="C3896">
            <v>11533.4</v>
          </cell>
          <cell r="D3896">
            <v>13202.12</v>
          </cell>
        </row>
        <row r="3897">
          <cell r="A3897" t="str">
            <v xml:space="preserve">7118-1-900                                   </v>
          </cell>
          <cell r="C3897">
            <v>20940.66</v>
          </cell>
          <cell r="D3897">
            <v>887.84999999999854</v>
          </cell>
        </row>
        <row r="3898">
          <cell r="A3898" t="str">
            <v xml:space="preserve">7119-1                                       </v>
          </cell>
          <cell r="C3898">
            <v>0</v>
          </cell>
          <cell r="D3898">
            <v>0</v>
          </cell>
        </row>
        <row r="3899">
          <cell r="A3899" t="str">
            <v xml:space="preserve">7119-1-000                                   </v>
          </cell>
          <cell r="C3899">
            <v>5860.47</v>
          </cell>
          <cell r="D3899">
            <v>1292.92</v>
          </cell>
        </row>
        <row r="3900">
          <cell r="A3900" t="str">
            <v xml:space="preserve">7119-1-300                                   </v>
          </cell>
          <cell r="C3900">
            <v>0</v>
          </cell>
          <cell r="D3900">
            <v>0</v>
          </cell>
        </row>
        <row r="3901">
          <cell r="A3901" t="str">
            <v xml:space="preserve">7119-1-400                                   </v>
          </cell>
          <cell r="C3901">
            <v>7386.91</v>
          </cell>
          <cell r="D3901">
            <v>14790.61</v>
          </cell>
        </row>
        <row r="3902">
          <cell r="A3902" t="str">
            <v xml:space="preserve">7119-1-600                                   </v>
          </cell>
          <cell r="C3902">
            <v>19438.439999999999</v>
          </cell>
          <cell r="D3902">
            <v>13251.25</v>
          </cell>
        </row>
        <row r="3903">
          <cell r="A3903" t="str">
            <v xml:space="preserve">7119-1-700                                   </v>
          </cell>
          <cell r="C3903">
            <v>2346.04</v>
          </cell>
          <cell r="D3903">
            <v>355.86000000000013</v>
          </cell>
        </row>
        <row r="3904">
          <cell r="A3904" t="str">
            <v xml:space="preserve">7119-1-800                                   </v>
          </cell>
          <cell r="C3904">
            <v>1737.58</v>
          </cell>
          <cell r="D3904">
            <v>305.27999999999997</v>
          </cell>
        </row>
        <row r="3905">
          <cell r="A3905" t="str">
            <v xml:space="preserve">7119-1-900                                   </v>
          </cell>
          <cell r="C3905">
            <v>858.65</v>
          </cell>
          <cell r="D3905">
            <v>105.79000000000008</v>
          </cell>
        </row>
        <row r="3906">
          <cell r="A3906" t="str">
            <v xml:space="preserve">7120-1                                       </v>
          </cell>
          <cell r="C3906">
            <v>0</v>
          </cell>
          <cell r="D3906">
            <v>0</v>
          </cell>
        </row>
        <row r="3907">
          <cell r="A3907" t="str">
            <v xml:space="preserve">7120-1-000                                   </v>
          </cell>
          <cell r="C3907">
            <v>0</v>
          </cell>
          <cell r="D3907">
            <v>0</v>
          </cell>
        </row>
        <row r="3908">
          <cell r="A3908" t="str">
            <v xml:space="preserve">7120-1-300                                   </v>
          </cell>
          <cell r="C3908">
            <v>0</v>
          </cell>
          <cell r="D3908">
            <v>0</v>
          </cell>
        </row>
        <row r="3909">
          <cell r="A3909" t="str">
            <v xml:space="preserve">7120-1-400                                   </v>
          </cell>
          <cell r="C3909">
            <v>0</v>
          </cell>
          <cell r="D3909">
            <v>1701</v>
          </cell>
        </row>
        <row r="3910">
          <cell r="A3910" t="str">
            <v xml:space="preserve">7120-1-600                                   </v>
          </cell>
          <cell r="C3910">
            <v>0</v>
          </cell>
          <cell r="D3910">
            <v>0</v>
          </cell>
        </row>
        <row r="3911">
          <cell r="A3911" t="str">
            <v xml:space="preserve">7120-1-700                                   </v>
          </cell>
          <cell r="C3911">
            <v>3020</v>
          </cell>
          <cell r="D3911">
            <v>0</v>
          </cell>
        </row>
        <row r="3912">
          <cell r="A3912" t="str">
            <v xml:space="preserve">7120-1-800                                   </v>
          </cell>
          <cell r="C3912">
            <v>0</v>
          </cell>
          <cell r="D3912">
            <v>0</v>
          </cell>
        </row>
        <row r="3913">
          <cell r="A3913" t="str">
            <v xml:space="preserve">7120-1-900                                   </v>
          </cell>
          <cell r="C3913">
            <v>0</v>
          </cell>
          <cell r="D3913">
            <v>0</v>
          </cell>
        </row>
        <row r="3914">
          <cell r="A3914" t="str">
            <v xml:space="preserve">7121-1                                       </v>
          </cell>
          <cell r="C3914">
            <v>0</v>
          </cell>
          <cell r="D3914">
            <v>0</v>
          </cell>
        </row>
        <row r="3915">
          <cell r="A3915" t="str">
            <v xml:space="preserve">7121-1-000                                   </v>
          </cell>
          <cell r="C3915">
            <v>34495</v>
          </cell>
          <cell r="D3915">
            <v>75000</v>
          </cell>
        </row>
        <row r="3916">
          <cell r="A3916" t="str">
            <v xml:space="preserve">7121-1-300                                   </v>
          </cell>
          <cell r="C3916">
            <v>0</v>
          </cell>
          <cell r="D3916">
            <v>0</v>
          </cell>
        </row>
        <row r="3917">
          <cell r="A3917" t="str">
            <v xml:space="preserve">7121-1-400                                   </v>
          </cell>
          <cell r="C3917">
            <v>26800</v>
          </cell>
          <cell r="D3917">
            <v>0</v>
          </cell>
        </row>
        <row r="3918">
          <cell r="A3918" t="str">
            <v xml:space="preserve">7121-1-600                                   </v>
          </cell>
          <cell r="C3918">
            <v>0</v>
          </cell>
          <cell r="D3918">
            <v>0</v>
          </cell>
        </row>
        <row r="3919">
          <cell r="A3919" t="str">
            <v xml:space="preserve">7121-1-700                                   </v>
          </cell>
          <cell r="C3919">
            <v>0</v>
          </cell>
          <cell r="D3919">
            <v>0</v>
          </cell>
        </row>
        <row r="3920">
          <cell r="A3920" t="str">
            <v xml:space="preserve">7121-1-800                                   </v>
          </cell>
          <cell r="C3920">
            <v>0</v>
          </cell>
          <cell r="D3920">
            <v>0</v>
          </cell>
        </row>
        <row r="3921">
          <cell r="A3921" t="str">
            <v xml:space="preserve">7121-1-900                                   </v>
          </cell>
          <cell r="C3921">
            <v>0</v>
          </cell>
          <cell r="D3921">
            <v>0</v>
          </cell>
        </row>
        <row r="3922">
          <cell r="A3922" t="str">
            <v xml:space="preserve">7122-1                                       </v>
          </cell>
          <cell r="C3922">
            <v>0</v>
          </cell>
          <cell r="D3922">
            <v>0</v>
          </cell>
        </row>
        <row r="3923">
          <cell r="A3923" t="str">
            <v xml:space="preserve">7122-1-000                                   </v>
          </cell>
          <cell r="C3923">
            <v>10921.17</v>
          </cell>
          <cell r="D3923">
            <v>1827.4699999999993</v>
          </cell>
        </row>
        <row r="3924">
          <cell r="A3924" t="str">
            <v xml:space="preserve">7122-1-300                                   </v>
          </cell>
          <cell r="C3924">
            <v>0</v>
          </cell>
          <cell r="D3924">
            <v>0</v>
          </cell>
        </row>
        <row r="3925">
          <cell r="A3925" t="str">
            <v xml:space="preserve">7122-1-400                                   </v>
          </cell>
          <cell r="C3925">
            <v>2452.6</v>
          </cell>
          <cell r="D3925">
            <v>213</v>
          </cell>
        </row>
        <row r="3926">
          <cell r="A3926" t="str">
            <v xml:space="preserve">7122-1-600                                   </v>
          </cell>
          <cell r="C3926">
            <v>2506.9</v>
          </cell>
          <cell r="D3926">
            <v>777</v>
          </cell>
        </row>
        <row r="3927">
          <cell r="A3927" t="str">
            <v xml:space="preserve">7122-1-700                                   </v>
          </cell>
          <cell r="C3927">
            <v>0</v>
          </cell>
          <cell r="D3927">
            <v>0</v>
          </cell>
        </row>
        <row r="3928">
          <cell r="A3928" t="str">
            <v xml:space="preserve">7122-1-800                                   </v>
          </cell>
          <cell r="C3928">
            <v>47</v>
          </cell>
          <cell r="D3928">
            <v>0</v>
          </cell>
        </row>
        <row r="3929">
          <cell r="A3929" t="str">
            <v xml:space="preserve">7122-1-900                                   </v>
          </cell>
          <cell r="C3929">
            <v>0</v>
          </cell>
          <cell r="D3929">
            <v>0</v>
          </cell>
        </row>
        <row r="3930">
          <cell r="A3930" t="str">
            <v xml:space="preserve">7123-1                                       </v>
          </cell>
          <cell r="C3930">
            <v>0</v>
          </cell>
          <cell r="D3930">
            <v>0</v>
          </cell>
        </row>
        <row r="3931">
          <cell r="A3931" t="str">
            <v xml:space="preserve">7123-1-000                                   </v>
          </cell>
          <cell r="C3931">
            <v>41270.160000000003</v>
          </cell>
          <cell r="D3931">
            <v>0</v>
          </cell>
        </row>
        <row r="3932">
          <cell r="A3932" t="str">
            <v xml:space="preserve">7123-1-300                                   </v>
          </cell>
          <cell r="C3932">
            <v>0</v>
          </cell>
          <cell r="D3932">
            <v>0</v>
          </cell>
        </row>
        <row r="3933">
          <cell r="A3933" t="str">
            <v xml:space="preserve">7123-1-400                                   </v>
          </cell>
          <cell r="C3933">
            <v>3909.75</v>
          </cell>
          <cell r="D3933">
            <v>0</v>
          </cell>
        </row>
        <row r="3934">
          <cell r="A3934" t="str">
            <v xml:space="preserve">7123-1-600                                   </v>
          </cell>
          <cell r="C3934">
            <v>583.96</v>
          </cell>
          <cell r="D3934">
            <v>0</v>
          </cell>
        </row>
        <row r="3935">
          <cell r="A3935" t="str">
            <v xml:space="preserve">7123-1-700                                   </v>
          </cell>
          <cell r="C3935">
            <v>0</v>
          </cell>
          <cell r="D3935">
            <v>0</v>
          </cell>
        </row>
        <row r="3936">
          <cell r="A3936" t="str">
            <v xml:space="preserve">7123-1-800                                   </v>
          </cell>
          <cell r="C3936">
            <v>0</v>
          </cell>
          <cell r="D3936">
            <v>0</v>
          </cell>
        </row>
        <row r="3937">
          <cell r="A3937" t="str">
            <v xml:space="preserve">7123-1-900                                   </v>
          </cell>
          <cell r="C3937">
            <v>0</v>
          </cell>
          <cell r="D3937">
            <v>0</v>
          </cell>
        </row>
        <row r="3938">
          <cell r="A3938" t="str">
            <v xml:space="preserve">7124-1                                       </v>
          </cell>
          <cell r="C3938">
            <v>0</v>
          </cell>
          <cell r="D3938">
            <v>0</v>
          </cell>
        </row>
        <row r="3939">
          <cell r="A3939" t="str">
            <v xml:space="preserve">7124-1-000                                   </v>
          </cell>
          <cell r="C3939">
            <v>12922.3</v>
          </cell>
          <cell r="D3939">
            <v>2761.8900000000012</v>
          </cell>
        </row>
        <row r="3940">
          <cell r="A3940" t="str">
            <v xml:space="preserve">7124-1-300                                   </v>
          </cell>
          <cell r="C3940">
            <v>0</v>
          </cell>
          <cell r="D3940">
            <v>0</v>
          </cell>
        </row>
        <row r="3941">
          <cell r="A3941" t="str">
            <v xml:space="preserve">7124-1-400                                   </v>
          </cell>
          <cell r="C3941">
            <v>19178.849999999999</v>
          </cell>
          <cell r="D3941">
            <v>4296.2700000000004</v>
          </cell>
        </row>
        <row r="3942">
          <cell r="A3942" t="str">
            <v xml:space="preserve">7124-1-600                                   </v>
          </cell>
          <cell r="C3942">
            <v>45743.8</v>
          </cell>
          <cell r="D3942">
            <v>9820.0399999999936</v>
          </cell>
        </row>
        <row r="3943">
          <cell r="A3943" t="str">
            <v xml:space="preserve">7124-1-700                                   </v>
          </cell>
          <cell r="C3943">
            <v>5103.51</v>
          </cell>
          <cell r="D3943">
            <v>920.61999999999989</v>
          </cell>
        </row>
        <row r="3944">
          <cell r="A3944" t="str">
            <v xml:space="preserve">7124-1-800                                   </v>
          </cell>
          <cell r="C3944">
            <v>0</v>
          </cell>
          <cell r="D3944">
            <v>0</v>
          </cell>
        </row>
        <row r="3945">
          <cell r="A3945" t="str">
            <v xml:space="preserve">7124-1-900                                   </v>
          </cell>
          <cell r="C3945">
            <v>12922.32</v>
          </cell>
          <cell r="D3945">
            <v>2961.8899999999994</v>
          </cell>
        </row>
        <row r="3946">
          <cell r="A3946" t="str">
            <v xml:space="preserve">7125-1                                       </v>
          </cell>
          <cell r="C3946">
            <v>0</v>
          </cell>
          <cell r="D3946">
            <v>0</v>
          </cell>
        </row>
        <row r="3947">
          <cell r="A3947" t="str">
            <v xml:space="preserve">7125-1-000                                   </v>
          </cell>
          <cell r="C3947">
            <v>428714.94</v>
          </cell>
          <cell r="D3947">
            <v>43661.640000000014</v>
          </cell>
        </row>
        <row r="3948">
          <cell r="A3948" t="str">
            <v xml:space="preserve">7125-1-300                                   </v>
          </cell>
          <cell r="C3948">
            <v>0</v>
          </cell>
          <cell r="D3948">
            <v>0</v>
          </cell>
        </row>
        <row r="3949">
          <cell r="A3949" t="str">
            <v xml:space="preserve">7125-1-400                                   </v>
          </cell>
          <cell r="C3949">
            <v>167940.87</v>
          </cell>
          <cell r="D3949">
            <v>42095.869999999995</v>
          </cell>
        </row>
        <row r="3950">
          <cell r="A3950" t="str">
            <v xml:space="preserve">7125-1-600                                   </v>
          </cell>
          <cell r="C3950">
            <v>57755</v>
          </cell>
          <cell r="D3950">
            <v>5915</v>
          </cell>
        </row>
        <row r="3951">
          <cell r="A3951" t="str">
            <v xml:space="preserve">7125-1-700                                   </v>
          </cell>
          <cell r="C3951">
            <v>0</v>
          </cell>
          <cell r="D3951">
            <v>0</v>
          </cell>
        </row>
        <row r="3952">
          <cell r="A3952" t="str">
            <v xml:space="preserve">7125-1-800                                   </v>
          </cell>
          <cell r="C3952">
            <v>10951.1</v>
          </cell>
          <cell r="D3952">
            <v>0</v>
          </cell>
        </row>
        <row r="3953">
          <cell r="A3953" t="str">
            <v xml:space="preserve">7125-1-900                                   </v>
          </cell>
          <cell r="C3953">
            <v>1753</v>
          </cell>
          <cell r="D3953">
            <v>419</v>
          </cell>
        </row>
        <row r="3954">
          <cell r="A3954" t="str">
            <v xml:space="preserve">7126-1                                       </v>
          </cell>
          <cell r="C3954">
            <v>0</v>
          </cell>
          <cell r="D3954">
            <v>0</v>
          </cell>
        </row>
        <row r="3955">
          <cell r="A3955" t="str">
            <v xml:space="preserve">7126-1-000                                   </v>
          </cell>
          <cell r="C3955">
            <v>73519.240000000005</v>
          </cell>
          <cell r="D3955">
            <v>2600.9399999999878</v>
          </cell>
        </row>
        <row r="3956">
          <cell r="A3956" t="str">
            <v xml:space="preserve">7126-1-300                                   </v>
          </cell>
          <cell r="C3956">
            <v>0</v>
          </cell>
          <cell r="D3956">
            <v>0</v>
          </cell>
        </row>
        <row r="3957">
          <cell r="A3957" t="str">
            <v xml:space="preserve">7126-1-400                                   </v>
          </cell>
          <cell r="C3957">
            <v>15233.27</v>
          </cell>
          <cell r="D3957">
            <v>23300.929999999997</v>
          </cell>
        </row>
        <row r="3958">
          <cell r="A3958" t="str">
            <v xml:space="preserve">7126-1-600                                   </v>
          </cell>
          <cell r="C3958">
            <v>19000</v>
          </cell>
          <cell r="D3958">
            <v>21800</v>
          </cell>
        </row>
        <row r="3959">
          <cell r="A3959" t="str">
            <v xml:space="preserve">7126-1-700                                   </v>
          </cell>
          <cell r="C3959">
            <v>0</v>
          </cell>
          <cell r="D3959">
            <v>0</v>
          </cell>
        </row>
        <row r="3960">
          <cell r="A3960" t="str">
            <v xml:space="preserve">7126-1-800                                   </v>
          </cell>
          <cell r="C3960">
            <v>0</v>
          </cell>
          <cell r="D3960">
            <v>0</v>
          </cell>
        </row>
        <row r="3961">
          <cell r="A3961" t="str">
            <v xml:space="preserve">7126-1-900                                   </v>
          </cell>
          <cell r="C3961">
            <v>8200</v>
          </cell>
          <cell r="D3961">
            <v>5700</v>
          </cell>
        </row>
        <row r="3962">
          <cell r="A3962" t="str">
            <v xml:space="preserve">7127-1                                       </v>
          </cell>
          <cell r="C3962">
            <v>0</v>
          </cell>
          <cell r="D3962">
            <v>0</v>
          </cell>
        </row>
        <row r="3963">
          <cell r="A3963" t="str">
            <v xml:space="preserve">7127-1-000                                   </v>
          </cell>
          <cell r="C3963">
            <v>614</v>
          </cell>
          <cell r="D3963">
            <v>45</v>
          </cell>
        </row>
        <row r="3964">
          <cell r="A3964" t="str">
            <v xml:space="preserve">7127-1-300                                   </v>
          </cell>
          <cell r="C3964">
            <v>0</v>
          </cell>
          <cell r="D3964">
            <v>0</v>
          </cell>
        </row>
        <row r="3965">
          <cell r="A3965" t="str">
            <v xml:space="preserve">7127-1-400                                   </v>
          </cell>
          <cell r="C3965">
            <v>1113</v>
          </cell>
          <cell r="D3965">
            <v>67</v>
          </cell>
        </row>
        <row r="3966">
          <cell r="A3966" t="str">
            <v xml:space="preserve">7127-1-600                                   </v>
          </cell>
          <cell r="C3966">
            <v>1597</v>
          </cell>
          <cell r="D3966">
            <v>112</v>
          </cell>
        </row>
        <row r="3967">
          <cell r="A3967" t="str">
            <v xml:space="preserve">7127-1-700                                   </v>
          </cell>
          <cell r="C3967">
            <v>499</v>
          </cell>
          <cell r="D3967">
            <v>22</v>
          </cell>
        </row>
        <row r="3968">
          <cell r="A3968" t="str">
            <v xml:space="preserve">7127-1-800                                   </v>
          </cell>
          <cell r="C3968">
            <v>259</v>
          </cell>
          <cell r="D3968">
            <v>0</v>
          </cell>
        </row>
        <row r="3969">
          <cell r="A3969" t="str">
            <v xml:space="preserve">7127-1-900                                   </v>
          </cell>
          <cell r="C3969">
            <v>559</v>
          </cell>
          <cell r="D3969">
            <v>34</v>
          </cell>
        </row>
        <row r="3970">
          <cell r="A3970" t="str">
            <v xml:space="preserve">7128-1                                       </v>
          </cell>
          <cell r="C3970">
            <v>0</v>
          </cell>
          <cell r="D3970">
            <v>0</v>
          </cell>
        </row>
        <row r="3971">
          <cell r="A3971" t="str">
            <v xml:space="preserve">7128-1-000                                   </v>
          </cell>
          <cell r="C3971">
            <v>140264.01</v>
          </cell>
          <cell r="D3971">
            <v>28052.799999999988</v>
          </cell>
        </row>
        <row r="3972">
          <cell r="A3972" t="str">
            <v xml:space="preserve">7128-1-300                                   </v>
          </cell>
          <cell r="C3972">
            <v>0</v>
          </cell>
          <cell r="D3972">
            <v>0</v>
          </cell>
        </row>
        <row r="3973">
          <cell r="A3973" t="str">
            <v xml:space="preserve">7128-1-400                                   </v>
          </cell>
          <cell r="C3973">
            <v>215071.48</v>
          </cell>
          <cell r="D3973">
            <v>44528.25999999998</v>
          </cell>
        </row>
        <row r="3974">
          <cell r="A3974" t="str">
            <v xml:space="preserve">7128-1-600                                   </v>
          </cell>
          <cell r="C3974">
            <v>492482.51</v>
          </cell>
          <cell r="D3974">
            <v>77924.459999999963</v>
          </cell>
        </row>
        <row r="3975">
          <cell r="A3975" t="str">
            <v xml:space="preserve">7128-1-700                                   </v>
          </cell>
          <cell r="C3975">
            <v>56105.599999999999</v>
          </cell>
          <cell r="D3975">
            <v>17811.299999999996</v>
          </cell>
        </row>
        <row r="3976">
          <cell r="A3976" t="str">
            <v xml:space="preserve">7128-1-800                                   </v>
          </cell>
          <cell r="C3976">
            <v>0</v>
          </cell>
          <cell r="D3976">
            <v>0</v>
          </cell>
        </row>
        <row r="3977">
          <cell r="A3977" t="str">
            <v xml:space="preserve">7128-1-900                                   </v>
          </cell>
          <cell r="C3977">
            <v>140264</v>
          </cell>
          <cell r="D3977">
            <v>28052.799999999988</v>
          </cell>
        </row>
        <row r="3978">
          <cell r="A3978" t="str">
            <v xml:space="preserve">7129-1                                       </v>
          </cell>
          <cell r="C3978">
            <v>0</v>
          </cell>
          <cell r="D3978">
            <v>0</v>
          </cell>
        </row>
        <row r="3979">
          <cell r="A3979" t="str">
            <v xml:space="preserve">7129-1-000                                   </v>
          </cell>
          <cell r="C3979">
            <v>0</v>
          </cell>
          <cell r="D3979">
            <v>0</v>
          </cell>
        </row>
        <row r="3980">
          <cell r="A3980" t="str">
            <v xml:space="preserve">7129-1-300                                   </v>
          </cell>
          <cell r="C3980">
            <v>0</v>
          </cell>
          <cell r="D3980">
            <v>0</v>
          </cell>
        </row>
        <row r="3981">
          <cell r="A3981" t="str">
            <v xml:space="preserve">7129-1-400                                   </v>
          </cell>
          <cell r="C3981">
            <v>53093</v>
          </cell>
          <cell r="D3981">
            <v>13500</v>
          </cell>
        </row>
        <row r="3982">
          <cell r="A3982" t="str">
            <v xml:space="preserve">7129-1-600                                   </v>
          </cell>
          <cell r="C3982">
            <v>0</v>
          </cell>
          <cell r="D3982">
            <v>0</v>
          </cell>
        </row>
        <row r="3983">
          <cell r="A3983" t="str">
            <v xml:space="preserve">7129-1-700                                   </v>
          </cell>
          <cell r="C3983">
            <v>0</v>
          </cell>
          <cell r="D3983">
            <v>0</v>
          </cell>
        </row>
        <row r="3984">
          <cell r="A3984" t="str">
            <v xml:space="preserve">7129-1-800                                   </v>
          </cell>
          <cell r="C3984">
            <v>0</v>
          </cell>
          <cell r="D3984">
            <v>0</v>
          </cell>
        </row>
        <row r="3985">
          <cell r="A3985" t="str">
            <v xml:space="preserve">7129-1-900                                   </v>
          </cell>
          <cell r="C3985">
            <v>0</v>
          </cell>
          <cell r="D3985">
            <v>0</v>
          </cell>
        </row>
        <row r="3986">
          <cell r="A3986" t="str">
            <v xml:space="preserve">7130-1                                       </v>
          </cell>
          <cell r="C3986">
            <v>0</v>
          </cell>
          <cell r="D3986">
            <v>0</v>
          </cell>
        </row>
        <row r="3987">
          <cell r="A3987" t="str">
            <v xml:space="preserve">7130-1-000                                   </v>
          </cell>
          <cell r="C3987">
            <v>0</v>
          </cell>
          <cell r="D3987">
            <v>127500</v>
          </cell>
        </row>
        <row r="3988">
          <cell r="A3988" t="str">
            <v xml:space="preserve">7130-1-300                                   </v>
          </cell>
          <cell r="C3988">
            <v>0</v>
          </cell>
          <cell r="D3988">
            <v>0</v>
          </cell>
        </row>
        <row r="3989">
          <cell r="A3989" t="str">
            <v xml:space="preserve">7130-1-400                                   </v>
          </cell>
          <cell r="C3989">
            <v>15000</v>
          </cell>
          <cell r="D3989">
            <v>55000</v>
          </cell>
        </row>
        <row r="3990">
          <cell r="A3990" t="str">
            <v xml:space="preserve">7130-1-600                                   </v>
          </cell>
          <cell r="C3990">
            <v>804000</v>
          </cell>
          <cell r="D3990">
            <v>0</v>
          </cell>
        </row>
        <row r="3991">
          <cell r="A3991" t="str">
            <v xml:space="preserve">7130-1-700                                   </v>
          </cell>
          <cell r="C3991">
            <v>0</v>
          </cell>
          <cell r="D3991">
            <v>0</v>
          </cell>
        </row>
        <row r="3992">
          <cell r="A3992" t="str">
            <v xml:space="preserve">7130-1-800                                   </v>
          </cell>
          <cell r="C3992">
            <v>173330</v>
          </cell>
          <cell r="D3992">
            <v>66670</v>
          </cell>
        </row>
        <row r="3993">
          <cell r="A3993" t="str">
            <v xml:space="preserve">7130-1-900                                   </v>
          </cell>
          <cell r="C3993">
            <v>0</v>
          </cell>
          <cell r="D3993">
            <v>0</v>
          </cell>
        </row>
        <row r="3994">
          <cell r="A3994" t="str">
            <v xml:space="preserve">7131-1                                       </v>
          </cell>
          <cell r="C3994">
            <v>0</v>
          </cell>
          <cell r="D3994">
            <v>0</v>
          </cell>
        </row>
        <row r="3995">
          <cell r="A3995" t="str">
            <v xml:space="preserve">7131-1-000                                   </v>
          </cell>
          <cell r="C3995">
            <v>26256.5</v>
          </cell>
          <cell r="D3995">
            <v>4500</v>
          </cell>
        </row>
        <row r="3996">
          <cell r="A3996" t="str">
            <v xml:space="preserve">7131-1-300                                   </v>
          </cell>
          <cell r="C3996">
            <v>0</v>
          </cell>
          <cell r="D3996">
            <v>0</v>
          </cell>
        </row>
        <row r="3997">
          <cell r="A3997" t="str">
            <v xml:space="preserve">7131-1-400                                   </v>
          </cell>
          <cell r="C3997">
            <v>50059.63</v>
          </cell>
          <cell r="D3997">
            <v>667</v>
          </cell>
        </row>
        <row r="3998">
          <cell r="A3998" t="str">
            <v xml:space="preserve">7131-1-600                                   </v>
          </cell>
          <cell r="C3998">
            <v>0</v>
          </cell>
          <cell r="D3998">
            <v>0</v>
          </cell>
        </row>
        <row r="3999">
          <cell r="A3999" t="str">
            <v xml:space="preserve">7131-1-700                                   </v>
          </cell>
          <cell r="C3999">
            <v>0</v>
          </cell>
          <cell r="D3999">
            <v>0</v>
          </cell>
        </row>
        <row r="4000">
          <cell r="A4000" t="str">
            <v xml:space="preserve">7131-1-800                                   </v>
          </cell>
          <cell r="C4000">
            <v>800</v>
          </cell>
          <cell r="D4000">
            <v>0</v>
          </cell>
        </row>
        <row r="4001">
          <cell r="A4001" t="str">
            <v xml:space="preserve">7131-1-900                                   </v>
          </cell>
          <cell r="C4001">
            <v>64990</v>
          </cell>
          <cell r="D4001">
            <v>12998</v>
          </cell>
        </row>
        <row r="4002">
          <cell r="A4002" t="str">
            <v xml:space="preserve">7132-1                                       </v>
          </cell>
          <cell r="C4002">
            <v>0</v>
          </cell>
          <cell r="D4002">
            <v>0</v>
          </cell>
        </row>
        <row r="4003">
          <cell r="A4003" t="str">
            <v xml:space="preserve">7132-1-000                                   </v>
          </cell>
          <cell r="C4003">
            <v>0</v>
          </cell>
          <cell r="D4003">
            <v>0</v>
          </cell>
        </row>
        <row r="4004">
          <cell r="A4004" t="str">
            <v xml:space="preserve">7132-1-300                                   </v>
          </cell>
          <cell r="C4004">
            <v>0</v>
          </cell>
          <cell r="D4004">
            <v>0</v>
          </cell>
        </row>
        <row r="4005">
          <cell r="A4005" t="str">
            <v xml:space="preserve">7132-1-400                                   </v>
          </cell>
          <cell r="C4005">
            <v>0</v>
          </cell>
          <cell r="D4005">
            <v>0</v>
          </cell>
        </row>
        <row r="4006">
          <cell r="A4006" t="str">
            <v xml:space="preserve">7132-1-600                                   </v>
          </cell>
          <cell r="C4006">
            <v>0</v>
          </cell>
          <cell r="D4006">
            <v>0</v>
          </cell>
        </row>
        <row r="4007">
          <cell r="A4007" t="str">
            <v xml:space="preserve">7132-1-700                                   </v>
          </cell>
          <cell r="C4007">
            <v>0</v>
          </cell>
          <cell r="D4007">
            <v>0</v>
          </cell>
        </row>
        <row r="4008">
          <cell r="A4008" t="str">
            <v xml:space="preserve">7132-1-800                                   </v>
          </cell>
          <cell r="C4008">
            <v>0</v>
          </cell>
          <cell r="D4008">
            <v>0</v>
          </cell>
        </row>
        <row r="4009">
          <cell r="A4009" t="str">
            <v xml:space="preserve">7132-1-900                                   </v>
          </cell>
          <cell r="C4009">
            <v>0</v>
          </cell>
          <cell r="D4009">
            <v>0</v>
          </cell>
        </row>
        <row r="4010">
          <cell r="A4010" t="str">
            <v xml:space="preserve">7133-1                                       </v>
          </cell>
          <cell r="C4010">
            <v>0</v>
          </cell>
          <cell r="D4010">
            <v>0</v>
          </cell>
        </row>
        <row r="4011">
          <cell r="A4011" t="str">
            <v xml:space="preserve">7133-1-000                                   </v>
          </cell>
          <cell r="C4011">
            <v>31365.39</v>
          </cell>
          <cell r="D4011">
            <v>3749.5</v>
          </cell>
        </row>
        <row r="4012">
          <cell r="A4012" t="str">
            <v xml:space="preserve">7133-1-300                                   </v>
          </cell>
          <cell r="C4012">
            <v>0</v>
          </cell>
          <cell r="D4012">
            <v>0</v>
          </cell>
        </row>
        <row r="4013">
          <cell r="A4013" t="str">
            <v xml:space="preserve">7133-1-400                                   </v>
          </cell>
          <cell r="C4013">
            <v>14251</v>
          </cell>
          <cell r="D4013">
            <v>3495</v>
          </cell>
        </row>
        <row r="4014">
          <cell r="A4014" t="str">
            <v xml:space="preserve">7133-1-600                                   </v>
          </cell>
          <cell r="C4014">
            <v>0</v>
          </cell>
          <cell r="D4014">
            <v>0</v>
          </cell>
        </row>
        <row r="4015">
          <cell r="A4015" t="str">
            <v xml:space="preserve">7133-1-700                                   </v>
          </cell>
          <cell r="C4015">
            <v>0</v>
          </cell>
          <cell r="D4015">
            <v>0</v>
          </cell>
        </row>
        <row r="4016">
          <cell r="A4016" t="str">
            <v xml:space="preserve">7133-1-800                                   </v>
          </cell>
          <cell r="C4016">
            <v>0</v>
          </cell>
          <cell r="D4016">
            <v>0</v>
          </cell>
        </row>
        <row r="4017">
          <cell r="A4017" t="str">
            <v xml:space="preserve">7133-1-900                                   </v>
          </cell>
          <cell r="C4017">
            <v>0</v>
          </cell>
          <cell r="D4017">
            <v>0</v>
          </cell>
        </row>
        <row r="4018">
          <cell r="A4018" t="str">
            <v xml:space="preserve">7134-1                                       </v>
          </cell>
          <cell r="C4018">
            <v>0</v>
          </cell>
          <cell r="D4018">
            <v>0</v>
          </cell>
        </row>
        <row r="4019">
          <cell r="A4019" t="str">
            <v xml:space="preserve">7134-1-000                                   </v>
          </cell>
          <cell r="C4019">
            <v>0</v>
          </cell>
          <cell r="D4019">
            <v>0</v>
          </cell>
        </row>
        <row r="4020">
          <cell r="A4020" t="str">
            <v xml:space="preserve">7134-1-300                                   </v>
          </cell>
          <cell r="C4020">
            <v>0</v>
          </cell>
          <cell r="D4020">
            <v>0</v>
          </cell>
        </row>
        <row r="4021">
          <cell r="A4021" t="str">
            <v xml:space="preserve">7134-1-400                                   </v>
          </cell>
          <cell r="C4021">
            <v>1000</v>
          </cell>
          <cell r="D4021">
            <v>0</v>
          </cell>
        </row>
        <row r="4022">
          <cell r="A4022" t="str">
            <v xml:space="preserve">7134-1-600                                   </v>
          </cell>
          <cell r="C4022">
            <v>1000</v>
          </cell>
          <cell r="D4022">
            <v>0</v>
          </cell>
        </row>
        <row r="4023">
          <cell r="A4023" t="str">
            <v xml:space="preserve">7134-1-700                                   </v>
          </cell>
          <cell r="C4023">
            <v>0</v>
          </cell>
          <cell r="D4023">
            <v>0</v>
          </cell>
        </row>
        <row r="4024">
          <cell r="A4024" t="str">
            <v xml:space="preserve">7134-1-800                                   </v>
          </cell>
          <cell r="C4024">
            <v>0</v>
          </cell>
          <cell r="D4024">
            <v>0</v>
          </cell>
        </row>
        <row r="4025">
          <cell r="A4025" t="str">
            <v xml:space="preserve">7134-1-900                                   </v>
          </cell>
          <cell r="C4025">
            <v>0</v>
          </cell>
          <cell r="D4025">
            <v>0</v>
          </cell>
        </row>
        <row r="4026">
          <cell r="A4026" t="str">
            <v xml:space="preserve">7135-1                                       </v>
          </cell>
          <cell r="C4026">
            <v>0</v>
          </cell>
          <cell r="D4026">
            <v>0</v>
          </cell>
        </row>
        <row r="4027">
          <cell r="A4027" t="str">
            <v xml:space="preserve">7135-1-000                                   </v>
          </cell>
          <cell r="C4027">
            <v>0</v>
          </cell>
          <cell r="D4027">
            <v>0</v>
          </cell>
        </row>
        <row r="4028">
          <cell r="A4028" t="str">
            <v xml:space="preserve">7135-1-300                                   </v>
          </cell>
          <cell r="C4028">
            <v>0</v>
          </cell>
          <cell r="D4028">
            <v>0</v>
          </cell>
        </row>
        <row r="4029">
          <cell r="A4029" t="str">
            <v xml:space="preserve">7135-1-400                                   </v>
          </cell>
          <cell r="C4029">
            <v>0</v>
          </cell>
          <cell r="D4029">
            <v>0</v>
          </cell>
        </row>
        <row r="4030">
          <cell r="A4030" t="str">
            <v xml:space="preserve">7135-1-600                                   </v>
          </cell>
          <cell r="C4030">
            <v>108.22</v>
          </cell>
          <cell r="D4030">
            <v>0.46999999999999886</v>
          </cell>
        </row>
        <row r="4031">
          <cell r="A4031" t="str">
            <v xml:space="preserve">7135-1-700                                   </v>
          </cell>
          <cell r="C4031">
            <v>0</v>
          </cell>
          <cell r="D4031">
            <v>0</v>
          </cell>
        </row>
        <row r="4032">
          <cell r="A4032" t="str">
            <v xml:space="preserve">7135-1-800                                   </v>
          </cell>
          <cell r="C4032">
            <v>0</v>
          </cell>
          <cell r="D4032">
            <v>0</v>
          </cell>
        </row>
        <row r="4033">
          <cell r="A4033" t="str">
            <v xml:space="preserve">7135-1-900                                   </v>
          </cell>
          <cell r="C4033">
            <v>0</v>
          </cell>
          <cell r="D4033">
            <v>0</v>
          </cell>
        </row>
        <row r="4034">
          <cell r="A4034" t="str">
            <v xml:space="preserve">7136-1                                       </v>
          </cell>
          <cell r="C4034">
            <v>0</v>
          </cell>
          <cell r="D4034">
            <v>0</v>
          </cell>
        </row>
        <row r="4035">
          <cell r="A4035" t="str">
            <v xml:space="preserve">7136-1-000                                   </v>
          </cell>
          <cell r="C4035">
            <v>0</v>
          </cell>
          <cell r="D4035">
            <v>0</v>
          </cell>
        </row>
        <row r="4036">
          <cell r="A4036" t="str">
            <v xml:space="preserve">7136-1-300                                   </v>
          </cell>
          <cell r="C4036">
            <v>0</v>
          </cell>
          <cell r="D4036">
            <v>0</v>
          </cell>
        </row>
        <row r="4037">
          <cell r="A4037" t="str">
            <v xml:space="preserve">7136-1-400                                   </v>
          </cell>
          <cell r="C4037">
            <v>0</v>
          </cell>
          <cell r="D4037">
            <v>0</v>
          </cell>
        </row>
        <row r="4038">
          <cell r="A4038" t="str">
            <v xml:space="preserve">7136-1-600                                   </v>
          </cell>
          <cell r="C4038">
            <v>0</v>
          </cell>
          <cell r="D4038">
            <v>0</v>
          </cell>
        </row>
        <row r="4039">
          <cell r="A4039" t="str">
            <v xml:space="preserve">7136-1-700                                   </v>
          </cell>
          <cell r="C4039">
            <v>0</v>
          </cell>
          <cell r="D4039">
            <v>0</v>
          </cell>
        </row>
        <row r="4040">
          <cell r="A4040" t="str">
            <v xml:space="preserve">7136-1-800                                   </v>
          </cell>
          <cell r="C4040">
            <v>0</v>
          </cell>
          <cell r="D4040">
            <v>0</v>
          </cell>
        </row>
        <row r="4041">
          <cell r="A4041" t="str">
            <v xml:space="preserve">7136-1-900                                   </v>
          </cell>
          <cell r="C4041">
            <v>0</v>
          </cell>
          <cell r="D4041">
            <v>0</v>
          </cell>
        </row>
        <row r="4042">
          <cell r="A4042" t="str">
            <v xml:space="preserve">7137-1                                       </v>
          </cell>
          <cell r="C4042">
            <v>0</v>
          </cell>
          <cell r="D4042">
            <v>0</v>
          </cell>
        </row>
        <row r="4043">
          <cell r="A4043" t="str">
            <v xml:space="preserve">7137-1-000                                   </v>
          </cell>
          <cell r="C4043">
            <v>0</v>
          </cell>
          <cell r="D4043">
            <v>0</v>
          </cell>
        </row>
        <row r="4044">
          <cell r="A4044" t="str">
            <v xml:space="preserve">7137-1-300                                   </v>
          </cell>
          <cell r="C4044">
            <v>0</v>
          </cell>
          <cell r="D4044">
            <v>0</v>
          </cell>
        </row>
        <row r="4045">
          <cell r="A4045" t="str">
            <v xml:space="preserve">7137-1-400                                   </v>
          </cell>
          <cell r="C4045">
            <v>0</v>
          </cell>
          <cell r="D4045">
            <v>0</v>
          </cell>
        </row>
        <row r="4046">
          <cell r="A4046" t="str">
            <v xml:space="preserve">7137-1-600                                   </v>
          </cell>
          <cell r="C4046">
            <v>0</v>
          </cell>
          <cell r="D4046">
            <v>0</v>
          </cell>
        </row>
        <row r="4047">
          <cell r="A4047" t="str">
            <v xml:space="preserve">7137-1-700                                   </v>
          </cell>
          <cell r="C4047">
            <v>0</v>
          </cell>
          <cell r="D4047">
            <v>0</v>
          </cell>
        </row>
        <row r="4048">
          <cell r="A4048" t="str">
            <v xml:space="preserve">7137-1-800                                   </v>
          </cell>
          <cell r="C4048">
            <v>0</v>
          </cell>
          <cell r="D4048">
            <v>0</v>
          </cell>
        </row>
        <row r="4049">
          <cell r="A4049" t="str">
            <v xml:space="preserve">7137-1-900                                   </v>
          </cell>
          <cell r="C4049">
            <v>0</v>
          </cell>
          <cell r="D4049">
            <v>0</v>
          </cell>
        </row>
        <row r="4050">
          <cell r="A4050" t="str">
            <v xml:space="preserve">7138-1                                       </v>
          </cell>
          <cell r="C4050">
            <v>0</v>
          </cell>
          <cell r="D4050">
            <v>0</v>
          </cell>
        </row>
        <row r="4051">
          <cell r="A4051" t="str">
            <v xml:space="preserve">7138-1-000                                   </v>
          </cell>
          <cell r="C4051">
            <v>11272.75</v>
          </cell>
          <cell r="D4051">
            <v>0</v>
          </cell>
        </row>
        <row r="4052">
          <cell r="A4052" t="str">
            <v xml:space="preserve">7138-1-300                                   </v>
          </cell>
          <cell r="C4052">
            <v>0</v>
          </cell>
          <cell r="D4052">
            <v>0</v>
          </cell>
        </row>
        <row r="4053">
          <cell r="A4053" t="str">
            <v xml:space="preserve">7138-1-400                                   </v>
          </cell>
          <cell r="C4053">
            <v>64262.95</v>
          </cell>
          <cell r="D4053">
            <v>0</v>
          </cell>
        </row>
        <row r="4054">
          <cell r="A4054" t="str">
            <v xml:space="preserve">7138-1-600                                   </v>
          </cell>
          <cell r="C4054">
            <v>69325.72</v>
          </cell>
          <cell r="D4054">
            <v>0</v>
          </cell>
        </row>
        <row r="4055">
          <cell r="A4055" t="str">
            <v xml:space="preserve">7138-1-700                                   </v>
          </cell>
          <cell r="C4055">
            <v>0</v>
          </cell>
          <cell r="D4055">
            <v>0</v>
          </cell>
        </row>
        <row r="4056">
          <cell r="A4056" t="str">
            <v xml:space="preserve">7138-1-800                                   </v>
          </cell>
          <cell r="C4056">
            <v>1200</v>
          </cell>
          <cell r="D4056">
            <v>0</v>
          </cell>
        </row>
        <row r="4057">
          <cell r="A4057" t="str">
            <v xml:space="preserve">7138-1-900                                   </v>
          </cell>
          <cell r="C4057">
            <v>9795</v>
          </cell>
          <cell r="D4057">
            <v>0</v>
          </cell>
        </row>
        <row r="4058">
          <cell r="A4058" t="str">
            <v xml:space="preserve">7139-1                                       </v>
          </cell>
          <cell r="C4058">
            <v>415.32</v>
          </cell>
          <cell r="D4058">
            <v>249.2</v>
          </cell>
        </row>
        <row r="4059">
          <cell r="A4059" t="str">
            <v xml:space="preserve">7139-1-000                                   </v>
          </cell>
          <cell r="C4059">
            <v>0</v>
          </cell>
          <cell r="D4059">
            <v>0</v>
          </cell>
        </row>
        <row r="4060">
          <cell r="A4060" t="str">
            <v xml:space="preserve">7139-1-300                                   </v>
          </cell>
          <cell r="C4060">
            <v>0</v>
          </cell>
          <cell r="D4060">
            <v>0</v>
          </cell>
        </row>
        <row r="4061">
          <cell r="A4061" t="str">
            <v xml:space="preserve">7139-1-400                                   </v>
          </cell>
          <cell r="C4061">
            <v>0</v>
          </cell>
          <cell r="D4061">
            <v>0</v>
          </cell>
        </row>
        <row r="4062">
          <cell r="A4062" t="str">
            <v xml:space="preserve">7139-1-600                                   </v>
          </cell>
          <cell r="C4062">
            <v>-410.18</v>
          </cell>
          <cell r="D4062">
            <v>0</v>
          </cell>
        </row>
        <row r="4063">
          <cell r="A4063" t="str">
            <v xml:space="preserve">7139-1-700                                   </v>
          </cell>
          <cell r="C4063">
            <v>0</v>
          </cell>
          <cell r="D4063">
            <v>0</v>
          </cell>
        </row>
        <row r="4064">
          <cell r="A4064" t="str">
            <v xml:space="preserve">7139-1-800                                   </v>
          </cell>
          <cell r="C4064">
            <v>0</v>
          </cell>
          <cell r="D4064">
            <v>0</v>
          </cell>
        </row>
        <row r="4065">
          <cell r="A4065" t="str">
            <v xml:space="preserve">7139-1-900                                   </v>
          </cell>
          <cell r="C4065">
            <v>0</v>
          </cell>
          <cell r="D4065">
            <v>0</v>
          </cell>
        </row>
        <row r="4066">
          <cell r="A4066" t="str">
            <v xml:space="preserve">7140-1                                       </v>
          </cell>
          <cell r="C4066">
            <v>0</v>
          </cell>
          <cell r="D4066">
            <v>0</v>
          </cell>
        </row>
        <row r="4067">
          <cell r="A4067" t="str">
            <v xml:space="preserve">7140-1-000                                   </v>
          </cell>
          <cell r="C4067">
            <v>25480.37</v>
          </cell>
          <cell r="D4067">
            <v>258781.46000000002</v>
          </cell>
        </row>
        <row r="4068">
          <cell r="A4068" t="str">
            <v xml:space="preserve">7140-1-300                                   </v>
          </cell>
          <cell r="C4068">
            <v>0</v>
          </cell>
          <cell r="D4068">
            <v>0</v>
          </cell>
        </row>
        <row r="4069">
          <cell r="A4069" t="str">
            <v xml:space="preserve">7140-1-400                                   </v>
          </cell>
          <cell r="C4069">
            <v>113134.38</v>
          </cell>
          <cell r="D4069">
            <v>30152.549999999988</v>
          </cell>
        </row>
        <row r="4070">
          <cell r="A4070" t="str">
            <v xml:space="preserve">7140-1-600                                   </v>
          </cell>
          <cell r="C4070">
            <v>19190.080000000002</v>
          </cell>
          <cell r="D4070">
            <v>7621.8499999999985</v>
          </cell>
        </row>
        <row r="4071">
          <cell r="A4071" t="str">
            <v xml:space="preserve">7140-1-700                                   </v>
          </cell>
          <cell r="C4071">
            <v>525</v>
          </cell>
          <cell r="D4071">
            <v>105</v>
          </cell>
        </row>
        <row r="4072">
          <cell r="A4072" t="str">
            <v xml:space="preserve">7140-1-800                                   </v>
          </cell>
          <cell r="C4072">
            <v>15.11</v>
          </cell>
          <cell r="D4072">
            <v>5200</v>
          </cell>
        </row>
        <row r="4073">
          <cell r="A4073" t="str">
            <v xml:space="preserve">7140-1-900                                   </v>
          </cell>
          <cell r="C4073">
            <v>0</v>
          </cell>
          <cell r="D4073">
            <v>64.489999999999995</v>
          </cell>
        </row>
        <row r="4074">
          <cell r="A4074" t="str">
            <v xml:space="preserve">7141-1                                       </v>
          </cell>
          <cell r="C4074">
            <v>0</v>
          </cell>
          <cell r="D4074">
            <v>0</v>
          </cell>
        </row>
        <row r="4075">
          <cell r="A4075" t="str">
            <v xml:space="preserve">7141-1-000                                   </v>
          </cell>
          <cell r="C4075">
            <v>2000</v>
          </cell>
          <cell r="D4075">
            <v>0</v>
          </cell>
        </row>
        <row r="4076">
          <cell r="A4076" t="str">
            <v xml:space="preserve">7141-1-300                                   </v>
          </cell>
          <cell r="C4076">
            <v>0</v>
          </cell>
          <cell r="D4076">
            <v>0</v>
          </cell>
        </row>
        <row r="4077">
          <cell r="A4077" t="str">
            <v xml:space="preserve">7141-1-400                                   </v>
          </cell>
          <cell r="C4077">
            <v>0</v>
          </cell>
          <cell r="D4077">
            <v>0</v>
          </cell>
        </row>
        <row r="4078">
          <cell r="A4078" t="str">
            <v xml:space="preserve">7141-1-600                                   </v>
          </cell>
          <cell r="C4078">
            <v>0</v>
          </cell>
          <cell r="D4078">
            <v>0</v>
          </cell>
        </row>
        <row r="4079">
          <cell r="A4079" t="str">
            <v xml:space="preserve">7141-1-700                                   </v>
          </cell>
          <cell r="C4079">
            <v>0</v>
          </cell>
          <cell r="D4079">
            <v>0</v>
          </cell>
        </row>
        <row r="4080">
          <cell r="A4080" t="str">
            <v xml:space="preserve">7141-1-800                                   </v>
          </cell>
          <cell r="C4080">
            <v>0</v>
          </cell>
          <cell r="D4080">
            <v>0</v>
          </cell>
        </row>
        <row r="4081">
          <cell r="A4081" t="str">
            <v xml:space="preserve">7141-1-900                                   </v>
          </cell>
          <cell r="C4081">
            <v>0</v>
          </cell>
          <cell r="D4081">
            <v>0</v>
          </cell>
        </row>
        <row r="4082">
          <cell r="A4082" t="str">
            <v xml:space="preserve">7142-1                                       </v>
          </cell>
          <cell r="C4082">
            <v>0</v>
          </cell>
          <cell r="D4082">
            <v>0</v>
          </cell>
        </row>
        <row r="4083">
          <cell r="A4083" t="str">
            <v xml:space="preserve">7142-1-000                                   </v>
          </cell>
          <cell r="C4083">
            <v>0</v>
          </cell>
          <cell r="D4083">
            <v>0</v>
          </cell>
        </row>
        <row r="4084">
          <cell r="A4084" t="str">
            <v xml:space="preserve">7142-1-300                                   </v>
          </cell>
          <cell r="C4084">
            <v>0</v>
          </cell>
          <cell r="D4084">
            <v>0</v>
          </cell>
        </row>
        <row r="4085">
          <cell r="A4085" t="str">
            <v xml:space="preserve">7142-1-400                                   </v>
          </cell>
          <cell r="C4085">
            <v>832500</v>
          </cell>
          <cell r="D4085">
            <v>396000</v>
          </cell>
        </row>
        <row r="4086">
          <cell r="A4086" t="str">
            <v xml:space="preserve">7142-1-600                                   </v>
          </cell>
          <cell r="C4086">
            <v>0</v>
          </cell>
          <cell r="D4086">
            <v>0</v>
          </cell>
        </row>
        <row r="4087">
          <cell r="A4087" t="str">
            <v xml:space="preserve">7142-1-700                                   </v>
          </cell>
          <cell r="C4087">
            <v>0</v>
          </cell>
          <cell r="D4087">
            <v>0</v>
          </cell>
        </row>
        <row r="4088">
          <cell r="A4088" t="str">
            <v xml:space="preserve">7142-1-800                                   </v>
          </cell>
          <cell r="C4088">
            <v>0</v>
          </cell>
          <cell r="D4088">
            <v>0</v>
          </cell>
        </row>
        <row r="4089">
          <cell r="A4089" t="str">
            <v xml:space="preserve">7142-1-900                                   </v>
          </cell>
          <cell r="C4089">
            <v>0</v>
          </cell>
          <cell r="D4089">
            <v>0</v>
          </cell>
        </row>
        <row r="4090">
          <cell r="A4090" t="str">
            <v xml:space="preserve">7143-1-600                                   </v>
          </cell>
          <cell r="C4090">
            <v>0</v>
          </cell>
          <cell r="D4090">
            <v>0</v>
          </cell>
        </row>
        <row r="4091">
          <cell r="A4091" t="str">
            <v xml:space="preserve">7144-1                                       </v>
          </cell>
          <cell r="C4091">
            <v>0</v>
          </cell>
          <cell r="D4091">
            <v>0</v>
          </cell>
        </row>
        <row r="4092">
          <cell r="A4092" t="str">
            <v xml:space="preserve">7144-1-000                                   </v>
          </cell>
          <cell r="C4092">
            <v>897.2</v>
          </cell>
          <cell r="D4092">
            <v>9600</v>
          </cell>
        </row>
        <row r="4093">
          <cell r="A4093" t="str">
            <v xml:space="preserve">7144-1-300                                   </v>
          </cell>
          <cell r="C4093">
            <v>0</v>
          </cell>
          <cell r="D4093">
            <v>0</v>
          </cell>
        </row>
        <row r="4094">
          <cell r="A4094" t="str">
            <v xml:space="preserve">7144-1-400                                   </v>
          </cell>
          <cell r="C4094">
            <v>897.2</v>
          </cell>
          <cell r="D4094">
            <v>0</v>
          </cell>
        </row>
        <row r="4095">
          <cell r="A4095" t="str">
            <v xml:space="preserve">7144-1-600                                   </v>
          </cell>
          <cell r="C4095">
            <v>4677.1899999999996</v>
          </cell>
          <cell r="D4095">
            <v>4800.0000000000009</v>
          </cell>
        </row>
        <row r="4096">
          <cell r="A4096" t="str">
            <v xml:space="preserve">7144-1-700                                   </v>
          </cell>
          <cell r="C4096">
            <v>0</v>
          </cell>
          <cell r="D4096">
            <v>0</v>
          </cell>
        </row>
        <row r="4097">
          <cell r="A4097" t="str">
            <v xml:space="preserve">7144-1-800                                   </v>
          </cell>
          <cell r="C4097">
            <v>0</v>
          </cell>
          <cell r="D4097">
            <v>0</v>
          </cell>
        </row>
        <row r="4098">
          <cell r="A4098" t="str">
            <v xml:space="preserve">7144-1-900                                   </v>
          </cell>
          <cell r="C4098">
            <v>0</v>
          </cell>
          <cell r="D4098">
            <v>0</v>
          </cell>
        </row>
        <row r="4099">
          <cell r="A4099" t="str">
            <v xml:space="preserve">7145-1-400                                   </v>
          </cell>
          <cell r="C4099">
            <v>28500</v>
          </cell>
          <cell r="D4099">
            <v>5700</v>
          </cell>
        </row>
        <row r="4100">
          <cell r="A4100" t="str">
            <v xml:space="preserve">7146-1-400                                   </v>
          </cell>
          <cell r="C4100">
            <v>0</v>
          </cell>
          <cell r="D4100">
            <v>0</v>
          </cell>
        </row>
        <row r="4101">
          <cell r="A4101" t="str">
            <v xml:space="preserve">7147-1                                       </v>
          </cell>
          <cell r="C4101">
            <v>0</v>
          </cell>
          <cell r="D4101">
            <v>0</v>
          </cell>
        </row>
        <row r="4102">
          <cell r="A4102" t="str">
            <v xml:space="preserve">7320-1                                       </v>
          </cell>
          <cell r="C4102">
            <v>0</v>
          </cell>
          <cell r="D4102">
            <v>0</v>
          </cell>
        </row>
        <row r="4103">
          <cell r="A4103" t="str">
            <v xml:space="preserve">7320-1-000                                   </v>
          </cell>
          <cell r="C4103">
            <v>0</v>
          </cell>
          <cell r="D4103">
            <v>0</v>
          </cell>
        </row>
        <row r="4104">
          <cell r="A4104" t="str">
            <v xml:space="preserve">7320-1-300                                   </v>
          </cell>
          <cell r="C4104">
            <v>0</v>
          </cell>
          <cell r="D4104">
            <v>0</v>
          </cell>
        </row>
        <row r="4105">
          <cell r="A4105" t="str">
            <v xml:space="preserve">7320-1-400                                   </v>
          </cell>
          <cell r="C4105">
            <v>0</v>
          </cell>
          <cell r="D4105">
            <v>0</v>
          </cell>
        </row>
        <row r="4106">
          <cell r="A4106" t="str">
            <v xml:space="preserve">7320-1-600                                   </v>
          </cell>
          <cell r="C4106">
            <v>0</v>
          </cell>
          <cell r="D4106">
            <v>0</v>
          </cell>
        </row>
        <row r="4107">
          <cell r="A4107" t="str">
            <v xml:space="preserve">7320-1-700                                   </v>
          </cell>
          <cell r="C4107">
            <v>0</v>
          </cell>
          <cell r="D4107">
            <v>0</v>
          </cell>
        </row>
        <row r="4108">
          <cell r="A4108" t="str">
            <v xml:space="preserve">7320-1-800                                   </v>
          </cell>
          <cell r="C4108">
            <v>0</v>
          </cell>
          <cell r="D4108">
            <v>0</v>
          </cell>
        </row>
        <row r="4109">
          <cell r="A4109" t="str">
            <v xml:space="preserve">7320-1-900                                   </v>
          </cell>
          <cell r="C4109">
            <v>0</v>
          </cell>
          <cell r="D4109">
            <v>0</v>
          </cell>
        </row>
        <row r="4110">
          <cell r="A4110" t="str">
            <v xml:space="preserve">7325-1                                       </v>
          </cell>
          <cell r="C4110">
            <v>0</v>
          </cell>
          <cell r="D4110">
            <v>0</v>
          </cell>
        </row>
        <row r="4111">
          <cell r="A4111" t="str">
            <v xml:space="preserve">7325-1-000                                   </v>
          </cell>
          <cell r="C4111">
            <v>47325.279999999999</v>
          </cell>
          <cell r="D4111">
            <v>9402.3700000000026</v>
          </cell>
        </row>
        <row r="4112">
          <cell r="A4112" t="str">
            <v xml:space="preserve">7325-1-300                                   </v>
          </cell>
          <cell r="C4112">
            <v>0</v>
          </cell>
          <cell r="D4112">
            <v>0</v>
          </cell>
        </row>
        <row r="4113">
          <cell r="A4113" t="str">
            <v xml:space="preserve">7325-1-400                                   </v>
          </cell>
          <cell r="C4113">
            <v>0</v>
          </cell>
          <cell r="D4113">
            <v>0</v>
          </cell>
        </row>
        <row r="4114">
          <cell r="A4114" t="str">
            <v xml:space="preserve">7325-1-600                                   </v>
          </cell>
          <cell r="C4114">
            <v>0</v>
          </cell>
          <cell r="D4114">
            <v>0</v>
          </cell>
        </row>
        <row r="4115">
          <cell r="A4115" t="str">
            <v xml:space="preserve">7325-1-700                                   </v>
          </cell>
          <cell r="C4115">
            <v>0</v>
          </cell>
          <cell r="D4115">
            <v>0</v>
          </cell>
        </row>
        <row r="4116">
          <cell r="A4116" t="str">
            <v xml:space="preserve">7325-1-800                                   </v>
          </cell>
          <cell r="C4116">
            <v>0</v>
          </cell>
          <cell r="D4116">
            <v>0</v>
          </cell>
        </row>
        <row r="4117">
          <cell r="A4117" t="str">
            <v xml:space="preserve">7325-1-900                                   </v>
          </cell>
          <cell r="C4117">
            <v>0</v>
          </cell>
          <cell r="D4117">
            <v>0</v>
          </cell>
        </row>
        <row r="4118">
          <cell r="A4118" t="str">
            <v xml:space="preserve">7335-1                                       </v>
          </cell>
          <cell r="C4118">
            <v>0</v>
          </cell>
          <cell r="D4118">
            <v>0</v>
          </cell>
        </row>
        <row r="4119">
          <cell r="A4119" t="str">
            <v xml:space="preserve">7335-1-000                                   </v>
          </cell>
          <cell r="C4119">
            <v>369645.1</v>
          </cell>
          <cell r="D4119">
            <v>70986.300000000047</v>
          </cell>
        </row>
        <row r="4120">
          <cell r="A4120" t="str">
            <v xml:space="preserve">7335-1-300                                   </v>
          </cell>
          <cell r="C4120">
            <v>0</v>
          </cell>
          <cell r="D4120">
            <v>0</v>
          </cell>
        </row>
        <row r="4121">
          <cell r="A4121" t="str">
            <v xml:space="preserve">7335-1-400                                   </v>
          </cell>
          <cell r="C4121">
            <v>0</v>
          </cell>
          <cell r="D4121">
            <v>0</v>
          </cell>
        </row>
        <row r="4122">
          <cell r="A4122" t="str">
            <v xml:space="preserve">7335-1-600                                   </v>
          </cell>
          <cell r="C4122">
            <v>0</v>
          </cell>
          <cell r="D4122">
            <v>0</v>
          </cell>
        </row>
        <row r="4123">
          <cell r="A4123" t="str">
            <v xml:space="preserve">7335-1-700                                   </v>
          </cell>
          <cell r="C4123">
            <v>0</v>
          </cell>
          <cell r="D4123">
            <v>0</v>
          </cell>
        </row>
        <row r="4124">
          <cell r="A4124" t="str">
            <v xml:space="preserve">7335-1-800                                   </v>
          </cell>
          <cell r="C4124">
            <v>0</v>
          </cell>
          <cell r="D4124">
            <v>0</v>
          </cell>
        </row>
        <row r="4125">
          <cell r="A4125" t="str">
            <v xml:space="preserve">7335-1-900                                   </v>
          </cell>
          <cell r="C4125">
            <v>0</v>
          </cell>
          <cell r="D4125">
            <v>0</v>
          </cell>
        </row>
        <row r="4126">
          <cell r="A4126" t="str">
            <v xml:space="preserve">7340-1                                       </v>
          </cell>
          <cell r="C4126">
            <v>0</v>
          </cell>
          <cell r="D4126">
            <v>0</v>
          </cell>
        </row>
        <row r="4127">
          <cell r="A4127" t="str">
            <v xml:space="preserve">7340-1-000                                   </v>
          </cell>
          <cell r="C4127">
            <v>812268.59</v>
          </cell>
          <cell r="D4127">
            <v>158833.99</v>
          </cell>
        </row>
        <row r="4128">
          <cell r="A4128" t="str">
            <v xml:space="preserve">7340-1-300                                   </v>
          </cell>
          <cell r="C4128">
            <v>0</v>
          </cell>
          <cell r="D4128">
            <v>0</v>
          </cell>
        </row>
        <row r="4129">
          <cell r="A4129" t="str">
            <v xml:space="preserve">7340-1-400                                   </v>
          </cell>
          <cell r="C4129">
            <v>0</v>
          </cell>
          <cell r="D4129">
            <v>0</v>
          </cell>
        </row>
        <row r="4130">
          <cell r="A4130" t="str">
            <v xml:space="preserve">7340-1-600                                   </v>
          </cell>
          <cell r="C4130">
            <v>0</v>
          </cell>
          <cell r="D4130">
            <v>0</v>
          </cell>
        </row>
        <row r="4131">
          <cell r="A4131" t="str">
            <v xml:space="preserve">7340-1-700                                   </v>
          </cell>
          <cell r="C4131">
            <v>0</v>
          </cell>
          <cell r="D4131">
            <v>0</v>
          </cell>
        </row>
        <row r="4132">
          <cell r="A4132" t="str">
            <v xml:space="preserve">7340-1-800                                   </v>
          </cell>
          <cell r="C4132">
            <v>0</v>
          </cell>
          <cell r="D4132">
            <v>0</v>
          </cell>
        </row>
        <row r="4133">
          <cell r="A4133" t="str">
            <v xml:space="preserve">7340-1-900                                   </v>
          </cell>
          <cell r="C4133">
            <v>0</v>
          </cell>
          <cell r="D4133">
            <v>0</v>
          </cell>
        </row>
        <row r="4134">
          <cell r="A4134" t="str">
            <v xml:space="preserve">7345-1                                       </v>
          </cell>
          <cell r="C4134">
            <v>0</v>
          </cell>
          <cell r="D4134">
            <v>0</v>
          </cell>
        </row>
        <row r="4135">
          <cell r="A4135" t="str">
            <v xml:space="preserve">7345-1-000                                   </v>
          </cell>
          <cell r="C4135">
            <v>268158.99</v>
          </cell>
          <cell r="D4135">
            <v>53276.619999999995</v>
          </cell>
        </row>
        <row r="4136">
          <cell r="A4136" t="str">
            <v xml:space="preserve">7345-1-300                                   </v>
          </cell>
          <cell r="C4136">
            <v>0</v>
          </cell>
          <cell r="D4136">
            <v>0</v>
          </cell>
        </row>
        <row r="4137">
          <cell r="A4137" t="str">
            <v xml:space="preserve">7345-1-400                                   </v>
          </cell>
          <cell r="C4137">
            <v>0</v>
          </cell>
          <cell r="D4137">
            <v>0</v>
          </cell>
        </row>
        <row r="4138">
          <cell r="A4138" t="str">
            <v xml:space="preserve">7345-1-600                                   </v>
          </cell>
          <cell r="C4138">
            <v>0</v>
          </cell>
          <cell r="D4138">
            <v>0</v>
          </cell>
        </row>
        <row r="4139">
          <cell r="A4139" t="str">
            <v xml:space="preserve">7345-1-700                                   </v>
          </cell>
          <cell r="C4139">
            <v>0</v>
          </cell>
          <cell r="D4139">
            <v>0</v>
          </cell>
        </row>
        <row r="4140">
          <cell r="A4140" t="str">
            <v xml:space="preserve">7345-1-800                                   </v>
          </cell>
          <cell r="C4140">
            <v>0</v>
          </cell>
          <cell r="D4140">
            <v>0</v>
          </cell>
        </row>
        <row r="4141">
          <cell r="A4141" t="str">
            <v xml:space="preserve">7345-1-900                                   </v>
          </cell>
          <cell r="C4141">
            <v>0</v>
          </cell>
          <cell r="D4141">
            <v>0</v>
          </cell>
        </row>
        <row r="4142">
          <cell r="A4142" t="str">
            <v xml:space="preserve">7350-1                                       </v>
          </cell>
          <cell r="C4142">
            <v>0</v>
          </cell>
          <cell r="D4142">
            <v>0</v>
          </cell>
        </row>
        <row r="4143">
          <cell r="A4143" t="str">
            <v xml:space="preserve">7350-1-000                                   </v>
          </cell>
          <cell r="C4143">
            <v>9472.85</v>
          </cell>
          <cell r="D4143">
            <v>1748.3500000000004</v>
          </cell>
        </row>
        <row r="4144">
          <cell r="A4144" t="str">
            <v xml:space="preserve">7350-1-300                                   </v>
          </cell>
          <cell r="C4144">
            <v>0</v>
          </cell>
          <cell r="D4144">
            <v>0</v>
          </cell>
        </row>
        <row r="4145">
          <cell r="A4145" t="str">
            <v xml:space="preserve">7350-1-400                                   </v>
          </cell>
          <cell r="C4145">
            <v>0</v>
          </cell>
          <cell r="D4145">
            <v>0</v>
          </cell>
        </row>
        <row r="4146">
          <cell r="A4146" t="str">
            <v xml:space="preserve">7350-1-600                                   </v>
          </cell>
          <cell r="C4146">
            <v>0</v>
          </cell>
          <cell r="D4146">
            <v>0</v>
          </cell>
        </row>
        <row r="4147">
          <cell r="A4147" t="str">
            <v xml:space="preserve">7350-1-700                                   </v>
          </cell>
          <cell r="C4147">
            <v>0</v>
          </cell>
          <cell r="D4147">
            <v>0</v>
          </cell>
        </row>
        <row r="4148">
          <cell r="A4148" t="str">
            <v xml:space="preserve">7350-1-800                                   </v>
          </cell>
          <cell r="C4148">
            <v>0</v>
          </cell>
          <cell r="D4148">
            <v>0</v>
          </cell>
        </row>
        <row r="4149">
          <cell r="A4149" t="str">
            <v xml:space="preserve">7350-1-900                                   </v>
          </cell>
          <cell r="C4149">
            <v>0</v>
          </cell>
          <cell r="D4149">
            <v>0</v>
          </cell>
        </row>
        <row r="4150">
          <cell r="A4150" t="str">
            <v xml:space="preserve">7360-1                                       </v>
          </cell>
          <cell r="C4150">
            <v>0</v>
          </cell>
          <cell r="D4150">
            <v>0</v>
          </cell>
        </row>
        <row r="4151">
          <cell r="A4151" t="str">
            <v xml:space="preserve">7360-1-000                                   </v>
          </cell>
          <cell r="C4151">
            <v>8915980</v>
          </cell>
          <cell r="D4151">
            <v>1771387</v>
          </cell>
        </row>
        <row r="4152">
          <cell r="A4152" t="str">
            <v xml:space="preserve">7360-1-300                                   </v>
          </cell>
          <cell r="C4152">
            <v>0</v>
          </cell>
          <cell r="D4152">
            <v>0</v>
          </cell>
        </row>
        <row r="4153">
          <cell r="A4153" t="str">
            <v xml:space="preserve">7360-1-400                                   </v>
          </cell>
          <cell r="C4153">
            <v>0</v>
          </cell>
          <cell r="D4153">
            <v>0</v>
          </cell>
        </row>
        <row r="4154">
          <cell r="A4154" t="str">
            <v xml:space="preserve">7360-1-600                                   </v>
          </cell>
          <cell r="C4154">
            <v>0</v>
          </cell>
          <cell r="D4154">
            <v>0</v>
          </cell>
        </row>
        <row r="4155">
          <cell r="A4155" t="str">
            <v xml:space="preserve">7360-1-700                                   </v>
          </cell>
          <cell r="C4155">
            <v>0</v>
          </cell>
          <cell r="D4155">
            <v>0</v>
          </cell>
        </row>
        <row r="4156">
          <cell r="A4156" t="str">
            <v xml:space="preserve">7360-1-800                                   </v>
          </cell>
          <cell r="C4156">
            <v>0</v>
          </cell>
          <cell r="D4156">
            <v>0</v>
          </cell>
        </row>
        <row r="4157">
          <cell r="A4157" t="str">
            <v xml:space="preserve">7360-1-900                                   </v>
          </cell>
          <cell r="C4157">
            <v>0</v>
          </cell>
          <cell r="D4157">
            <v>0</v>
          </cell>
        </row>
        <row r="4158">
          <cell r="A4158" t="str">
            <v xml:space="preserve">8000-1-000                                   </v>
          </cell>
          <cell r="C4158">
            <v>0</v>
          </cell>
          <cell r="D4158">
            <v>0</v>
          </cell>
        </row>
        <row r="4159">
          <cell r="A4159" t="str">
            <v xml:space="preserve">8000-3-000                                   </v>
          </cell>
          <cell r="C4159">
            <v>0</v>
          </cell>
          <cell r="D4159">
            <v>0</v>
          </cell>
        </row>
        <row r="4160">
          <cell r="A4160" t="str">
            <v xml:space="preserve">8000-6-000                                   </v>
          </cell>
          <cell r="C4160">
            <v>0</v>
          </cell>
          <cell r="D4160">
            <v>0</v>
          </cell>
        </row>
        <row r="4161">
          <cell r="A4161" t="str">
            <v xml:space="preserve">8010                                         </v>
          </cell>
          <cell r="C4161">
            <v>0</v>
          </cell>
          <cell r="D4161">
            <v>0</v>
          </cell>
        </row>
        <row r="4162">
          <cell r="A4162" t="str">
            <v xml:space="preserve">8012                                         </v>
          </cell>
          <cell r="C4162">
            <v>-359010.14</v>
          </cell>
          <cell r="D4162">
            <v>-150352.34999999998</v>
          </cell>
        </row>
        <row r="4163">
          <cell r="A4163" t="str">
            <v xml:space="preserve">8013                                         </v>
          </cell>
          <cell r="C4163">
            <v>0</v>
          </cell>
          <cell r="D4163">
            <v>0</v>
          </cell>
        </row>
        <row r="4164">
          <cell r="A4164" t="str">
            <v xml:space="preserve">8014                                         </v>
          </cell>
          <cell r="C4164">
            <v>0</v>
          </cell>
          <cell r="D4164">
            <v>0</v>
          </cell>
        </row>
        <row r="4165">
          <cell r="A4165" t="str">
            <v xml:space="preserve">8020                                         </v>
          </cell>
          <cell r="C4165">
            <v>-2000713.38</v>
          </cell>
          <cell r="D4165">
            <v>-3487618.4400000004</v>
          </cell>
        </row>
        <row r="4166">
          <cell r="A4166" t="str">
            <v xml:space="preserve">8021                                         </v>
          </cell>
          <cell r="C4166">
            <v>1260213.6399999999</v>
          </cell>
          <cell r="D4166">
            <v>1834866.7100000002</v>
          </cell>
        </row>
        <row r="4167">
          <cell r="A4167" t="str">
            <v xml:space="preserve">8510                                         </v>
          </cell>
          <cell r="C4167">
            <v>-164598.28</v>
          </cell>
          <cell r="D4167">
            <v>288.39999999999418</v>
          </cell>
        </row>
        <row r="4168">
          <cell r="A4168" t="str">
            <v xml:space="preserve">8511                                         </v>
          </cell>
          <cell r="C4168">
            <v>0</v>
          </cell>
          <cell r="D4168">
            <v>0</v>
          </cell>
        </row>
        <row r="4169">
          <cell r="A4169" t="str">
            <v xml:space="preserve">8512                                         </v>
          </cell>
          <cell r="C4169">
            <v>0</v>
          </cell>
          <cell r="D4169">
            <v>0</v>
          </cell>
        </row>
        <row r="4170">
          <cell r="A4170" t="str">
            <v xml:space="preserve">8513                                         </v>
          </cell>
          <cell r="C4170">
            <v>0</v>
          </cell>
          <cell r="D4170">
            <v>0</v>
          </cell>
        </row>
        <row r="4171">
          <cell r="A4171" t="str">
            <v xml:space="preserve">8520                                         </v>
          </cell>
          <cell r="C4171">
            <v>690838.9</v>
          </cell>
          <cell r="D4171">
            <v>1382777.4</v>
          </cell>
        </row>
        <row r="4172">
          <cell r="A4172" t="str">
            <v xml:space="preserve">8521                                         </v>
          </cell>
          <cell r="C4172">
            <v>27742.99</v>
          </cell>
          <cell r="D4172">
            <v>-374097.6</v>
          </cell>
        </row>
        <row r="4173">
          <cell r="A4173" t="str">
            <v xml:space="preserve">8530                                         </v>
          </cell>
          <cell r="C4173">
            <v>13645252.949999999</v>
          </cell>
          <cell r="D4173">
            <v>3013217.2600000016</v>
          </cell>
        </row>
        <row r="4174">
          <cell r="A4174" t="str">
            <v xml:space="preserve">8577                                         </v>
          </cell>
          <cell r="C4174">
            <v>201478</v>
          </cell>
          <cell r="D4174">
            <v>85688</v>
          </cell>
        </row>
        <row r="4175">
          <cell r="A4175" t="str">
            <v xml:space="preserve">8578                                         </v>
          </cell>
          <cell r="C4175">
            <v>35554.94</v>
          </cell>
          <cell r="D4175">
            <v>15121.409999999996</v>
          </cell>
        </row>
        <row r="4176">
          <cell r="A4176" t="str">
            <v xml:space="preserve">8910                                         </v>
          </cell>
          <cell r="C4176">
            <v>10623928.9</v>
          </cell>
          <cell r="D4176">
            <v>0</v>
          </cell>
        </row>
        <row r="4177">
          <cell r="A4177" t="str">
            <v xml:space="preserve">9000                                         </v>
          </cell>
          <cell r="C4177">
            <v>0</v>
          </cell>
          <cell r="D4177">
            <v>0</v>
          </cell>
        </row>
        <row r="4178">
          <cell r="A4178" t="str">
            <v xml:space="preserve">9001                                         </v>
          </cell>
          <cell r="C4178">
            <v>0</v>
          </cell>
          <cell r="D4178">
            <v>0</v>
          </cell>
        </row>
        <row r="4179">
          <cell r="A4179" t="str">
            <v xml:space="preserve">9002                                         </v>
          </cell>
          <cell r="C4179">
            <v>0</v>
          </cell>
          <cell r="D4179">
            <v>0</v>
          </cell>
        </row>
        <row r="4180">
          <cell r="A4180" t="str">
            <v xml:space="preserve">9003                                         </v>
          </cell>
          <cell r="C4180">
            <v>0</v>
          </cell>
          <cell r="D4180">
            <v>0</v>
          </cell>
        </row>
        <row r="4181">
          <cell r="A4181" t="str">
            <v xml:space="preserve">9004                                         </v>
          </cell>
          <cell r="C4181">
            <v>0</v>
          </cell>
          <cell r="D4181">
            <v>0</v>
          </cell>
        </row>
        <row r="4182">
          <cell r="A4182" t="str">
            <v xml:space="preserve">9005                                         </v>
          </cell>
          <cell r="C4182">
            <v>0</v>
          </cell>
          <cell r="D4182">
            <v>0</v>
          </cell>
        </row>
        <row r="4183">
          <cell r="A4183" t="str">
            <v xml:space="preserve">9006                                         </v>
          </cell>
          <cell r="C4183">
            <v>0</v>
          </cell>
          <cell r="D4183">
            <v>0</v>
          </cell>
        </row>
        <row r="4184">
          <cell r="A4184" t="str">
            <v xml:space="preserve">9007                                         </v>
          </cell>
          <cell r="C4184">
            <v>0</v>
          </cell>
          <cell r="D4184">
            <v>0</v>
          </cell>
        </row>
        <row r="4185">
          <cell r="A4185" t="str">
            <v xml:space="preserve">9999                                         </v>
          </cell>
          <cell r="C4185">
            <v>0</v>
          </cell>
          <cell r="D4185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>
        <row r="1">
          <cell r="A1" t="str">
            <v>AD20</v>
          </cell>
          <cell r="B1" t="str">
            <v>PPEAccumDepre.Land Improvements</v>
          </cell>
        </row>
        <row r="2">
          <cell r="A2" t="str">
            <v>AD30</v>
          </cell>
          <cell r="B2" t="str">
            <v>PPEAccumDepre.Building</v>
          </cell>
        </row>
        <row r="3">
          <cell r="A3" t="str">
            <v>AD40</v>
          </cell>
          <cell r="B3" t="str">
            <v>PPEAccumDepre.Leasehold Improvements</v>
          </cell>
        </row>
        <row r="4">
          <cell r="A4" t="str">
            <v>AD50</v>
          </cell>
          <cell r="B4" t="str">
            <v>PPEAccumDepre.MachEquip</v>
          </cell>
        </row>
        <row r="5">
          <cell r="A5" t="str">
            <v>AD60</v>
          </cell>
          <cell r="B5" t="str">
            <v>PPEAccumDepre.FurnFix</v>
          </cell>
        </row>
        <row r="6">
          <cell r="A6" t="str">
            <v>AD70</v>
          </cell>
          <cell r="B6" t="str">
            <v>PPEAccumDepre.MIS</v>
          </cell>
        </row>
        <row r="7">
          <cell r="A7" t="str">
            <v>AD80</v>
          </cell>
          <cell r="B7" t="str">
            <v>PPEAccumDepre.Vehicle</v>
          </cell>
        </row>
        <row r="8">
          <cell r="A8" t="str">
            <v>ADA0</v>
          </cell>
          <cell r="B8" t="str">
            <v>PPEAccumDepre.Mechanical Stores</v>
          </cell>
        </row>
        <row r="9">
          <cell r="A9" t="str">
            <v>ADB0</v>
          </cell>
          <cell r="B9" t="str">
            <v>PPEAccumDepre.Other</v>
          </cell>
        </row>
        <row r="10">
          <cell r="A10" t="str">
            <v>AE10</v>
          </cell>
          <cell r="B10" t="str">
            <v>Accrued Expenses-Other</v>
          </cell>
        </row>
        <row r="11">
          <cell r="A11" t="str">
            <v>AE20</v>
          </cell>
          <cell r="B11" t="str">
            <v xml:space="preserve">Accrued Expenses - Taxes Payable Other than Income </v>
          </cell>
        </row>
        <row r="12">
          <cell r="A12" t="str">
            <v>AF03</v>
          </cell>
          <cell r="B12" t="str">
            <v>Due From Affiliate - Agentina</v>
          </cell>
        </row>
        <row r="13">
          <cell r="A13" t="str">
            <v>AF05</v>
          </cell>
          <cell r="B13" t="str">
            <v>Due From Affiliate - Brasil</v>
          </cell>
        </row>
        <row r="14">
          <cell r="A14" t="str">
            <v>AF10</v>
          </cell>
          <cell r="B14" t="str">
            <v>Due From Affiliate - Columbia</v>
          </cell>
        </row>
        <row r="15">
          <cell r="A15" t="str">
            <v>AF20</v>
          </cell>
          <cell r="B15" t="str">
            <v>Due From Affiliate - Corporate</v>
          </cell>
        </row>
        <row r="16">
          <cell r="A16" t="str">
            <v>AF30</v>
          </cell>
          <cell r="B16" t="str">
            <v>Due From Affiliate - Kenya</v>
          </cell>
        </row>
        <row r="17">
          <cell r="A17" t="str">
            <v>AF40</v>
          </cell>
          <cell r="B17" t="str">
            <v>Due From Affiliate - Malaysia</v>
          </cell>
        </row>
        <row r="18">
          <cell r="A18" t="str">
            <v>AF50</v>
          </cell>
          <cell r="B18" t="str">
            <v>Due From Affiliate - US Financial</v>
          </cell>
        </row>
        <row r="19">
          <cell r="A19" t="str">
            <v>AF60</v>
          </cell>
          <cell r="B19" t="str">
            <v>Due From Affiliate - Korea</v>
          </cell>
        </row>
        <row r="20">
          <cell r="A20" t="str">
            <v>AF70</v>
          </cell>
          <cell r="B20" t="str">
            <v>Due From Affiliate - Pakistan</v>
          </cell>
        </row>
        <row r="21">
          <cell r="A21" t="str">
            <v>AF80</v>
          </cell>
          <cell r="B21" t="str">
            <v>Due From Affiliate - Venezuela</v>
          </cell>
        </row>
        <row r="22">
          <cell r="A22" t="str">
            <v>AF85</v>
          </cell>
          <cell r="B22" t="str">
            <v>Due From Affiliate - Ecuador</v>
          </cell>
        </row>
        <row r="23">
          <cell r="A23" t="str">
            <v>AN10</v>
          </cell>
          <cell r="B23" t="str">
            <v>AR NonTrade-Advances to Suppliers</v>
          </cell>
        </row>
        <row r="24">
          <cell r="A24" t="str">
            <v>AN20</v>
          </cell>
          <cell r="B24" t="str">
            <v>AR NonTrade-Due from Employee</v>
          </cell>
        </row>
        <row r="25">
          <cell r="A25" t="str">
            <v>AN30</v>
          </cell>
          <cell r="B25" t="str">
            <v>AR NonTrade-Claim Receivable</v>
          </cell>
        </row>
        <row r="26">
          <cell r="A26" t="str">
            <v>AN40</v>
          </cell>
          <cell r="B26" t="str">
            <v>AR NonTrade-Interest Receivable</v>
          </cell>
        </row>
        <row r="27">
          <cell r="A27" t="str">
            <v>AN70</v>
          </cell>
          <cell r="B27" t="str">
            <v>AR NonTrade-Freight Claims</v>
          </cell>
        </row>
        <row r="28">
          <cell r="A28" t="str">
            <v>AN90</v>
          </cell>
          <cell r="B28" t="str">
            <v>AR NonTrade-Other</v>
          </cell>
        </row>
        <row r="29">
          <cell r="A29" t="str">
            <v>AN95</v>
          </cell>
          <cell r="B29" t="str">
            <v>AR NonTrade-Allow for Doubtful Accts</v>
          </cell>
        </row>
        <row r="30">
          <cell r="A30" t="str">
            <v>AN99</v>
          </cell>
          <cell r="B30" t="str">
            <v>AR NonTrade-Value Added Tax Refundable</v>
          </cell>
        </row>
        <row r="31">
          <cell r="A31" t="str">
            <v>AO10</v>
          </cell>
          <cell r="B31" t="str">
            <v>OtherAssets-Deposit</v>
          </cell>
        </row>
        <row r="32">
          <cell r="A32" t="str">
            <v>AO20</v>
          </cell>
          <cell r="B32" t="str">
            <v>OtherAssets-Deferred Charge</v>
          </cell>
        </row>
        <row r="33">
          <cell r="A33" t="str">
            <v>AO30</v>
          </cell>
          <cell r="B33" t="str">
            <v>OtherAssets-Other</v>
          </cell>
        </row>
        <row r="34">
          <cell r="A34" t="str">
            <v>AO99</v>
          </cell>
          <cell r="B34" t="str">
            <v>Pre-Production</v>
          </cell>
        </row>
        <row r="35">
          <cell r="A35" t="str">
            <v>AP10</v>
          </cell>
          <cell r="B35" t="str">
            <v>AP.Trade-Trade</v>
          </cell>
        </row>
        <row r="36">
          <cell r="A36" t="str">
            <v>AP40</v>
          </cell>
          <cell r="B36" t="str">
            <v>AP.NonTrade-NonTrade</v>
          </cell>
        </row>
        <row r="37">
          <cell r="A37" t="str">
            <v>AT10</v>
          </cell>
          <cell r="B37" t="str">
            <v>AR Trade - Age</v>
          </cell>
        </row>
        <row r="38">
          <cell r="A38" t="str">
            <v>AT20</v>
          </cell>
          <cell r="B38" t="str">
            <v>AR Trade - Allow for Doubtful Accts</v>
          </cell>
        </row>
        <row r="39">
          <cell r="A39" t="str">
            <v>AT30</v>
          </cell>
          <cell r="B39" t="str">
            <v>AR Trade - Other</v>
          </cell>
        </row>
        <row r="40">
          <cell r="A40" t="str">
            <v>CA10</v>
          </cell>
          <cell r="B40" t="str">
            <v xml:space="preserve">CashEquiv - On Hand &amp; Unrestricted Fund </v>
          </cell>
        </row>
        <row r="41">
          <cell r="A41" t="str">
            <v>CA20</v>
          </cell>
          <cell r="B41" t="str">
            <v>CashEquiv - Temporary Investments</v>
          </cell>
        </row>
        <row r="42">
          <cell r="A42" t="str">
            <v>DB10</v>
          </cell>
          <cell r="B42" t="str">
            <v>ShortTermDebt-Banks</v>
          </cell>
        </row>
        <row r="43">
          <cell r="A43" t="str">
            <v>DTA1</v>
          </cell>
          <cell r="B43" t="str">
            <v>Deferred Taxes - Non-Current</v>
          </cell>
        </row>
        <row r="44">
          <cell r="A44" t="str">
            <v>DTL1</v>
          </cell>
          <cell r="B44" t="str">
            <v>Deferred Taxes Liabilities - Non-Current</v>
          </cell>
        </row>
        <row r="45">
          <cell r="A45" t="str">
            <v>EQ10</v>
          </cell>
          <cell r="B45" t="str">
            <v>Common Stock Issued</v>
          </cell>
        </row>
        <row r="46">
          <cell r="A46" t="str">
            <v>EQ20</v>
          </cell>
          <cell r="B46" t="str">
            <v>Premium on Common Stock</v>
          </cell>
        </row>
        <row r="47">
          <cell r="A47" t="str">
            <v>GW10</v>
          </cell>
          <cell r="B47" t="str">
            <v>IntangAssetCost.Goodwill</v>
          </cell>
        </row>
        <row r="48">
          <cell r="A48" t="str">
            <v>GW20</v>
          </cell>
          <cell r="B48" t="str">
            <v>IntangAssetAmort.Goodwill</v>
          </cell>
        </row>
        <row r="49">
          <cell r="A49" t="str">
            <v>IV10</v>
          </cell>
          <cell r="B49" t="str">
            <v>Inventory - Finished Goods</v>
          </cell>
        </row>
        <row r="50">
          <cell r="A50" t="str">
            <v>IV20</v>
          </cell>
          <cell r="B50" t="str">
            <v>Inventory - Work in Process</v>
          </cell>
        </row>
        <row r="51">
          <cell r="A51" t="str">
            <v>IV30</v>
          </cell>
          <cell r="B51" t="str">
            <v>Inventory.RawMaterial-Other</v>
          </cell>
        </row>
        <row r="52">
          <cell r="A52" t="str">
            <v>IV40</v>
          </cell>
          <cell r="B52" t="str">
            <v>Inventory-Machanical Stores</v>
          </cell>
        </row>
        <row r="53">
          <cell r="A53" t="str">
            <v>IV50</v>
          </cell>
          <cell r="B53" t="str">
            <v>Inventory-Supplies</v>
          </cell>
        </row>
        <row r="54">
          <cell r="A54" t="str">
            <v>IV60</v>
          </cell>
          <cell r="B54" t="str">
            <v>Inventory-Packing Material</v>
          </cell>
        </row>
        <row r="55">
          <cell r="A55" t="str">
            <v>IV70</v>
          </cell>
          <cell r="B55" t="str">
            <v>Inventory-Energy</v>
          </cell>
        </row>
        <row r="56">
          <cell r="A56" t="str">
            <v>LF03</v>
          </cell>
          <cell r="B56" t="str">
            <v>Due to Short Term Affiliates-Agentina</v>
          </cell>
        </row>
        <row r="57">
          <cell r="A57" t="str">
            <v>LF05</v>
          </cell>
          <cell r="B57" t="str">
            <v>Due to Short Term Affiliates-Brazil</v>
          </cell>
        </row>
        <row r="58">
          <cell r="A58" t="str">
            <v>LF10</v>
          </cell>
          <cell r="B58" t="str">
            <v>Due to Short Term Affiliates-Columbia</v>
          </cell>
        </row>
        <row r="59">
          <cell r="A59" t="str">
            <v>LF20</v>
          </cell>
          <cell r="B59" t="str">
            <v>Due to Short Term Affiliates-Corporate</v>
          </cell>
        </row>
        <row r="60">
          <cell r="A60" t="str">
            <v>LF25</v>
          </cell>
          <cell r="B60" t="str">
            <v>Due to Short Term Affiliates-CP Development</v>
          </cell>
        </row>
        <row r="61">
          <cell r="A61" t="str">
            <v>LF30</v>
          </cell>
          <cell r="B61" t="str">
            <v>Due to Short Term Affiliates-USA</v>
          </cell>
        </row>
        <row r="62">
          <cell r="A62" t="str">
            <v>LF35</v>
          </cell>
          <cell r="B62" t="str">
            <v>Due to Short Term Affiliates-Korea</v>
          </cell>
        </row>
        <row r="63">
          <cell r="A63" t="str">
            <v>LF40</v>
          </cell>
          <cell r="B63" t="str">
            <v>Due to Short Term Affiliates-Malaysia</v>
          </cell>
        </row>
        <row r="64">
          <cell r="A64" t="str">
            <v>LF47</v>
          </cell>
          <cell r="B64" t="str">
            <v>Due to Short Term Affiliates-Pakistan</v>
          </cell>
        </row>
        <row r="65">
          <cell r="A65" t="str">
            <v>LF45</v>
          </cell>
          <cell r="B65" t="str">
            <v>Due to Short Term Affiliates-Kenya</v>
          </cell>
        </row>
        <row r="66">
          <cell r="A66" t="str">
            <v>LF50</v>
          </cell>
          <cell r="B66" t="str">
            <v>Due to Long Term  Affiliates-Corporate</v>
          </cell>
        </row>
        <row r="67">
          <cell r="A67" t="str">
            <v>LF80</v>
          </cell>
          <cell r="B67" t="str">
            <v xml:space="preserve">Due to Long Term  Affiliates-Venezuela </v>
          </cell>
        </row>
        <row r="68">
          <cell r="A68" t="str">
            <v>NT10</v>
          </cell>
          <cell r="B68" t="str">
            <v>Notes Receivable Trade</v>
          </cell>
        </row>
        <row r="69">
          <cell r="A69" t="str">
            <v>NT20</v>
          </cell>
          <cell r="B69" t="str">
            <v>Notes Receivable Other</v>
          </cell>
        </row>
        <row r="70">
          <cell r="A70" t="str">
            <v>PE10</v>
          </cell>
          <cell r="B70" t="str">
            <v>Prepaid Expenses</v>
          </cell>
        </row>
        <row r="71">
          <cell r="A71" t="str">
            <v>PP10</v>
          </cell>
          <cell r="B71" t="str">
            <v>PPECost.Land</v>
          </cell>
        </row>
        <row r="72">
          <cell r="A72" t="str">
            <v>PP15</v>
          </cell>
          <cell r="B72" t="str">
            <v>PPECost.Land Right</v>
          </cell>
        </row>
        <row r="73">
          <cell r="A73" t="str">
            <v>PP20</v>
          </cell>
          <cell r="B73" t="str">
            <v>PPECost.Land Improvements</v>
          </cell>
        </row>
        <row r="74">
          <cell r="A74" t="str">
            <v>PP30</v>
          </cell>
          <cell r="B74" t="str">
            <v>PPECost.Buildings</v>
          </cell>
        </row>
        <row r="75">
          <cell r="A75" t="str">
            <v>PP40</v>
          </cell>
          <cell r="B75" t="str">
            <v>PPECost.Leasehold Improvements</v>
          </cell>
        </row>
        <row r="76">
          <cell r="A76" t="str">
            <v>PP50</v>
          </cell>
          <cell r="B76" t="str">
            <v>PPECost.MachEquip</v>
          </cell>
        </row>
        <row r="77">
          <cell r="A77" t="str">
            <v>PP60</v>
          </cell>
          <cell r="B77" t="str">
            <v>PPECost.FurnFix</v>
          </cell>
        </row>
        <row r="78">
          <cell r="A78" t="str">
            <v>PP70</v>
          </cell>
          <cell r="B78" t="str">
            <v>PPECost.MIS</v>
          </cell>
        </row>
        <row r="79">
          <cell r="A79" t="str">
            <v>PP80</v>
          </cell>
          <cell r="B79" t="str">
            <v>PPECost.Vehicle</v>
          </cell>
        </row>
        <row r="80">
          <cell r="A80" t="str">
            <v>PP90</v>
          </cell>
          <cell r="B80" t="str">
            <v>PPECost.CWIP</v>
          </cell>
        </row>
        <row r="81">
          <cell r="A81" t="str">
            <v>PPA0</v>
          </cell>
          <cell r="B81" t="str">
            <v>PPECost.Mechanical Stores</v>
          </cell>
        </row>
        <row r="82">
          <cell r="A82" t="str">
            <v>PPB0</v>
          </cell>
          <cell r="B82" t="str">
            <v>PPECost.Other</v>
          </cell>
        </row>
        <row r="83">
          <cell r="A83" t="str">
            <v>RE10</v>
          </cell>
          <cell r="B83" t="str">
            <v>ShareHolderEquity.RetainEarning-Beginning Balance</v>
          </cell>
        </row>
        <row r="84">
          <cell r="A84" t="str">
            <v>RE20</v>
          </cell>
          <cell r="B84" t="str">
            <v>ShareHolderEquity.RetainEarning-Net Income</v>
          </cell>
        </row>
        <row r="85">
          <cell r="A85" t="str">
            <v>SL10</v>
          </cell>
          <cell r="B85" t="str">
            <v>Short Term Loan - Corporate</v>
          </cell>
        </row>
      </sheetData>
      <sheetData sheetId="45" refreshError="1">
        <row r="1">
          <cell r="A1" t="str">
            <v>CB10</v>
          </cell>
          <cell r="B1" t="str">
            <v>Charge Back Offset Dr - Malaysia Financial</v>
          </cell>
        </row>
        <row r="2">
          <cell r="A2" t="str">
            <v>CB20</v>
          </cell>
          <cell r="B2" t="str">
            <v>Charge Back Offset Cr - Malaysia Financial</v>
          </cell>
        </row>
        <row r="3">
          <cell r="A3" t="str">
            <v>D999</v>
          </cell>
          <cell r="B3" t="str">
            <v>Other Sales Deductions</v>
          </cell>
        </row>
        <row r="4">
          <cell r="A4" t="str">
            <v>DD10</v>
          </cell>
          <cell r="B4" t="str">
            <v>Discounts.Domestic-Glucose</v>
          </cell>
        </row>
        <row r="5">
          <cell r="A5" t="str">
            <v>DD20</v>
          </cell>
          <cell r="B5" t="str">
            <v>Discounts.Domestic-High Maltose</v>
          </cell>
        </row>
        <row r="6">
          <cell r="A6" t="str">
            <v>DD30</v>
          </cell>
          <cell r="B6" t="str">
            <v>Discounts.Domestic-Maltodextrin</v>
          </cell>
        </row>
        <row r="7">
          <cell r="A7" t="str">
            <v>DD40</v>
          </cell>
          <cell r="B7" t="str">
            <v>Discounts.Domestic-Dry Dextrose</v>
          </cell>
        </row>
        <row r="8">
          <cell r="A8" t="str">
            <v>DD50</v>
          </cell>
          <cell r="B8" t="str">
            <v>Discounts.Domestic-Regular Starch</v>
          </cell>
        </row>
        <row r="9">
          <cell r="A9" t="str">
            <v>DD60</v>
          </cell>
          <cell r="B9" t="str">
            <v>Discounts.Domestic-Modified Starch</v>
          </cell>
        </row>
        <row r="10">
          <cell r="A10" t="str">
            <v>DD70</v>
          </cell>
          <cell r="B10" t="str">
            <v>Discounts.Domestic-Co-Products</v>
          </cell>
        </row>
        <row r="11">
          <cell r="A11" t="str">
            <v>DD80</v>
          </cell>
          <cell r="B11" t="str">
            <v>Discounts.Domestic-Other</v>
          </cell>
        </row>
        <row r="12">
          <cell r="A12" t="str">
            <v>DE10</v>
          </cell>
          <cell r="B12" t="str">
            <v>Discounts.Export-Glucose</v>
          </cell>
        </row>
        <row r="13">
          <cell r="A13" t="str">
            <v>DE20</v>
          </cell>
          <cell r="B13" t="str">
            <v>Discounts.Export-High Maltose</v>
          </cell>
        </row>
        <row r="14">
          <cell r="A14" t="str">
            <v>DE30</v>
          </cell>
          <cell r="B14" t="str">
            <v>Discounts.Export-Maltodextrin</v>
          </cell>
        </row>
        <row r="15">
          <cell r="A15" t="str">
            <v>DE40</v>
          </cell>
          <cell r="B15" t="str">
            <v>Discounts.Export-Dry Dextrose</v>
          </cell>
        </row>
        <row r="16">
          <cell r="A16" t="str">
            <v>DE50</v>
          </cell>
          <cell r="B16" t="str">
            <v>Discounts.Export-Regular Starch</v>
          </cell>
        </row>
        <row r="17">
          <cell r="A17" t="str">
            <v>DE60</v>
          </cell>
          <cell r="B17" t="str">
            <v>Discounts.Export-Modified Starch</v>
          </cell>
        </row>
        <row r="18">
          <cell r="A18" t="str">
            <v>DE80</v>
          </cell>
          <cell r="B18" t="str">
            <v>Discounts.Export-Other</v>
          </cell>
        </row>
        <row r="19">
          <cell r="A19" t="str">
            <v>DI10</v>
          </cell>
          <cell r="B19" t="str">
            <v>Discounts.Interco-Glucose</v>
          </cell>
        </row>
        <row r="20">
          <cell r="A20" t="str">
            <v>DI20</v>
          </cell>
          <cell r="B20" t="str">
            <v>Discounts.Interco-High Maltose</v>
          </cell>
        </row>
        <row r="21">
          <cell r="A21" t="str">
            <v>DI30</v>
          </cell>
          <cell r="B21" t="str">
            <v>Discounts.Interco-Maltodextrin</v>
          </cell>
        </row>
        <row r="22">
          <cell r="A22" t="str">
            <v>DI40</v>
          </cell>
          <cell r="B22" t="str">
            <v>Discounts.Interco-Dry Dextrose</v>
          </cell>
        </row>
        <row r="23">
          <cell r="A23" t="str">
            <v>DI50</v>
          </cell>
          <cell r="B23" t="str">
            <v>Discounts.Interco-Regular Starch</v>
          </cell>
        </row>
        <row r="24">
          <cell r="A24" t="str">
            <v>DI60</v>
          </cell>
          <cell r="B24" t="str">
            <v>Discounts.Interco-Modified Starch</v>
          </cell>
        </row>
        <row r="25">
          <cell r="A25" t="str">
            <v>DI80</v>
          </cell>
          <cell r="B25" t="str">
            <v>Discounts.Interco-Other</v>
          </cell>
        </row>
        <row r="26">
          <cell r="A26" t="str">
            <v>EG10</v>
          </cell>
          <cell r="B26" t="str">
            <v>General &amp; Admin-Salaries &amp; Benefit</v>
          </cell>
        </row>
        <row r="27">
          <cell r="A27" t="str">
            <v>EG20</v>
          </cell>
          <cell r="B27" t="str">
            <v>General &amp; Admin-Audit Fee</v>
          </cell>
        </row>
        <row r="28">
          <cell r="A28" t="str">
            <v>EG30</v>
          </cell>
          <cell r="B28" t="str">
            <v>General &amp; Admin-Legal Fees &amp; Expenses</v>
          </cell>
        </row>
        <row r="29">
          <cell r="A29" t="str">
            <v>EG40</v>
          </cell>
          <cell r="B29" t="str">
            <v>General &amp; Admin-Bad Debt Expenses</v>
          </cell>
        </row>
        <row r="30">
          <cell r="A30" t="str">
            <v>EG50</v>
          </cell>
          <cell r="B30" t="str">
            <v>General &amp; Admin-Bank Fee &amp; Charges</v>
          </cell>
        </row>
        <row r="31">
          <cell r="A31" t="str">
            <v>EG60</v>
          </cell>
          <cell r="B31" t="str">
            <v>General &amp; Admin-MIS</v>
          </cell>
        </row>
        <row r="32">
          <cell r="A32" t="str">
            <v>EG70</v>
          </cell>
          <cell r="B32" t="str">
            <v>General &amp; Admin-Telecom</v>
          </cell>
        </row>
        <row r="33">
          <cell r="A33" t="str">
            <v>EG80</v>
          </cell>
          <cell r="B33" t="str">
            <v>General &amp; Admin-Depreciation</v>
          </cell>
        </row>
        <row r="34">
          <cell r="A34" t="str">
            <v>EG90</v>
          </cell>
          <cell r="B34" t="str">
            <v>General &amp; Admin-Amortization</v>
          </cell>
        </row>
        <row r="35">
          <cell r="A35" t="str">
            <v>EG92</v>
          </cell>
          <cell r="B35" t="str">
            <v>General &amp; Admin-Rent</v>
          </cell>
        </row>
        <row r="36">
          <cell r="A36" t="str">
            <v>EG94</v>
          </cell>
          <cell r="B36" t="str">
            <v>General &amp; Admin-Bonus Expenses</v>
          </cell>
        </row>
        <row r="37">
          <cell r="A37" t="str">
            <v>EGA0</v>
          </cell>
          <cell r="B37" t="str">
            <v>General &amp; Admin-Other</v>
          </cell>
        </row>
        <row r="38">
          <cell r="A38" t="str">
            <v>EO10</v>
          </cell>
          <cell r="B38" t="str">
            <v>Other Income/Expenses-(Gain)/Loss on Disposal</v>
          </cell>
        </row>
        <row r="39">
          <cell r="A39" t="str">
            <v>EO20</v>
          </cell>
          <cell r="B39" t="str">
            <v>Other Income/Expenses-Other(Income)Expenses</v>
          </cell>
        </row>
        <row r="40">
          <cell r="A40" t="str">
            <v>ES10</v>
          </cell>
          <cell r="B40" t="str">
            <v>Selling-Salaries&amp;Benefit</v>
          </cell>
        </row>
        <row r="41">
          <cell r="A41" t="str">
            <v>ES20</v>
          </cell>
          <cell r="B41" t="str">
            <v>Selling-Other</v>
          </cell>
        </row>
        <row r="42">
          <cell r="A42" t="str">
            <v>ES30</v>
          </cell>
          <cell r="B42" t="str">
            <v>Selling-Other -Commission</v>
          </cell>
        </row>
        <row r="43">
          <cell r="A43" t="str">
            <v>F999</v>
          </cell>
          <cell r="B43" t="str">
            <v>Freight - Depreciation</v>
          </cell>
        </row>
        <row r="44">
          <cell r="A44" t="str">
            <v>FC10</v>
          </cell>
          <cell r="B44" t="str">
            <v>Exchange (Gain)Loss</v>
          </cell>
        </row>
        <row r="45">
          <cell r="A45" t="str">
            <v>FC12</v>
          </cell>
          <cell r="B45" t="str">
            <v>ExchGL - Realized</v>
          </cell>
        </row>
        <row r="46">
          <cell r="A46" t="str">
            <v>FC14</v>
          </cell>
          <cell r="B46" t="str">
            <v>ExchGL - Unrealized</v>
          </cell>
        </row>
        <row r="47">
          <cell r="A47" t="str">
            <v>FC20</v>
          </cell>
          <cell r="B47" t="str">
            <v>FinCostslc-Corporate Financial</v>
          </cell>
        </row>
        <row r="48">
          <cell r="A48" t="str">
            <v>FC30</v>
          </cell>
          <cell r="B48" t="str">
            <v>FinCost3rdParty.Int-Interest Expenses-On Short Term Debt</v>
          </cell>
        </row>
        <row r="49">
          <cell r="A49" t="str">
            <v>FC40</v>
          </cell>
          <cell r="B49" t="str">
            <v>FinCost3rdParty.Int-Interest Expenses-Transferred to Fixed Assets</v>
          </cell>
        </row>
        <row r="50">
          <cell r="A50" t="str">
            <v>FD10</v>
          </cell>
          <cell r="B50" t="str">
            <v>Freight.Domestic-Glucose</v>
          </cell>
        </row>
        <row r="51">
          <cell r="A51" t="str">
            <v>FD20</v>
          </cell>
          <cell r="B51" t="str">
            <v>Freight.Domestic-High Maltose</v>
          </cell>
        </row>
        <row r="52">
          <cell r="A52" t="str">
            <v>FD30</v>
          </cell>
          <cell r="B52" t="str">
            <v>Freight.Domestic-Maltodextrin</v>
          </cell>
        </row>
        <row r="53">
          <cell r="A53" t="str">
            <v>FD40</v>
          </cell>
          <cell r="B53" t="str">
            <v>Freight.Domestic-Dry Dextrose</v>
          </cell>
        </row>
        <row r="54">
          <cell r="A54" t="str">
            <v>FD50</v>
          </cell>
          <cell r="B54" t="str">
            <v>Freight.Domestic-Regular Starch</v>
          </cell>
        </row>
        <row r="55">
          <cell r="A55" t="str">
            <v>FD60</v>
          </cell>
          <cell r="B55" t="str">
            <v>Freight.Domestic-Modified Starch</v>
          </cell>
        </row>
        <row r="56">
          <cell r="A56" t="str">
            <v>FD70</v>
          </cell>
          <cell r="B56" t="str">
            <v>Freight.Domestic-Co-Products</v>
          </cell>
        </row>
        <row r="57">
          <cell r="A57" t="str">
            <v>FD80</v>
          </cell>
          <cell r="B57" t="str">
            <v>Freight.Domestic-Other</v>
          </cell>
        </row>
        <row r="58">
          <cell r="A58" t="str">
            <v>FE10</v>
          </cell>
          <cell r="B58" t="str">
            <v>Freight.Export-Glucose</v>
          </cell>
        </row>
        <row r="59">
          <cell r="A59" t="str">
            <v>FE20</v>
          </cell>
          <cell r="B59" t="str">
            <v>Freight.Export-High Maltose</v>
          </cell>
        </row>
        <row r="60">
          <cell r="A60" t="str">
            <v>FE30</v>
          </cell>
          <cell r="B60" t="str">
            <v>Freight.Export-Maltodextrin</v>
          </cell>
        </row>
        <row r="61">
          <cell r="A61" t="str">
            <v>FE40</v>
          </cell>
          <cell r="B61" t="str">
            <v>Freight.Export-Dry Dextrose</v>
          </cell>
        </row>
        <row r="62">
          <cell r="A62" t="str">
            <v>FE50</v>
          </cell>
          <cell r="B62" t="str">
            <v>Freight.Export-Regular Starch</v>
          </cell>
        </row>
        <row r="63">
          <cell r="A63" t="str">
            <v>FE60</v>
          </cell>
          <cell r="B63" t="str">
            <v>Freight.Export-Modified Starch</v>
          </cell>
        </row>
        <row r="64">
          <cell r="A64" t="str">
            <v>FE80</v>
          </cell>
          <cell r="B64" t="str">
            <v>Freight.Export-Other</v>
          </cell>
        </row>
        <row r="65">
          <cell r="A65" t="str">
            <v>FI10</v>
          </cell>
          <cell r="B65" t="str">
            <v>Freight.Interco-Glucose</v>
          </cell>
        </row>
        <row r="66">
          <cell r="A66" t="str">
            <v>FI20</v>
          </cell>
          <cell r="B66" t="str">
            <v>Freight.Interco-High Maltose</v>
          </cell>
        </row>
        <row r="67">
          <cell r="A67" t="str">
            <v>FI30</v>
          </cell>
          <cell r="B67" t="str">
            <v>Freight.Interco-Maltodextrin</v>
          </cell>
        </row>
        <row r="68">
          <cell r="A68" t="str">
            <v>FI40</v>
          </cell>
          <cell r="B68" t="str">
            <v>Freight.Interco-Dry Dextrose</v>
          </cell>
        </row>
        <row r="69">
          <cell r="A69" t="str">
            <v>FI50</v>
          </cell>
          <cell r="B69" t="str">
            <v>Freight.Interco-Regular Starch</v>
          </cell>
        </row>
        <row r="70">
          <cell r="A70" t="str">
            <v>FI60</v>
          </cell>
          <cell r="B70" t="str">
            <v>Freight.Interco-Modified Starch</v>
          </cell>
        </row>
        <row r="71">
          <cell r="A71" t="str">
            <v>FI80</v>
          </cell>
          <cell r="B71" t="str">
            <v>Freight.Interco-Other</v>
          </cell>
        </row>
        <row r="72">
          <cell r="A72" t="str">
            <v>FR10</v>
          </cell>
          <cell r="B72" t="str">
            <v>Interco Fee&amp;Royalty - Corporate</v>
          </cell>
        </row>
        <row r="73">
          <cell r="A73" t="str">
            <v>IV99</v>
          </cell>
          <cell r="B73" t="str">
            <v>FG/WIP Inventories Change</v>
          </cell>
        </row>
        <row r="74">
          <cell r="A74" t="str">
            <v>ME10</v>
          </cell>
          <cell r="B74" t="str">
            <v>Manufacturing Expenses.Cost-Labour</v>
          </cell>
        </row>
        <row r="75">
          <cell r="A75" t="str">
            <v>ME20</v>
          </cell>
          <cell r="B75" t="str">
            <v>Manufacturing Expenses.Cost-Repair&amp;Maintenance</v>
          </cell>
        </row>
        <row r="76">
          <cell r="A76" t="str">
            <v>ME30</v>
          </cell>
          <cell r="B76" t="str">
            <v>Manufacturing Expenses.Cost-Overhead</v>
          </cell>
        </row>
        <row r="77">
          <cell r="A77" t="str">
            <v>ME40</v>
          </cell>
          <cell r="B77" t="str">
            <v>Manufacturing Expenses.Cost-Supplies&amp;Packaging</v>
          </cell>
        </row>
        <row r="78">
          <cell r="A78" t="str">
            <v>ME50</v>
          </cell>
          <cell r="B78" t="str">
            <v>Manufacturing Expenses.Cost-Utilities</v>
          </cell>
        </row>
        <row r="79">
          <cell r="A79" t="str">
            <v>ME55</v>
          </cell>
          <cell r="B79" t="str">
            <v>Manufacturing Expenses.Cost-Logistics</v>
          </cell>
        </row>
        <row r="80">
          <cell r="A80" t="str">
            <v>ME60</v>
          </cell>
          <cell r="B80" t="str">
            <v>Manufacturing Expenses.Cost-Other</v>
          </cell>
        </row>
        <row r="81">
          <cell r="A81" t="str">
            <v>ME70</v>
          </cell>
          <cell r="B81" t="str">
            <v>Manufacturing Expenses-Depreciation Expenses</v>
          </cell>
        </row>
        <row r="82">
          <cell r="A82" t="str">
            <v>ME80</v>
          </cell>
          <cell r="B82" t="str">
            <v>Manufacturing Expenses-Manufacturing Variance to Std.</v>
          </cell>
        </row>
        <row r="83">
          <cell r="A83" t="str">
            <v>PF10</v>
          </cell>
          <cell r="B83" t="str">
            <v>Purchase Products-Glucose</v>
          </cell>
        </row>
        <row r="84">
          <cell r="A84" t="str">
            <v>PF20</v>
          </cell>
          <cell r="B84" t="str">
            <v>Purchase Products-High Maltose</v>
          </cell>
        </row>
        <row r="85">
          <cell r="A85" t="str">
            <v>PF30</v>
          </cell>
          <cell r="B85" t="str">
            <v>Purchase Products-Maltodextrin</v>
          </cell>
        </row>
        <row r="86">
          <cell r="A86" t="str">
            <v>PF40</v>
          </cell>
          <cell r="B86" t="str">
            <v>Purchase Products-Dry Dextrose</v>
          </cell>
        </row>
        <row r="87">
          <cell r="A87" t="str">
            <v>PF50</v>
          </cell>
          <cell r="B87" t="str">
            <v>Purchase Products-Regular Starch</v>
          </cell>
        </row>
        <row r="88">
          <cell r="A88" t="str">
            <v>PF60</v>
          </cell>
          <cell r="B88" t="str">
            <v>Purchase Products-Modified Starch</v>
          </cell>
        </row>
        <row r="89">
          <cell r="A89" t="str">
            <v>PF70</v>
          </cell>
          <cell r="B89" t="str">
            <v>Purchase Products-Co-Products</v>
          </cell>
        </row>
        <row r="90">
          <cell r="A90" t="str">
            <v>PF80</v>
          </cell>
          <cell r="B90" t="str">
            <v>Purchase Products-Other</v>
          </cell>
        </row>
        <row r="91">
          <cell r="A91" t="str">
            <v>RM10</v>
          </cell>
          <cell r="B91" t="str">
            <v>Raw Materials-Other</v>
          </cell>
        </row>
        <row r="92">
          <cell r="A92" t="str">
            <v>SD10</v>
          </cell>
          <cell r="B92" t="str">
            <v>Customer Sales.Domestic-Glucose</v>
          </cell>
        </row>
        <row r="93">
          <cell r="A93" t="str">
            <v>SD20</v>
          </cell>
          <cell r="B93" t="str">
            <v>Customer Sales.Domestic-High Maltose</v>
          </cell>
        </row>
        <row r="94">
          <cell r="A94" t="str">
            <v>SD30</v>
          </cell>
          <cell r="B94" t="str">
            <v>Customer Sales.Domestic-Maltodextrin</v>
          </cell>
        </row>
        <row r="95">
          <cell r="A95" t="str">
            <v>SD40</v>
          </cell>
          <cell r="B95" t="str">
            <v>Customer Sales.Domestic-Dry Dextrose</v>
          </cell>
        </row>
        <row r="96">
          <cell r="A96" t="str">
            <v>SD50</v>
          </cell>
          <cell r="B96" t="str">
            <v>Customer Sales.Domestic-Regular Starch</v>
          </cell>
        </row>
        <row r="97">
          <cell r="A97" t="str">
            <v>SD60</v>
          </cell>
          <cell r="B97" t="str">
            <v>Customer Sales.Domestic-Modified Starch</v>
          </cell>
        </row>
        <row r="98">
          <cell r="A98" t="str">
            <v>SD70</v>
          </cell>
          <cell r="B98" t="str">
            <v>Customer Sales.Domestic-Co-Products</v>
          </cell>
        </row>
        <row r="99">
          <cell r="A99" t="str">
            <v>SD80</v>
          </cell>
          <cell r="B99" t="str">
            <v>Customer Sales.Domestic-Other</v>
          </cell>
        </row>
        <row r="100">
          <cell r="A100" t="str">
            <v>SE10</v>
          </cell>
          <cell r="B100" t="str">
            <v>Customer Sales.Export-Glucose</v>
          </cell>
        </row>
        <row r="101">
          <cell r="A101" t="str">
            <v>SE20</v>
          </cell>
          <cell r="B101" t="str">
            <v>Customer Sales.Export-High Maltose</v>
          </cell>
        </row>
        <row r="102">
          <cell r="A102" t="str">
            <v>SE30</v>
          </cell>
          <cell r="B102" t="str">
            <v>Customer Sales.Export-Maltodextrin</v>
          </cell>
        </row>
        <row r="103">
          <cell r="A103" t="str">
            <v>SE40</v>
          </cell>
          <cell r="B103" t="str">
            <v>Customer Sales.Export-Dry Dextrose</v>
          </cell>
        </row>
        <row r="104">
          <cell r="A104" t="str">
            <v>SE50</v>
          </cell>
          <cell r="B104" t="str">
            <v>Customer Sales.Export-Regular Starch</v>
          </cell>
        </row>
        <row r="105">
          <cell r="A105" t="str">
            <v>SE60</v>
          </cell>
          <cell r="B105" t="str">
            <v>Customer Sales.Export-Modified Starch</v>
          </cell>
        </row>
        <row r="106">
          <cell r="A106" t="str">
            <v>SE80</v>
          </cell>
          <cell r="B106" t="str">
            <v>Customer Sales.Export-Other</v>
          </cell>
        </row>
        <row r="107">
          <cell r="A107" t="str">
            <v>SI03</v>
          </cell>
          <cell r="B107" t="str">
            <v>Interco Sales-Agentina Financials</v>
          </cell>
        </row>
        <row r="108">
          <cell r="A108" t="str">
            <v>SI05</v>
          </cell>
          <cell r="B108" t="str">
            <v>Interco Sales-Brazil Financials</v>
          </cell>
        </row>
        <row r="109">
          <cell r="A109" t="str">
            <v>SI07</v>
          </cell>
          <cell r="B109" t="str">
            <v>Interco Sales-Columbia Financials</v>
          </cell>
        </row>
        <row r="110">
          <cell r="A110" t="str">
            <v>SI10</v>
          </cell>
          <cell r="B110" t="str">
            <v>Interco Sales-Kenya Financials</v>
          </cell>
        </row>
        <row r="111">
          <cell r="A111" t="str">
            <v>SI40</v>
          </cell>
          <cell r="B111" t="str">
            <v>Interco Sales-Malaysia Financials</v>
          </cell>
        </row>
        <row r="112">
          <cell r="A112" t="str">
            <v>SI60</v>
          </cell>
          <cell r="B112" t="str">
            <v>Interco Sales-Pakistan Financials</v>
          </cell>
        </row>
        <row r="113">
          <cell r="A113" t="str">
            <v>SI70</v>
          </cell>
          <cell r="B113" t="str">
            <v>Interco Sales-US Financials</v>
          </cell>
        </row>
        <row r="114">
          <cell r="A114" t="str">
            <v>SI80</v>
          </cell>
          <cell r="B114" t="str">
            <v>Interco Sales-Venezuela Caracus Financials</v>
          </cell>
        </row>
        <row r="115">
          <cell r="A115" t="str">
            <v>SI85</v>
          </cell>
          <cell r="B115" t="str">
            <v>Interco Sales-Ecuador Financials</v>
          </cell>
        </row>
        <row r="116">
          <cell r="A116" t="str">
            <v>SP10</v>
          </cell>
          <cell r="B116" t="str">
            <v>Special Items - Spin-Off Expenses</v>
          </cell>
        </row>
        <row r="117">
          <cell r="A117" t="str">
            <v>SP20</v>
          </cell>
          <cell r="B117" t="str">
            <v>Special Items - Restructuring Expenses</v>
          </cell>
        </row>
        <row r="118">
          <cell r="A118" t="str">
            <v>SP30</v>
          </cell>
          <cell r="B118" t="str">
            <v>Special Items - Other</v>
          </cell>
        </row>
        <row r="119">
          <cell r="A119" t="str">
            <v>TX10</v>
          </cell>
          <cell r="B119" t="str">
            <v>Income Tax Expenses-Current Non US</v>
          </cell>
        </row>
        <row r="120">
          <cell r="A120" t="str">
            <v>TX20</v>
          </cell>
          <cell r="B120" t="str">
            <v>Income Tax Expenses-Deferred Non US</v>
          </cell>
        </row>
        <row r="121">
          <cell r="A121" t="str">
            <v>TX30</v>
          </cell>
          <cell r="B121" t="str">
            <v>Income Tax Expenses-Prior Period Adjustment</v>
          </cell>
        </row>
        <row r="122">
          <cell r="A122" t="str">
            <v>TX40</v>
          </cell>
          <cell r="B122" t="str">
            <v>Income Tax Expenses-Other</v>
          </cell>
        </row>
        <row r="123">
          <cell r="A123" t="str">
            <v>WD10</v>
          </cell>
          <cell r="B123" t="str">
            <v>SalesWhse.Domestic-Glucose</v>
          </cell>
        </row>
        <row r="124">
          <cell r="A124" t="str">
            <v>WD20</v>
          </cell>
          <cell r="B124" t="str">
            <v>SalesWhse.Domestic-High Maltose</v>
          </cell>
        </row>
        <row r="125">
          <cell r="A125" t="str">
            <v>WD30</v>
          </cell>
          <cell r="B125" t="str">
            <v>SalesWhse.Domestic-Maltodextrin</v>
          </cell>
        </row>
        <row r="126">
          <cell r="A126" t="str">
            <v>WD40</v>
          </cell>
          <cell r="B126" t="str">
            <v>SalesWhse.Domestic-Dry Dextrose</v>
          </cell>
        </row>
        <row r="127">
          <cell r="A127" t="str">
            <v>WD50</v>
          </cell>
          <cell r="B127" t="str">
            <v>SalesWhse.Domestic-Regular Starch</v>
          </cell>
        </row>
        <row r="128">
          <cell r="A128" t="str">
            <v>WD60</v>
          </cell>
          <cell r="B128" t="str">
            <v>SalesWhse.Domestic-Modified Starch</v>
          </cell>
        </row>
        <row r="129">
          <cell r="A129" t="str">
            <v>WD70</v>
          </cell>
          <cell r="B129" t="str">
            <v>SalesWhse.Domestic-Co-Products</v>
          </cell>
        </row>
        <row r="130">
          <cell r="A130" t="str">
            <v>WD80</v>
          </cell>
          <cell r="B130" t="str">
            <v>SalesWhse.Domestic-Other</v>
          </cell>
        </row>
        <row r="131">
          <cell r="A131" t="str">
            <v>WE10</v>
          </cell>
          <cell r="B131" t="str">
            <v>SalesWhse.Export-Glucose</v>
          </cell>
        </row>
        <row r="132">
          <cell r="A132" t="str">
            <v>WE20</v>
          </cell>
          <cell r="B132" t="str">
            <v>SalesWhse.Export-High Maltose</v>
          </cell>
        </row>
        <row r="133">
          <cell r="A133" t="str">
            <v>WE30</v>
          </cell>
          <cell r="B133" t="str">
            <v>SalesWhse.Export-Maltodextrin</v>
          </cell>
        </row>
        <row r="134">
          <cell r="A134" t="str">
            <v>WE40</v>
          </cell>
          <cell r="B134" t="str">
            <v>SalesWhse.Export-Dry Dextrose</v>
          </cell>
        </row>
        <row r="135">
          <cell r="A135" t="str">
            <v>WE50</v>
          </cell>
          <cell r="B135" t="str">
            <v>SalesWhse.Export-Regular Starch</v>
          </cell>
        </row>
        <row r="136">
          <cell r="A136" t="str">
            <v>WE60</v>
          </cell>
          <cell r="B136" t="str">
            <v>SalesWhse.Export-Modified Starch</v>
          </cell>
        </row>
        <row r="137">
          <cell r="A137" t="str">
            <v>WE80</v>
          </cell>
          <cell r="B137" t="str">
            <v>SalesWhse.Export-Other</v>
          </cell>
        </row>
        <row r="138">
          <cell r="A138" t="str">
            <v>WI10</v>
          </cell>
          <cell r="B138" t="str">
            <v>SalesWhse.Interco-Glucose</v>
          </cell>
        </row>
        <row r="139">
          <cell r="A139" t="str">
            <v>WI20</v>
          </cell>
          <cell r="B139" t="str">
            <v>SalesWhse.Interco-High Maltose</v>
          </cell>
        </row>
        <row r="140">
          <cell r="A140" t="str">
            <v>WI30</v>
          </cell>
          <cell r="B140" t="str">
            <v>SalesWhse.Interco-Maltodextrin</v>
          </cell>
        </row>
        <row r="141">
          <cell r="A141" t="str">
            <v>WI40</v>
          </cell>
          <cell r="B141" t="str">
            <v>SalesWhse.Interco-Dry Dextrose</v>
          </cell>
        </row>
        <row r="142">
          <cell r="A142" t="str">
            <v>WI50</v>
          </cell>
          <cell r="B142" t="str">
            <v>SalesWhse.Interco-Regular Starch</v>
          </cell>
        </row>
        <row r="143">
          <cell r="A143" t="str">
            <v>WI60</v>
          </cell>
          <cell r="B143" t="str">
            <v>SalesWhse.Interco-Modified Starch</v>
          </cell>
        </row>
        <row r="144">
          <cell r="A144" t="str">
            <v>WI80</v>
          </cell>
          <cell r="B144" t="str">
            <v>SalesWhse.Interco-Other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Summ."/>
      <sheetName val="TTL "/>
      <sheetName val="Summary"/>
      <sheetName val="Sales"/>
      <sheetName val="Adjustment"/>
      <sheetName val="Outsouce-Export"/>
      <sheetName val="CustomerType"/>
      <sheetName val="Customer"/>
      <sheetName val="Industry"/>
      <sheetName val="Freight"/>
      <sheetName val="Freight-History"/>
      <sheetName val="Local Freight Rate"/>
      <sheetName val="Domestic-Boi"/>
      <sheetName val="Domestic-NonBoi"/>
      <sheetName val="Export-NonBoi"/>
      <sheetName val="Export-Boi"/>
      <sheetName val="Package"/>
      <sheetName val="Products"/>
      <sheetName val="Product List"/>
      <sheetName val="Reconcile-NON"/>
      <sheetName val="Reconcile BOI"/>
      <sheetName val="Comm-Total"/>
      <sheetName val="Comm-Boi"/>
      <sheetName val="Comm-NonBoi"/>
      <sheetName val="Co-Products"/>
      <sheetName val="Country"/>
      <sheetName val="TB-NB-C-Mth"/>
      <sheetName val="TB-BOI-C-Mth"/>
      <sheetName val="TB-NB-L-Mth"/>
      <sheetName val="TB-BOI-L-Mth"/>
      <sheetName val="G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A8">
            <v>10</v>
          </cell>
        </row>
      </sheetData>
      <sheetData sheetId="8">
        <row r="8">
          <cell r="BU8">
            <v>0</v>
          </cell>
        </row>
      </sheetData>
      <sheetData sheetId="9" refreshError="1">
        <row r="8">
          <cell r="A8" t="str">
            <v>ID01</v>
          </cell>
          <cell r="B8" t="str">
            <v>Paper and Corrugating</v>
          </cell>
        </row>
        <row r="9">
          <cell r="A9" t="str">
            <v>ID02</v>
          </cell>
          <cell r="B9" t="str">
            <v>Processed Foods</v>
          </cell>
        </row>
        <row r="10">
          <cell r="A10" t="str">
            <v>ID03</v>
          </cell>
          <cell r="B10" t="str">
            <v>Confectioners</v>
          </cell>
        </row>
        <row r="11">
          <cell r="A11" t="str">
            <v>ID04</v>
          </cell>
          <cell r="B11" t="str">
            <v>Chemical and Pharmaceuticals</v>
          </cell>
        </row>
        <row r="12">
          <cell r="A12" t="str">
            <v>ID05</v>
          </cell>
          <cell r="B12" t="str">
            <v>Baking</v>
          </cell>
        </row>
        <row r="13">
          <cell r="A13" t="str">
            <v>ID06</v>
          </cell>
          <cell r="B13" t="str">
            <v>Brewing</v>
          </cell>
        </row>
        <row r="14">
          <cell r="A14" t="str">
            <v>ID07</v>
          </cell>
          <cell r="B14" t="str">
            <v>Softdrinks</v>
          </cell>
        </row>
        <row r="15">
          <cell r="A15" t="str">
            <v>ID08</v>
          </cell>
          <cell r="B15" t="str">
            <v>FeedUsers</v>
          </cell>
        </row>
        <row r="16">
          <cell r="A16" t="str">
            <v>ID09</v>
          </cell>
          <cell r="B16" t="str">
            <v>Other Industries</v>
          </cell>
        </row>
        <row r="17">
          <cell r="A17" t="str">
            <v>ID99</v>
          </cell>
          <cell r="B17" t="str">
            <v>Affiliates</v>
          </cell>
        </row>
      </sheetData>
      <sheetData sheetId="10"/>
      <sheetData sheetId="11"/>
      <sheetData sheetId="12"/>
      <sheetData sheetId="13" refreshError="1">
        <row r="8">
          <cell r="E8" t="str">
            <v>50-047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-4417.5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E9" t="str">
            <v>50-047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-3562.5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E10" t="str">
            <v>50-047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-5700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E11" t="str">
            <v>50-047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-1852.5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E12" t="str">
            <v>50-047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-7815.6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E13" t="str">
            <v>30-015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-1190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E14" t="str">
            <v>30-027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-1450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E15" t="str">
            <v>30-006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-1728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E16" t="str">
            <v>16-001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-5000</v>
          </cell>
          <cell r="AJ16">
            <v>-78500</v>
          </cell>
          <cell r="AK16">
            <v>-5213.5700348929886</v>
          </cell>
        </row>
        <row r="17">
          <cell r="E17" t="str">
            <v>50-047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-2196.8000000000002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E18" t="str">
            <v>30-027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-4060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E19" t="str">
            <v>30-027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-1160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E20" t="str">
            <v>50-047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-1922.2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E21" t="str">
            <v>50-047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-3432.5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E22" t="str">
            <v>50-047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-3295.2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E23" t="str">
            <v>50-047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-3020.6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E24" t="str">
            <v>50-047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-1647.6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E25" t="str">
            <v>10-007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-1179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E26" t="str">
            <v>30-010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-764.5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E27" t="str">
            <v>30-020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-1885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E28" t="str">
            <v>50-047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-2059.5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E29" t="str">
            <v>30-027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-1885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E30" t="str">
            <v>50-047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-3981.7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E31" t="str">
            <v>10-007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-786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E32" t="str">
            <v>30-020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-1450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E33" t="str">
            <v>60-009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-16000</v>
          </cell>
          <cell r="AG33">
            <v>-284000</v>
          </cell>
          <cell r="AH33">
            <v>-10741.415083399836</v>
          </cell>
          <cell r="AI33">
            <v>0</v>
          </cell>
          <cell r="AJ33">
            <v>0</v>
          </cell>
          <cell r="AK33">
            <v>0</v>
          </cell>
        </row>
        <row r="34">
          <cell r="E34" t="str">
            <v>50-047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-1510.3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E35" t="str">
            <v>50-047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-6041.2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E36" t="str">
            <v>30-027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-1450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E37" t="str">
            <v>50-073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-25</v>
          </cell>
          <cell r="AG37">
            <v>-625</v>
          </cell>
          <cell r="AH37">
            <v>-22.246430845262267</v>
          </cell>
          <cell r="AI37">
            <v>0</v>
          </cell>
          <cell r="AJ37">
            <v>0</v>
          </cell>
          <cell r="AK37">
            <v>0</v>
          </cell>
        </row>
        <row r="38">
          <cell r="E38" t="str">
            <v>50-047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-1647.6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E39" t="str">
            <v>50-047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-2059.5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E40" t="str">
            <v>30-027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-725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E41" t="str">
            <v>30-010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-903.5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E42" t="str">
            <v>50-047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-4805.5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  <row r="43">
          <cell r="E43" t="str">
            <v>30-020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-1595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</row>
        <row r="44">
          <cell r="E44" t="str">
            <v>50-047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-4805.5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</row>
        <row r="45">
          <cell r="E45" t="str">
            <v>10-007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-131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</row>
        <row r="46">
          <cell r="E46" t="str">
            <v>30-010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-973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</row>
        <row r="47">
          <cell r="E47" t="str">
            <v>50-047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-3295.2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E48" t="str">
            <v>50-047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-5080.1000000000004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49">
          <cell r="E49" t="str">
            <v>50-047</v>
          </cell>
          <cell r="T49">
            <v>0</v>
          </cell>
          <cell r="U49">
            <v>0</v>
          </cell>
          <cell r="V49">
            <v>0</v>
          </cell>
          <cell r="W49">
            <v>-9460</v>
          </cell>
          <cell r="X49">
            <v>-129885.8</v>
          </cell>
          <cell r="Y49">
            <v>-6454.913642531902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</row>
        <row r="50">
          <cell r="E50" t="str">
            <v>50-047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</row>
        <row r="51">
          <cell r="E51" t="str">
            <v>50-047</v>
          </cell>
          <cell r="T51">
            <v>0</v>
          </cell>
          <cell r="U51">
            <v>0</v>
          </cell>
          <cell r="V51">
            <v>0</v>
          </cell>
          <cell r="W51">
            <v>-200</v>
          </cell>
          <cell r="X51">
            <v>-2746</v>
          </cell>
          <cell r="Y51">
            <v>-136.46760417859073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</row>
        <row r="52">
          <cell r="E52" t="str">
            <v>50-047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-6727.7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</row>
        <row r="53">
          <cell r="E53" t="str">
            <v>50-047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-3707.1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E54" t="str">
            <v>10-007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-917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</row>
        <row r="55">
          <cell r="E55" t="str">
            <v>30-027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-2900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</row>
        <row r="56">
          <cell r="E56" t="str">
            <v>50-047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-3707.1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</row>
        <row r="57">
          <cell r="E57" t="str">
            <v>30-027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-3045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</row>
        <row r="58">
          <cell r="E58" t="str">
            <v>50-065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-50</v>
          </cell>
          <cell r="AG58">
            <v>-1245</v>
          </cell>
          <cell r="AH58">
            <v>-39.087086465806216</v>
          </cell>
          <cell r="AI58">
            <v>0</v>
          </cell>
          <cell r="AJ58">
            <v>0</v>
          </cell>
          <cell r="AK58">
            <v>0</v>
          </cell>
        </row>
        <row r="59">
          <cell r="E59" t="str">
            <v>10-007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-1179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E60" t="str">
            <v>10-007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-262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E61" t="str">
            <v>50-047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-2608.6999999999998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2">
          <cell r="E62" t="str">
            <v>50-047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-2883.3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3">
          <cell r="E63" t="str">
            <v>30-010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-1112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</row>
        <row r="64">
          <cell r="E64" t="str">
            <v>30-020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-1160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</row>
        <row r="65">
          <cell r="E65" t="str">
            <v>30-027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-2320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</row>
        <row r="66">
          <cell r="E66" t="str">
            <v>30-015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-205.5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67">
          <cell r="E67" t="str">
            <v>50-047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-4393.6000000000004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</row>
        <row r="68">
          <cell r="E68" t="str">
            <v>50-047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-4256.3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</row>
        <row r="69">
          <cell r="E69" t="str">
            <v>30-015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-411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</row>
        <row r="70">
          <cell r="E70" t="str">
            <v>30-015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-1096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</row>
        <row r="71">
          <cell r="E71" t="str">
            <v>50-047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-5629.3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</row>
        <row r="72">
          <cell r="E72" t="str">
            <v>50-047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-3295.2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</row>
        <row r="73">
          <cell r="E73" t="str">
            <v>50-047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-1373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</row>
        <row r="74">
          <cell r="E74" t="str">
            <v>50-047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-42224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E75" t="str">
            <v>10-007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-917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</row>
        <row r="76">
          <cell r="E76" t="str">
            <v>30-026</v>
          </cell>
          <cell r="T76">
            <v>0</v>
          </cell>
          <cell r="U76">
            <v>0</v>
          </cell>
          <cell r="V76">
            <v>0</v>
          </cell>
          <cell r="W76">
            <v>15080</v>
          </cell>
          <cell r="X76">
            <v>222870.28</v>
          </cell>
          <cell r="Y76">
            <v>10274.442952299469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E77" t="str">
            <v>30-032</v>
          </cell>
          <cell r="T77">
            <v>0</v>
          </cell>
          <cell r="U77">
            <v>0</v>
          </cell>
          <cell r="V77">
            <v>0</v>
          </cell>
          <cell r="W77">
            <v>12120</v>
          </cell>
          <cell r="X77">
            <v>171394</v>
          </cell>
          <cell r="Y77">
            <v>9455.8996097315212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</row>
        <row r="78">
          <cell r="E78" t="str">
            <v>30-006</v>
          </cell>
          <cell r="T78">
            <v>0</v>
          </cell>
          <cell r="U78">
            <v>0</v>
          </cell>
          <cell r="V78">
            <v>0</v>
          </cell>
          <cell r="W78">
            <v>15170</v>
          </cell>
          <cell r="X78">
            <v>218448</v>
          </cell>
          <cell r="Y78">
            <v>10401.508737503011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</row>
        <row r="79">
          <cell r="E79" t="str">
            <v>50-060</v>
          </cell>
          <cell r="T79">
            <v>0</v>
          </cell>
          <cell r="U79">
            <v>0</v>
          </cell>
          <cell r="V79">
            <v>0</v>
          </cell>
          <cell r="W79">
            <v>15000</v>
          </cell>
          <cell r="X79">
            <v>183750</v>
          </cell>
          <cell r="Y79">
            <v>9462.2851799152177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</row>
        <row r="80">
          <cell r="E80" t="str">
            <v>30-026</v>
          </cell>
          <cell r="T80">
            <v>0</v>
          </cell>
          <cell r="U80">
            <v>0</v>
          </cell>
          <cell r="V80">
            <v>0</v>
          </cell>
          <cell r="W80">
            <v>15040</v>
          </cell>
          <cell r="X80">
            <v>222275.88</v>
          </cell>
          <cell r="Y80">
            <v>10247.19583529131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</row>
        <row r="81">
          <cell r="E81" t="str">
            <v>30-026</v>
          </cell>
          <cell r="T81">
            <v>0</v>
          </cell>
          <cell r="U81">
            <v>0</v>
          </cell>
          <cell r="V81">
            <v>0</v>
          </cell>
          <cell r="W81">
            <v>15240</v>
          </cell>
          <cell r="X81">
            <v>225233.02</v>
          </cell>
          <cell r="Y81">
            <v>10383.461683697904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</row>
        <row r="82">
          <cell r="E82" t="str">
            <v>50-060</v>
          </cell>
          <cell r="T82">
            <v>0</v>
          </cell>
          <cell r="U82">
            <v>0</v>
          </cell>
          <cell r="V82">
            <v>0</v>
          </cell>
          <cell r="W82">
            <v>15300</v>
          </cell>
          <cell r="X82">
            <v>187425</v>
          </cell>
          <cell r="Y82">
            <v>9651.5320940481542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</row>
        <row r="83">
          <cell r="E83" t="str">
            <v>50-060</v>
          </cell>
          <cell r="T83">
            <v>0</v>
          </cell>
          <cell r="U83">
            <v>0</v>
          </cell>
          <cell r="V83">
            <v>0</v>
          </cell>
          <cell r="W83">
            <v>29610</v>
          </cell>
          <cell r="X83">
            <v>362722.5</v>
          </cell>
          <cell r="Y83">
            <v>18678.549371457615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</row>
        <row r="84">
          <cell r="E84" t="str">
            <v>50-040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1000</v>
          </cell>
          <cell r="AG84">
            <v>25000</v>
          </cell>
          <cell r="AH84">
            <v>4324.0828263725953</v>
          </cell>
          <cell r="AI84">
            <v>0</v>
          </cell>
          <cell r="AJ84">
            <v>0</v>
          </cell>
          <cell r="AK84">
            <v>0</v>
          </cell>
        </row>
        <row r="85">
          <cell r="E85" t="str">
            <v>30-032</v>
          </cell>
          <cell r="T85">
            <v>0</v>
          </cell>
          <cell r="U85">
            <v>0</v>
          </cell>
          <cell r="V85">
            <v>0</v>
          </cell>
          <cell r="W85">
            <v>12330</v>
          </cell>
          <cell r="X85">
            <v>174376</v>
          </cell>
          <cell r="Y85">
            <v>9619.7353843814672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</row>
        <row r="86">
          <cell r="E86" t="str">
            <v>30-026</v>
          </cell>
          <cell r="T86">
            <v>0</v>
          </cell>
          <cell r="U86">
            <v>0</v>
          </cell>
          <cell r="V86">
            <v>0</v>
          </cell>
          <cell r="W86">
            <v>15040</v>
          </cell>
          <cell r="X86">
            <v>222275.88</v>
          </cell>
          <cell r="Y86">
            <v>10247.19583529131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</row>
        <row r="87">
          <cell r="E87" t="str">
            <v>50-047</v>
          </cell>
          <cell r="T87">
            <v>0</v>
          </cell>
          <cell r="U87">
            <v>0</v>
          </cell>
          <cell r="V87">
            <v>0</v>
          </cell>
          <cell r="W87">
            <v>75410</v>
          </cell>
          <cell r="X87">
            <v>1035379.3</v>
          </cell>
          <cell r="Y87">
            <v>51455.106120422199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</row>
        <row r="88">
          <cell r="E88" t="str">
            <v>30-027</v>
          </cell>
          <cell r="T88">
            <v>0</v>
          </cell>
          <cell r="U88">
            <v>0</v>
          </cell>
          <cell r="V88">
            <v>0</v>
          </cell>
          <cell r="W88">
            <v>12360</v>
          </cell>
          <cell r="X88">
            <v>179220</v>
          </cell>
          <cell r="Y88">
            <v>9150.6330389118611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</row>
        <row r="89">
          <cell r="E89" t="str">
            <v>30-027</v>
          </cell>
          <cell r="T89">
            <v>0</v>
          </cell>
          <cell r="U89">
            <v>0</v>
          </cell>
          <cell r="V89">
            <v>0</v>
          </cell>
          <cell r="W89">
            <v>14250</v>
          </cell>
          <cell r="X89">
            <v>206625</v>
          </cell>
          <cell r="Y89">
            <v>10549.879932229409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</row>
        <row r="90">
          <cell r="E90" t="str">
            <v>30-010</v>
          </cell>
          <cell r="T90">
            <v>0</v>
          </cell>
          <cell r="U90">
            <v>0</v>
          </cell>
          <cell r="V90">
            <v>0</v>
          </cell>
          <cell r="W90">
            <v>12460</v>
          </cell>
          <cell r="X90">
            <v>173194</v>
          </cell>
          <cell r="Y90">
            <v>10259.129689204918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</row>
        <row r="91">
          <cell r="E91" t="str">
            <v>10-007</v>
          </cell>
          <cell r="T91">
            <v>0</v>
          </cell>
          <cell r="U91">
            <v>0</v>
          </cell>
          <cell r="V91">
            <v>0</v>
          </cell>
          <cell r="W91">
            <v>15050</v>
          </cell>
          <cell r="X91">
            <v>197155</v>
          </cell>
          <cell r="Y91">
            <v>14508.035632935933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92">
          <cell r="E92" t="str">
            <v>30-026</v>
          </cell>
          <cell r="T92">
            <v>0</v>
          </cell>
          <cell r="U92">
            <v>0</v>
          </cell>
          <cell r="V92">
            <v>0</v>
          </cell>
          <cell r="W92">
            <v>15020</v>
          </cell>
          <cell r="X92">
            <v>221978.68</v>
          </cell>
          <cell r="Y92">
            <v>10233.56723289293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</row>
        <row r="93">
          <cell r="E93" t="str">
            <v>50-077</v>
          </cell>
          <cell r="T93">
            <v>0</v>
          </cell>
          <cell r="U93">
            <v>0</v>
          </cell>
          <cell r="V93">
            <v>0</v>
          </cell>
          <cell r="W93">
            <v>10360</v>
          </cell>
          <cell r="X93">
            <v>148148</v>
          </cell>
          <cell r="Y93">
            <v>9450.7951887000017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</row>
        <row r="94">
          <cell r="E94" t="str">
            <v>50-074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1000</v>
          </cell>
          <cell r="AG94">
            <v>26500</v>
          </cell>
          <cell r="AH94">
            <v>3248.8386688515861</v>
          </cell>
          <cell r="AI94">
            <v>0</v>
          </cell>
          <cell r="AJ94">
            <v>0</v>
          </cell>
          <cell r="AK94">
            <v>0</v>
          </cell>
        </row>
        <row r="95">
          <cell r="E95" t="str">
            <v>30-026</v>
          </cell>
          <cell r="T95">
            <v>0</v>
          </cell>
          <cell r="U95">
            <v>0</v>
          </cell>
          <cell r="V95">
            <v>0</v>
          </cell>
          <cell r="W95">
            <v>15020</v>
          </cell>
          <cell r="X95">
            <v>221978.68</v>
          </cell>
          <cell r="Y95">
            <v>10233.56723289293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</row>
        <row r="96">
          <cell r="E96" t="str">
            <v>30-032</v>
          </cell>
          <cell r="T96">
            <v>0</v>
          </cell>
          <cell r="U96">
            <v>0</v>
          </cell>
          <cell r="V96">
            <v>0</v>
          </cell>
          <cell r="W96">
            <v>12110</v>
          </cell>
          <cell r="X96">
            <v>171252</v>
          </cell>
          <cell r="Y96">
            <v>9448.0916613552472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</row>
        <row r="97">
          <cell r="E97" t="str">
            <v>10-007</v>
          </cell>
          <cell r="T97">
            <v>0</v>
          </cell>
          <cell r="U97">
            <v>0</v>
          </cell>
          <cell r="V97">
            <v>0</v>
          </cell>
          <cell r="W97">
            <v>15220</v>
          </cell>
          <cell r="X97">
            <v>199382</v>
          </cell>
          <cell r="Y97">
            <v>14671.911758740278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</row>
        <row r="98">
          <cell r="E98" t="str">
            <v>50-047</v>
          </cell>
          <cell r="T98">
            <v>0</v>
          </cell>
          <cell r="U98">
            <v>0</v>
          </cell>
          <cell r="V98">
            <v>0</v>
          </cell>
          <cell r="W98">
            <v>90950</v>
          </cell>
          <cell r="X98">
            <v>1248743.5</v>
          </cell>
          <cell r="Y98">
            <v>62058.643000214142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</row>
        <row r="99">
          <cell r="E99" t="str">
            <v>30-026</v>
          </cell>
          <cell r="T99">
            <v>0</v>
          </cell>
          <cell r="U99">
            <v>0</v>
          </cell>
          <cell r="V99">
            <v>0</v>
          </cell>
          <cell r="W99">
            <v>15070</v>
          </cell>
          <cell r="X99">
            <v>222721.68</v>
          </cell>
          <cell r="Y99">
            <v>10267.63369499458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</row>
        <row r="100">
          <cell r="E100" t="str">
            <v>30-026</v>
          </cell>
          <cell r="T100">
            <v>0</v>
          </cell>
          <cell r="U100">
            <v>0</v>
          </cell>
          <cell r="V100">
            <v>0</v>
          </cell>
          <cell r="W100">
            <v>15020</v>
          </cell>
          <cell r="X100">
            <v>221978.68</v>
          </cell>
          <cell r="Y100">
            <v>10233.56723289293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</row>
        <row r="101">
          <cell r="E101" t="str">
            <v>50-069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10000</v>
          </cell>
          <cell r="AG101">
            <v>249000</v>
          </cell>
          <cell r="AH101">
            <v>9919.5438020179081</v>
          </cell>
          <cell r="AI101">
            <v>0</v>
          </cell>
          <cell r="AJ101">
            <v>0</v>
          </cell>
          <cell r="AK101">
            <v>0</v>
          </cell>
        </row>
        <row r="102">
          <cell r="E102" t="str">
            <v>30-026</v>
          </cell>
          <cell r="T102">
            <v>0</v>
          </cell>
          <cell r="U102">
            <v>0</v>
          </cell>
          <cell r="V102">
            <v>0</v>
          </cell>
          <cell r="W102">
            <v>15140</v>
          </cell>
          <cell r="X102">
            <v>223747.02</v>
          </cell>
          <cell r="Y102">
            <v>10315.328759494607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</row>
        <row r="103">
          <cell r="E103" t="str">
            <v>60-007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10000</v>
          </cell>
          <cell r="AG103">
            <v>237500</v>
          </cell>
          <cell r="AH103">
            <v>9919.5438020179081</v>
          </cell>
          <cell r="AI103">
            <v>0</v>
          </cell>
          <cell r="AJ103">
            <v>0</v>
          </cell>
          <cell r="AK103">
            <v>0</v>
          </cell>
        </row>
        <row r="104">
          <cell r="E104" t="str">
            <v>30-032</v>
          </cell>
          <cell r="T104">
            <v>0</v>
          </cell>
          <cell r="U104">
            <v>0</v>
          </cell>
          <cell r="V104">
            <v>0</v>
          </cell>
          <cell r="W104">
            <v>12150</v>
          </cell>
          <cell r="X104">
            <v>171820</v>
          </cell>
          <cell r="Y104">
            <v>9479.30327928314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</row>
        <row r="105">
          <cell r="E105" t="str">
            <v>30-020</v>
          </cell>
          <cell r="T105">
            <v>0</v>
          </cell>
          <cell r="U105">
            <v>0</v>
          </cell>
          <cell r="V105">
            <v>0</v>
          </cell>
          <cell r="W105">
            <v>15240</v>
          </cell>
          <cell r="X105">
            <v>220980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</row>
        <row r="106">
          <cell r="E106" t="str">
            <v>50-047</v>
          </cell>
          <cell r="T106">
            <v>0</v>
          </cell>
          <cell r="U106">
            <v>0</v>
          </cell>
          <cell r="V106">
            <v>0</v>
          </cell>
          <cell r="W106">
            <v>90580</v>
          </cell>
          <cell r="X106">
            <v>1243663.3999999999</v>
          </cell>
          <cell r="Y106">
            <v>61806.175914926025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</row>
        <row r="107">
          <cell r="E107" t="str">
            <v>30-026</v>
          </cell>
          <cell r="T107">
            <v>0</v>
          </cell>
          <cell r="U107">
            <v>0</v>
          </cell>
          <cell r="V107">
            <v>0</v>
          </cell>
          <cell r="W107">
            <v>15040</v>
          </cell>
          <cell r="X107">
            <v>222275.88</v>
          </cell>
          <cell r="Y107">
            <v>10247.19583529131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</row>
        <row r="108">
          <cell r="E108" t="str">
            <v>50-060</v>
          </cell>
          <cell r="T108">
            <v>0</v>
          </cell>
          <cell r="U108">
            <v>0</v>
          </cell>
          <cell r="V108">
            <v>0</v>
          </cell>
          <cell r="W108">
            <v>29670</v>
          </cell>
          <cell r="X108">
            <v>363457.5</v>
          </cell>
          <cell r="Y108">
            <v>18716.398754284204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</row>
        <row r="109">
          <cell r="E109" t="str">
            <v>30-026</v>
          </cell>
          <cell r="T109">
            <v>0</v>
          </cell>
          <cell r="U109">
            <v>0</v>
          </cell>
          <cell r="V109">
            <v>0</v>
          </cell>
          <cell r="W109">
            <v>15040</v>
          </cell>
          <cell r="X109">
            <v>222275.88</v>
          </cell>
          <cell r="Y109">
            <v>10247.19583529131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</row>
        <row r="110">
          <cell r="E110" t="str">
            <v>30-026</v>
          </cell>
          <cell r="T110">
            <v>0</v>
          </cell>
          <cell r="U110">
            <v>0</v>
          </cell>
          <cell r="V110">
            <v>0</v>
          </cell>
          <cell r="W110">
            <v>15110</v>
          </cell>
          <cell r="X110">
            <v>223301.22</v>
          </cell>
          <cell r="Y110">
            <v>10294.880812002739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</row>
        <row r="111">
          <cell r="E111" t="str">
            <v>30-017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1000</v>
          </cell>
          <cell r="AG111">
            <v>25500</v>
          </cell>
          <cell r="AH111">
            <v>3385.3264329746926</v>
          </cell>
          <cell r="AI111">
            <v>0</v>
          </cell>
          <cell r="AJ111">
            <v>0</v>
          </cell>
          <cell r="AK111">
            <v>0</v>
          </cell>
        </row>
        <row r="112">
          <cell r="E112" t="str">
            <v>50-070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3000</v>
          </cell>
          <cell r="AG112">
            <v>79500</v>
          </cell>
          <cell r="AH112">
            <v>8298.8859414065319</v>
          </cell>
          <cell r="AI112">
            <v>0</v>
          </cell>
          <cell r="AJ112">
            <v>0</v>
          </cell>
          <cell r="AK112">
            <v>0</v>
          </cell>
        </row>
        <row r="113">
          <cell r="E113" t="str">
            <v>30-010</v>
          </cell>
          <cell r="T113">
            <v>0</v>
          </cell>
          <cell r="U113">
            <v>0</v>
          </cell>
          <cell r="V113">
            <v>0</v>
          </cell>
          <cell r="W113">
            <v>12020</v>
          </cell>
          <cell r="X113">
            <v>167078</v>
          </cell>
          <cell r="Y113">
            <v>9896.8469372189811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</row>
        <row r="114">
          <cell r="E114" t="str">
            <v>50-047</v>
          </cell>
          <cell r="T114">
            <v>0</v>
          </cell>
          <cell r="U114">
            <v>0</v>
          </cell>
          <cell r="V114">
            <v>0</v>
          </cell>
          <cell r="W114">
            <v>90580</v>
          </cell>
          <cell r="X114">
            <v>1243663.3999999999</v>
          </cell>
          <cell r="Y114">
            <v>61806.175914926025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</row>
        <row r="115">
          <cell r="E115" t="str">
            <v>30-032</v>
          </cell>
          <cell r="T115">
            <v>0</v>
          </cell>
          <cell r="U115">
            <v>0</v>
          </cell>
          <cell r="V115">
            <v>0</v>
          </cell>
          <cell r="W115">
            <v>12140</v>
          </cell>
          <cell r="X115">
            <v>171678</v>
          </cell>
          <cell r="Y115">
            <v>9471.5054186954676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16">
          <cell r="E116" t="str">
            <v>30-026</v>
          </cell>
          <cell r="T116">
            <v>0</v>
          </cell>
          <cell r="U116">
            <v>0</v>
          </cell>
          <cell r="V116">
            <v>0</v>
          </cell>
          <cell r="W116">
            <v>15240</v>
          </cell>
          <cell r="X116">
            <v>225233.02</v>
          </cell>
          <cell r="Y116">
            <v>10383.461683697904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</row>
        <row r="117">
          <cell r="E117" t="str">
            <v>50-060</v>
          </cell>
          <cell r="T117">
            <v>0</v>
          </cell>
          <cell r="U117">
            <v>0</v>
          </cell>
          <cell r="V117">
            <v>0</v>
          </cell>
          <cell r="W117">
            <v>15040</v>
          </cell>
          <cell r="X117">
            <v>184240</v>
          </cell>
          <cell r="Y117">
            <v>9487.5147392034087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</row>
        <row r="118">
          <cell r="E118" t="str">
            <v>50-060</v>
          </cell>
          <cell r="T118">
            <v>0</v>
          </cell>
          <cell r="U118">
            <v>0</v>
          </cell>
          <cell r="V118">
            <v>0</v>
          </cell>
          <cell r="W118">
            <v>29590</v>
          </cell>
          <cell r="X118">
            <v>362477.5</v>
          </cell>
          <cell r="Y118">
            <v>18665.929547919222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</row>
        <row r="119">
          <cell r="E119" t="str">
            <v>50-047</v>
          </cell>
          <cell r="T119">
            <v>0</v>
          </cell>
          <cell r="U119">
            <v>0</v>
          </cell>
          <cell r="V119">
            <v>0</v>
          </cell>
          <cell r="W119">
            <v>90400</v>
          </cell>
          <cell r="X119">
            <v>1241192</v>
          </cell>
          <cell r="Y119">
            <v>61683.357088723009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</row>
        <row r="120">
          <cell r="E120" t="str">
            <v>30-026</v>
          </cell>
          <cell r="T120">
            <v>0</v>
          </cell>
          <cell r="U120">
            <v>0</v>
          </cell>
          <cell r="V120">
            <v>0</v>
          </cell>
          <cell r="W120">
            <v>15070</v>
          </cell>
          <cell r="X120">
            <v>222721.68</v>
          </cell>
          <cell r="Y120">
            <v>10267.63369499458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</row>
        <row r="121">
          <cell r="E121" t="str">
            <v>30-032</v>
          </cell>
          <cell r="T121">
            <v>0</v>
          </cell>
          <cell r="U121">
            <v>0</v>
          </cell>
          <cell r="V121">
            <v>0</v>
          </cell>
          <cell r="W121">
            <v>12250</v>
          </cell>
          <cell r="X121">
            <v>173240</v>
          </cell>
          <cell r="Y121">
            <v>9557.3222363142777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</row>
        <row r="122">
          <cell r="E122" t="str">
            <v>30-026</v>
          </cell>
          <cell r="T122">
            <v>0</v>
          </cell>
          <cell r="U122">
            <v>0</v>
          </cell>
          <cell r="V122">
            <v>0</v>
          </cell>
          <cell r="W122">
            <v>15270</v>
          </cell>
          <cell r="X122">
            <v>225678.82</v>
          </cell>
          <cell r="Y122">
            <v>10403.899543401174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</row>
        <row r="123">
          <cell r="E123" t="str">
            <v>30-026</v>
          </cell>
          <cell r="T123">
            <v>0</v>
          </cell>
          <cell r="U123">
            <v>0</v>
          </cell>
          <cell r="V123">
            <v>0</v>
          </cell>
          <cell r="W123">
            <v>15060</v>
          </cell>
          <cell r="X123">
            <v>222573.08</v>
          </cell>
          <cell r="Y123">
            <v>10260.814349901089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</row>
        <row r="124">
          <cell r="E124" t="str">
            <v>50-060</v>
          </cell>
          <cell r="T124">
            <v>0</v>
          </cell>
          <cell r="U124">
            <v>0</v>
          </cell>
          <cell r="V124">
            <v>0</v>
          </cell>
          <cell r="W124">
            <v>29540</v>
          </cell>
          <cell r="X124">
            <v>361865</v>
          </cell>
          <cell r="Y124">
            <v>18634.385032967533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</row>
        <row r="125">
          <cell r="E125" t="str">
            <v>50-047</v>
          </cell>
          <cell r="T125">
            <v>0</v>
          </cell>
          <cell r="U125">
            <v>0</v>
          </cell>
          <cell r="V125">
            <v>0</v>
          </cell>
          <cell r="W125">
            <v>90490</v>
          </cell>
          <cell r="X125">
            <v>1242427.7</v>
          </cell>
          <cell r="Y125">
            <v>61744.771545718824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</row>
        <row r="126">
          <cell r="E126" t="str">
            <v>10-007</v>
          </cell>
          <cell r="T126">
            <v>0</v>
          </cell>
          <cell r="U126">
            <v>0</v>
          </cell>
          <cell r="V126">
            <v>0</v>
          </cell>
          <cell r="W126">
            <v>15070</v>
          </cell>
          <cell r="X126">
            <v>197417</v>
          </cell>
          <cell r="Y126">
            <v>14527.31339695022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</row>
        <row r="127">
          <cell r="E127" t="str">
            <v>30-017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1000</v>
          </cell>
          <cell r="AG127">
            <v>25500</v>
          </cell>
          <cell r="AH127">
            <v>3385.3264329746926</v>
          </cell>
          <cell r="AI127">
            <v>0</v>
          </cell>
          <cell r="AJ127">
            <v>0</v>
          </cell>
          <cell r="AK127">
            <v>0</v>
          </cell>
        </row>
        <row r="128">
          <cell r="E128" t="str">
            <v>30-032</v>
          </cell>
          <cell r="T128">
            <v>0</v>
          </cell>
          <cell r="U128">
            <v>0</v>
          </cell>
          <cell r="V128">
            <v>0</v>
          </cell>
          <cell r="W128">
            <v>12120</v>
          </cell>
          <cell r="X128">
            <v>171394</v>
          </cell>
          <cell r="Y128">
            <v>9455.8996097315212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</row>
        <row r="129">
          <cell r="E129" t="str">
            <v>30-026</v>
          </cell>
          <cell r="T129">
            <v>0</v>
          </cell>
          <cell r="U129">
            <v>0</v>
          </cell>
          <cell r="V129">
            <v>0</v>
          </cell>
          <cell r="W129">
            <v>15040</v>
          </cell>
          <cell r="X129">
            <v>222275.88</v>
          </cell>
          <cell r="Y129">
            <v>10247.19583529131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</row>
        <row r="130">
          <cell r="E130" t="str">
            <v>50-047</v>
          </cell>
          <cell r="T130">
            <v>0</v>
          </cell>
          <cell r="U130">
            <v>0</v>
          </cell>
          <cell r="V130">
            <v>0</v>
          </cell>
          <cell r="W130">
            <v>75450</v>
          </cell>
          <cell r="X130">
            <v>1035928.5</v>
          </cell>
          <cell r="Y130">
            <v>51482.40367637336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</row>
        <row r="131">
          <cell r="E131" t="str">
            <v>30-026</v>
          </cell>
          <cell r="T131">
            <v>0</v>
          </cell>
          <cell r="U131">
            <v>0</v>
          </cell>
          <cell r="V131">
            <v>0</v>
          </cell>
          <cell r="W131">
            <v>15270</v>
          </cell>
          <cell r="X131">
            <v>225678.82</v>
          </cell>
          <cell r="Y131">
            <v>10403.899543401174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</row>
        <row r="132">
          <cell r="E132" t="str">
            <v>10-007</v>
          </cell>
          <cell r="T132">
            <v>0</v>
          </cell>
          <cell r="U132">
            <v>0</v>
          </cell>
          <cell r="V132">
            <v>0</v>
          </cell>
          <cell r="W132">
            <v>15060</v>
          </cell>
          <cell r="X132">
            <v>197286</v>
          </cell>
          <cell r="Y132">
            <v>14517.679558837375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</row>
        <row r="133">
          <cell r="E133" t="str">
            <v>30-027</v>
          </cell>
          <cell r="T133">
            <v>0</v>
          </cell>
          <cell r="U133">
            <v>0</v>
          </cell>
          <cell r="V133">
            <v>0</v>
          </cell>
          <cell r="W133">
            <v>14420</v>
          </cell>
          <cell r="X133">
            <v>209090</v>
          </cell>
          <cell r="Y133">
            <v>10675.745270589572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</row>
        <row r="134">
          <cell r="E134" t="str">
            <v>15-031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2000</v>
          </cell>
          <cell r="AG134">
            <v>51000</v>
          </cell>
          <cell r="AH134">
            <v>3704.5143537980207</v>
          </cell>
          <cell r="AI134">
            <v>0</v>
          </cell>
          <cell r="AJ134">
            <v>0</v>
          </cell>
          <cell r="AK134">
            <v>0</v>
          </cell>
        </row>
        <row r="135">
          <cell r="E135" t="str">
            <v>50-069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10000</v>
          </cell>
          <cell r="AG135">
            <v>249000</v>
          </cell>
          <cell r="AH135">
            <v>9919.5438020179081</v>
          </cell>
          <cell r="AI135">
            <v>0</v>
          </cell>
          <cell r="AJ135">
            <v>0</v>
          </cell>
          <cell r="AK135">
            <v>0</v>
          </cell>
        </row>
        <row r="136">
          <cell r="E136" t="str">
            <v>50-047</v>
          </cell>
          <cell r="T136">
            <v>0</v>
          </cell>
          <cell r="U136">
            <v>0</v>
          </cell>
          <cell r="V136">
            <v>0</v>
          </cell>
          <cell r="W136">
            <v>90720</v>
          </cell>
          <cell r="X136">
            <v>1245585.6000000001</v>
          </cell>
          <cell r="Y136">
            <v>61901.707272966487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</row>
        <row r="137">
          <cell r="E137" t="str">
            <v>30-026</v>
          </cell>
          <cell r="T137">
            <v>0</v>
          </cell>
          <cell r="U137">
            <v>0</v>
          </cell>
          <cell r="V137">
            <v>0</v>
          </cell>
          <cell r="W137">
            <v>15070</v>
          </cell>
          <cell r="X137">
            <v>222721.68</v>
          </cell>
          <cell r="Y137">
            <v>10267.63369499458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</row>
        <row r="138">
          <cell r="E138" t="str">
            <v>30-026</v>
          </cell>
          <cell r="T138">
            <v>0</v>
          </cell>
          <cell r="U138">
            <v>0</v>
          </cell>
          <cell r="V138">
            <v>0</v>
          </cell>
          <cell r="W138">
            <v>15230</v>
          </cell>
          <cell r="X138">
            <v>225084.42</v>
          </cell>
          <cell r="Y138">
            <v>10376.642338604413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</row>
        <row r="139">
          <cell r="E139" t="str">
            <v>10-007</v>
          </cell>
          <cell r="T139">
            <v>0</v>
          </cell>
          <cell r="U139">
            <v>0</v>
          </cell>
          <cell r="V139">
            <v>0</v>
          </cell>
          <cell r="W139">
            <v>15270</v>
          </cell>
          <cell r="X139">
            <v>200037</v>
          </cell>
          <cell r="Y139">
            <v>14720.111212670299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</row>
        <row r="140">
          <cell r="E140" t="str">
            <v>30-026</v>
          </cell>
          <cell r="T140">
            <v>0</v>
          </cell>
          <cell r="U140">
            <v>0</v>
          </cell>
          <cell r="V140">
            <v>0</v>
          </cell>
          <cell r="W140">
            <v>15150</v>
          </cell>
          <cell r="X140">
            <v>223895.62</v>
          </cell>
          <cell r="Y140">
            <v>10322.138016799496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</row>
        <row r="141">
          <cell r="E141" t="str">
            <v>50-073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10000</v>
          </cell>
          <cell r="AG141">
            <v>250000</v>
          </cell>
          <cell r="AH141">
            <v>8899.6470449090266</v>
          </cell>
          <cell r="AI141">
            <v>0</v>
          </cell>
          <cell r="AJ141">
            <v>0</v>
          </cell>
          <cell r="AK141">
            <v>0</v>
          </cell>
        </row>
        <row r="142">
          <cell r="E142" t="str">
            <v>30-026</v>
          </cell>
          <cell r="T142">
            <v>0</v>
          </cell>
          <cell r="U142">
            <v>0</v>
          </cell>
          <cell r="V142">
            <v>0</v>
          </cell>
          <cell r="W142">
            <v>15070</v>
          </cell>
          <cell r="X142">
            <v>222721.68</v>
          </cell>
          <cell r="Y142">
            <v>10267.63369499458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</row>
        <row r="143">
          <cell r="E143" t="str">
            <v>30-026</v>
          </cell>
          <cell r="T143">
            <v>0</v>
          </cell>
          <cell r="U143">
            <v>0</v>
          </cell>
          <cell r="V143">
            <v>0</v>
          </cell>
          <cell r="W143">
            <v>15240</v>
          </cell>
          <cell r="X143">
            <v>225233.02</v>
          </cell>
          <cell r="Y143">
            <v>10383.461683697904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</row>
        <row r="144">
          <cell r="E144" t="str">
            <v>30-020</v>
          </cell>
          <cell r="T144">
            <v>0</v>
          </cell>
          <cell r="U144">
            <v>0</v>
          </cell>
          <cell r="V144">
            <v>0</v>
          </cell>
          <cell r="W144">
            <v>15000</v>
          </cell>
          <cell r="X144">
            <v>217500</v>
          </cell>
          <cell r="Y144">
            <v>10219.938630494551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</row>
        <row r="145">
          <cell r="E145" t="str">
            <v>30-032</v>
          </cell>
          <cell r="T145">
            <v>0</v>
          </cell>
          <cell r="U145">
            <v>0</v>
          </cell>
          <cell r="V145">
            <v>0</v>
          </cell>
          <cell r="W145">
            <v>12170</v>
          </cell>
          <cell r="X145">
            <v>172104</v>
          </cell>
          <cell r="Y145">
            <v>9494.90908824709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</row>
        <row r="146">
          <cell r="E146" t="str">
            <v>10-007</v>
          </cell>
          <cell r="T146">
            <v>0</v>
          </cell>
          <cell r="U146">
            <v>0</v>
          </cell>
          <cell r="V146">
            <v>0</v>
          </cell>
          <cell r="W146">
            <v>15040</v>
          </cell>
          <cell r="X146">
            <v>197024</v>
          </cell>
          <cell r="Y146">
            <v>14498.391707034487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</row>
        <row r="147">
          <cell r="E147" t="str">
            <v>30-026</v>
          </cell>
          <cell r="T147">
            <v>0</v>
          </cell>
          <cell r="U147">
            <v>0</v>
          </cell>
          <cell r="V147">
            <v>0</v>
          </cell>
          <cell r="W147">
            <v>15140</v>
          </cell>
          <cell r="X147">
            <v>223747.02</v>
          </cell>
          <cell r="Y147">
            <v>10315.328759494607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  <row r="148">
          <cell r="E148" t="str">
            <v>50-012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700</v>
          </cell>
          <cell r="AG148">
            <v>18200</v>
          </cell>
          <cell r="AH148">
            <v>4149.4429707032659</v>
          </cell>
          <cell r="AI148">
            <v>0</v>
          </cell>
          <cell r="AJ148">
            <v>0</v>
          </cell>
          <cell r="AK148">
            <v>0</v>
          </cell>
        </row>
        <row r="149">
          <cell r="E149" t="str">
            <v>30-017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1000</v>
          </cell>
          <cell r="AG149">
            <v>25500</v>
          </cell>
          <cell r="AH149">
            <v>3385.3264329746926</v>
          </cell>
          <cell r="AI149">
            <v>0</v>
          </cell>
          <cell r="AJ149">
            <v>0</v>
          </cell>
          <cell r="AK149">
            <v>0</v>
          </cell>
        </row>
        <row r="150">
          <cell r="E150" t="str">
            <v>30-026</v>
          </cell>
          <cell r="T150">
            <v>0</v>
          </cell>
          <cell r="U150">
            <v>0</v>
          </cell>
          <cell r="V150">
            <v>0</v>
          </cell>
          <cell r="W150">
            <v>15090</v>
          </cell>
          <cell r="X150">
            <v>223004.02</v>
          </cell>
          <cell r="Y150">
            <v>10281.262297392959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</row>
        <row r="151">
          <cell r="E151" t="str">
            <v>30-026</v>
          </cell>
          <cell r="T151">
            <v>0</v>
          </cell>
          <cell r="U151">
            <v>0</v>
          </cell>
          <cell r="V151">
            <v>0</v>
          </cell>
          <cell r="W151">
            <v>15100</v>
          </cell>
          <cell r="X151">
            <v>223152.62</v>
          </cell>
          <cell r="Y151">
            <v>10288.07155469785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</row>
        <row r="152">
          <cell r="E152" t="str">
            <v>60-009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34000</v>
          </cell>
          <cell r="AG152">
            <v>603500</v>
          </cell>
          <cell r="AH152">
            <v>22825.50436545764</v>
          </cell>
          <cell r="AI152">
            <v>0</v>
          </cell>
          <cell r="AJ152">
            <v>0</v>
          </cell>
          <cell r="AK152">
            <v>0</v>
          </cell>
        </row>
        <row r="153">
          <cell r="E153" t="str">
            <v>50-047</v>
          </cell>
          <cell r="T153">
            <v>0</v>
          </cell>
          <cell r="U153">
            <v>0</v>
          </cell>
          <cell r="V153">
            <v>0</v>
          </cell>
          <cell r="W153">
            <v>30190</v>
          </cell>
          <cell r="X153">
            <v>414508.7</v>
          </cell>
          <cell r="Y153">
            <v>20599.788885873713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</row>
        <row r="154">
          <cell r="E154" t="str">
            <v>30-026</v>
          </cell>
          <cell r="T154">
            <v>0</v>
          </cell>
          <cell r="U154">
            <v>0</v>
          </cell>
          <cell r="V154">
            <v>0</v>
          </cell>
          <cell r="W154">
            <v>15250</v>
          </cell>
          <cell r="X154">
            <v>225381.62</v>
          </cell>
          <cell r="Y154">
            <v>10390.270941002793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</row>
        <row r="155">
          <cell r="E155" t="str">
            <v>17-002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2000</v>
          </cell>
          <cell r="AJ155">
            <v>31000</v>
          </cell>
          <cell r="AK155">
            <v>3746.7504040004696</v>
          </cell>
        </row>
        <row r="156">
          <cell r="E156" t="str">
            <v>30-026</v>
          </cell>
          <cell r="T156">
            <v>0</v>
          </cell>
          <cell r="U156">
            <v>0</v>
          </cell>
          <cell r="V156">
            <v>0</v>
          </cell>
          <cell r="W156">
            <v>15140</v>
          </cell>
          <cell r="X156">
            <v>223747.02</v>
          </cell>
          <cell r="Y156">
            <v>10315.328759494607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</row>
        <row r="157">
          <cell r="E157" t="str">
            <v>30-026</v>
          </cell>
          <cell r="T157">
            <v>0</v>
          </cell>
          <cell r="U157">
            <v>0</v>
          </cell>
          <cell r="V157">
            <v>0</v>
          </cell>
          <cell r="W157">
            <v>15060</v>
          </cell>
          <cell r="X157">
            <v>222573.08</v>
          </cell>
          <cell r="Y157">
            <v>10260.814349901089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</row>
        <row r="158">
          <cell r="E158" t="str">
            <v>30-027</v>
          </cell>
          <cell r="T158">
            <v>0</v>
          </cell>
          <cell r="U158">
            <v>0</v>
          </cell>
          <cell r="V158">
            <v>0</v>
          </cell>
          <cell r="W158">
            <v>12210</v>
          </cell>
          <cell r="X158">
            <v>177045</v>
          </cell>
          <cell r="Y158">
            <v>9039.58666200486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</row>
        <row r="159">
          <cell r="E159" t="str">
            <v>50-047</v>
          </cell>
          <cell r="T159">
            <v>0</v>
          </cell>
          <cell r="U159">
            <v>0</v>
          </cell>
          <cell r="V159">
            <v>0</v>
          </cell>
          <cell r="W159">
            <v>105850</v>
          </cell>
          <cell r="X159">
            <v>1453320.5</v>
          </cell>
          <cell r="Y159">
            <v>72225.479511519152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</row>
        <row r="160">
          <cell r="E160" t="str">
            <v>60-009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32000</v>
          </cell>
          <cell r="AG160">
            <v>568000</v>
          </cell>
          <cell r="AH160">
            <v>21482.830166799671</v>
          </cell>
          <cell r="AI160">
            <v>0</v>
          </cell>
          <cell r="AJ160">
            <v>0</v>
          </cell>
          <cell r="AK160">
            <v>0</v>
          </cell>
        </row>
        <row r="161">
          <cell r="E161" t="str">
            <v>50-060</v>
          </cell>
          <cell r="T161">
            <v>0</v>
          </cell>
          <cell r="U161">
            <v>0</v>
          </cell>
          <cell r="V161">
            <v>0</v>
          </cell>
          <cell r="W161">
            <v>29630</v>
          </cell>
          <cell r="X161">
            <v>362967.5</v>
          </cell>
          <cell r="Y161">
            <v>18691.159107207412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</row>
        <row r="162">
          <cell r="E162" t="str">
            <v>30-032</v>
          </cell>
          <cell r="T162">
            <v>0</v>
          </cell>
          <cell r="U162">
            <v>0</v>
          </cell>
          <cell r="V162">
            <v>0</v>
          </cell>
          <cell r="W162">
            <v>12240</v>
          </cell>
          <cell r="X162">
            <v>173098</v>
          </cell>
          <cell r="Y162">
            <v>9549.5243757266053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</row>
        <row r="163">
          <cell r="E163" t="str">
            <v>50-047</v>
          </cell>
          <cell r="T163">
            <v>0</v>
          </cell>
          <cell r="U163">
            <v>0</v>
          </cell>
          <cell r="V163">
            <v>0</v>
          </cell>
          <cell r="W163">
            <v>75490</v>
          </cell>
          <cell r="X163">
            <v>1036477.7</v>
          </cell>
          <cell r="Y163">
            <v>51509.701232324514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</row>
        <row r="164">
          <cell r="E164" t="str">
            <v>50-047</v>
          </cell>
          <cell r="T164">
            <v>0</v>
          </cell>
          <cell r="U164">
            <v>0</v>
          </cell>
          <cell r="V164">
            <v>0</v>
          </cell>
          <cell r="W164">
            <v>60530</v>
          </cell>
          <cell r="X164">
            <v>831076.9</v>
          </cell>
          <cell r="Y164">
            <v>41301.918387092766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</row>
        <row r="165">
          <cell r="E165" t="str">
            <v>30-027</v>
          </cell>
          <cell r="T165">
            <v>0</v>
          </cell>
          <cell r="U165">
            <v>0</v>
          </cell>
          <cell r="V165">
            <v>0</v>
          </cell>
          <cell r="W165">
            <v>14300</v>
          </cell>
          <cell r="X165">
            <v>207350</v>
          </cell>
          <cell r="Y165">
            <v>10586.902116390809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</row>
        <row r="166">
          <cell r="E166" t="str">
            <v>30-026</v>
          </cell>
          <cell r="T166">
            <v>0</v>
          </cell>
          <cell r="U166">
            <v>0</v>
          </cell>
          <cell r="V166">
            <v>0</v>
          </cell>
          <cell r="W166">
            <v>15060</v>
          </cell>
          <cell r="X166">
            <v>222573.08</v>
          </cell>
          <cell r="Y166">
            <v>10260.814349901089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</row>
        <row r="167">
          <cell r="E167" t="str">
            <v>30-032</v>
          </cell>
          <cell r="T167">
            <v>0</v>
          </cell>
          <cell r="U167">
            <v>0</v>
          </cell>
          <cell r="V167">
            <v>0</v>
          </cell>
          <cell r="W167">
            <v>12310</v>
          </cell>
          <cell r="X167">
            <v>174092</v>
          </cell>
          <cell r="Y167">
            <v>9604.1295754175189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</row>
        <row r="168">
          <cell r="E168" t="str">
            <v>30-026</v>
          </cell>
          <cell r="T168">
            <v>0</v>
          </cell>
          <cell r="U168">
            <v>0</v>
          </cell>
          <cell r="V168">
            <v>0</v>
          </cell>
          <cell r="W168">
            <v>15140</v>
          </cell>
          <cell r="X168">
            <v>223747.02</v>
          </cell>
          <cell r="Y168">
            <v>10315.328759494607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</row>
        <row r="169">
          <cell r="E169" t="str">
            <v>30-026</v>
          </cell>
          <cell r="T169">
            <v>0</v>
          </cell>
          <cell r="U169">
            <v>0</v>
          </cell>
          <cell r="V169">
            <v>0</v>
          </cell>
          <cell r="W169">
            <v>15100</v>
          </cell>
          <cell r="X169">
            <v>223152.62</v>
          </cell>
          <cell r="Y169">
            <v>10288.07155469785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</row>
        <row r="170">
          <cell r="E170" t="str">
            <v>30-010</v>
          </cell>
          <cell r="T170">
            <v>0</v>
          </cell>
          <cell r="U170">
            <v>0</v>
          </cell>
          <cell r="V170">
            <v>0</v>
          </cell>
          <cell r="W170">
            <v>12020</v>
          </cell>
          <cell r="X170">
            <v>167078</v>
          </cell>
          <cell r="Y170">
            <v>9896.8469372189811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</row>
        <row r="171">
          <cell r="E171" t="str">
            <v>16-004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10000</v>
          </cell>
          <cell r="AJ171">
            <v>140000</v>
          </cell>
          <cell r="AK171">
            <v>9001.1140398978496</v>
          </cell>
        </row>
        <row r="172">
          <cell r="E172" t="str">
            <v>30-026</v>
          </cell>
          <cell r="T172">
            <v>0</v>
          </cell>
          <cell r="U172">
            <v>0</v>
          </cell>
          <cell r="V172">
            <v>0</v>
          </cell>
          <cell r="W172">
            <v>15160</v>
          </cell>
          <cell r="X172">
            <v>224044.22</v>
          </cell>
          <cell r="Y172">
            <v>10328.947274104385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</row>
        <row r="173">
          <cell r="E173" t="str">
            <v>30-026</v>
          </cell>
          <cell r="T173">
            <v>0</v>
          </cell>
          <cell r="U173">
            <v>0</v>
          </cell>
          <cell r="V173">
            <v>0</v>
          </cell>
          <cell r="W173">
            <v>15070</v>
          </cell>
          <cell r="X173">
            <v>222721.68</v>
          </cell>
          <cell r="Y173">
            <v>10267.63369499458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</row>
        <row r="174">
          <cell r="E174" t="str">
            <v>30-032</v>
          </cell>
          <cell r="T174">
            <v>0</v>
          </cell>
          <cell r="U174">
            <v>0</v>
          </cell>
          <cell r="V174">
            <v>0</v>
          </cell>
          <cell r="W174">
            <v>12180</v>
          </cell>
          <cell r="X174">
            <v>172246</v>
          </cell>
          <cell r="Y174">
            <v>9502.7069488347624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</row>
        <row r="175">
          <cell r="E175" t="str">
            <v>50-047</v>
          </cell>
          <cell r="T175">
            <v>0</v>
          </cell>
          <cell r="U175">
            <v>0</v>
          </cell>
          <cell r="V175">
            <v>0</v>
          </cell>
          <cell r="W175">
            <v>105880</v>
          </cell>
          <cell r="X175">
            <v>1453732.4</v>
          </cell>
          <cell r="Y175">
            <v>72245.947634588214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</row>
        <row r="176">
          <cell r="E176" t="str">
            <v>30-032</v>
          </cell>
          <cell r="T176">
            <v>0</v>
          </cell>
          <cell r="U176">
            <v>0</v>
          </cell>
          <cell r="V176">
            <v>0</v>
          </cell>
          <cell r="W176">
            <v>12160</v>
          </cell>
          <cell r="X176">
            <v>171962</v>
          </cell>
          <cell r="Y176">
            <v>9487.101139870816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</row>
        <row r="177">
          <cell r="E177" t="str">
            <v>30-026</v>
          </cell>
          <cell r="T177">
            <v>0</v>
          </cell>
          <cell r="U177">
            <v>0</v>
          </cell>
          <cell r="V177">
            <v>0</v>
          </cell>
          <cell r="W177">
            <v>15040</v>
          </cell>
          <cell r="X177">
            <v>222275.88</v>
          </cell>
          <cell r="Y177">
            <v>10247.19583529131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</row>
        <row r="178">
          <cell r="E178" t="str">
            <v>30-017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1000</v>
          </cell>
          <cell r="AG178">
            <v>25500</v>
          </cell>
          <cell r="AH178">
            <v>3385.3264329746926</v>
          </cell>
          <cell r="AI178">
            <v>0</v>
          </cell>
          <cell r="AJ178">
            <v>0</v>
          </cell>
          <cell r="AK178">
            <v>0</v>
          </cell>
        </row>
        <row r="179">
          <cell r="E179" t="str">
            <v>60-007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10000</v>
          </cell>
          <cell r="AG179">
            <v>237500</v>
          </cell>
          <cell r="AH179">
            <v>9919.5438020179081</v>
          </cell>
          <cell r="AI179">
            <v>0</v>
          </cell>
          <cell r="AJ179">
            <v>0</v>
          </cell>
          <cell r="AK179">
            <v>0</v>
          </cell>
        </row>
        <row r="180">
          <cell r="E180" t="str">
            <v>30-026</v>
          </cell>
          <cell r="T180">
            <v>0</v>
          </cell>
          <cell r="U180">
            <v>0</v>
          </cell>
          <cell r="V180">
            <v>0</v>
          </cell>
          <cell r="W180">
            <v>15200</v>
          </cell>
          <cell r="X180">
            <v>224638.62</v>
          </cell>
          <cell r="Y180">
            <v>10356.204478901145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</row>
        <row r="181">
          <cell r="E181" t="str">
            <v>30-026</v>
          </cell>
          <cell r="T181">
            <v>0</v>
          </cell>
          <cell r="U181">
            <v>0</v>
          </cell>
          <cell r="V181">
            <v>0</v>
          </cell>
          <cell r="W181">
            <v>15040</v>
          </cell>
          <cell r="X181">
            <v>222275.88</v>
          </cell>
          <cell r="Y181">
            <v>10247.19583529131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</row>
        <row r="182">
          <cell r="E182" t="str">
            <v>30-032</v>
          </cell>
          <cell r="T182">
            <v>0</v>
          </cell>
          <cell r="U182">
            <v>0</v>
          </cell>
          <cell r="V182">
            <v>0</v>
          </cell>
          <cell r="W182">
            <v>12410</v>
          </cell>
          <cell r="X182">
            <v>175512</v>
          </cell>
          <cell r="Y182">
            <v>9682.1485324486566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</row>
        <row r="183">
          <cell r="E183" t="str">
            <v>30-020</v>
          </cell>
          <cell r="T183">
            <v>0</v>
          </cell>
          <cell r="U183">
            <v>0</v>
          </cell>
          <cell r="V183">
            <v>0</v>
          </cell>
          <cell r="W183">
            <v>15200</v>
          </cell>
          <cell r="X183">
            <v>220400</v>
          </cell>
          <cell r="Y183">
            <v>10356.204478901145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</row>
        <row r="184">
          <cell r="E184" t="str">
            <v>50-047</v>
          </cell>
          <cell r="T184">
            <v>0</v>
          </cell>
          <cell r="U184">
            <v>0</v>
          </cell>
          <cell r="V184">
            <v>0</v>
          </cell>
          <cell r="W184">
            <v>90860</v>
          </cell>
          <cell r="X184">
            <v>1247507.8</v>
          </cell>
          <cell r="Y184">
            <v>61997.228543218327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</row>
        <row r="185">
          <cell r="E185" t="str">
            <v>30-026</v>
          </cell>
          <cell r="T185">
            <v>0</v>
          </cell>
          <cell r="U185">
            <v>0</v>
          </cell>
          <cell r="V185">
            <v>0</v>
          </cell>
          <cell r="W185">
            <v>15020</v>
          </cell>
          <cell r="X185">
            <v>221978.68</v>
          </cell>
          <cell r="Y185">
            <v>10233.56723289293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</row>
        <row r="186">
          <cell r="E186" t="str">
            <v>50-060</v>
          </cell>
          <cell r="T186">
            <v>0</v>
          </cell>
          <cell r="U186">
            <v>0</v>
          </cell>
          <cell r="V186">
            <v>0</v>
          </cell>
          <cell r="W186">
            <v>29570</v>
          </cell>
          <cell r="X186">
            <v>362232.5</v>
          </cell>
          <cell r="Y186">
            <v>18653.309724380822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</row>
        <row r="187">
          <cell r="E187" t="str">
            <v>30-026</v>
          </cell>
          <cell r="T187">
            <v>0</v>
          </cell>
          <cell r="U187">
            <v>0</v>
          </cell>
          <cell r="V187">
            <v>0</v>
          </cell>
          <cell r="W187">
            <v>15140</v>
          </cell>
          <cell r="X187">
            <v>223747.02</v>
          </cell>
          <cell r="Y187">
            <v>10315.328759494607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</row>
        <row r="188">
          <cell r="E188" t="str">
            <v>30-026</v>
          </cell>
          <cell r="T188">
            <v>0</v>
          </cell>
          <cell r="U188">
            <v>0</v>
          </cell>
          <cell r="V188">
            <v>0</v>
          </cell>
          <cell r="W188">
            <v>15050</v>
          </cell>
          <cell r="X188">
            <v>222424.48</v>
          </cell>
          <cell r="Y188">
            <v>10254.0050925962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</row>
        <row r="189">
          <cell r="E189" t="str">
            <v>30-032</v>
          </cell>
          <cell r="T189">
            <v>0</v>
          </cell>
          <cell r="U189">
            <v>0</v>
          </cell>
          <cell r="V189">
            <v>0</v>
          </cell>
          <cell r="W189">
            <v>12290</v>
          </cell>
          <cell r="X189">
            <v>173808</v>
          </cell>
          <cell r="Y189">
            <v>9588.5338542421723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</row>
        <row r="190">
          <cell r="E190" t="str">
            <v>50-047</v>
          </cell>
          <cell r="T190">
            <v>0</v>
          </cell>
          <cell r="U190">
            <v>0</v>
          </cell>
          <cell r="V190">
            <v>0</v>
          </cell>
          <cell r="W190">
            <v>90760</v>
          </cell>
          <cell r="X190">
            <v>1246134.8</v>
          </cell>
          <cell r="Y190">
            <v>61928.994741129034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</row>
        <row r="191">
          <cell r="E191" t="str">
            <v>30-010</v>
          </cell>
          <cell r="T191">
            <v>0</v>
          </cell>
          <cell r="U191">
            <v>0</v>
          </cell>
          <cell r="V191">
            <v>0</v>
          </cell>
          <cell r="W191">
            <v>12060</v>
          </cell>
          <cell r="X191">
            <v>167634</v>
          </cell>
          <cell r="Y191">
            <v>9929.7835669974502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</row>
        <row r="192">
          <cell r="E192" t="str">
            <v>10-007</v>
          </cell>
          <cell r="T192">
            <v>0</v>
          </cell>
          <cell r="U192">
            <v>0</v>
          </cell>
          <cell r="V192">
            <v>0</v>
          </cell>
          <cell r="W192">
            <v>15240</v>
          </cell>
          <cell r="X192">
            <v>199644</v>
          </cell>
          <cell r="Y192">
            <v>14691.189522754568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</row>
        <row r="193">
          <cell r="E193" t="str">
            <v>30-026</v>
          </cell>
          <cell r="T193">
            <v>0</v>
          </cell>
          <cell r="U193">
            <v>0</v>
          </cell>
          <cell r="V193">
            <v>0</v>
          </cell>
          <cell r="W193">
            <v>15070</v>
          </cell>
          <cell r="X193">
            <v>222721.68</v>
          </cell>
          <cell r="Y193">
            <v>10267.63369499458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</row>
        <row r="194">
          <cell r="E194" t="str">
            <v>10-007</v>
          </cell>
          <cell r="T194">
            <v>0</v>
          </cell>
          <cell r="U194">
            <v>0</v>
          </cell>
          <cell r="V194">
            <v>0</v>
          </cell>
          <cell r="W194">
            <v>15180</v>
          </cell>
          <cell r="X194">
            <v>198858</v>
          </cell>
          <cell r="Y194">
            <v>14633.356230711703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</row>
        <row r="195">
          <cell r="E195" t="str">
            <v>50-069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10000</v>
          </cell>
          <cell r="AG195">
            <v>249000</v>
          </cell>
          <cell r="AH195">
            <v>9919.5438020179081</v>
          </cell>
          <cell r="AI195">
            <v>0</v>
          </cell>
          <cell r="AJ195">
            <v>0</v>
          </cell>
          <cell r="AK195">
            <v>0</v>
          </cell>
        </row>
        <row r="196">
          <cell r="E196" t="str">
            <v>50-070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3000</v>
          </cell>
          <cell r="AG196">
            <v>79500</v>
          </cell>
          <cell r="AH196">
            <v>8298.8859414065319</v>
          </cell>
          <cell r="AI196">
            <v>0</v>
          </cell>
          <cell r="AJ196">
            <v>0</v>
          </cell>
          <cell r="AK196">
            <v>0</v>
          </cell>
        </row>
        <row r="197">
          <cell r="E197" t="str">
            <v>60-009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26000</v>
          </cell>
          <cell r="AG197">
            <v>461500</v>
          </cell>
          <cell r="AH197">
            <v>17454.796823757722</v>
          </cell>
          <cell r="AI197">
            <v>0</v>
          </cell>
          <cell r="AJ197">
            <v>0</v>
          </cell>
          <cell r="AK197">
            <v>0</v>
          </cell>
        </row>
        <row r="198">
          <cell r="E198" t="str">
            <v>30-026</v>
          </cell>
          <cell r="T198">
            <v>0</v>
          </cell>
          <cell r="U198">
            <v>0</v>
          </cell>
          <cell r="V198">
            <v>0</v>
          </cell>
          <cell r="W198">
            <v>15180</v>
          </cell>
          <cell r="X198">
            <v>224341.42</v>
          </cell>
          <cell r="Y198">
            <v>10342.575876502764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</row>
        <row r="199">
          <cell r="E199" t="str">
            <v>30-032</v>
          </cell>
          <cell r="T199">
            <v>0</v>
          </cell>
          <cell r="U199">
            <v>0</v>
          </cell>
          <cell r="V199">
            <v>0</v>
          </cell>
          <cell r="W199">
            <v>12210</v>
          </cell>
          <cell r="X199">
            <v>172672</v>
          </cell>
          <cell r="Y199">
            <v>9526.1106183863812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</row>
        <row r="200">
          <cell r="E200" t="str">
            <v>50-047</v>
          </cell>
          <cell r="T200">
            <v>0</v>
          </cell>
          <cell r="U200">
            <v>0</v>
          </cell>
          <cell r="V200">
            <v>0</v>
          </cell>
          <cell r="W200">
            <v>90670</v>
          </cell>
          <cell r="X200">
            <v>1244899.1000000001</v>
          </cell>
          <cell r="Y200">
            <v>61867.59037192184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</row>
        <row r="201">
          <cell r="E201" t="str">
            <v>30-026</v>
          </cell>
          <cell r="T201">
            <v>0</v>
          </cell>
          <cell r="U201">
            <v>0</v>
          </cell>
          <cell r="V201">
            <v>0</v>
          </cell>
          <cell r="W201">
            <v>15120</v>
          </cell>
          <cell r="X201">
            <v>223449.82</v>
          </cell>
          <cell r="Y201">
            <v>10301.700157096226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</row>
        <row r="202">
          <cell r="E202" t="str">
            <v>30-032</v>
          </cell>
          <cell r="T202">
            <v>0</v>
          </cell>
          <cell r="U202">
            <v>0</v>
          </cell>
          <cell r="V202">
            <v>0</v>
          </cell>
          <cell r="W202">
            <v>12320</v>
          </cell>
          <cell r="X202">
            <v>174234</v>
          </cell>
          <cell r="Y202">
            <v>9611.9375237937948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</row>
        <row r="203">
          <cell r="E203" t="str">
            <v>50-047</v>
          </cell>
          <cell r="T203">
            <v>0</v>
          </cell>
          <cell r="U203">
            <v>0</v>
          </cell>
          <cell r="V203">
            <v>0</v>
          </cell>
          <cell r="W203">
            <v>75680</v>
          </cell>
          <cell r="X203">
            <v>1039086.4</v>
          </cell>
          <cell r="Y203">
            <v>51639.339403621016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</row>
        <row r="204">
          <cell r="E204" t="str">
            <v>17-003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25</v>
          </cell>
          <cell r="AJ204">
            <v>487.5</v>
          </cell>
          <cell r="AK204">
            <v>17.434835068223826</v>
          </cell>
        </row>
        <row r="205">
          <cell r="E205" t="str">
            <v>17-003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60000</v>
          </cell>
          <cell r="AJ205">
            <v>1170000</v>
          </cell>
          <cell r="AK205">
            <v>41855.886809389987</v>
          </cell>
        </row>
        <row r="206">
          <cell r="E206" t="str">
            <v>50-060</v>
          </cell>
          <cell r="T206">
            <v>0</v>
          </cell>
          <cell r="U206">
            <v>0</v>
          </cell>
          <cell r="V206">
            <v>0</v>
          </cell>
          <cell r="W206">
            <v>15070</v>
          </cell>
          <cell r="X206">
            <v>184607.5</v>
          </cell>
          <cell r="Y206">
            <v>9506.4394306166996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</row>
        <row r="207">
          <cell r="E207" t="str">
            <v>50-047</v>
          </cell>
          <cell r="T207">
            <v>0</v>
          </cell>
          <cell r="U207">
            <v>0</v>
          </cell>
          <cell r="V207">
            <v>0</v>
          </cell>
          <cell r="W207">
            <v>120770</v>
          </cell>
          <cell r="X207">
            <v>1658172.1</v>
          </cell>
          <cell r="Y207">
            <v>82405.964800799746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</row>
        <row r="208">
          <cell r="E208" t="str">
            <v>50-060</v>
          </cell>
          <cell r="T208">
            <v>0</v>
          </cell>
          <cell r="U208">
            <v>0</v>
          </cell>
          <cell r="V208">
            <v>0</v>
          </cell>
          <cell r="W208">
            <v>15040</v>
          </cell>
          <cell r="X208">
            <v>184240</v>
          </cell>
          <cell r="Y208">
            <v>9487.5147392034087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</row>
        <row r="209">
          <cell r="E209" t="str">
            <v>30-026</v>
          </cell>
          <cell r="T209">
            <v>0</v>
          </cell>
          <cell r="U209">
            <v>0</v>
          </cell>
          <cell r="V209">
            <v>0</v>
          </cell>
          <cell r="W209">
            <v>15090</v>
          </cell>
          <cell r="X209">
            <v>223004.02</v>
          </cell>
          <cell r="Y209">
            <v>10281.262297392959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</row>
        <row r="210">
          <cell r="E210" t="str">
            <v>60-007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10000</v>
          </cell>
          <cell r="AG210">
            <v>237500</v>
          </cell>
          <cell r="AH210">
            <v>9919.5438020179081</v>
          </cell>
          <cell r="AI210">
            <v>0</v>
          </cell>
          <cell r="AJ210">
            <v>0</v>
          </cell>
          <cell r="AK210">
            <v>0</v>
          </cell>
        </row>
        <row r="211">
          <cell r="E211" t="str">
            <v>30-032</v>
          </cell>
          <cell r="T211">
            <v>0</v>
          </cell>
          <cell r="U211">
            <v>0</v>
          </cell>
          <cell r="V211">
            <v>0</v>
          </cell>
          <cell r="W211">
            <v>12060</v>
          </cell>
          <cell r="X211">
            <v>170542</v>
          </cell>
          <cell r="Y211">
            <v>9409.0821828396784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</row>
        <row r="212">
          <cell r="E212" t="str">
            <v>30-026</v>
          </cell>
          <cell r="T212">
            <v>0</v>
          </cell>
          <cell r="U212">
            <v>0</v>
          </cell>
          <cell r="V212">
            <v>0</v>
          </cell>
          <cell r="W212">
            <v>15050</v>
          </cell>
          <cell r="X212">
            <v>222424.48</v>
          </cell>
          <cell r="Y212">
            <v>10254.0050925962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</row>
        <row r="213">
          <cell r="E213" t="str">
            <v>30-032</v>
          </cell>
          <cell r="T213">
            <v>0</v>
          </cell>
          <cell r="U213">
            <v>0</v>
          </cell>
          <cell r="V213">
            <v>0</v>
          </cell>
          <cell r="W213">
            <v>12100</v>
          </cell>
          <cell r="X213">
            <v>171110</v>
          </cell>
          <cell r="Y213">
            <v>9440.2938007675712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</row>
        <row r="214">
          <cell r="E214" t="str">
            <v>50-047</v>
          </cell>
          <cell r="T214">
            <v>0</v>
          </cell>
          <cell r="U214">
            <v>0</v>
          </cell>
          <cell r="V214">
            <v>0</v>
          </cell>
          <cell r="W214">
            <v>75300</v>
          </cell>
          <cell r="X214">
            <v>1033869</v>
          </cell>
          <cell r="Y214">
            <v>51380.052973239413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</row>
        <row r="215">
          <cell r="E215" t="str">
            <v>30-027</v>
          </cell>
          <cell r="T215">
            <v>0</v>
          </cell>
          <cell r="U215">
            <v>0</v>
          </cell>
          <cell r="V215">
            <v>0</v>
          </cell>
          <cell r="W215">
            <v>14030</v>
          </cell>
          <cell r="X215">
            <v>203435</v>
          </cell>
          <cell r="Y215">
            <v>10387.012585285047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</row>
        <row r="216">
          <cell r="E216" t="str">
            <v>50-060</v>
          </cell>
          <cell r="T216">
            <v>0</v>
          </cell>
          <cell r="U216">
            <v>0</v>
          </cell>
          <cell r="V216">
            <v>0</v>
          </cell>
          <cell r="W216">
            <v>29570</v>
          </cell>
          <cell r="X216">
            <v>362232.5</v>
          </cell>
          <cell r="Y216">
            <v>18653.309724380822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</row>
        <row r="217">
          <cell r="E217" t="str">
            <v>30-026</v>
          </cell>
          <cell r="T217">
            <v>0</v>
          </cell>
          <cell r="U217">
            <v>0</v>
          </cell>
          <cell r="V217">
            <v>0</v>
          </cell>
          <cell r="W217">
            <v>15080</v>
          </cell>
          <cell r="X217">
            <v>222870.28</v>
          </cell>
          <cell r="Y217">
            <v>10274.442952299469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</row>
        <row r="218">
          <cell r="E218" t="str">
            <v>30-032</v>
          </cell>
          <cell r="T218">
            <v>0</v>
          </cell>
          <cell r="U218">
            <v>0</v>
          </cell>
          <cell r="V218">
            <v>0</v>
          </cell>
          <cell r="W218">
            <v>12200</v>
          </cell>
          <cell r="X218">
            <v>172530</v>
          </cell>
          <cell r="Y218">
            <v>9518.3127577987088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</row>
        <row r="219">
          <cell r="E219" t="str">
            <v>30-027</v>
          </cell>
          <cell r="T219">
            <v>0</v>
          </cell>
          <cell r="U219">
            <v>0</v>
          </cell>
          <cell r="V219">
            <v>0</v>
          </cell>
          <cell r="W219">
            <v>12370</v>
          </cell>
          <cell r="X219">
            <v>179365</v>
          </cell>
          <cell r="Y219">
            <v>9158.0374757441423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</row>
        <row r="220">
          <cell r="E220" t="str">
            <v>30-026</v>
          </cell>
          <cell r="T220">
            <v>0</v>
          </cell>
          <cell r="U220">
            <v>0</v>
          </cell>
          <cell r="V220">
            <v>0</v>
          </cell>
          <cell r="W220">
            <v>15040</v>
          </cell>
          <cell r="X220">
            <v>222275.88</v>
          </cell>
          <cell r="Y220">
            <v>10247.19583529131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</row>
        <row r="221">
          <cell r="E221" t="str">
            <v>50-047</v>
          </cell>
          <cell r="T221">
            <v>0</v>
          </cell>
          <cell r="U221">
            <v>0</v>
          </cell>
          <cell r="V221">
            <v>0</v>
          </cell>
          <cell r="W221">
            <v>90520</v>
          </cell>
          <cell r="X221">
            <v>1242839.6000000001</v>
          </cell>
          <cell r="Y221">
            <v>61765.239668787894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</row>
        <row r="222">
          <cell r="E222" t="str">
            <v>30-026</v>
          </cell>
          <cell r="T222">
            <v>0</v>
          </cell>
          <cell r="U222">
            <v>0</v>
          </cell>
          <cell r="V222">
            <v>0</v>
          </cell>
          <cell r="W222">
            <v>15110</v>
          </cell>
          <cell r="X222">
            <v>223301.22</v>
          </cell>
          <cell r="Y222">
            <v>10294.880812002739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</row>
        <row r="223">
          <cell r="E223" t="str">
            <v>30-026</v>
          </cell>
          <cell r="T223">
            <v>0</v>
          </cell>
          <cell r="U223">
            <v>0</v>
          </cell>
          <cell r="V223">
            <v>0</v>
          </cell>
          <cell r="W223">
            <v>15160</v>
          </cell>
          <cell r="X223">
            <v>224044.22</v>
          </cell>
          <cell r="Y223">
            <v>10328.947274104385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</row>
        <row r="224">
          <cell r="E224" t="str">
            <v>50-060</v>
          </cell>
          <cell r="T224">
            <v>0</v>
          </cell>
          <cell r="U224">
            <v>0</v>
          </cell>
          <cell r="V224">
            <v>0</v>
          </cell>
          <cell r="W224">
            <v>15120</v>
          </cell>
          <cell r="X224">
            <v>185220</v>
          </cell>
          <cell r="Y224">
            <v>9537.9839455683905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</row>
        <row r="225">
          <cell r="E225" t="str">
            <v>30-017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1000</v>
          </cell>
          <cell r="AG225">
            <v>25500</v>
          </cell>
          <cell r="AH225">
            <v>3385.3264329746926</v>
          </cell>
          <cell r="AI225">
            <v>0</v>
          </cell>
          <cell r="AJ225">
            <v>0</v>
          </cell>
          <cell r="AK225">
            <v>0</v>
          </cell>
        </row>
        <row r="226">
          <cell r="E226" t="str">
            <v>60-009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26000</v>
          </cell>
          <cell r="AG226">
            <v>461500</v>
          </cell>
          <cell r="AH226">
            <v>17454.796823757722</v>
          </cell>
          <cell r="AI226">
            <v>0</v>
          </cell>
          <cell r="AJ226">
            <v>0</v>
          </cell>
          <cell r="AK226">
            <v>0</v>
          </cell>
        </row>
        <row r="227">
          <cell r="E227" t="str">
            <v>30-026</v>
          </cell>
          <cell r="T227">
            <v>0</v>
          </cell>
          <cell r="U227">
            <v>0</v>
          </cell>
          <cell r="V227">
            <v>0</v>
          </cell>
          <cell r="W227">
            <v>15090</v>
          </cell>
          <cell r="X227">
            <v>223004.02</v>
          </cell>
          <cell r="Y227">
            <v>10281.262297392959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</row>
        <row r="228">
          <cell r="E228" t="str">
            <v>30-032</v>
          </cell>
          <cell r="T228">
            <v>0</v>
          </cell>
          <cell r="U228">
            <v>0</v>
          </cell>
          <cell r="V228">
            <v>0</v>
          </cell>
          <cell r="W228">
            <v>12110</v>
          </cell>
          <cell r="X228">
            <v>171252</v>
          </cell>
          <cell r="Y228">
            <v>9448.0916613552472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</row>
        <row r="229">
          <cell r="E229" t="str">
            <v>30-026</v>
          </cell>
          <cell r="T229">
            <v>0</v>
          </cell>
          <cell r="U229">
            <v>0</v>
          </cell>
          <cell r="V229">
            <v>0</v>
          </cell>
          <cell r="W229">
            <v>15010</v>
          </cell>
          <cell r="X229">
            <v>221830.08</v>
          </cell>
          <cell r="Y229">
            <v>10226.74788779944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</row>
        <row r="230">
          <cell r="E230" t="str">
            <v>50-047</v>
          </cell>
          <cell r="T230">
            <v>0</v>
          </cell>
          <cell r="U230">
            <v>0</v>
          </cell>
          <cell r="V230">
            <v>0</v>
          </cell>
          <cell r="W230">
            <v>75570</v>
          </cell>
          <cell r="X230">
            <v>1037576.1</v>
          </cell>
          <cell r="Y230">
            <v>51564.286256438238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</row>
        <row r="231">
          <cell r="E231" t="str">
            <v>30-010</v>
          </cell>
          <cell r="T231">
            <v>0</v>
          </cell>
          <cell r="U231">
            <v>0</v>
          </cell>
          <cell r="V231">
            <v>0</v>
          </cell>
          <cell r="W231">
            <v>12100</v>
          </cell>
          <cell r="X231">
            <v>168190</v>
          </cell>
          <cell r="Y231">
            <v>9962.7201967759156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</row>
        <row r="232">
          <cell r="E232" t="str">
            <v>50-060</v>
          </cell>
          <cell r="T232">
            <v>0</v>
          </cell>
          <cell r="U232">
            <v>0</v>
          </cell>
          <cell r="V232">
            <v>0</v>
          </cell>
          <cell r="W232">
            <v>15210</v>
          </cell>
          <cell r="X232">
            <v>186322.5</v>
          </cell>
          <cell r="Y232">
            <v>9594.7580198082724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</row>
        <row r="233">
          <cell r="E233" t="str">
            <v>30-026</v>
          </cell>
          <cell r="T233">
            <v>0</v>
          </cell>
          <cell r="U233">
            <v>0</v>
          </cell>
          <cell r="V233">
            <v>0</v>
          </cell>
          <cell r="W233">
            <v>15020</v>
          </cell>
          <cell r="X233">
            <v>221978.68</v>
          </cell>
          <cell r="Y233">
            <v>10233.56723289293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</row>
        <row r="234">
          <cell r="E234" t="str">
            <v>50-073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10000</v>
          </cell>
          <cell r="AG234">
            <v>250000</v>
          </cell>
          <cell r="AH234">
            <v>8899.6470449090266</v>
          </cell>
          <cell r="AI234">
            <v>0</v>
          </cell>
          <cell r="AJ234">
            <v>0</v>
          </cell>
          <cell r="AK234">
            <v>0</v>
          </cell>
        </row>
        <row r="235">
          <cell r="E235" t="str">
            <v>10-007</v>
          </cell>
          <cell r="T235">
            <v>0</v>
          </cell>
          <cell r="U235">
            <v>0</v>
          </cell>
          <cell r="V235">
            <v>0</v>
          </cell>
          <cell r="W235">
            <v>15150</v>
          </cell>
          <cell r="X235">
            <v>198465</v>
          </cell>
          <cell r="Y235">
            <v>14604.434540795972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</row>
        <row r="236">
          <cell r="E236" t="str">
            <v>60-009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26000</v>
          </cell>
          <cell r="AG236">
            <v>461500</v>
          </cell>
          <cell r="AH236">
            <v>17454.796823757722</v>
          </cell>
          <cell r="AI236">
            <v>0</v>
          </cell>
          <cell r="AJ236">
            <v>0</v>
          </cell>
          <cell r="AK236">
            <v>0</v>
          </cell>
        </row>
        <row r="237">
          <cell r="E237" t="str">
            <v>30-020</v>
          </cell>
          <cell r="T237">
            <v>0</v>
          </cell>
          <cell r="U237">
            <v>0</v>
          </cell>
          <cell r="V237">
            <v>0</v>
          </cell>
          <cell r="W237">
            <v>15280</v>
          </cell>
          <cell r="X237">
            <v>221560</v>
          </cell>
          <cell r="Y237">
            <v>10410.708800706063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</row>
        <row r="238">
          <cell r="E238" t="str">
            <v>30-032</v>
          </cell>
          <cell r="T238">
            <v>0</v>
          </cell>
          <cell r="U238">
            <v>0</v>
          </cell>
          <cell r="V238">
            <v>0</v>
          </cell>
          <cell r="W238">
            <v>12350</v>
          </cell>
          <cell r="X238">
            <v>174660</v>
          </cell>
          <cell r="Y238">
            <v>9635.3411933454136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</row>
        <row r="239">
          <cell r="E239" t="str">
            <v>50-047</v>
          </cell>
          <cell r="T239">
            <v>0</v>
          </cell>
          <cell r="U239">
            <v>0</v>
          </cell>
          <cell r="V239">
            <v>0</v>
          </cell>
          <cell r="W239">
            <v>90420</v>
          </cell>
          <cell r="X239">
            <v>1241466.6000000001</v>
          </cell>
          <cell r="Y239">
            <v>61697.005866698593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</row>
        <row r="240">
          <cell r="E240" t="str">
            <v>30-027</v>
          </cell>
          <cell r="T240">
            <v>0</v>
          </cell>
          <cell r="U240">
            <v>0</v>
          </cell>
          <cell r="V240">
            <v>0</v>
          </cell>
          <cell r="W240">
            <v>14290</v>
          </cell>
          <cell r="X240">
            <v>207205</v>
          </cell>
          <cell r="Y240">
            <v>10579.49767955853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</row>
        <row r="241">
          <cell r="E241" t="str">
            <v>30-015</v>
          </cell>
          <cell r="T241">
            <v>0</v>
          </cell>
          <cell r="U241">
            <v>0</v>
          </cell>
          <cell r="V241">
            <v>0</v>
          </cell>
          <cell r="W241">
            <v>12020</v>
          </cell>
          <cell r="X241">
            <v>164674</v>
          </cell>
          <cell r="Y241">
            <v>8556.9767676000738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</row>
        <row r="242">
          <cell r="E242" t="str">
            <v>30-026</v>
          </cell>
          <cell r="T242">
            <v>0</v>
          </cell>
          <cell r="U242">
            <v>0</v>
          </cell>
          <cell r="V242">
            <v>0</v>
          </cell>
          <cell r="W242">
            <v>15060</v>
          </cell>
          <cell r="X242">
            <v>222573.08</v>
          </cell>
          <cell r="Y242">
            <v>10260.814349901089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</row>
        <row r="243">
          <cell r="E243" t="str">
            <v>30-026</v>
          </cell>
          <cell r="T243">
            <v>0</v>
          </cell>
          <cell r="U243">
            <v>0</v>
          </cell>
          <cell r="V243">
            <v>0</v>
          </cell>
          <cell r="W243">
            <v>15020</v>
          </cell>
          <cell r="X243">
            <v>221978.68</v>
          </cell>
          <cell r="Y243">
            <v>10233.56723289293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</row>
        <row r="244">
          <cell r="E244" t="str">
            <v>60-009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26000</v>
          </cell>
          <cell r="AG244">
            <v>461500</v>
          </cell>
          <cell r="AH244">
            <v>17454.796823757722</v>
          </cell>
          <cell r="AI244">
            <v>0</v>
          </cell>
          <cell r="AJ244">
            <v>0</v>
          </cell>
          <cell r="AK244">
            <v>0</v>
          </cell>
        </row>
        <row r="245">
          <cell r="E245" t="str">
            <v>10-007</v>
          </cell>
          <cell r="T245">
            <v>0</v>
          </cell>
          <cell r="U245">
            <v>0</v>
          </cell>
          <cell r="V245">
            <v>0</v>
          </cell>
          <cell r="W245">
            <v>15230</v>
          </cell>
          <cell r="X245">
            <v>199513</v>
          </cell>
          <cell r="Y245">
            <v>14681.555684641724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</row>
        <row r="246">
          <cell r="E246" t="str">
            <v>60-007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10000</v>
          </cell>
          <cell r="AG246">
            <v>237500</v>
          </cell>
          <cell r="AH246">
            <v>9919.5438020179081</v>
          </cell>
          <cell r="AI246">
            <v>0</v>
          </cell>
          <cell r="AJ246">
            <v>0</v>
          </cell>
          <cell r="AK246">
            <v>0</v>
          </cell>
        </row>
        <row r="247">
          <cell r="E247" t="str">
            <v>50-047</v>
          </cell>
          <cell r="T247">
            <v>0</v>
          </cell>
          <cell r="U247">
            <v>0</v>
          </cell>
          <cell r="V247">
            <v>0</v>
          </cell>
          <cell r="W247">
            <v>120680</v>
          </cell>
          <cell r="X247">
            <v>1656936.4</v>
          </cell>
          <cell r="Y247">
            <v>82344.55034380393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</row>
        <row r="248">
          <cell r="E248" t="str">
            <v>10-007</v>
          </cell>
          <cell r="T248">
            <v>0</v>
          </cell>
          <cell r="U248">
            <v>0</v>
          </cell>
          <cell r="V248">
            <v>0</v>
          </cell>
          <cell r="W248">
            <v>15090</v>
          </cell>
          <cell r="X248">
            <v>197679</v>
          </cell>
          <cell r="Y248">
            <v>14546.591160964508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</row>
        <row r="249">
          <cell r="E249" t="str">
            <v>30-032</v>
          </cell>
          <cell r="T249">
            <v>0</v>
          </cell>
          <cell r="U249">
            <v>0</v>
          </cell>
          <cell r="V249">
            <v>0</v>
          </cell>
          <cell r="W249">
            <v>12180</v>
          </cell>
          <cell r="X249">
            <v>172246</v>
          </cell>
          <cell r="Y249">
            <v>9502.7069488347624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</row>
        <row r="250">
          <cell r="E250" t="str">
            <v>50-047</v>
          </cell>
          <cell r="T250">
            <v>0</v>
          </cell>
          <cell r="U250">
            <v>0</v>
          </cell>
          <cell r="V250">
            <v>0</v>
          </cell>
          <cell r="W250">
            <v>120470</v>
          </cell>
          <cell r="X250">
            <v>1654053.1</v>
          </cell>
          <cell r="Y250">
            <v>82201.263394531867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</row>
        <row r="251">
          <cell r="E251" t="str">
            <v>30-015</v>
          </cell>
          <cell r="T251">
            <v>0</v>
          </cell>
          <cell r="U251">
            <v>0</v>
          </cell>
          <cell r="V251">
            <v>0</v>
          </cell>
          <cell r="W251">
            <v>12110</v>
          </cell>
          <cell r="X251">
            <v>165907</v>
          </cell>
          <cell r="Y251">
            <v>8621.0544007862354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</row>
        <row r="252">
          <cell r="E252" t="str">
            <v>17-003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73200</v>
          </cell>
          <cell r="AJ252">
            <v>1427400</v>
          </cell>
          <cell r="AK252">
            <v>51064.186255294953</v>
          </cell>
        </row>
        <row r="253">
          <cell r="E253" t="str">
            <v>17-003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1800</v>
          </cell>
          <cell r="AJ253">
            <v>35100</v>
          </cell>
          <cell r="AK253">
            <v>1255.6776912414919</v>
          </cell>
        </row>
        <row r="254">
          <cell r="E254" t="str">
            <v>50-060</v>
          </cell>
          <cell r="T254">
            <v>0</v>
          </cell>
          <cell r="U254">
            <v>0</v>
          </cell>
          <cell r="V254">
            <v>0</v>
          </cell>
          <cell r="W254">
            <v>15080</v>
          </cell>
          <cell r="X254">
            <v>184730</v>
          </cell>
          <cell r="Y254">
            <v>9512.7442984915979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</row>
        <row r="255">
          <cell r="E255" t="str">
            <v>50-047</v>
          </cell>
          <cell r="T255">
            <v>0</v>
          </cell>
          <cell r="U255">
            <v>0</v>
          </cell>
          <cell r="V255">
            <v>0</v>
          </cell>
          <cell r="W255">
            <v>181440</v>
          </cell>
          <cell r="X255">
            <v>2491171.2000000002</v>
          </cell>
          <cell r="Y255">
            <v>123803.41454593297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</row>
        <row r="256">
          <cell r="E256" t="str">
            <v>50-055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2025</v>
          </cell>
          <cell r="AG256">
            <v>46575</v>
          </cell>
          <cell r="AH256">
            <v>3704.5143537980207</v>
          </cell>
          <cell r="AI256">
            <v>0</v>
          </cell>
          <cell r="AJ256">
            <v>0</v>
          </cell>
          <cell r="AK256">
            <v>0</v>
          </cell>
        </row>
        <row r="257">
          <cell r="E257" t="str">
            <v>50-040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1000</v>
          </cell>
          <cell r="AG257">
            <v>25000</v>
          </cell>
          <cell r="AH257">
            <v>4324.0828263725953</v>
          </cell>
          <cell r="AI257">
            <v>0</v>
          </cell>
          <cell r="AJ257">
            <v>0</v>
          </cell>
          <cell r="AK257">
            <v>0</v>
          </cell>
        </row>
        <row r="258">
          <cell r="E258" t="str">
            <v>50-057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500</v>
          </cell>
          <cell r="AG258">
            <v>13500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</row>
        <row r="259">
          <cell r="E259" t="str">
            <v>60-009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26000</v>
          </cell>
          <cell r="AG259">
            <v>461500</v>
          </cell>
          <cell r="AH259">
            <v>17454.796823757722</v>
          </cell>
          <cell r="AI259">
            <v>0</v>
          </cell>
          <cell r="AJ259">
            <v>0</v>
          </cell>
          <cell r="AK259">
            <v>0</v>
          </cell>
        </row>
        <row r="260">
          <cell r="E260" t="str">
            <v>60-009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26000</v>
          </cell>
          <cell r="AG260">
            <v>461500</v>
          </cell>
          <cell r="AH260">
            <v>17454.796823757722</v>
          </cell>
          <cell r="AI260">
            <v>0</v>
          </cell>
          <cell r="AJ260">
            <v>0</v>
          </cell>
          <cell r="AK260">
            <v>0</v>
          </cell>
        </row>
        <row r="261">
          <cell r="E261" t="str">
            <v>50-047</v>
          </cell>
          <cell r="T261">
            <v>0</v>
          </cell>
          <cell r="U261">
            <v>0</v>
          </cell>
          <cell r="V261">
            <v>0</v>
          </cell>
          <cell r="W261">
            <v>90790</v>
          </cell>
          <cell r="X261">
            <v>1246546.7</v>
          </cell>
          <cell r="Y261">
            <v>61949.472951986711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</row>
        <row r="262">
          <cell r="E262" t="str">
            <v>30-032</v>
          </cell>
          <cell r="T262">
            <v>0</v>
          </cell>
          <cell r="U262">
            <v>0</v>
          </cell>
          <cell r="V262">
            <v>0</v>
          </cell>
          <cell r="W262">
            <v>12160</v>
          </cell>
          <cell r="X262">
            <v>171962</v>
          </cell>
          <cell r="Y262">
            <v>9487.101139870816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</row>
        <row r="263">
          <cell r="E263" t="str">
            <v>20-031</v>
          </cell>
          <cell r="T263">
            <v>0</v>
          </cell>
          <cell r="U263">
            <v>0</v>
          </cell>
          <cell r="V263">
            <v>0</v>
          </cell>
          <cell r="W263">
            <v>7500</v>
          </cell>
          <cell r="X263">
            <v>108750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</row>
        <row r="264">
          <cell r="E264" t="str">
            <v>30-026</v>
          </cell>
          <cell r="T264">
            <v>0</v>
          </cell>
          <cell r="U264">
            <v>0</v>
          </cell>
          <cell r="V264">
            <v>0</v>
          </cell>
          <cell r="W264">
            <v>15020</v>
          </cell>
          <cell r="X264">
            <v>221978.68</v>
          </cell>
          <cell r="Y264">
            <v>10233.56723289293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</row>
        <row r="265">
          <cell r="E265" t="str">
            <v>50-047</v>
          </cell>
          <cell r="T265">
            <v>0</v>
          </cell>
          <cell r="U265">
            <v>0</v>
          </cell>
          <cell r="V265">
            <v>0</v>
          </cell>
          <cell r="W265">
            <v>45250</v>
          </cell>
          <cell r="X265">
            <v>621282.5</v>
          </cell>
          <cell r="Y265">
            <v>30875.795445406155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</row>
        <row r="266">
          <cell r="E266" t="str">
            <v>30-032</v>
          </cell>
          <cell r="T266">
            <v>0</v>
          </cell>
          <cell r="U266">
            <v>0</v>
          </cell>
          <cell r="V266">
            <v>0</v>
          </cell>
          <cell r="W266">
            <v>12160</v>
          </cell>
          <cell r="X266">
            <v>171962</v>
          </cell>
          <cell r="Y266">
            <v>9487.101139870816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</row>
        <row r="267">
          <cell r="E267" t="str">
            <v>10-007</v>
          </cell>
          <cell r="T267">
            <v>0</v>
          </cell>
          <cell r="U267">
            <v>0</v>
          </cell>
          <cell r="V267">
            <v>0</v>
          </cell>
          <cell r="W267">
            <v>15120</v>
          </cell>
          <cell r="X267">
            <v>198072</v>
          </cell>
          <cell r="Y267">
            <v>14575.512850880239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</row>
        <row r="268">
          <cell r="E268" t="str">
            <v>10-007</v>
          </cell>
          <cell r="T268">
            <v>0</v>
          </cell>
          <cell r="U268">
            <v>0</v>
          </cell>
          <cell r="V268">
            <v>0</v>
          </cell>
          <cell r="W268">
            <v>15200</v>
          </cell>
          <cell r="X268">
            <v>199120</v>
          </cell>
          <cell r="Y268">
            <v>14652.633994725989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</row>
        <row r="269">
          <cell r="E269" t="str">
            <v>30-026</v>
          </cell>
          <cell r="T269">
            <v>0</v>
          </cell>
          <cell r="U269">
            <v>0</v>
          </cell>
          <cell r="V269">
            <v>0</v>
          </cell>
          <cell r="W269">
            <v>15010</v>
          </cell>
          <cell r="X269">
            <v>221830.08</v>
          </cell>
          <cell r="Y269">
            <v>10226.74788779944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</row>
        <row r="270">
          <cell r="E270" t="str">
            <v>30-015</v>
          </cell>
          <cell r="T270">
            <v>0</v>
          </cell>
          <cell r="U270">
            <v>0</v>
          </cell>
          <cell r="V270">
            <v>0</v>
          </cell>
          <cell r="W270">
            <v>12160</v>
          </cell>
          <cell r="X270">
            <v>166592</v>
          </cell>
          <cell r="Y270">
            <v>8656.6441189664583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</row>
        <row r="271">
          <cell r="E271" t="str">
            <v>30-026</v>
          </cell>
          <cell r="T271">
            <v>0</v>
          </cell>
          <cell r="U271">
            <v>0</v>
          </cell>
          <cell r="V271">
            <v>0</v>
          </cell>
          <cell r="W271">
            <v>15020</v>
          </cell>
          <cell r="X271">
            <v>221978.68</v>
          </cell>
          <cell r="Y271">
            <v>10233.56723289293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</row>
        <row r="272">
          <cell r="E272" t="str">
            <v>30-017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1000</v>
          </cell>
          <cell r="AG272">
            <v>25500</v>
          </cell>
          <cell r="AH272">
            <v>3385.3264329746926</v>
          </cell>
          <cell r="AI272">
            <v>0</v>
          </cell>
          <cell r="AJ272">
            <v>0</v>
          </cell>
          <cell r="AK272">
            <v>0</v>
          </cell>
        </row>
        <row r="273">
          <cell r="E273" t="str">
            <v>50-070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3000</v>
          </cell>
          <cell r="AG273">
            <v>79500</v>
          </cell>
          <cell r="AH273">
            <v>8298.8859414065319</v>
          </cell>
          <cell r="AI273">
            <v>0</v>
          </cell>
          <cell r="AJ273">
            <v>0</v>
          </cell>
          <cell r="AK273">
            <v>0</v>
          </cell>
        </row>
        <row r="274">
          <cell r="E274" t="str">
            <v>30-027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2814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</row>
        <row r="275">
          <cell r="E275" t="str">
            <v>80-111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16000</v>
          </cell>
          <cell r="AG275">
            <v>284000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</row>
        <row r="276">
          <cell r="E276" t="str">
            <v>30-015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1190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</row>
        <row r="277">
          <cell r="E277" t="str">
            <v>10-007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393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</row>
        <row r="278">
          <cell r="E278" t="str">
            <v>10-007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393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</row>
        <row r="279">
          <cell r="E279" t="str">
            <v>50-047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686.5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</row>
        <row r="280">
          <cell r="E280" t="str">
            <v>10-007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524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</row>
        <row r="281">
          <cell r="E281" t="str">
            <v>10-007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393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</row>
        <row r="282"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</row>
        <row r="283"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</row>
        <row r="284"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</row>
        <row r="285"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</row>
        <row r="286"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</row>
        <row r="287"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</row>
        <row r="288"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</row>
        <row r="289"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</row>
        <row r="290"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</row>
        <row r="291"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</row>
        <row r="292"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</row>
        <row r="293"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</row>
        <row r="294"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</row>
        <row r="295"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</row>
        <row r="296"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</row>
        <row r="297"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</row>
        <row r="298"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</row>
        <row r="299"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</row>
        <row r="300"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</row>
        <row r="301"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</row>
        <row r="302"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</row>
        <row r="303"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</row>
        <row r="304"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</row>
        <row r="305"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</row>
        <row r="306"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</row>
        <row r="307"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</row>
        <row r="308"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</row>
        <row r="309"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</row>
        <row r="310"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</row>
        <row r="311"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</row>
        <row r="312"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</row>
        <row r="313"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</row>
        <row r="314"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</row>
        <row r="315"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</row>
        <row r="316"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</row>
        <row r="317"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</row>
        <row r="318"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</row>
        <row r="319"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</row>
        <row r="320"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</row>
        <row r="321"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</row>
        <row r="322"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</row>
        <row r="323"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</row>
        <row r="324"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</row>
        <row r="325"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</row>
        <row r="326"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</row>
        <row r="327"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</row>
        <row r="328"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</row>
        <row r="329"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</row>
        <row r="330"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</row>
        <row r="331"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</row>
        <row r="332"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</row>
        <row r="333"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</row>
        <row r="334"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</row>
        <row r="335"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</row>
        <row r="336"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</row>
        <row r="337"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</row>
        <row r="338"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</row>
        <row r="339"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</row>
        <row r="340"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</row>
        <row r="341"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</row>
        <row r="342"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</row>
        <row r="343"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</row>
        <row r="344"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</row>
        <row r="345"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</row>
        <row r="346"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</row>
        <row r="347"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</row>
        <row r="348"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</row>
        <row r="349"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</row>
        <row r="350"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</row>
        <row r="351"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</row>
      </sheetData>
      <sheetData sheetId="14" refreshError="1">
        <row r="8">
          <cell r="E8" t="str">
            <v>15-026</v>
          </cell>
          <cell r="T8">
            <v>0</v>
          </cell>
          <cell r="U8">
            <v>-13500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E9" t="str">
            <v>50-060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-1347.5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E10" t="str">
            <v>10-007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-655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E11" t="str">
            <v>10-007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-524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E12" t="str">
            <v>10-007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-655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E13" t="str">
            <v>10-007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-1441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</row>
        <row r="14">
          <cell r="E14" t="str">
            <v>15-040</v>
          </cell>
          <cell r="T14">
            <v>0</v>
          </cell>
          <cell r="U14">
            <v>-4500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</row>
        <row r="15">
          <cell r="E15" t="str">
            <v>10-007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-786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</row>
        <row r="16">
          <cell r="E16" t="str">
            <v>15-030</v>
          </cell>
          <cell r="T16">
            <v>0</v>
          </cell>
          <cell r="U16">
            <v>-10500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E17" t="str">
            <v>10-002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29600</v>
          </cell>
          <cell r="AA17">
            <v>384540</v>
          </cell>
          <cell r="AB17">
            <v>15635.503728793445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</row>
        <row r="18">
          <cell r="E18" t="str">
            <v>15-026</v>
          </cell>
          <cell r="T18">
            <v>15000</v>
          </cell>
          <cell r="U18">
            <v>165000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E19" t="str">
            <v>10-002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29630</v>
          </cell>
          <cell r="AA19">
            <v>384930</v>
          </cell>
          <cell r="AB19">
            <v>15651.350523113168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20">
          <cell r="E20" t="str">
            <v>10-007</v>
          </cell>
          <cell r="T20">
            <v>0</v>
          </cell>
          <cell r="U20">
            <v>0</v>
          </cell>
          <cell r="V20">
            <v>0</v>
          </cell>
          <cell r="W20">
            <v>15180</v>
          </cell>
          <cell r="X20">
            <v>198858</v>
          </cell>
          <cell r="Y20">
            <v>14557.312468191212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</row>
        <row r="21">
          <cell r="E21" t="str">
            <v>10-007</v>
          </cell>
          <cell r="T21">
            <v>0</v>
          </cell>
          <cell r="U21">
            <v>0</v>
          </cell>
          <cell r="V21">
            <v>0</v>
          </cell>
          <cell r="W21">
            <v>15020</v>
          </cell>
          <cell r="X21">
            <v>196762</v>
          </cell>
          <cell r="Y21">
            <v>14403.875709633203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E22" t="str">
            <v>15-030</v>
          </cell>
          <cell r="T22">
            <v>15000</v>
          </cell>
          <cell r="U22">
            <v>165000</v>
          </cell>
          <cell r="V22">
            <v>7915.3849460562296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E23" t="str">
            <v>15-056</v>
          </cell>
          <cell r="T23">
            <v>95000</v>
          </cell>
          <cell r="U23">
            <v>931000</v>
          </cell>
          <cell r="V23">
            <v>37373.051779535919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E24" t="str">
            <v>10-002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29670</v>
          </cell>
          <cell r="AA24">
            <v>385450</v>
          </cell>
          <cell r="AB24">
            <v>15672.47958220613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E25" t="str">
            <v>50-060</v>
          </cell>
          <cell r="T25">
            <v>0</v>
          </cell>
          <cell r="U25">
            <v>0</v>
          </cell>
          <cell r="V25">
            <v>0</v>
          </cell>
          <cell r="W25">
            <v>29580</v>
          </cell>
          <cell r="X25">
            <v>362355</v>
          </cell>
          <cell r="Y25">
            <v>18562.656753156702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E26" t="str">
            <v>15-040</v>
          </cell>
          <cell r="T26">
            <v>15000</v>
          </cell>
          <cell r="U26">
            <v>156750</v>
          </cell>
          <cell r="V26">
            <v>10071.369429877417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</row>
        <row r="27">
          <cell r="E27" t="str">
            <v>10-002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29640</v>
          </cell>
          <cell r="AA27">
            <v>385060</v>
          </cell>
          <cell r="AB27">
            <v>15656.63278788641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</row>
        <row r="28">
          <cell r="E28" t="str">
            <v>10-002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29560</v>
          </cell>
          <cell r="AA28">
            <v>384020</v>
          </cell>
          <cell r="AB28">
            <v>15614.374669700479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</row>
        <row r="29">
          <cell r="E29" t="str">
            <v>10-002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15090</v>
          </cell>
          <cell r="AA29">
            <v>196040</v>
          </cell>
          <cell r="AB29">
            <v>7970.9375428207122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E30" t="str">
            <v>50-060</v>
          </cell>
          <cell r="T30">
            <v>0</v>
          </cell>
          <cell r="U30">
            <v>0</v>
          </cell>
          <cell r="V30">
            <v>0</v>
          </cell>
          <cell r="W30">
            <v>15180</v>
          </cell>
          <cell r="X30">
            <v>185955</v>
          </cell>
          <cell r="Y30">
            <v>9526.0692871169267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E31" t="str">
            <v>50-060</v>
          </cell>
          <cell r="T31">
            <v>0</v>
          </cell>
          <cell r="U31">
            <v>0</v>
          </cell>
          <cell r="V31">
            <v>0</v>
          </cell>
          <cell r="W31">
            <v>29600</v>
          </cell>
          <cell r="X31">
            <v>362600</v>
          </cell>
          <cell r="Y31">
            <v>18575.207569081755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E32" t="str">
            <v>15-026</v>
          </cell>
          <cell r="T32">
            <v>15000</v>
          </cell>
          <cell r="U32">
            <v>165000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E33" t="str">
            <v>15-042</v>
          </cell>
          <cell r="T33">
            <v>15000</v>
          </cell>
          <cell r="U33">
            <v>155250</v>
          </cell>
          <cell r="V33">
            <v>8056.3068430885332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E34" t="str">
            <v>10-002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29650</v>
          </cell>
          <cell r="AA34">
            <v>385190</v>
          </cell>
          <cell r="AB34">
            <v>15661.915052659651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E35" t="str">
            <v>10-002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29640</v>
          </cell>
          <cell r="AA35">
            <v>385060</v>
          </cell>
          <cell r="AB35">
            <v>15656.63278788641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E36" t="str">
            <v>10-002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29530</v>
          </cell>
          <cell r="AA36">
            <v>383630</v>
          </cell>
          <cell r="AB36">
            <v>15598.527875380756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E37" t="str">
            <v>10-002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29700</v>
          </cell>
          <cell r="AA37">
            <v>385840</v>
          </cell>
          <cell r="AB37">
            <v>15688.326376525854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E38" t="str">
            <v>10-002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29590</v>
          </cell>
          <cell r="AA38">
            <v>384410</v>
          </cell>
          <cell r="AB38">
            <v>15630.221464020204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E39" t="str">
            <v>15-030</v>
          </cell>
          <cell r="T39">
            <v>15000</v>
          </cell>
          <cell r="U39">
            <v>165000</v>
          </cell>
          <cell r="V39">
            <v>7915.3849460562296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E40" t="str">
            <v>10-007</v>
          </cell>
          <cell r="T40">
            <v>0</v>
          </cell>
          <cell r="U40">
            <v>0</v>
          </cell>
          <cell r="V40">
            <v>0</v>
          </cell>
          <cell r="W40">
            <v>15170</v>
          </cell>
          <cell r="X40">
            <v>198727</v>
          </cell>
          <cell r="Y40">
            <v>14547.722670781337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E41" t="str">
            <v>10-002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29620</v>
          </cell>
          <cell r="AA41">
            <v>384800</v>
          </cell>
          <cell r="AB41">
            <v>15646.068258339923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E42" t="str">
            <v>15-042</v>
          </cell>
          <cell r="T42">
            <v>15000</v>
          </cell>
          <cell r="U42">
            <v>155250</v>
          </cell>
          <cell r="V42">
            <v>8056.3068430885332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E43" t="str">
            <v>15-040</v>
          </cell>
          <cell r="T43">
            <v>15000</v>
          </cell>
          <cell r="U43">
            <v>156750</v>
          </cell>
          <cell r="V43">
            <v>10071.369429877417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E44" t="str">
            <v>10-002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29660</v>
          </cell>
          <cell r="AA44">
            <v>385320</v>
          </cell>
          <cell r="AB44">
            <v>15667.197317432892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E45" t="str">
            <v>10-002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29680</v>
          </cell>
          <cell r="AA45">
            <v>385580</v>
          </cell>
          <cell r="AB45">
            <v>15677.761846979371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E46" t="str">
            <v>10-002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29650</v>
          </cell>
          <cell r="AA46">
            <v>385190</v>
          </cell>
          <cell r="AB46">
            <v>15661.915052659651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E47" t="str">
            <v>15-056</v>
          </cell>
          <cell r="T47">
            <v>130000</v>
          </cell>
          <cell r="U47">
            <v>1274000</v>
          </cell>
          <cell r="V47">
            <v>51142.070856207043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E48" t="str">
            <v>15-056</v>
          </cell>
          <cell r="T48">
            <v>60000</v>
          </cell>
          <cell r="U48">
            <v>588000</v>
          </cell>
          <cell r="V48">
            <v>23604.032702864788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E49" t="str">
            <v>10-007</v>
          </cell>
          <cell r="T49">
            <v>0</v>
          </cell>
          <cell r="U49">
            <v>0</v>
          </cell>
          <cell r="V49">
            <v>0</v>
          </cell>
          <cell r="W49">
            <v>15110</v>
          </cell>
          <cell r="X49">
            <v>197941</v>
          </cell>
          <cell r="Y49">
            <v>14490.183886322084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E50" t="str">
            <v>10-007</v>
          </cell>
          <cell r="T50">
            <v>0</v>
          </cell>
          <cell r="U50">
            <v>0</v>
          </cell>
          <cell r="V50">
            <v>0</v>
          </cell>
          <cell r="W50">
            <v>15150</v>
          </cell>
          <cell r="X50">
            <v>198465</v>
          </cell>
          <cell r="Y50">
            <v>14528.543075961588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1">
          <cell r="E51" t="str">
            <v>50-060</v>
          </cell>
          <cell r="T51">
            <v>0</v>
          </cell>
          <cell r="U51">
            <v>0</v>
          </cell>
          <cell r="V51">
            <v>0</v>
          </cell>
          <cell r="W51">
            <v>15000</v>
          </cell>
          <cell r="X51">
            <v>183750</v>
          </cell>
          <cell r="Y51">
            <v>9413.1119437914294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</row>
        <row r="52">
          <cell r="E52" t="str">
            <v>10-002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15050</v>
          </cell>
          <cell r="AA52">
            <v>195520</v>
          </cell>
          <cell r="AB52">
            <v>7949.8084837277474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E53" t="str">
            <v>50-060</v>
          </cell>
          <cell r="T53">
            <v>0</v>
          </cell>
          <cell r="U53">
            <v>0</v>
          </cell>
          <cell r="V53">
            <v>0</v>
          </cell>
          <cell r="W53">
            <v>15160</v>
          </cell>
          <cell r="X53">
            <v>185710</v>
          </cell>
          <cell r="Y53">
            <v>9513.5184711918737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E54" t="str">
            <v>15-026</v>
          </cell>
          <cell r="T54">
            <v>15000</v>
          </cell>
          <cell r="U54">
            <v>165000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E55" t="str">
            <v>10-002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29540</v>
          </cell>
          <cell r="AA55">
            <v>383760</v>
          </cell>
          <cell r="AB55">
            <v>15603.810140153997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E56" t="str">
            <v>15-030</v>
          </cell>
          <cell r="T56">
            <v>15000</v>
          </cell>
          <cell r="U56">
            <v>165000</v>
          </cell>
          <cell r="V56">
            <v>7915.3849460562296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E57" t="str">
            <v>10-002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29600</v>
          </cell>
          <cell r="AA57">
            <v>384540</v>
          </cell>
          <cell r="AB57">
            <v>15635.503728793445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E58" t="str">
            <v>50-060</v>
          </cell>
          <cell r="T58">
            <v>0</v>
          </cell>
          <cell r="U58">
            <v>0</v>
          </cell>
          <cell r="V58">
            <v>0</v>
          </cell>
          <cell r="W58">
            <v>29590</v>
          </cell>
          <cell r="X58">
            <v>362477.5</v>
          </cell>
          <cell r="Y58">
            <v>18568.932161119228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E59" t="str">
            <v>10-007</v>
          </cell>
          <cell r="T59">
            <v>0</v>
          </cell>
          <cell r="U59">
            <v>0</v>
          </cell>
          <cell r="V59">
            <v>0</v>
          </cell>
          <cell r="W59">
            <v>15090</v>
          </cell>
          <cell r="X59">
            <v>197679</v>
          </cell>
          <cell r="Y59">
            <v>14471.004291502331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E60" t="str">
            <v>15-040</v>
          </cell>
          <cell r="T60">
            <v>15000</v>
          </cell>
          <cell r="U60">
            <v>156750</v>
          </cell>
          <cell r="V60">
            <v>10071.369429877417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</row>
        <row r="61">
          <cell r="E61" t="str">
            <v>15-030</v>
          </cell>
          <cell r="T61">
            <v>15000</v>
          </cell>
          <cell r="U61">
            <v>156750</v>
          </cell>
          <cell r="V61">
            <v>7915.3849460562296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</row>
        <row r="62">
          <cell r="E62" t="str">
            <v>15-042</v>
          </cell>
          <cell r="T62">
            <v>15000</v>
          </cell>
          <cell r="U62">
            <v>155250</v>
          </cell>
          <cell r="V62">
            <v>8056.3068430885332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E63" t="str">
            <v>15-026</v>
          </cell>
          <cell r="T63">
            <v>15000</v>
          </cell>
          <cell r="U63">
            <v>165000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E64" t="str">
            <v>10-002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29600</v>
          </cell>
          <cell r="AA64">
            <v>384540</v>
          </cell>
          <cell r="AB64">
            <v>15635.503728793445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E65" t="str">
            <v>10-002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29520</v>
          </cell>
          <cell r="AA65">
            <v>383500</v>
          </cell>
          <cell r="AB65">
            <v>15593.245610607515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6">
          <cell r="E66" t="str">
            <v>50-060</v>
          </cell>
          <cell r="T66">
            <v>0</v>
          </cell>
          <cell r="U66">
            <v>0</v>
          </cell>
          <cell r="V66">
            <v>0</v>
          </cell>
          <cell r="W66">
            <v>15100</v>
          </cell>
          <cell r="X66">
            <v>184975</v>
          </cell>
          <cell r="Y66">
            <v>9475.8660234167055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</row>
        <row r="67">
          <cell r="E67" t="str">
            <v>10-002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29590</v>
          </cell>
          <cell r="AA67">
            <v>384410</v>
          </cell>
          <cell r="AB67">
            <v>15630.221464020204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</row>
        <row r="68">
          <cell r="E68" t="str">
            <v>10-007</v>
          </cell>
          <cell r="T68">
            <v>0</v>
          </cell>
          <cell r="U68">
            <v>0</v>
          </cell>
          <cell r="V68">
            <v>0</v>
          </cell>
          <cell r="W68">
            <v>15190</v>
          </cell>
          <cell r="X68">
            <v>198989</v>
          </cell>
          <cell r="Y68">
            <v>14566.902265601089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E69" t="str">
            <v>50-060</v>
          </cell>
          <cell r="T69">
            <v>0</v>
          </cell>
          <cell r="U69">
            <v>0</v>
          </cell>
          <cell r="V69">
            <v>0</v>
          </cell>
          <cell r="W69">
            <v>15100</v>
          </cell>
          <cell r="X69">
            <v>184975</v>
          </cell>
          <cell r="Y69">
            <v>9475.8660234167055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E70" t="str">
            <v>15-030</v>
          </cell>
          <cell r="T70">
            <v>15000</v>
          </cell>
          <cell r="U70">
            <v>165000</v>
          </cell>
          <cell r="V70">
            <v>7915.3849460562296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E71" t="str">
            <v>10-003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29500</v>
          </cell>
          <cell r="AA71">
            <v>383240</v>
          </cell>
          <cell r="AB71">
            <v>14177.700142484528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E72" t="str">
            <v>10-002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29620</v>
          </cell>
          <cell r="AA72">
            <v>384800</v>
          </cell>
          <cell r="AB72">
            <v>15646.068258339923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  <row r="73">
          <cell r="E73" t="str">
            <v>10-002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29590</v>
          </cell>
          <cell r="AA73">
            <v>384410</v>
          </cell>
          <cell r="AB73">
            <v>15630.221464020204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E74" t="str">
            <v>15-056</v>
          </cell>
          <cell r="T74">
            <v>162000</v>
          </cell>
          <cell r="U74">
            <v>1587600</v>
          </cell>
          <cell r="V74">
            <v>63730.888297734935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E75" t="str">
            <v>10-002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15040</v>
          </cell>
          <cell r="AA75">
            <v>195390</v>
          </cell>
          <cell r="AB75">
            <v>7944.5262189545065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E76" t="str">
            <v>15-056</v>
          </cell>
          <cell r="T76">
            <v>47000</v>
          </cell>
          <cell r="U76">
            <v>460600</v>
          </cell>
          <cell r="V76">
            <v>18489.825617244085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E77" t="str">
            <v>50-060</v>
          </cell>
          <cell r="T77">
            <v>0</v>
          </cell>
          <cell r="U77">
            <v>0</v>
          </cell>
          <cell r="V77">
            <v>0</v>
          </cell>
          <cell r="W77">
            <v>15000</v>
          </cell>
          <cell r="X77">
            <v>183750</v>
          </cell>
          <cell r="Y77">
            <v>9413.1119437914294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E78" t="str">
            <v>50-060</v>
          </cell>
          <cell r="T78">
            <v>0</v>
          </cell>
          <cell r="U78">
            <v>0</v>
          </cell>
          <cell r="V78">
            <v>0</v>
          </cell>
          <cell r="W78">
            <v>15110</v>
          </cell>
          <cell r="X78">
            <v>185097.5</v>
          </cell>
          <cell r="Y78">
            <v>9482.1414313792338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E79" t="str">
            <v>10-003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29640</v>
          </cell>
          <cell r="AA79">
            <v>385060</v>
          </cell>
          <cell r="AB79">
            <v>14244.984143160726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E80" t="str">
            <v>15-056</v>
          </cell>
          <cell r="T80">
            <v>162900</v>
          </cell>
          <cell r="U80">
            <v>1596420</v>
          </cell>
          <cell r="V80">
            <v>64084.948788277899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E81" t="str">
            <v>15-056</v>
          </cell>
          <cell r="T81">
            <v>48600</v>
          </cell>
          <cell r="U81">
            <v>476280</v>
          </cell>
          <cell r="V81">
            <v>19119.266489320482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E82" t="str">
            <v>15-056</v>
          </cell>
          <cell r="T82">
            <v>73500</v>
          </cell>
          <cell r="U82">
            <v>720300</v>
          </cell>
          <cell r="V82">
            <v>28914.940061009369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E83" t="str">
            <v>15-042</v>
          </cell>
          <cell r="T83">
            <v>15000</v>
          </cell>
          <cell r="U83">
            <v>155250</v>
          </cell>
          <cell r="V83">
            <v>8056.3068430885332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E84" t="str">
            <v>15-030</v>
          </cell>
          <cell r="T84">
            <v>15000</v>
          </cell>
          <cell r="U84">
            <v>160500</v>
          </cell>
          <cell r="V84">
            <v>7915.3849460562296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E85" t="str">
            <v>15-030</v>
          </cell>
          <cell r="T85">
            <v>15000</v>
          </cell>
          <cell r="U85">
            <v>165000</v>
          </cell>
          <cell r="V85">
            <v>7915.3849460562296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E86" t="str">
            <v>15-040</v>
          </cell>
          <cell r="T86">
            <v>15000</v>
          </cell>
          <cell r="U86">
            <v>156750</v>
          </cell>
          <cell r="V86">
            <v>10071.369429877417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E87" t="str">
            <v>15-040</v>
          </cell>
          <cell r="T87">
            <v>15000</v>
          </cell>
          <cell r="U87">
            <v>156750</v>
          </cell>
          <cell r="V87">
            <v>10071.369429877417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E88" t="str">
            <v>50-066</v>
          </cell>
          <cell r="T88">
            <v>4100</v>
          </cell>
          <cell r="U88">
            <v>44690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E89" t="str">
            <v>10-003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29500</v>
          </cell>
          <cell r="AA89">
            <v>383240</v>
          </cell>
          <cell r="AB89">
            <v>14177.700142484528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</row>
        <row r="90">
          <cell r="E90" t="str">
            <v>50-060</v>
          </cell>
          <cell r="T90">
            <v>0</v>
          </cell>
          <cell r="U90">
            <v>0</v>
          </cell>
          <cell r="V90">
            <v>0</v>
          </cell>
          <cell r="W90">
            <v>15140</v>
          </cell>
          <cell r="X90">
            <v>185465</v>
          </cell>
          <cell r="Y90">
            <v>9500.967655266817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E91" t="str">
            <v>50-060</v>
          </cell>
          <cell r="T91">
            <v>0</v>
          </cell>
          <cell r="U91">
            <v>0</v>
          </cell>
          <cell r="V91">
            <v>0</v>
          </cell>
          <cell r="W91">
            <v>15160</v>
          </cell>
          <cell r="X91">
            <v>185710</v>
          </cell>
          <cell r="Y91">
            <v>9513.5184711918737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E92" t="str">
            <v>15-026</v>
          </cell>
          <cell r="T92">
            <v>15000</v>
          </cell>
          <cell r="U92">
            <v>165000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E93" t="str">
            <v>10-003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29550</v>
          </cell>
          <cell r="AA93">
            <v>383890</v>
          </cell>
          <cell r="AB93">
            <v>14201.730142726026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E94" t="str">
            <v>50-060</v>
          </cell>
          <cell r="T94">
            <v>0</v>
          </cell>
          <cell r="U94">
            <v>0</v>
          </cell>
          <cell r="V94">
            <v>0</v>
          </cell>
          <cell r="W94">
            <v>29620</v>
          </cell>
          <cell r="X94">
            <v>362845</v>
          </cell>
          <cell r="Y94">
            <v>18587.758385006811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E95" t="str">
            <v>10-003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29550</v>
          </cell>
          <cell r="AA95">
            <v>383890</v>
          </cell>
          <cell r="AB95">
            <v>14201.730142726026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E96" t="str">
            <v>15-056</v>
          </cell>
          <cell r="T96">
            <v>99500</v>
          </cell>
          <cell r="U96">
            <v>975100</v>
          </cell>
          <cell r="V96">
            <v>39143.354232250771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E97" t="str">
            <v>15-056</v>
          </cell>
          <cell r="T97">
            <v>90500</v>
          </cell>
          <cell r="U97">
            <v>886900</v>
          </cell>
          <cell r="V97">
            <v>35602.74932682106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E98" t="str">
            <v>10-002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29620</v>
          </cell>
          <cell r="AA98">
            <v>384800</v>
          </cell>
          <cell r="AB98">
            <v>15646.068258339923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E99" t="str">
            <v>50-060</v>
          </cell>
          <cell r="T99">
            <v>0</v>
          </cell>
          <cell r="U99">
            <v>0</v>
          </cell>
          <cell r="V99">
            <v>0</v>
          </cell>
          <cell r="W99">
            <v>29540</v>
          </cell>
          <cell r="X99">
            <v>361865</v>
          </cell>
          <cell r="Y99">
            <v>18537.555121306592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E100" t="str">
            <v>15-040</v>
          </cell>
          <cell r="T100">
            <v>15000</v>
          </cell>
          <cell r="U100">
            <v>152250</v>
          </cell>
          <cell r="V100">
            <v>10071.369429877417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E101" t="str">
            <v>15-042</v>
          </cell>
          <cell r="T101">
            <v>15000</v>
          </cell>
          <cell r="U101">
            <v>155250</v>
          </cell>
          <cell r="V101">
            <v>8056.3068430885332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E102" t="str">
            <v>15-026</v>
          </cell>
          <cell r="T102">
            <v>15000</v>
          </cell>
          <cell r="U102">
            <v>165000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E103" t="str">
            <v>15-030</v>
          </cell>
          <cell r="T103">
            <v>10000</v>
          </cell>
          <cell r="U103">
            <v>104500</v>
          </cell>
          <cell r="V103">
            <v>5276.9232973708195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E104" t="str">
            <v>15-030</v>
          </cell>
          <cell r="T104">
            <v>15000</v>
          </cell>
          <cell r="U104">
            <v>165000</v>
          </cell>
          <cell r="V104">
            <v>7915.3849460562296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E105" t="str">
            <v>10-002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29600</v>
          </cell>
          <cell r="AA105">
            <v>384540</v>
          </cell>
          <cell r="AB105">
            <v>15635.503728793445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E106" t="str">
            <v>10-002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29580</v>
          </cell>
          <cell r="AA106">
            <v>384280</v>
          </cell>
          <cell r="AB106">
            <v>15624.939199246963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E107" t="str">
            <v>10-003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29570</v>
          </cell>
          <cell r="AA107">
            <v>384150</v>
          </cell>
          <cell r="AB107">
            <v>14211.342142822627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E108" t="str">
            <v>10-002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15030</v>
          </cell>
          <cell r="AA108">
            <v>195260</v>
          </cell>
          <cell r="AB108">
            <v>7939.2439541812646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09">
          <cell r="E109" t="str">
            <v>10-002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15000</v>
          </cell>
          <cell r="AA109">
            <v>194870</v>
          </cell>
          <cell r="AB109">
            <v>7923.3971598615426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0">
          <cell r="E110" t="str">
            <v>50-060</v>
          </cell>
          <cell r="T110">
            <v>0</v>
          </cell>
          <cell r="U110">
            <v>0</v>
          </cell>
          <cell r="V110">
            <v>0</v>
          </cell>
          <cell r="W110">
            <v>29590</v>
          </cell>
          <cell r="X110">
            <v>362477.5</v>
          </cell>
          <cell r="Y110">
            <v>18568.932161119228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E111" t="str">
            <v>15-056</v>
          </cell>
          <cell r="T111">
            <v>21500</v>
          </cell>
          <cell r="U111">
            <v>210700</v>
          </cell>
          <cell r="V111">
            <v>8458.1117185265502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</row>
        <row r="112">
          <cell r="E112" t="str">
            <v>15-056</v>
          </cell>
          <cell r="T112">
            <v>16500</v>
          </cell>
          <cell r="U112">
            <v>161700</v>
          </cell>
          <cell r="V112">
            <v>6491.1089932878167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E113" t="str">
            <v>15-056</v>
          </cell>
          <cell r="T113">
            <v>157500</v>
          </cell>
          <cell r="U113">
            <v>1543500</v>
          </cell>
          <cell r="V113">
            <v>61960.585845020076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E114" t="str">
            <v>15-056</v>
          </cell>
          <cell r="T114">
            <v>16500</v>
          </cell>
          <cell r="U114">
            <v>161700</v>
          </cell>
          <cell r="V114">
            <v>6491.1089932878167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E115" t="str">
            <v>15-056</v>
          </cell>
          <cell r="T115">
            <v>16000</v>
          </cell>
          <cell r="U115">
            <v>156800</v>
          </cell>
          <cell r="V115">
            <v>6294.408720763945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E116" t="str">
            <v>10-007</v>
          </cell>
          <cell r="T116">
            <v>0</v>
          </cell>
          <cell r="U116">
            <v>0</v>
          </cell>
          <cell r="V116">
            <v>0</v>
          </cell>
          <cell r="W116">
            <v>15040</v>
          </cell>
          <cell r="X116">
            <v>197024</v>
          </cell>
          <cell r="Y116">
            <v>14423.055304452952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E117" t="str">
            <v>15-026</v>
          </cell>
          <cell r="T117">
            <v>15000</v>
          </cell>
          <cell r="U117">
            <v>165000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E118" t="str">
            <v>10-002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29580</v>
          </cell>
          <cell r="AA118">
            <v>384280</v>
          </cell>
          <cell r="AB118">
            <v>15624.939199246963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E119" t="str">
            <v>10-007</v>
          </cell>
          <cell r="T119">
            <v>0</v>
          </cell>
          <cell r="U119">
            <v>0</v>
          </cell>
          <cell r="V119">
            <v>0</v>
          </cell>
          <cell r="W119">
            <v>15090</v>
          </cell>
          <cell r="X119">
            <v>197679</v>
          </cell>
          <cell r="Y119">
            <v>14471.004291502331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E120" t="str">
            <v>10-003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29600</v>
          </cell>
          <cell r="AA120">
            <v>384540</v>
          </cell>
          <cell r="AB120">
            <v>14225.760142967527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1">
          <cell r="E121" t="str">
            <v>15-030</v>
          </cell>
          <cell r="T121">
            <v>6000</v>
          </cell>
          <cell r="U121">
            <v>60900</v>
          </cell>
          <cell r="V121">
            <v>3166.1539784224919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</row>
        <row r="122">
          <cell r="E122" t="str">
            <v>15-030</v>
          </cell>
          <cell r="T122">
            <v>9000</v>
          </cell>
          <cell r="U122">
            <v>91350</v>
          </cell>
          <cell r="V122">
            <v>4749.2309676337381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</row>
        <row r="123">
          <cell r="E123" t="str">
            <v>10-002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29590</v>
          </cell>
          <cell r="AA123">
            <v>384410</v>
          </cell>
          <cell r="AB123">
            <v>15630.221464020204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</row>
        <row r="124">
          <cell r="E124" t="str">
            <v>15-056</v>
          </cell>
          <cell r="T124">
            <v>209000</v>
          </cell>
          <cell r="U124">
            <v>2048200</v>
          </cell>
          <cell r="V124">
            <v>82220.713914979016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</row>
        <row r="125">
          <cell r="E125" t="str">
            <v>15-026</v>
          </cell>
          <cell r="T125">
            <v>15000</v>
          </cell>
          <cell r="U125">
            <v>165000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</row>
        <row r="126">
          <cell r="E126" t="str">
            <v>15-040</v>
          </cell>
          <cell r="T126">
            <v>15000</v>
          </cell>
          <cell r="U126">
            <v>152250</v>
          </cell>
          <cell r="V126">
            <v>10071.369429877417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</row>
        <row r="127">
          <cell r="E127" t="str">
            <v>15-030</v>
          </cell>
          <cell r="T127">
            <v>15000</v>
          </cell>
          <cell r="U127">
            <v>165000</v>
          </cell>
          <cell r="V127">
            <v>7915.3849460562296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</row>
        <row r="128">
          <cell r="E128" t="str">
            <v>10-003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29600</v>
          </cell>
          <cell r="AA128">
            <v>384540</v>
          </cell>
          <cell r="AB128">
            <v>14225.760142967527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</row>
        <row r="129">
          <cell r="E129" t="str">
            <v>10-002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29610</v>
          </cell>
          <cell r="AA129">
            <v>384670</v>
          </cell>
          <cell r="AB129">
            <v>15640.785993566682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</row>
        <row r="130">
          <cell r="E130" t="str">
            <v>10-002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29660</v>
          </cell>
          <cell r="AA130">
            <v>385320</v>
          </cell>
          <cell r="AB130">
            <v>15667.197317432892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1">
          <cell r="E131" t="str">
            <v>50-060</v>
          </cell>
          <cell r="T131">
            <v>0</v>
          </cell>
          <cell r="U131">
            <v>0</v>
          </cell>
          <cell r="V131">
            <v>0</v>
          </cell>
          <cell r="W131">
            <v>15170</v>
          </cell>
          <cell r="X131">
            <v>185832.5</v>
          </cell>
          <cell r="Y131">
            <v>9519.7938791543984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</row>
        <row r="132">
          <cell r="E132" t="str">
            <v>10-003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29630</v>
          </cell>
          <cell r="AA132">
            <v>384930</v>
          </cell>
          <cell r="AB132">
            <v>14240.178143112425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</row>
        <row r="133">
          <cell r="E133" t="str">
            <v>10-002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29600</v>
          </cell>
          <cell r="AA133">
            <v>384540</v>
          </cell>
          <cell r="AB133">
            <v>15635.503728793445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</row>
        <row r="134">
          <cell r="E134" t="str">
            <v>10-007</v>
          </cell>
          <cell r="T134">
            <v>0</v>
          </cell>
          <cell r="U134">
            <v>0</v>
          </cell>
          <cell r="V134">
            <v>0</v>
          </cell>
          <cell r="W134">
            <v>15100</v>
          </cell>
          <cell r="X134">
            <v>197810</v>
          </cell>
          <cell r="Y134">
            <v>14480.594088912208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</row>
        <row r="135">
          <cell r="E135" t="str">
            <v>10-002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29660</v>
          </cell>
          <cell r="AA135">
            <v>385320</v>
          </cell>
          <cell r="AB135">
            <v>15667.197317432892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</row>
        <row r="136">
          <cell r="E136" t="str">
            <v>10-007</v>
          </cell>
          <cell r="T136">
            <v>0</v>
          </cell>
          <cell r="U136">
            <v>0</v>
          </cell>
          <cell r="V136">
            <v>0</v>
          </cell>
          <cell r="W136">
            <v>15250</v>
          </cell>
          <cell r="X136">
            <v>199775</v>
          </cell>
          <cell r="Y136">
            <v>14624.441050060341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</row>
        <row r="137">
          <cell r="E137" t="str">
            <v>50-060</v>
          </cell>
          <cell r="T137">
            <v>0</v>
          </cell>
          <cell r="U137">
            <v>0</v>
          </cell>
          <cell r="V137">
            <v>0</v>
          </cell>
          <cell r="W137">
            <v>29600</v>
          </cell>
          <cell r="X137">
            <v>362600</v>
          </cell>
          <cell r="Y137">
            <v>18575.207569081755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</row>
        <row r="138">
          <cell r="E138" t="str">
            <v>15-026</v>
          </cell>
          <cell r="T138">
            <v>15000</v>
          </cell>
          <cell r="U138">
            <v>165000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</row>
        <row r="139">
          <cell r="E139" t="str">
            <v>15-030</v>
          </cell>
          <cell r="T139">
            <v>15000</v>
          </cell>
          <cell r="U139">
            <v>165000</v>
          </cell>
          <cell r="V139">
            <v>7915.3849460562296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</row>
        <row r="140">
          <cell r="E140" t="str">
            <v>15-030</v>
          </cell>
          <cell r="T140">
            <v>15000</v>
          </cell>
          <cell r="U140">
            <v>152250</v>
          </cell>
          <cell r="V140">
            <v>7915.3849460562296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E141" t="str">
            <v>10-003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29600</v>
          </cell>
          <cell r="AA141">
            <v>384540</v>
          </cell>
          <cell r="AB141">
            <v>14225.760142967527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E142" t="str">
            <v>50-060</v>
          </cell>
          <cell r="T142">
            <v>0</v>
          </cell>
          <cell r="U142">
            <v>0</v>
          </cell>
          <cell r="V142">
            <v>0</v>
          </cell>
          <cell r="W142">
            <v>15290</v>
          </cell>
          <cell r="X142">
            <v>187302.5</v>
          </cell>
          <cell r="Y142">
            <v>9595.0987747047311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E143" t="str">
            <v>10-003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29590</v>
          </cell>
          <cell r="AA143">
            <v>384410</v>
          </cell>
          <cell r="AB143">
            <v>14220.954142919227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E144" t="str">
            <v>15-040</v>
          </cell>
          <cell r="T144">
            <v>15000</v>
          </cell>
          <cell r="U144">
            <v>156750</v>
          </cell>
          <cell r="V144">
            <v>10071.369429877417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E145" t="str">
            <v>10-003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29520</v>
          </cell>
          <cell r="AA145">
            <v>383500</v>
          </cell>
          <cell r="AB145">
            <v>14187.312142581128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E146" t="str">
            <v>15-026</v>
          </cell>
          <cell r="T146">
            <v>15000</v>
          </cell>
          <cell r="U146">
            <v>165000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</row>
        <row r="147">
          <cell r="E147" t="str">
            <v>10-002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29570</v>
          </cell>
          <cell r="AA147">
            <v>384150</v>
          </cell>
          <cell r="AB147">
            <v>15619.65693447372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</row>
        <row r="148">
          <cell r="E148" t="str">
            <v>15-030</v>
          </cell>
          <cell r="T148">
            <v>15000</v>
          </cell>
          <cell r="U148">
            <v>165000</v>
          </cell>
          <cell r="V148">
            <v>7915.3849460562296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E149" t="str">
            <v>15-026</v>
          </cell>
          <cell r="T149">
            <v>15000</v>
          </cell>
          <cell r="U149">
            <v>165000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</row>
        <row r="150">
          <cell r="E150" t="str">
            <v>10-002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29530</v>
          </cell>
          <cell r="AA150">
            <v>383630</v>
          </cell>
          <cell r="AB150">
            <v>15598.527875380756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</row>
        <row r="151">
          <cell r="E151" t="str">
            <v>10-002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29520</v>
          </cell>
          <cell r="AA151">
            <v>383500</v>
          </cell>
          <cell r="AB151">
            <v>15593.245610607515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</row>
        <row r="152">
          <cell r="E152" t="str">
            <v>10-003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29600</v>
          </cell>
          <cell r="AA152">
            <v>384540</v>
          </cell>
          <cell r="AB152">
            <v>14225.760142967527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</row>
        <row r="153">
          <cell r="E153" t="str">
            <v>10-007</v>
          </cell>
          <cell r="T153">
            <v>0</v>
          </cell>
          <cell r="U153">
            <v>0</v>
          </cell>
          <cell r="V153">
            <v>0</v>
          </cell>
          <cell r="W153">
            <v>15070</v>
          </cell>
          <cell r="X153">
            <v>197417</v>
          </cell>
          <cell r="Y153">
            <v>14451.824696682579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E154" t="str">
            <v>15-026</v>
          </cell>
          <cell r="T154">
            <v>15000</v>
          </cell>
          <cell r="U154">
            <v>165000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E155" t="str">
            <v>15-056</v>
          </cell>
          <cell r="T155">
            <v>76000</v>
          </cell>
          <cell r="U155">
            <v>744800</v>
          </cell>
          <cell r="V155">
            <v>29898.441423628738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E156" t="str">
            <v>15-056</v>
          </cell>
          <cell r="T156">
            <v>19000</v>
          </cell>
          <cell r="U156">
            <v>186200</v>
          </cell>
          <cell r="V156">
            <v>7474.6103559071844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E157" t="str">
            <v>10-003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29630</v>
          </cell>
          <cell r="AA157">
            <v>384930</v>
          </cell>
          <cell r="AB157">
            <v>14240.178143112425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8">
          <cell r="E158" t="str">
            <v>10-002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29590</v>
          </cell>
          <cell r="AA158">
            <v>384410</v>
          </cell>
          <cell r="AB158">
            <v>15630.221464020204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E159" t="str">
            <v>10-002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29660</v>
          </cell>
          <cell r="AA159">
            <v>385320</v>
          </cell>
          <cell r="AB159">
            <v>15667.197317432892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E160" t="str">
            <v>10-002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15090</v>
          </cell>
          <cell r="AA160">
            <v>196040</v>
          </cell>
          <cell r="AB160">
            <v>7970.9375428207122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E161" t="str">
            <v>10-002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29530</v>
          </cell>
          <cell r="AA161">
            <v>383630</v>
          </cell>
          <cell r="AB161">
            <v>15598.527875380756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E162" t="str">
            <v>10-002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15130</v>
          </cell>
          <cell r="AA162">
            <v>196560</v>
          </cell>
          <cell r="AB162">
            <v>7992.0666019136761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E163" t="str">
            <v>15-056</v>
          </cell>
          <cell r="T163">
            <v>212100</v>
          </cell>
          <cell r="U163">
            <v>2078580</v>
          </cell>
          <cell r="V163">
            <v>83440.255604627047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E164" t="str">
            <v>15-056</v>
          </cell>
          <cell r="T164">
            <v>72900</v>
          </cell>
          <cell r="U164">
            <v>714420</v>
          </cell>
          <cell r="V164">
            <v>28678.899733980721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E165" t="str">
            <v>15-056</v>
          </cell>
          <cell r="T165">
            <v>65000</v>
          </cell>
          <cell r="U165">
            <v>637000</v>
          </cell>
          <cell r="V165">
            <v>25571.035428103522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E166" t="str">
            <v>15-056</v>
          </cell>
          <cell r="T166">
            <v>30000</v>
          </cell>
          <cell r="U166">
            <v>294000</v>
          </cell>
          <cell r="V166">
            <v>11802.016351432394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E167" t="str">
            <v>15-030</v>
          </cell>
          <cell r="T167">
            <v>15000</v>
          </cell>
          <cell r="U167">
            <v>165000</v>
          </cell>
          <cell r="V167">
            <v>7915.3849460562296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E168" t="str">
            <v>10-002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29520</v>
          </cell>
          <cell r="AA168">
            <v>383500</v>
          </cell>
          <cell r="AB168">
            <v>15593.245610607515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E169" t="str">
            <v>15-030</v>
          </cell>
          <cell r="T169">
            <v>15000</v>
          </cell>
          <cell r="U169">
            <v>150000</v>
          </cell>
          <cell r="V169">
            <v>7915.3849460562296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0">
          <cell r="E170" t="str">
            <v>15-026</v>
          </cell>
          <cell r="T170">
            <v>10875</v>
          </cell>
          <cell r="U170">
            <v>119625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</row>
        <row r="171">
          <cell r="E171" t="str">
            <v>15-026</v>
          </cell>
          <cell r="T171">
            <v>4125</v>
          </cell>
          <cell r="U171">
            <v>45375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</row>
        <row r="172">
          <cell r="E172" t="str">
            <v>50-060</v>
          </cell>
          <cell r="T172">
            <v>0</v>
          </cell>
          <cell r="U172">
            <v>0</v>
          </cell>
          <cell r="V172">
            <v>0</v>
          </cell>
          <cell r="W172">
            <v>15140</v>
          </cell>
          <cell r="X172">
            <v>185465</v>
          </cell>
          <cell r="Y172">
            <v>9500.967655266817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3">
          <cell r="E173" t="str">
            <v>10-002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15020</v>
          </cell>
          <cell r="AA173">
            <v>195130</v>
          </cell>
          <cell r="AB173">
            <v>7933.9616894080236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4">
          <cell r="E174" t="str">
            <v>15-026</v>
          </cell>
          <cell r="T174">
            <v>15000</v>
          </cell>
          <cell r="U174">
            <v>165000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5">
          <cell r="E175" t="str">
            <v>15-030</v>
          </cell>
          <cell r="T175">
            <v>12300</v>
          </cell>
          <cell r="U175">
            <v>123000</v>
          </cell>
          <cell r="V175">
            <v>6490.6156557661079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6">
          <cell r="E176" t="str">
            <v>15-030</v>
          </cell>
          <cell r="T176">
            <v>2700</v>
          </cell>
          <cell r="U176">
            <v>27000</v>
          </cell>
          <cell r="V176">
            <v>1424.7692902901215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7">
          <cell r="E177" t="str">
            <v>15-030</v>
          </cell>
          <cell r="T177">
            <v>15000</v>
          </cell>
          <cell r="U177">
            <v>150000</v>
          </cell>
          <cell r="V177">
            <v>7915.3849460562296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</row>
        <row r="178">
          <cell r="E178" t="str">
            <v>10-002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29640</v>
          </cell>
          <cell r="AA178">
            <v>385060</v>
          </cell>
          <cell r="AB178">
            <v>15656.63278788641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</row>
        <row r="179">
          <cell r="E179" t="str">
            <v>10-002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29560</v>
          </cell>
          <cell r="AA179">
            <v>384020</v>
          </cell>
          <cell r="AB179">
            <v>15614.374669700479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80">
          <cell r="E180" t="str">
            <v>15-040</v>
          </cell>
          <cell r="T180">
            <v>15000</v>
          </cell>
          <cell r="U180">
            <v>150000</v>
          </cell>
          <cell r="V180">
            <v>10071.369429877417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1">
          <cell r="E181" t="str">
            <v>10-002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29670</v>
          </cell>
          <cell r="AA181">
            <v>385450</v>
          </cell>
          <cell r="AB181">
            <v>15672.47958220613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E182" t="str">
            <v>50-060</v>
          </cell>
          <cell r="T182">
            <v>0</v>
          </cell>
          <cell r="U182">
            <v>0</v>
          </cell>
          <cell r="V182">
            <v>0</v>
          </cell>
          <cell r="W182">
            <v>29550</v>
          </cell>
          <cell r="X182">
            <v>361987.5</v>
          </cell>
          <cell r="Y182">
            <v>18543.830529269118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</row>
        <row r="183">
          <cell r="E183" t="str">
            <v>15-030</v>
          </cell>
          <cell r="T183">
            <v>15000</v>
          </cell>
          <cell r="U183">
            <v>150000</v>
          </cell>
          <cell r="V183">
            <v>7915.3849460562296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E184" t="str">
            <v>15-030</v>
          </cell>
          <cell r="T184">
            <v>15000</v>
          </cell>
          <cell r="U184">
            <v>165000</v>
          </cell>
          <cell r="V184">
            <v>7915.3849460562296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E185" t="str">
            <v>10-002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29570</v>
          </cell>
          <cell r="AA185">
            <v>384150</v>
          </cell>
          <cell r="AB185">
            <v>15619.65693447372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E186" t="str">
            <v>10-002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15040</v>
          </cell>
          <cell r="AA186">
            <v>195390</v>
          </cell>
          <cell r="AB186">
            <v>7944.5262189545065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E187" t="str">
            <v>50-060</v>
          </cell>
          <cell r="T187">
            <v>0</v>
          </cell>
          <cell r="U187">
            <v>0</v>
          </cell>
          <cell r="V187">
            <v>0</v>
          </cell>
          <cell r="W187">
            <v>15060</v>
          </cell>
          <cell r="X187">
            <v>184485</v>
          </cell>
          <cell r="Y187">
            <v>9450.764391566594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</row>
        <row r="188">
          <cell r="E188" t="str">
            <v>15-040</v>
          </cell>
          <cell r="T188">
            <v>15000</v>
          </cell>
          <cell r="U188">
            <v>150000</v>
          </cell>
          <cell r="V188">
            <v>10071.369429877417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</row>
        <row r="189">
          <cell r="E189" t="str">
            <v>15-042</v>
          </cell>
          <cell r="T189">
            <v>15000</v>
          </cell>
          <cell r="U189">
            <v>148500</v>
          </cell>
          <cell r="V189">
            <v>8056.3068430885332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E190" t="str">
            <v>15-056</v>
          </cell>
          <cell r="T190">
            <v>19000</v>
          </cell>
          <cell r="U190">
            <v>186200</v>
          </cell>
          <cell r="V190">
            <v>7474.6103559071844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E191" t="str">
            <v>15-056</v>
          </cell>
          <cell r="T191">
            <v>80000</v>
          </cell>
          <cell r="U191">
            <v>784000</v>
          </cell>
          <cell r="V191">
            <v>31472.043603819722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E192" t="str">
            <v>15-056</v>
          </cell>
          <cell r="T192">
            <v>15000</v>
          </cell>
          <cell r="U192">
            <v>147000</v>
          </cell>
          <cell r="V192">
            <v>5901.008175716197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E193" t="str">
            <v>10-007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393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E194" t="str">
            <v>10-007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393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E195" t="str">
            <v>10-007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131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6">
          <cell r="E196" t="str">
            <v>10-007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1310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E197" t="str">
            <v>10-007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524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9"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0"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</row>
        <row r="201"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</row>
        <row r="214"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</row>
        <row r="215"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7"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</row>
        <row r="218"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</row>
        <row r="221"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3"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7"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</row>
        <row r="229"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1"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</row>
        <row r="232"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3"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5"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38"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</row>
        <row r="242"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</row>
        <row r="243"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5"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</row>
        <row r="246"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</row>
        <row r="247"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</row>
      </sheetData>
      <sheetData sheetId="15" refreshError="1">
        <row r="8">
          <cell r="D8" t="str">
            <v>70-123</v>
          </cell>
          <cell r="AB8">
            <v>38000</v>
          </cell>
          <cell r="AD8">
            <v>436520.61</v>
          </cell>
          <cell r="AE8">
            <v>28356.068669111748</v>
          </cell>
          <cell r="AF8">
            <v>0</v>
          </cell>
          <cell r="AH8">
            <v>0</v>
          </cell>
          <cell r="AI8">
            <v>0</v>
          </cell>
          <cell r="AJ8">
            <v>0</v>
          </cell>
          <cell r="AL8">
            <v>0</v>
          </cell>
          <cell r="AM8">
            <v>0</v>
          </cell>
          <cell r="AN8">
            <v>0</v>
          </cell>
          <cell r="AP8">
            <v>0</v>
          </cell>
          <cell r="AQ8">
            <v>0</v>
          </cell>
        </row>
        <row r="9">
          <cell r="D9" t="str">
            <v>70-003</v>
          </cell>
          <cell r="AB9">
            <v>37000</v>
          </cell>
          <cell r="AD9">
            <v>391752.12</v>
          </cell>
          <cell r="AE9">
            <v>27674.467633665805</v>
          </cell>
          <cell r="AF9">
            <v>0</v>
          </cell>
          <cell r="AH9">
            <v>0</v>
          </cell>
          <cell r="AI9">
            <v>0</v>
          </cell>
          <cell r="AJ9">
            <v>0</v>
          </cell>
          <cell r="AL9">
            <v>0</v>
          </cell>
          <cell r="AM9">
            <v>0</v>
          </cell>
          <cell r="AN9">
            <v>0</v>
          </cell>
          <cell r="AP9">
            <v>0</v>
          </cell>
          <cell r="AQ9">
            <v>0</v>
          </cell>
        </row>
        <row r="10">
          <cell r="D10" t="str">
            <v>70-003</v>
          </cell>
          <cell r="AB10">
            <v>37100</v>
          </cell>
          <cell r="AD10">
            <v>392810.9</v>
          </cell>
          <cell r="AE10">
            <v>27713.297924329265</v>
          </cell>
          <cell r="AF10">
            <v>0</v>
          </cell>
          <cell r="AH10">
            <v>0</v>
          </cell>
          <cell r="AI10">
            <v>0</v>
          </cell>
          <cell r="AJ10">
            <v>0</v>
          </cell>
          <cell r="AL10">
            <v>0</v>
          </cell>
          <cell r="AM10">
            <v>0</v>
          </cell>
          <cell r="AN10">
            <v>0</v>
          </cell>
          <cell r="AP10">
            <v>0</v>
          </cell>
          <cell r="AQ10">
            <v>0</v>
          </cell>
        </row>
        <row r="11">
          <cell r="D11" t="str">
            <v>70-003</v>
          </cell>
          <cell r="AB11">
            <v>92400</v>
          </cell>
          <cell r="AD11">
            <v>982761.32</v>
          </cell>
          <cell r="AE11">
            <v>67006.694564617967</v>
          </cell>
          <cell r="AF11">
            <v>0</v>
          </cell>
          <cell r="AH11">
            <v>0</v>
          </cell>
          <cell r="AI11">
            <v>0</v>
          </cell>
          <cell r="AJ11">
            <v>0</v>
          </cell>
          <cell r="AL11">
            <v>0</v>
          </cell>
          <cell r="AM11">
            <v>0</v>
          </cell>
          <cell r="AN11">
            <v>0</v>
          </cell>
          <cell r="AP11">
            <v>0</v>
          </cell>
          <cell r="AQ11">
            <v>0</v>
          </cell>
        </row>
        <row r="12">
          <cell r="D12" t="str">
            <v>70-027</v>
          </cell>
          <cell r="AB12">
            <v>18000</v>
          </cell>
          <cell r="AD12">
            <v>250055.02</v>
          </cell>
          <cell r="AE12">
            <v>18548.562765454506</v>
          </cell>
          <cell r="AF12">
            <v>0</v>
          </cell>
          <cell r="AH12">
            <v>0</v>
          </cell>
          <cell r="AI12">
            <v>0</v>
          </cell>
          <cell r="AJ12">
            <v>0</v>
          </cell>
          <cell r="AL12">
            <v>0</v>
          </cell>
          <cell r="AM12">
            <v>0</v>
          </cell>
          <cell r="AN12">
            <v>0</v>
          </cell>
          <cell r="AP12">
            <v>0</v>
          </cell>
          <cell r="AQ12">
            <v>0</v>
          </cell>
        </row>
        <row r="13">
          <cell r="D13" t="str">
            <v>70-027</v>
          </cell>
          <cell r="AB13">
            <v>18000</v>
          </cell>
          <cell r="AD13">
            <v>250055.02</v>
          </cell>
          <cell r="AE13">
            <v>18548.562765454506</v>
          </cell>
          <cell r="AF13">
            <v>0</v>
          </cell>
          <cell r="AH13">
            <v>0</v>
          </cell>
          <cell r="AI13">
            <v>0</v>
          </cell>
          <cell r="AJ13">
            <v>0</v>
          </cell>
          <cell r="AL13">
            <v>0</v>
          </cell>
          <cell r="AM13">
            <v>0</v>
          </cell>
          <cell r="AN13">
            <v>0</v>
          </cell>
          <cell r="AP13">
            <v>0</v>
          </cell>
          <cell r="AQ13">
            <v>0</v>
          </cell>
        </row>
        <row r="14">
          <cell r="D14" t="str">
            <v>70-030</v>
          </cell>
          <cell r="AB14">
            <v>95000</v>
          </cell>
          <cell r="AD14">
            <v>1144925.1299999999</v>
          </cell>
          <cell r="AE14">
            <v>129777.80093663522</v>
          </cell>
          <cell r="AF14">
            <v>0</v>
          </cell>
          <cell r="AH14">
            <v>0</v>
          </cell>
          <cell r="AI14">
            <v>0</v>
          </cell>
          <cell r="AJ14">
            <v>0</v>
          </cell>
          <cell r="AL14">
            <v>0</v>
          </cell>
          <cell r="AM14">
            <v>0</v>
          </cell>
          <cell r="AN14">
            <v>0</v>
          </cell>
          <cell r="AP14">
            <v>0</v>
          </cell>
          <cell r="AQ14">
            <v>0</v>
          </cell>
        </row>
        <row r="15">
          <cell r="D15" t="str">
            <v>70-030</v>
          </cell>
          <cell r="AB15">
            <v>190000</v>
          </cell>
          <cell r="AD15">
            <v>2289850.2599999998</v>
          </cell>
          <cell r="AE15">
            <v>257315.39279653231</v>
          </cell>
          <cell r="AF15">
            <v>0</v>
          </cell>
          <cell r="AH15">
            <v>0</v>
          </cell>
          <cell r="AI15">
            <v>0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P15">
            <v>0</v>
          </cell>
          <cell r="AQ15">
            <v>0</v>
          </cell>
        </row>
        <row r="16">
          <cell r="D16" t="str">
            <v>70-003</v>
          </cell>
          <cell r="AB16">
            <v>37000</v>
          </cell>
          <cell r="AD16">
            <v>393314.33</v>
          </cell>
          <cell r="AE16">
            <v>27674.467633665805</v>
          </cell>
          <cell r="AF16">
            <v>0</v>
          </cell>
          <cell r="AH16">
            <v>0</v>
          </cell>
          <cell r="AI16">
            <v>0</v>
          </cell>
          <cell r="AJ16">
            <v>0</v>
          </cell>
          <cell r="AL16">
            <v>0</v>
          </cell>
          <cell r="AM16">
            <v>0</v>
          </cell>
          <cell r="AN16">
            <v>0</v>
          </cell>
          <cell r="AP16">
            <v>0</v>
          </cell>
          <cell r="AQ16">
            <v>0</v>
          </cell>
        </row>
        <row r="17">
          <cell r="D17" t="str">
            <v>70-003</v>
          </cell>
          <cell r="AB17">
            <v>18500</v>
          </cell>
          <cell r="AD17">
            <v>196657.16</v>
          </cell>
          <cell r="AE17">
            <v>14683.535023600631</v>
          </cell>
          <cell r="AF17">
            <v>0</v>
          </cell>
          <cell r="AH17">
            <v>0</v>
          </cell>
          <cell r="AI17">
            <v>0</v>
          </cell>
          <cell r="AJ17">
            <v>0</v>
          </cell>
          <cell r="AL17">
            <v>0</v>
          </cell>
          <cell r="AM17">
            <v>0</v>
          </cell>
          <cell r="AN17">
            <v>0</v>
          </cell>
          <cell r="AP17">
            <v>0</v>
          </cell>
          <cell r="AQ17">
            <v>0</v>
          </cell>
        </row>
        <row r="18">
          <cell r="D18" t="str">
            <v>70-003</v>
          </cell>
          <cell r="AB18">
            <v>37000</v>
          </cell>
          <cell r="AD18">
            <v>386970.55</v>
          </cell>
          <cell r="AE18">
            <v>27674.467633665805</v>
          </cell>
          <cell r="AF18">
            <v>0</v>
          </cell>
          <cell r="AH18">
            <v>0</v>
          </cell>
          <cell r="AI18">
            <v>0</v>
          </cell>
          <cell r="AJ18">
            <v>0</v>
          </cell>
          <cell r="AL18">
            <v>0</v>
          </cell>
          <cell r="AM18">
            <v>0</v>
          </cell>
          <cell r="AN18">
            <v>0</v>
          </cell>
          <cell r="AP18">
            <v>0</v>
          </cell>
          <cell r="AQ18">
            <v>0</v>
          </cell>
        </row>
        <row r="19">
          <cell r="D19" t="str">
            <v>70-003</v>
          </cell>
          <cell r="AB19">
            <v>37000</v>
          </cell>
          <cell r="AD19">
            <v>386970.55</v>
          </cell>
          <cell r="AE19">
            <v>27674.467633665805</v>
          </cell>
          <cell r="AF19">
            <v>0</v>
          </cell>
          <cell r="AH19">
            <v>0</v>
          </cell>
          <cell r="AI19">
            <v>0</v>
          </cell>
          <cell r="AJ19">
            <v>0</v>
          </cell>
          <cell r="AL19">
            <v>0</v>
          </cell>
          <cell r="AM19">
            <v>0</v>
          </cell>
          <cell r="AN19">
            <v>0</v>
          </cell>
          <cell r="AP19">
            <v>0</v>
          </cell>
          <cell r="AQ19">
            <v>0</v>
          </cell>
        </row>
        <row r="20">
          <cell r="D20" t="str">
            <v>70-003</v>
          </cell>
          <cell r="AB20">
            <v>222000</v>
          </cell>
          <cell r="AD20">
            <v>2353542.19</v>
          </cell>
          <cell r="AE20">
            <v>157982.05312573761</v>
          </cell>
          <cell r="AF20">
            <v>0</v>
          </cell>
          <cell r="AH20">
            <v>0</v>
          </cell>
          <cell r="AI20">
            <v>0</v>
          </cell>
          <cell r="AJ20">
            <v>0</v>
          </cell>
          <cell r="AL20">
            <v>0</v>
          </cell>
          <cell r="AM20">
            <v>0</v>
          </cell>
          <cell r="AN20">
            <v>0</v>
          </cell>
          <cell r="AP20">
            <v>0</v>
          </cell>
          <cell r="AQ20">
            <v>0</v>
          </cell>
        </row>
        <row r="21">
          <cell r="D21" t="str">
            <v>70-030</v>
          </cell>
          <cell r="AB21">
            <v>304000</v>
          </cell>
          <cell r="AD21">
            <v>3615768.19</v>
          </cell>
          <cell r="AE21">
            <v>410928.02266118251</v>
          </cell>
          <cell r="AF21">
            <v>0</v>
          </cell>
          <cell r="AH21">
            <v>0</v>
          </cell>
          <cell r="AI21">
            <v>0</v>
          </cell>
          <cell r="AJ21">
            <v>0</v>
          </cell>
          <cell r="AL21">
            <v>0</v>
          </cell>
          <cell r="AM21">
            <v>0</v>
          </cell>
          <cell r="AN21">
            <v>0</v>
          </cell>
          <cell r="AP21">
            <v>0</v>
          </cell>
          <cell r="AQ21">
            <v>0</v>
          </cell>
        </row>
        <row r="22">
          <cell r="D22" t="str">
            <v>70-059</v>
          </cell>
          <cell r="AB22">
            <v>111000</v>
          </cell>
          <cell r="AD22">
            <v>1997834.08</v>
          </cell>
          <cell r="AE22">
            <v>669923.17400000012</v>
          </cell>
          <cell r="AF22">
            <v>0</v>
          </cell>
          <cell r="AH22">
            <v>0</v>
          </cell>
          <cell r="AI22">
            <v>0</v>
          </cell>
          <cell r="AJ22">
            <v>0</v>
          </cell>
          <cell r="AL22">
            <v>0</v>
          </cell>
          <cell r="AM22">
            <v>0</v>
          </cell>
          <cell r="AN22">
            <v>0</v>
          </cell>
          <cell r="AP22">
            <v>0</v>
          </cell>
          <cell r="AQ22">
            <v>0</v>
          </cell>
        </row>
        <row r="23">
          <cell r="D23" t="str">
            <v>70-059</v>
          </cell>
          <cell r="AB23">
            <v>111000</v>
          </cell>
          <cell r="AD23">
            <v>1997834.08</v>
          </cell>
          <cell r="AE23">
            <v>669923.17400000012</v>
          </cell>
          <cell r="AF23">
            <v>0</v>
          </cell>
          <cell r="AH23">
            <v>0</v>
          </cell>
          <cell r="AI23">
            <v>0</v>
          </cell>
          <cell r="AJ23">
            <v>0</v>
          </cell>
          <cell r="AL23">
            <v>0</v>
          </cell>
          <cell r="AM23">
            <v>0</v>
          </cell>
          <cell r="AN23">
            <v>0</v>
          </cell>
          <cell r="AP23">
            <v>0</v>
          </cell>
          <cell r="AQ23">
            <v>0</v>
          </cell>
        </row>
        <row r="24">
          <cell r="D24" t="str">
            <v>70-105</v>
          </cell>
          <cell r="AB24">
            <v>18000</v>
          </cell>
          <cell r="AD24">
            <v>242424.69</v>
          </cell>
          <cell r="AE24">
            <v>18522.506644770845</v>
          </cell>
          <cell r="AF24">
            <v>0</v>
          </cell>
          <cell r="AH24">
            <v>0</v>
          </cell>
          <cell r="AI24">
            <v>0</v>
          </cell>
          <cell r="AJ24">
            <v>0</v>
          </cell>
          <cell r="AL24">
            <v>0</v>
          </cell>
          <cell r="AM24">
            <v>0</v>
          </cell>
          <cell r="AN24">
            <v>0</v>
          </cell>
          <cell r="AP24">
            <v>0</v>
          </cell>
          <cell r="AQ24">
            <v>0</v>
          </cell>
        </row>
        <row r="25">
          <cell r="D25" t="str">
            <v>70-031</v>
          </cell>
          <cell r="AB25">
            <v>285000</v>
          </cell>
          <cell r="AD25">
            <v>2961300.05</v>
          </cell>
          <cell r="AE25">
            <v>199722.10655479183</v>
          </cell>
          <cell r="AF25">
            <v>0</v>
          </cell>
          <cell r="AH25">
            <v>0</v>
          </cell>
          <cell r="AI25">
            <v>0</v>
          </cell>
          <cell r="AJ25">
            <v>0</v>
          </cell>
          <cell r="AL25">
            <v>0</v>
          </cell>
          <cell r="AM25">
            <v>0</v>
          </cell>
          <cell r="AN25">
            <v>0</v>
          </cell>
          <cell r="AP25">
            <v>0</v>
          </cell>
          <cell r="AQ25">
            <v>0</v>
          </cell>
        </row>
        <row r="26">
          <cell r="D26" t="str">
            <v>70-031</v>
          </cell>
          <cell r="AB26">
            <v>285000</v>
          </cell>
          <cell r="AD26">
            <v>2961300.05</v>
          </cell>
          <cell r="AE26">
            <v>199722.10655479183</v>
          </cell>
          <cell r="AF26">
            <v>0</v>
          </cell>
          <cell r="AH26">
            <v>0</v>
          </cell>
          <cell r="AI26">
            <v>0</v>
          </cell>
          <cell r="AJ26">
            <v>0</v>
          </cell>
          <cell r="AL26">
            <v>0</v>
          </cell>
          <cell r="AM26">
            <v>0</v>
          </cell>
          <cell r="AN26">
            <v>0</v>
          </cell>
          <cell r="AP26">
            <v>0</v>
          </cell>
          <cell r="AQ26">
            <v>0</v>
          </cell>
        </row>
        <row r="27">
          <cell r="D27" t="str">
            <v>70-003</v>
          </cell>
          <cell r="AB27">
            <v>37000</v>
          </cell>
          <cell r="AD27">
            <v>388733.27</v>
          </cell>
          <cell r="AE27">
            <v>27674.467633665805</v>
          </cell>
          <cell r="AF27">
            <v>0</v>
          </cell>
          <cell r="AH27">
            <v>0</v>
          </cell>
          <cell r="AI27">
            <v>0</v>
          </cell>
          <cell r="AJ27">
            <v>0</v>
          </cell>
          <cell r="AL27">
            <v>0</v>
          </cell>
          <cell r="AM27">
            <v>0</v>
          </cell>
          <cell r="AN27">
            <v>0</v>
          </cell>
          <cell r="AP27">
            <v>0</v>
          </cell>
          <cell r="AQ27">
            <v>0</v>
          </cell>
        </row>
        <row r="28">
          <cell r="D28" t="str">
            <v>70-003</v>
          </cell>
          <cell r="AB28">
            <v>37000</v>
          </cell>
          <cell r="AD28">
            <v>388733.27</v>
          </cell>
          <cell r="AE28">
            <v>27674.467633665805</v>
          </cell>
          <cell r="AF28">
            <v>0</v>
          </cell>
          <cell r="AH28">
            <v>0</v>
          </cell>
          <cell r="AI28">
            <v>0</v>
          </cell>
          <cell r="AJ28">
            <v>0</v>
          </cell>
          <cell r="AL28">
            <v>0</v>
          </cell>
          <cell r="AM28">
            <v>0</v>
          </cell>
          <cell r="AN28">
            <v>0</v>
          </cell>
          <cell r="AP28">
            <v>0</v>
          </cell>
          <cell r="AQ28">
            <v>0</v>
          </cell>
        </row>
        <row r="29">
          <cell r="D29" t="str">
            <v>70-003</v>
          </cell>
          <cell r="AB29">
            <v>92500</v>
          </cell>
          <cell r="AD29">
            <v>955901.48</v>
          </cell>
          <cell r="AE29">
            <v>67045.52485528143</v>
          </cell>
          <cell r="AF29">
            <v>0</v>
          </cell>
          <cell r="AH29">
            <v>0</v>
          </cell>
          <cell r="AI29">
            <v>0</v>
          </cell>
          <cell r="AJ29">
            <v>0</v>
          </cell>
          <cell r="AL29">
            <v>0</v>
          </cell>
          <cell r="AM29">
            <v>0</v>
          </cell>
          <cell r="AN29">
            <v>0</v>
          </cell>
          <cell r="AP29">
            <v>0</v>
          </cell>
          <cell r="AQ29">
            <v>0</v>
          </cell>
        </row>
        <row r="30">
          <cell r="D30" t="str">
            <v>70-003</v>
          </cell>
          <cell r="AB30">
            <v>37000</v>
          </cell>
          <cell r="AD30">
            <v>382360.59</v>
          </cell>
          <cell r="AE30">
            <v>27674.467633665805</v>
          </cell>
          <cell r="AF30">
            <v>0</v>
          </cell>
          <cell r="AH30">
            <v>0</v>
          </cell>
          <cell r="AI30">
            <v>0</v>
          </cell>
          <cell r="AJ30">
            <v>0</v>
          </cell>
          <cell r="AL30">
            <v>0</v>
          </cell>
          <cell r="AM30">
            <v>0</v>
          </cell>
          <cell r="AN30">
            <v>0</v>
          </cell>
          <cell r="AP30">
            <v>0</v>
          </cell>
          <cell r="AQ30">
            <v>0</v>
          </cell>
        </row>
        <row r="31">
          <cell r="D31" t="str">
            <v>70-030</v>
          </cell>
          <cell r="AB31">
            <v>228000</v>
          </cell>
          <cell r="AD31">
            <v>2714686.87</v>
          </cell>
          <cell r="AE31">
            <v>308519.60275141575</v>
          </cell>
          <cell r="AF31">
            <v>0</v>
          </cell>
          <cell r="AH31">
            <v>0</v>
          </cell>
          <cell r="AI31">
            <v>0</v>
          </cell>
          <cell r="AJ31">
            <v>0</v>
          </cell>
          <cell r="AL31">
            <v>0</v>
          </cell>
          <cell r="AM31">
            <v>0</v>
          </cell>
          <cell r="AN31">
            <v>0</v>
          </cell>
          <cell r="AP31">
            <v>0</v>
          </cell>
          <cell r="AQ31">
            <v>0</v>
          </cell>
        </row>
        <row r="32">
          <cell r="D32" t="str">
            <v>70-059</v>
          </cell>
          <cell r="AB32">
            <v>111000</v>
          </cell>
          <cell r="AD32">
            <v>1961458.05</v>
          </cell>
          <cell r="AE32">
            <v>669923.17400000012</v>
          </cell>
          <cell r="AF32">
            <v>0</v>
          </cell>
          <cell r="AH32">
            <v>0</v>
          </cell>
          <cell r="AI32">
            <v>0</v>
          </cell>
          <cell r="AJ32">
            <v>0</v>
          </cell>
          <cell r="AL32">
            <v>0</v>
          </cell>
          <cell r="AM32">
            <v>0</v>
          </cell>
          <cell r="AN32">
            <v>0</v>
          </cell>
          <cell r="AP32">
            <v>0</v>
          </cell>
          <cell r="AQ32">
            <v>0</v>
          </cell>
        </row>
        <row r="33">
          <cell r="D33" t="str">
            <v>70-059</v>
          </cell>
          <cell r="AB33">
            <v>111000</v>
          </cell>
          <cell r="AD33">
            <v>1961458.05</v>
          </cell>
          <cell r="AE33">
            <v>669923.17400000012</v>
          </cell>
          <cell r="AF33">
            <v>0</v>
          </cell>
          <cell r="AH33">
            <v>0</v>
          </cell>
          <cell r="AI33">
            <v>0</v>
          </cell>
          <cell r="AJ33">
            <v>0</v>
          </cell>
          <cell r="AL33">
            <v>0</v>
          </cell>
          <cell r="AM33">
            <v>0</v>
          </cell>
          <cell r="AN33">
            <v>0</v>
          </cell>
          <cell r="AP33">
            <v>0</v>
          </cell>
          <cell r="AQ33">
            <v>0</v>
          </cell>
        </row>
        <row r="34">
          <cell r="D34" t="str">
            <v>70-003</v>
          </cell>
          <cell r="AB34">
            <v>37000</v>
          </cell>
          <cell r="AD34">
            <v>387911.96</v>
          </cell>
          <cell r="AE34">
            <v>27674.467633665805</v>
          </cell>
          <cell r="AF34">
            <v>0</v>
          </cell>
          <cell r="AH34">
            <v>0</v>
          </cell>
          <cell r="AI34">
            <v>0</v>
          </cell>
          <cell r="AJ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</row>
        <row r="35">
          <cell r="D35" t="str">
            <v>70-003</v>
          </cell>
          <cell r="AB35">
            <v>55500</v>
          </cell>
          <cell r="AD35">
            <v>563098.01</v>
          </cell>
          <cell r="AE35">
            <v>41063.659635151082</v>
          </cell>
          <cell r="AF35">
            <v>0</v>
          </cell>
          <cell r="AH35">
            <v>0</v>
          </cell>
          <cell r="AI35">
            <v>0</v>
          </cell>
          <cell r="AJ35">
            <v>0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Q35">
            <v>0</v>
          </cell>
        </row>
        <row r="36">
          <cell r="D36" t="str">
            <v>70-001</v>
          </cell>
          <cell r="AB36">
            <v>36000</v>
          </cell>
          <cell r="AD36">
            <v>466135.36</v>
          </cell>
          <cell r="AE36">
            <v>34406.544821383468</v>
          </cell>
          <cell r="AF36">
            <v>0</v>
          </cell>
          <cell r="AH36">
            <v>0</v>
          </cell>
          <cell r="AI36">
            <v>0</v>
          </cell>
          <cell r="AJ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Q36">
            <v>0</v>
          </cell>
        </row>
        <row r="37">
          <cell r="D37" t="str">
            <v>70-076</v>
          </cell>
          <cell r="AB37">
            <v>399000</v>
          </cell>
          <cell r="AD37">
            <v>7467354.2699999996</v>
          </cell>
          <cell r="AE37">
            <v>2860080.9021624192</v>
          </cell>
          <cell r="AF37">
            <v>0</v>
          </cell>
          <cell r="AH37">
            <v>0</v>
          </cell>
          <cell r="AI37">
            <v>0</v>
          </cell>
          <cell r="AJ37">
            <v>0</v>
          </cell>
          <cell r="AL37">
            <v>0</v>
          </cell>
          <cell r="AM37">
            <v>0</v>
          </cell>
          <cell r="AN37">
            <v>0</v>
          </cell>
          <cell r="AP37">
            <v>0</v>
          </cell>
          <cell r="AQ37">
            <v>0</v>
          </cell>
        </row>
        <row r="38">
          <cell r="D38" t="str">
            <v>70-030</v>
          </cell>
          <cell r="AB38">
            <v>190000</v>
          </cell>
          <cell r="AD38">
            <v>2247231.5299999998</v>
          </cell>
          <cell r="AE38">
            <v>257315.39279653231</v>
          </cell>
          <cell r="AF38">
            <v>0</v>
          </cell>
          <cell r="AH38">
            <v>0</v>
          </cell>
          <cell r="AI38">
            <v>0</v>
          </cell>
          <cell r="AJ38">
            <v>0</v>
          </cell>
          <cell r="AL38">
            <v>0</v>
          </cell>
          <cell r="AM38">
            <v>0</v>
          </cell>
          <cell r="AN38">
            <v>0</v>
          </cell>
          <cell r="AP38">
            <v>0</v>
          </cell>
          <cell r="AQ38">
            <v>0</v>
          </cell>
        </row>
        <row r="39">
          <cell r="D39" t="str">
            <v>70-016</v>
          </cell>
          <cell r="AB39">
            <v>15000</v>
          </cell>
          <cell r="AD39">
            <v>187699.34</v>
          </cell>
          <cell r="AE39">
            <v>21598.479999999981</v>
          </cell>
          <cell r="AF39">
            <v>0</v>
          </cell>
          <cell r="AH39">
            <v>0</v>
          </cell>
          <cell r="AI39">
            <v>0</v>
          </cell>
          <cell r="AJ39">
            <v>0</v>
          </cell>
          <cell r="AL39">
            <v>0</v>
          </cell>
          <cell r="AM39">
            <v>0</v>
          </cell>
          <cell r="AN39">
            <v>0</v>
          </cell>
          <cell r="AP39">
            <v>0</v>
          </cell>
          <cell r="AQ39">
            <v>0</v>
          </cell>
        </row>
        <row r="40">
          <cell r="D40" t="str">
            <v>70-016</v>
          </cell>
          <cell r="AB40">
            <v>15000</v>
          </cell>
          <cell r="AD40">
            <v>187699.34</v>
          </cell>
          <cell r="AE40">
            <v>21598.479999999981</v>
          </cell>
          <cell r="AF40">
            <v>0</v>
          </cell>
          <cell r="AH40">
            <v>0</v>
          </cell>
          <cell r="AI40">
            <v>0</v>
          </cell>
          <cell r="AJ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</row>
        <row r="41">
          <cell r="D41" t="str">
            <v>70-027</v>
          </cell>
          <cell r="AB41">
            <v>18000</v>
          </cell>
          <cell r="AD41">
            <v>247162.35</v>
          </cell>
          <cell r="AE41">
            <v>18548.562765454506</v>
          </cell>
          <cell r="AF41">
            <v>0</v>
          </cell>
          <cell r="AH41">
            <v>0</v>
          </cell>
          <cell r="AI41">
            <v>0</v>
          </cell>
          <cell r="AJ41">
            <v>0</v>
          </cell>
          <cell r="AL41">
            <v>0</v>
          </cell>
          <cell r="AM41">
            <v>0</v>
          </cell>
          <cell r="AN41">
            <v>0</v>
          </cell>
          <cell r="AP41">
            <v>0</v>
          </cell>
          <cell r="AQ41">
            <v>0</v>
          </cell>
        </row>
        <row r="42">
          <cell r="D42" t="str">
            <v>70-124</v>
          </cell>
          <cell r="AB42">
            <v>304000</v>
          </cell>
          <cell r="AD42">
            <v>3734455.14</v>
          </cell>
          <cell r="AE42">
            <v>544771.3351173125</v>
          </cell>
          <cell r="AF42">
            <v>0</v>
          </cell>
          <cell r="AH42">
            <v>0</v>
          </cell>
          <cell r="AI42">
            <v>0</v>
          </cell>
          <cell r="AJ42">
            <v>0</v>
          </cell>
          <cell r="AL42">
            <v>0</v>
          </cell>
          <cell r="AM42">
            <v>0</v>
          </cell>
          <cell r="AN42">
            <v>0</v>
          </cell>
          <cell r="AP42">
            <v>0</v>
          </cell>
          <cell r="AQ42">
            <v>0</v>
          </cell>
        </row>
        <row r="43">
          <cell r="D43" t="str">
            <v>70-059</v>
          </cell>
          <cell r="AB43">
            <v>111000</v>
          </cell>
          <cell r="AD43">
            <v>1967414.39</v>
          </cell>
          <cell r="AE43">
            <v>669923.17400000012</v>
          </cell>
          <cell r="AF43">
            <v>0</v>
          </cell>
          <cell r="AH43">
            <v>0</v>
          </cell>
          <cell r="AI43">
            <v>0</v>
          </cell>
          <cell r="AJ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</row>
        <row r="44">
          <cell r="D44" t="str">
            <v>70-092</v>
          </cell>
          <cell r="AB44">
            <v>190000</v>
          </cell>
          <cell r="AD44">
            <v>2384744.7200000002</v>
          </cell>
          <cell r="AE44">
            <v>324641.14291610173</v>
          </cell>
          <cell r="AF44">
            <v>0</v>
          </cell>
          <cell r="AH44">
            <v>0</v>
          </cell>
          <cell r="AI44">
            <v>0</v>
          </cell>
          <cell r="AJ44">
            <v>0</v>
          </cell>
          <cell r="AL44">
            <v>0</v>
          </cell>
          <cell r="AM44">
            <v>0</v>
          </cell>
          <cell r="AN44">
            <v>0</v>
          </cell>
          <cell r="AP44">
            <v>0</v>
          </cell>
          <cell r="AQ44">
            <v>0</v>
          </cell>
        </row>
        <row r="45">
          <cell r="D45" t="str">
            <v>70-003</v>
          </cell>
          <cell r="AB45">
            <v>37000</v>
          </cell>
          <cell r="AD45">
            <v>389089.93</v>
          </cell>
          <cell r="AE45">
            <v>27674.467633665805</v>
          </cell>
          <cell r="AF45">
            <v>0</v>
          </cell>
          <cell r="AH45">
            <v>0</v>
          </cell>
          <cell r="AI45">
            <v>0</v>
          </cell>
          <cell r="AJ45">
            <v>0</v>
          </cell>
          <cell r="AL45">
            <v>0</v>
          </cell>
          <cell r="AM45">
            <v>0</v>
          </cell>
          <cell r="AN45">
            <v>0</v>
          </cell>
          <cell r="AP45">
            <v>0</v>
          </cell>
          <cell r="AQ45">
            <v>0</v>
          </cell>
        </row>
        <row r="46">
          <cell r="D46" t="str">
            <v>70-003</v>
          </cell>
          <cell r="AB46">
            <v>37000</v>
          </cell>
          <cell r="AD46">
            <v>363117.15</v>
          </cell>
          <cell r="AE46">
            <v>27674.467633665805</v>
          </cell>
          <cell r="AF46">
            <v>0</v>
          </cell>
          <cell r="AH46">
            <v>0</v>
          </cell>
          <cell r="AI46">
            <v>0</v>
          </cell>
          <cell r="AJ46">
            <v>0</v>
          </cell>
          <cell r="AL46">
            <v>0</v>
          </cell>
          <cell r="AM46">
            <v>0</v>
          </cell>
          <cell r="AN46">
            <v>0</v>
          </cell>
          <cell r="AP46">
            <v>0</v>
          </cell>
          <cell r="AQ46">
            <v>0</v>
          </cell>
        </row>
        <row r="47">
          <cell r="D47" t="str">
            <v>70-003</v>
          </cell>
          <cell r="AB47">
            <v>92500</v>
          </cell>
          <cell r="AD47">
            <v>909968.38</v>
          </cell>
          <cell r="AE47">
            <v>67045.52485528143</v>
          </cell>
          <cell r="AF47">
            <v>0</v>
          </cell>
          <cell r="AH47">
            <v>0</v>
          </cell>
          <cell r="AI47">
            <v>0</v>
          </cell>
          <cell r="AJ47">
            <v>0</v>
          </cell>
          <cell r="AL47">
            <v>0</v>
          </cell>
          <cell r="AM47">
            <v>0</v>
          </cell>
          <cell r="AN47">
            <v>0</v>
          </cell>
          <cell r="AP47">
            <v>0</v>
          </cell>
          <cell r="AQ47">
            <v>0</v>
          </cell>
        </row>
        <row r="48">
          <cell r="D48" t="str">
            <v>70-156</v>
          </cell>
          <cell r="AB48">
            <v>0</v>
          </cell>
          <cell r="AD48">
            <v>0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  <cell r="AJ48">
            <v>0</v>
          </cell>
          <cell r="AM48">
            <v>0</v>
          </cell>
          <cell r="AQ48">
            <v>0</v>
          </cell>
        </row>
        <row r="49">
          <cell r="AB49">
            <v>0</v>
          </cell>
          <cell r="AD49">
            <v>0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  <cell r="AJ49">
            <v>0</v>
          </cell>
          <cell r="AL49">
            <v>0</v>
          </cell>
          <cell r="AM49">
            <v>0</v>
          </cell>
          <cell r="AN49">
            <v>0</v>
          </cell>
          <cell r="AP49">
            <v>0</v>
          </cell>
          <cell r="AQ49">
            <v>0</v>
          </cell>
        </row>
      </sheetData>
      <sheetData sheetId="16" refreshError="1">
        <row r="9">
          <cell r="D9" t="str">
            <v>70-016</v>
          </cell>
          <cell r="AB9">
            <v>0</v>
          </cell>
          <cell r="AD9">
            <v>0</v>
          </cell>
          <cell r="AE9">
            <v>0</v>
          </cell>
          <cell r="AF9">
            <v>0</v>
          </cell>
          <cell r="AH9">
            <v>0</v>
          </cell>
          <cell r="AI9">
            <v>0</v>
          </cell>
          <cell r="AJ9">
            <v>0</v>
          </cell>
          <cell r="AL9">
            <v>0</v>
          </cell>
          <cell r="AM9">
            <v>0</v>
          </cell>
          <cell r="AN9">
            <v>0</v>
          </cell>
          <cell r="AP9">
            <v>0</v>
          </cell>
          <cell r="AQ9">
            <v>0</v>
          </cell>
          <cell r="AR9">
            <v>0</v>
          </cell>
          <cell r="AT9">
            <v>0</v>
          </cell>
          <cell r="AU9">
            <v>0</v>
          </cell>
          <cell r="AV9">
            <v>17000</v>
          </cell>
          <cell r="AX9">
            <v>291138.90999999997</v>
          </cell>
          <cell r="AY9">
            <v>32302.98</v>
          </cell>
        </row>
        <row r="10">
          <cell r="D10" t="str">
            <v>70-066</v>
          </cell>
          <cell r="AB10">
            <v>0</v>
          </cell>
          <cell r="AD10">
            <v>0</v>
          </cell>
          <cell r="AE10">
            <v>0</v>
          </cell>
          <cell r="AF10">
            <v>0</v>
          </cell>
          <cell r="AH10">
            <v>0</v>
          </cell>
          <cell r="AI10">
            <v>0</v>
          </cell>
          <cell r="AJ10">
            <v>0</v>
          </cell>
          <cell r="AL10">
            <v>0</v>
          </cell>
          <cell r="AM10">
            <v>0</v>
          </cell>
          <cell r="AN10">
            <v>0</v>
          </cell>
          <cell r="AP10">
            <v>0</v>
          </cell>
          <cell r="AQ10">
            <v>0</v>
          </cell>
          <cell r="AR10">
            <v>30000</v>
          </cell>
          <cell r="AT10">
            <v>793593.57</v>
          </cell>
          <cell r="AU10">
            <v>28052.577440353914</v>
          </cell>
          <cell r="AV10">
            <v>0</v>
          </cell>
          <cell r="AX10">
            <v>0</v>
          </cell>
          <cell r="AY10">
            <v>0</v>
          </cell>
        </row>
        <row r="11">
          <cell r="D11" t="str">
            <v>70-112</v>
          </cell>
          <cell r="AB11">
            <v>0</v>
          </cell>
          <cell r="AD11">
            <v>0</v>
          </cell>
          <cell r="AE11">
            <v>0</v>
          </cell>
          <cell r="AF11">
            <v>18000</v>
          </cell>
          <cell r="AH11">
            <v>516932.3</v>
          </cell>
          <cell r="AI11">
            <v>128889.32037069005</v>
          </cell>
          <cell r="AJ11">
            <v>0</v>
          </cell>
          <cell r="AL11">
            <v>0</v>
          </cell>
          <cell r="AM11">
            <v>0</v>
          </cell>
          <cell r="AN11">
            <v>0</v>
          </cell>
          <cell r="AP11">
            <v>0</v>
          </cell>
          <cell r="AQ11">
            <v>0</v>
          </cell>
          <cell r="AR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</row>
        <row r="12">
          <cell r="D12" t="str">
            <v>70-016</v>
          </cell>
          <cell r="AB12">
            <v>0</v>
          </cell>
          <cell r="AD12">
            <v>0</v>
          </cell>
          <cell r="AE12">
            <v>0</v>
          </cell>
          <cell r="AF12">
            <v>36000</v>
          </cell>
          <cell r="AH12">
            <v>706702.3</v>
          </cell>
          <cell r="AI12">
            <v>59499.070000000007</v>
          </cell>
          <cell r="AJ12">
            <v>0</v>
          </cell>
          <cell r="AL12">
            <v>0</v>
          </cell>
          <cell r="AM12">
            <v>0</v>
          </cell>
          <cell r="AN12">
            <v>0</v>
          </cell>
          <cell r="AP12">
            <v>0</v>
          </cell>
          <cell r="AQ12">
            <v>0</v>
          </cell>
          <cell r="AR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</row>
        <row r="13">
          <cell r="D13" t="str">
            <v>70-001</v>
          </cell>
          <cell r="AB13">
            <v>0</v>
          </cell>
          <cell r="AD13">
            <v>0</v>
          </cell>
          <cell r="AE13">
            <v>0</v>
          </cell>
          <cell r="AF13">
            <v>18000</v>
          </cell>
          <cell r="AH13">
            <v>342761.76</v>
          </cell>
          <cell r="AI13">
            <v>16115.909523109121</v>
          </cell>
          <cell r="AJ13">
            <v>0</v>
          </cell>
          <cell r="AL13">
            <v>0</v>
          </cell>
          <cell r="AM13">
            <v>0</v>
          </cell>
          <cell r="AN13">
            <v>0</v>
          </cell>
          <cell r="AP13">
            <v>0</v>
          </cell>
          <cell r="AQ13">
            <v>0</v>
          </cell>
          <cell r="AR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</row>
        <row r="14">
          <cell r="D14" t="str">
            <v>70-032</v>
          </cell>
          <cell r="AB14">
            <v>0</v>
          </cell>
          <cell r="AD14">
            <v>0</v>
          </cell>
          <cell r="AE14">
            <v>0</v>
          </cell>
          <cell r="AF14">
            <v>36000</v>
          </cell>
          <cell r="AH14">
            <v>734721.34</v>
          </cell>
          <cell r="AI14">
            <v>30799.452484961923</v>
          </cell>
          <cell r="AJ14">
            <v>0</v>
          </cell>
          <cell r="AL14">
            <v>0</v>
          </cell>
          <cell r="AM14">
            <v>0</v>
          </cell>
          <cell r="AN14">
            <v>0</v>
          </cell>
          <cell r="AP14">
            <v>0</v>
          </cell>
          <cell r="AQ14">
            <v>0</v>
          </cell>
          <cell r="AR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</row>
        <row r="15">
          <cell r="D15" t="str">
            <v>70-066</v>
          </cell>
          <cell r="AB15">
            <v>0</v>
          </cell>
          <cell r="AD15">
            <v>0</v>
          </cell>
          <cell r="AE15">
            <v>0</v>
          </cell>
          <cell r="AF15">
            <v>0</v>
          </cell>
          <cell r="AH15">
            <v>0</v>
          </cell>
          <cell r="AI15">
            <v>0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P15">
            <v>0</v>
          </cell>
          <cell r="AQ15">
            <v>0</v>
          </cell>
          <cell r="AR15">
            <v>30000</v>
          </cell>
          <cell r="AT15">
            <v>799061.34</v>
          </cell>
          <cell r="AU15">
            <v>28052.577440353914</v>
          </cell>
          <cell r="AV15">
            <v>0</v>
          </cell>
          <cell r="AX15">
            <v>0</v>
          </cell>
          <cell r="AY15">
            <v>0</v>
          </cell>
        </row>
        <row r="16">
          <cell r="D16" t="str">
            <v>70-004</v>
          </cell>
          <cell r="AB16">
            <v>0</v>
          </cell>
          <cell r="AD16">
            <v>0</v>
          </cell>
          <cell r="AE16">
            <v>0</v>
          </cell>
          <cell r="AF16">
            <v>0</v>
          </cell>
          <cell r="AH16">
            <v>0</v>
          </cell>
          <cell r="AI16">
            <v>0</v>
          </cell>
          <cell r="AJ16">
            <v>0</v>
          </cell>
          <cell r="AL16">
            <v>0</v>
          </cell>
          <cell r="AM16">
            <v>0</v>
          </cell>
          <cell r="AN16">
            <v>0</v>
          </cell>
          <cell r="AP16">
            <v>0</v>
          </cell>
          <cell r="AQ16">
            <v>0</v>
          </cell>
          <cell r="AR16">
            <v>0</v>
          </cell>
          <cell r="AT16">
            <v>0</v>
          </cell>
          <cell r="AU16">
            <v>0</v>
          </cell>
          <cell r="AV16">
            <v>119000</v>
          </cell>
          <cell r="AX16">
            <v>2060032.8</v>
          </cell>
          <cell r="AY16">
            <v>111453.39293679839</v>
          </cell>
        </row>
        <row r="17">
          <cell r="D17" t="str">
            <v>70-136</v>
          </cell>
          <cell r="AB17">
            <v>0</v>
          </cell>
          <cell r="AD17">
            <v>0</v>
          </cell>
          <cell r="AE17">
            <v>0</v>
          </cell>
          <cell r="AF17">
            <v>239400</v>
          </cell>
          <cell r="AH17">
            <v>4371461.43</v>
          </cell>
          <cell r="AI17">
            <v>147732.84336327272</v>
          </cell>
          <cell r="AJ17">
            <v>0</v>
          </cell>
          <cell r="AL17">
            <v>0</v>
          </cell>
          <cell r="AM17">
            <v>0</v>
          </cell>
          <cell r="AN17">
            <v>0</v>
          </cell>
          <cell r="AP17">
            <v>0</v>
          </cell>
          <cell r="AQ17">
            <v>0</v>
          </cell>
          <cell r="AR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</row>
        <row r="18">
          <cell r="D18" t="str">
            <v>70-016</v>
          </cell>
          <cell r="AB18">
            <v>0</v>
          </cell>
          <cell r="AD18">
            <v>0</v>
          </cell>
          <cell r="AE18">
            <v>0</v>
          </cell>
          <cell r="AF18">
            <v>0</v>
          </cell>
          <cell r="AH18">
            <v>0</v>
          </cell>
          <cell r="AI18">
            <v>0</v>
          </cell>
          <cell r="AJ18">
            <v>0</v>
          </cell>
          <cell r="AL18">
            <v>0</v>
          </cell>
          <cell r="AM18">
            <v>0</v>
          </cell>
          <cell r="AN18">
            <v>0</v>
          </cell>
          <cell r="AP18">
            <v>0</v>
          </cell>
          <cell r="AQ18">
            <v>0</v>
          </cell>
          <cell r="AR18">
            <v>0</v>
          </cell>
          <cell r="AT18">
            <v>0</v>
          </cell>
          <cell r="AU18">
            <v>0</v>
          </cell>
          <cell r="AV18">
            <v>17000</v>
          </cell>
          <cell r="AX18">
            <v>290405.86</v>
          </cell>
          <cell r="AY18">
            <v>32302.98</v>
          </cell>
        </row>
        <row r="19">
          <cell r="D19" t="str">
            <v>70-136</v>
          </cell>
          <cell r="AB19">
            <v>0</v>
          </cell>
          <cell r="AD19">
            <v>0</v>
          </cell>
          <cell r="AE19">
            <v>0</v>
          </cell>
          <cell r="AF19">
            <v>168000</v>
          </cell>
          <cell r="AH19">
            <v>3028467.32</v>
          </cell>
          <cell r="AI19">
            <v>103783.42998220203</v>
          </cell>
          <cell r="AJ19">
            <v>0</v>
          </cell>
          <cell r="AL19">
            <v>0</v>
          </cell>
          <cell r="AM19">
            <v>0</v>
          </cell>
          <cell r="AN19">
            <v>0</v>
          </cell>
          <cell r="AP19">
            <v>0</v>
          </cell>
          <cell r="AQ19">
            <v>0</v>
          </cell>
          <cell r="AR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</row>
        <row r="20">
          <cell r="D20" t="str">
            <v>70-001</v>
          </cell>
          <cell r="AB20">
            <v>0</v>
          </cell>
          <cell r="AD20">
            <v>0</v>
          </cell>
          <cell r="AE20">
            <v>0</v>
          </cell>
          <cell r="AF20">
            <v>18000</v>
          </cell>
          <cell r="AH20">
            <v>332953.83</v>
          </cell>
          <cell r="AI20">
            <v>16115.909523109121</v>
          </cell>
          <cell r="AJ20">
            <v>0</v>
          </cell>
          <cell r="AL20">
            <v>0</v>
          </cell>
          <cell r="AM20">
            <v>0</v>
          </cell>
          <cell r="AN20">
            <v>0</v>
          </cell>
          <cell r="AP20">
            <v>0</v>
          </cell>
          <cell r="AQ20">
            <v>0</v>
          </cell>
          <cell r="AR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</row>
        <row r="21">
          <cell r="D21" t="str">
            <v>70-027</v>
          </cell>
          <cell r="AB21">
            <v>0</v>
          </cell>
          <cell r="AD21">
            <v>0</v>
          </cell>
          <cell r="AE21">
            <v>0</v>
          </cell>
          <cell r="AF21">
            <v>0</v>
          </cell>
          <cell r="AH21">
            <v>0</v>
          </cell>
          <cell r="AI21">
            <v>0</v>
          </cell>
          <cell r="AJ21">
            <v>0</v>
          </cell>
          <cell r="AL21">
            <v>0</v>
          </cell>
          <cell r="AM21">
            <v>0</v>
          </cell>
          <cell r="AN21">
            <v>0</v>
          </cell>
          <cell r="AP21">
            <v>0</v>
          </cell>
          <cell r="AQ21">
            <v>0</v>
          </cell>
          <cell r="AR21">
            <v>15000</v>
          </cell>
          <cell r="AT21">
            <v>357706.65</v>
          </cell>
          <cell r="AU21">
            <v>17362.420517337156</v>
          </cell>
          <cell r="AV21">
            <v>0</v>
          </cell>
          <cell r="AX21">
            <v>0</v>
          </cell>
          <cell r="AY21">
            <v>0</v>
          </cell>
        </row>
        <row r="22">
          <cell r="D22" t="str">
            <v>70-142</v>
          </cell>
          <cell r="AB22">
            <v>0</v>
          </cell>
          <cell r="AD22">
            <v>0</v>
          </cell>
          <cell r="AE22">
            <v>0</v>
          </cell>
          <cell r="AF22">
            <v>0</v>
          </cell>
          <cell r="AH22">
            <v>0</v>
          </cell>
          <cell r="AI22">
            <v>0</v>
          </cell>
          <cell r="AJ22">
            <v>0</v>
          </cell>
          <cell r="AL22">
            <v>0</v>
          </cell>
          <cell r="AM22">
            <v>0</v>
          </cell>
          <cell r="AN22">
            <v>0</v>
          </cell>
          <cell r="AP22">
            <v>0</v>
          </cell>
          <cell r="AQ22">
            <v>0</v>
          </cell>
          <cell r="AR22">
            <v>0</v>
          </cell>
          <cell r="AT22">
            <v>0</v>
          </cell>
          <cell r="AU22">
            <v>0</v>
          </cell>
          <cell r="AV22">
            <v>17000</v>
          </cell>
          <cell r="AX22">
            <v>292467.77</v>
          </cell>
          <cell r="AY22">
            <v>48123.701523676384</v>
          </cell>
        </row>
        <row r="23">
          <cell r="D23" t="str">
            <v>70-140</v>
          </cell>
          <cell r="AB23">
            <v>0</v>
          </cell>
          <cell r="AD23">
            <v>0</v>
          </cell>
          <cell r="AE23">
            <v>0</v>
          </cell>
          <cell r="AF23">
            <v>0</v>
          </cell>
          <cell r="AH23">
            <v>0</v>
          </cell>
          <cell r="AI23">
            <v>0</v>
          </cell>
          <cell r="AJ23">
            <v>0</v>
          </cell>
          <cell r="AL23">
            <v>0</v>
          </cell>
          <cell r="AM23">
            <v>0</v>
          </cell>
          <cell r="AN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0</v>
          </cell>
          <cell r="AU23">
            <v>0</v>
          </cell>
          <cell r="AV23">
            <v>17000</v>
          </cell>
          <cell r="AX23">
            <v>273777.21999999997</v>
          </cell>
          <cell r="AY23">
            <v>48123.701523676384</v>
          </cell>
        </row>
        <row r="24">
          <cell r="D24" t="str">
            <v>70-001</v>
          </cell>
          <cell r="AB24">
            <v>0</v>
          </cell>
          <cell r="AD24">
            <v>0</v>
          </cell>
          <cell r="AE24">
            <v>0</v>
          </cell>
          <cell r="AF24">
            <v>0</v>
          </cell>
          <cell r="AH24">
            <v>0</v>
          </cell>
          <cell r="AI24">
            <v>0</v>
          </cell>
          <cell r="AJ24">
            <v>0</v>
          </cell>
          <cell r="AL24">
            <v>0</v>
          </cell>
          <cell r="AM24">
            <v>0</v>
          </cell>
          <cell r="AN24">
            <v>0</v>
          </cell>
          <cell r="AP24">
            <v>0</v>
          </cell>
          <cell r="AQ24">
            <v>0</v>
          </cell>
          <cell r="AR24">
            <v>45000</v>
          </cell>
          <cell r="AT24">
            <v>1026155.59</v>
          </cell>
          <cell r="AU24">
            <v>49237.514601955096</v>
          </cell>
          <cell r="AV24">
            <v>0</v>
          </cell>
          <cell r="AX24">
            <v>0</v>
          </cell>
          <cell r="AY24">
            <v>0</v>
          </cell>
        </row>
        <row r="25">
          <cell r="D25" t="str">
            <v>70-112</v>
          </cell>
          <cell r="AB25">
            <v>0</v>
          </cell>
          <cell r="AD25">
            <v>0</v>
          </cell>
          <cell r="AE25">
            <v>0</v>
          </cell>
          <cell r="AF25">
            <v>36000</v>
          </cell>
          <cell r="AH25">
            <v>1022760.36</v>
          </cell>
          <cell r="AI25">
            <v>246463.894752655</v>
          </cell>
          <cell r="AJ25">
            <v>0</v>
          </cell>
          <cell r="AL25">
            <v>0</v>
          </cell>
          <cell r="AM25">
            <v>0</v>
          </cell>
          <cell r="AN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</row>
        <row r="26">
          <cell r="D26" t="str">
            <v>70-145</v>
          </cell>
          <cell r="AB26">
            <v>0</v>
          </cell>
          <cell r="AD26">
            <v>0</v>
          </cell>
          <cell r="AE26">
            <v>0</v>
          </cell>
          <cell r="AF26">
            <v>0</v>
          </cell>
          <cell r="AH26">
            <v>0</v>
          </cell>
          <cell r="AI26">
            <v>0</v>
          </cell>
          <cell r="AJ26">
            <v>0</v>
          </cell>
          <cell r="AL26">
            <v>0</v>
          </cell>
          <cell r="AM26">
            <v>0</v>
          </cell>
          <cell r="AN26">
            <v>0</v>
          </cell>
          <cell r="AP26">
            <v>0</v>
          </cell>
          <cell r="AQ26">
            <v>0</v>
          </cell>
          <cell r="AR26">
            <v>0</v>
          </cell>
          <cell r="AT26">
            <v>0</v>
          </cell>
          <cell r="AU26">
            <v>0</v>
          </cell>
          <cell r="AV26">
            <v>34000</v>
          </cell>
          <cell r="AX26">
            <v>582136.82999999996</v>
          </cell>
          <cell r="AY26">
            <v>94435.866165165688</v>
          </cell>
        </row>
        <row r="27">
          <cell r="D27" t="str">
            <v>70-143</v>
          </cell>
          <cell r="AB27">
            <v>0</v>
          </cell>
          <cell r="AD27">
            <v>0</v>
          </cell>
          <cell r="AE27">
            <v>0</v>
          </cell>
          <cell r="AF27">
            <v>0</v>
          </cell>
          <cell r="AH27">
            <v>0</v>
          </cell>
          <cell r="AI27">
            <v>0</v>
          </cell>
          <cell r="AJ27">
            <v>0</v>
          </cell>
          <cell r="AL27">
            <v>0</v>
          </cell>
          <cell r="AM27">
            <v>0</v>
          </cell>
          <cell r="AN27">
            <v>0</v>
          </cell>
          <cell r="AP27">
            <v>0</v>
          </cell>
          <cell r="AQ27">
            <v>0</v>
          </cell>
          <cell r="AR27">
            <v>0</v>
          </cell>
          <cell r="AT27">
            <v>0</v>
          </cell>
          <cell r="AU27">
            <v>0</v>
          </cell>
          <cell r="AV27">
            <v>17000</v>
          </cell>
          <cell r="AX27">
            <v>291068.42</v>
          </cell>
          <cell r="AY27">
            <v>48123.701523676384</v>
          </cell>
        </row>
        <row r="28">
          <cell r="D28" t="str">
            <v>70-156</v>
          </cell>
          <cell r="AB28">
            <v>0</v>
          </cell>
          <cell r="AD28">
            <v>0</v>
          </cell>
          <cell r="AE28">
            <v>0</v>
          </cell>
          <cell r="AF28">
            <v>0</v>
          </cell>
          <cell r="AH28">
            <v>0</v>
          </cell>
          <cell r="AI28">
            <v>0</v>
          </cell>
          <cell r="AJ28">
            <v>0</v>
          </cell>
          <cell r="AL28">
            <v>0</v>
          </cell>
          <cell r="AM28">
            <v>0</v>
          </cell>
          <cell r="AN28">
            <v>0</v>
          </cell>
          <cell r="AP28">
            <v>0</v>
          </cell>
          <cell r="AQ28">
            <v>0</v>
          </cell>
          <cell r="AR28">
            <v>0</v>
          </cell>
          <cell r="AT28">
            <v>0</v>
          </cell>
          <cell r="AU28">
            <v>0</v>
          </cell>
          <cell r="AV28">
            <v>85000</v>
          </cell>
          <cell r="AX28">
            <v>1326365.8400000001</v>
          </cell>
          <cell r="AY28">
            <v>62651.096327006715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0">
          <cell r="U40">
            <v>1420762</v>
          </cell>
        </row>
      </sheetData>
      <sheetData sheetId="26" refreshError="1">
        <row r="8">
          <cell r="A8" t="str">
            <v>AD</v>
          </cell>
          <cell r="B8" t="str">
            <v>Andorra</v>
          </cell>
        </row>
        <row r="9">
          <cell r="A9" t="str">
            <v>AE</v>
          </cell>
          <cell r="B9" t="str">
            <v>United Arab Emirates</v>
          </cell>
        </row>
        <row r="10">
          <cell r="A10" t="str">
            <v>AF</v>
          </cell>
          <cell r="B10" t="str">
            <v>Afghanistan</v>
          </cell>
        </row>
        <row r="11">
          <cell r="A11" t="str">
            <v>AG</v>
          </cell>
          <cell r="B11" t="str">
            <v>Antigua and Barbuda</v>
          </cell>
        </row>
        <row r="12">
          <cell r="A12" t="str">
            <v>AI</v>
          </cell>
          <cell r="B12" t="str">
            <v>Anguilla</v>
          </cell>
        </row>
        <row r="13">
          <cell r="A13" t="str">
            <v>AL</v>
          </cell>
          <cell r="B13" t="str">
            <v>Albania</v>
          </cell>
        </row>
        <row r="14">
          <cell r="A14" t="str">
            <v>AM</v>
          </cell>
          <cell r="B14" t="str">
            <v>Armenia</v>
          </cell>
        </row>
        <row r="15">
          <cell r="A15" t="str">
            <v>AN</v>
          </cell>
          <cell r="B15" t="str">
            <v>Netherlands Antilles</v>
          </cell>
        </row>
        <row r="16">
          <cell r="A16" t="str">
            <v>AO</v>
          </cell>
          <cell r="B16" t="str">
            <v>Angola</v>
          </cell>
        </row>
        <row r="17">
          <cell r="A17" t="str">
            <v>AQ</v>
          </cell>
          <cell r="B17" t="str">
            <v>Antarctica</v>
          </cell>
        </row>
        <row r="18">
          <cell r="A18" t="str">
            <v>AR</v>
          </cell>
          <cell r="B18" t="str">
            <v>Argentina</v>
          </cell>
        </row>
        <row r="19">
          <cell r="A19" t="str">
            <v>AS</v>
          </cell>
          <cell r="B19" t="str">
            <v>American Samoa</v>
          </cell>
        </row>
        <row r="20">
          <cell r="A20" t="str">
            <v>AT</v>
          </cell>
          <cell r="B20" t="str">
            <v>Austria</v>
          </cell>
        </row>
        <row r="21">
          <cell r="A21" t="str">
            <v>AU</v>
          </cell>
          <cell r="B21" t="str">
            <v>Australia</v>
          </cell>
        </row>
        <row r="22">
          <cell r="A22" t="str">
            <v>AW</v>
          </cell>
          <cell r="B22" t="str">
            <v>Aruba</v>
          </cell>
        </row>
        <row r="23">
          <cell r="A23" t="str">
            <v>AZ</v>
          </cell>
          <cell r="B23" t="str">
            <v>Azerbaijan</v>
          </cell>
        </row>
        <row r="24">
          <cell r="A24" t="str">
            <v>BA</v>
          </cell>
          <cell r="B24" t="str">
            <v>Bosnia and Herzegovina</v>
          </cell>
        </row>
        <row r="25">
          <cell r="A25" t="str">
            <v>BB</v>
          </cell>
          <cell r="B25" t="str">
            <v>Barbados</v>
          </cell>
        </row>
        <row r="26">
          <cell r="A26" t="str">
            <v>BD</v>
          </cell>
          <cell r="B26" t="str">
            <v>Bangladesh</v>
          </cell>
        </row>
        <row r="27">
          <cell r="A27" t="str">
            <v>BE</v>
          </cell>
          <cell r="B27" t="str">
            <v>Belgium</v>
          </cell>
        </row>
        <row r="28">
          <cell r="A28" t="str">
            <v>BF</v>
          </cell>
          <cell r="B28" t="str">
            <v>Burkina Faso</v>
          </cell>
        </row>
        <row r="29">
          <cell r="A29" t="str">
            <v>BG</v>
          </cell>
          <cell r="B29" t="str">
            <v>Bulgaria</v>
          </cell>
        </row>
        <row r="30">
          <cell r="A30" t="str">
            <v>BH</v>
          </cell>
          <cell r="B30" t="str">
            <v>Bahrain</v>
          </cell>
        </row>
        <row r="31">
          <cell r="A31" t="str">
            <v>BI</v>
          </cell>
          <cell r="B31" t="str">
            <v>Burundi</v>
          </cell>
        </row>
        <row r="32">
          <cell r="A32" t="str">
            <v>BJ</v>
          </cell>
          <cell r="B32" t="str">
            <v>Benin</v>
          </cell>
        </row>
        <row r="33">
          <cell r="A33" t="str">
            <v>BM</v>
          </cell>
          <cell r="B33" t="str">
            <v>Bermuda</v>
          </cell>
        </row>
        <row r="34">
          <cell r="A34" t="str">
            <v>BN</v>
          </cell>
          <cell r="B34" t="str">
            <v>Brunei Darussalam</v>
          </cell>
        </row>
        <row r="35">
          <cell r="A35" t="str">
            <v>BO</v>
          </cell>
          <cell r="B35" t="str">
            <v>Bolivia</v>
          </cell>
        </row>
        <row r="36">
          <cell r="A36" t="str">
            <v>BR</v>
          </cell>
          <cell r="B36" t="str">
            <v>Brazil</v>
          </cell>
        </row>
        <row r="37">
          <cell r="A37" t="str">
            <v>BS</v>
          </cell>
          <cell r="B37" t="str">
            <v>Bahamas</v>
          </cell>
        </row>
        <row r="38">
          <cell r="A38" t="str">
            <v>BT</v>
          </cell>
          <cell r="B38" t="str">
            <v>Bhutan</v>
          </cell>
        </row>
        <row r="39">
          <cell r="A39" t="str">
            <v>BV</v>
          </cell>
          <cell r="B39" t="str">
            <v>Bouvet Island</v>
          </cell>
        </row>
        <row r="40">
          <cell r="A40" t="str">
            <v>BW</v>
          </cell>
          <cell r="B40" t="str">
            <v>Botswana</v>
          </cell>
        </row>
        <row r="41">
          <cell r="A41" t="str">
            <v>BY</v>
          </cell>
          <cell r="B41" t="str">
            <v>Belarus</v>
          </cell>
        </row>
        <row r="42">
          <cell r="A42" t="str">
            <v>BZ</v>
          </cell>
          <cell r="B42" t="str">
            <v>Belize</v>
          </cell>
        </row>
        <row r="43">
          <cell r="A43" t="str">
            <v>CA</v>
          </cell>
          <cell r="B43" t="str">
            <v>Canada</v>
          </cell>
        </row>
        <row r="44">
          <cell r="A44" t="str">
            <v>CC</v>
          </cell>
          <cell r="B44" t="str">
            <v>Cocos (Keeling) Islands</v>
          </cell>
        </row>
        <row r="45">
          <cell r="A45" t="str">
            <v>CF</v>
          </cell>
          <cell r="B45" t="str">
            <v>Central African Republic</v>
          </cell>
        </row>
        <row r="46">
          <cell r="A46" t="str">
            <v>CG</v>
          </cell>
          <cell r="B46" t="str">
            <v>Congo</v>
          </cell>
        </row>
        <row r="47">
          <cell r="A47" t="str">
            <v>CH</v>
          </cell>
          <cell r="B47" t="str">
            <v>Switzerland</v>
          </cell>
        </row>
        <row r="48">
          <cell r="A48" t="str">
            <v>CI</v>
          </cell>
          <cell r="B48" t="str">
            <v>Cote D'Ivoire (Ivory Coast)</v>
          </cell>
        </row>
        <row r="49">
          <cell r="A49" t="str">
            <v>CK</v>
          </cell>
          <cell r="B49" t="str">
            <v>Cook Islands</v>
          </cell>
        </row>
        <row r="50">
          <cell r="A50" t="str">
            <v>CL</v>
          </cell>
          <cell r="B50" t="str">
            <v>Chile</v>
          </cell>
        </row>
        <row r="51">
          <cell r="A51" t="str">
            <v>CM</v>
          </cell>
          <cell r="B51" t="str">
            <v>Cameroon</v>
          </cell>
        </row>
        <row r="52">
          <cell r="A52" t="str">
            <v>CN</v>
          </cell>
          <cell r="B52" t="str">
            <v>China</v>
          </cell>
        </row>
        <row r="53">
          <cell r="A53" t="str">
            <v>CO</v>
          </cell>
          <cell r="B53" t="str">
            <v>Colombia</v>
          </cell>
        </row>
        <row r="54">
          <cell r="A54" t="str">
            <v>CR</v>
          </cell>
          <cell r="B54" t="str">
            <v>Costa Rica</v>
          </cell>
        </row>
        <row r="55">
          <cell r="A55" t="str">
            <v>CS</v>
          </cell>
          <cell r="B55" t="str">
            <v>Czechoslovakia (former)</v>
          </cell>
        </row>
        <row r="56">
          <cell r="A56" t="str">
            <v>CU</v>
          </cell>
          <cell r="B56" t="str">
            <v>Cuba</v>
          </cell>
        </row>
        <row r="57">
          <cell r="A57" t="str">
            <v>CV</v>
          </cell>
          <cell r="B57" t="str">
            <v>Cape Verde</v>
          </cell>
        </row>
        <row r="58">
          <cell r="A58" t="str">
            <v>CX</v>
          </cell>
          <cell r="B58" t="str">
            <v>Christmas Island</v>
          </cell>
        </row>
        <row r="59">
          <cell r="A59" t="str">
            <v>CY</v>
          </cell>
          <cell r="B59" t="str">
            <v>Cyprus</v>
          </cell>
        </row>
        <row r="60">
          <cell r="A60" t="str">
            <v>CZ</v>
          </cell>
          <cell r="B60" t="str">
            <v>Czech Republic</v>
          </cell>
        </row>
        <row r="61">
          <cell r="A61" t="str">
            <v>DE</v>
          </cell>
          <cell r="B61" t="str">
            <v>Germany</v>
          </cell>
        </row>
        <row r="62">
          <cell r="A62" t="str">
            <v>DJ</v>
          </cell>
          <cell r="B62" t="str">
            <v>Djibouti</v>
          </cell>
        </row>
        <row r="63">
          <cell r="A63" t="str">
            <v>DK</v>
          </cell>
          <cell r="B63" t="str">
            <v>Denmark</v>
          </cell>
        </row>
        <row r="64">
          <cell r="A64" t="str">
            <v>DM</v>
          </cell>
          <cell r="B64" t="str">
            <v>Dominica</v>
          </cell>
        </row>
        <row r="65">
          <cell r="A65" t="str">
            <v>DO</v>
          </cell>
          <cell r="B65" t="str">
            <v>Dominican Republic</v>
          </cell>
        </row>
        <row r="66">
          <cell r="A66" t="str">
            <v>DZ</v>
          </cell>
          <cell r="B66" t="str">
            <v>Algeria</v>
          </cell>
        </row>
        <row r="67">
          <cell r="A67" t="str">
            <v>EC</v>
          </cell>
          <cell r="B67" t="str">
            <v>Ecuador</v>
          </cell>
        </row>
        <row r="68">
          <cell r="A68" t="str">
            <v>EE</v>
          </cell>
          <cell r="B68" t="str">
            <v>Estonia</v>
          </cell>
        </row>
        <row r="69">
          <cell r="A69" t="str">
            <v>EG</v>
          </cell>
          <cell r="B69" t="str">
            <v>Egypt</v>
          </cell>
        </row>
        <row r="70">
          <cell r="A70" t="str">
            <v>EH</v>
          </cell>
          <cell r="B70" t="str">
            <v>Western Sahara</v>
          </cell>
        </row>
        <row r="71">
          <cell r="A71" t="str">
            <v>ER</v>
          </cell>
          <cell r="B71" t="str">
            <v>Eritrea</v>
          </cell>
        </row>
        <row r="72">
          <cell r="A72" t="str">
            <v>ES</v>
          </cell>
          <cell r="B72" t="str">
            <v>Spain</v>
          </cell>
        </row>
        <row r="73">
          <cell r="A73" t="str">
            <v>ET</v>
          </cell>
          <cell r="B73" t="str">
            <v>Ethiopia</v>
          </cell>
        </row>
        <row r="74">
          <cell r="A74" t="str">
            <v>FI</v>
          </cell>
          <cell r="B74" t="str">
            <v>Finland</v>
          </cell>
        </row>
        <row r="75">
          <cell r="A75" t="str">
            <v>FJ</v>
          </cell>
          <cell r="B75" t="str">
            <v>Fiji</v>
          </cell>
        </row>
        <row r="76">
          <cell r="A76" t="str">
            <v>FK</v>
          </cell>
          <cell r="B76" t="str">
            <v>Falkland Islands (Malvinas)</v>
          </cell>
        </row>
        <row r="77">
          <cell r="A77" t="str">
            <v>FM</v>
          </cell>
          <cell r="B77" t="str">
            <v>Micronesia</v>
          </cell>
        </row>
        <row r="78">
          <cell r="A78" t="str">
            <v>FO</v>
          </cell>
          <cell r="B78" t="str">
            <v>Faroe Islands</v>
          </cell>
        </row>
        <row r="79">
          <cell r="A79" t="str">
            <v>FR</v>
          </cell>
          <cell r="B79" t="str">
            <v>France</v>
          </cell>
        </row>
        <row r="80">
          <cell r="A80" t="str">
            <v>FX</v>
          </cell>
          <cell r="B80" t="str">
            <v>France, Metropolitan</v>
          </cell>
        </row>
        <row r="81">
          <cell r="A81" t="str">
            <v>GA</v>
          </cell>
          <cell r="B81" t="str">
            <v>Gabon</v>
          </cell>
        </row>
        <row r="82">
          <cell r="A82" t="str">
            <v>GB</v>
          </cell>
          <cell r="B82" t="str">
            <v>Great Britain (UK)</v>
          </cell>
        </row>
        <row r="83">
          <cell r="A83" t="str">
            <v>GD</v>
          </cell>
          <cell r="B83" t="str">
            <v>Grenada</v>
          </cell>
        </row>
        <row r="84">
          <cell r="A84" t="str">
            <v>GE</v>
          </cell>
          <cell r="B84" t="str">
            <v>Georgia</v>
          </cell>
        </row>
        <row r="85">
          <cell r="A85" t="str">
            <v>GF</v>
          </cell>
          <cell r="B85" t="str">
            <v>French Guiana</v>
          </cell>
        </row>
        <row r="86">
          <cell r="A86" t="str">
            <v>GH</v>
          </cell>
          <cell r="B86" t="str">
            <v>Ghana</v>
          </cell>
        </row>
        <row r="87">
          <cell r="A87" t="str">
            <v>GI</v>
          </cell>
          <cell r="B87" t="str">
            <v>Gibraltar</v>
          </cell>
        </row>
        <row r="88">
          <cell r="A88" t="str">
            <v>GL</v>
          </cell>
          <cell r="B88" t="str">
            <v>Greenland</v>
          </cell>
        </row>
        <row r="89">
          <cell r="A89" t="str">
            <v>GM</v>
          </cell>
          <cell r="B89" t="str">
            <v>Gambia</v>
          </cell>
        </row>
        <row r="90">
          <cell r="A90" t="str">
            <v>GN</v>
          </cell>
          <cell r="B90" t="str">
            <v>Guinea</v>
          </cell>
        </row>
        <row r="91">
          <cell r="A91" t="str">
            <v>GP</v>
          </cell>
          <cell r="B91" t="str">
            <v>Guadeloupe</v>
          </cell>
        </row>
        <row r="92">
          <cell r="A92" t="str">
            <v>GQ</v>
          </cell>
          <cell r="B92" t="str">
            <v>Equatorial Guinea</v>
          </cell>
        </row>
        <row r="93">
          <cell r="A93" t="str">
            <v>GR</v>
          </cell>
          <cell r="B93" t="str">
            <v>Greece</v>
          </cell>
        </row>
        <row r="94">
          <cell r="A94" t="str">
            <v>GS</v>
          </cell>
          <cell r="B94" t="str">
            <v>S. Georgia and S. Sandwich Isls.</v>
          </cell>
        </row>
        <row r="95">
          <cell r="A95" t="str">
            <v>GT</v>
          </cell>
          <cell r="B95" t="str">
            <v>Guatemala</v>
          </cell>
        </row>
        <row r="96">
          <cell r="A96" t="str">
            <v>GU</v>
          </cell>
          <cell r="B96" t="str">
            <v>Guam</v>
          </cell>
        </row>
        <row r="97">
          <cell r="A97" t="str">
            <v>GW</v>
          </cell>
          <cell r="B97" t="str">
            <v>Guinea-Bissau</v>
          </cell>
        </row>
        <row r="98">
          <cell r="A98" t="str">
            <v>GY</v>
          </cell>
          <cell r="B98" t="str">
            <v>Guyana</v>
          </cell>
        </row>
        <row r="99">
          <cell r="A99" t="str">
            <v>HK</v>
          </cell>
          <cell r="B99" t="str">
            <v>Hong Kong</v>
          </cell>
        </row>
        <row r="100">
          <cell r="A100" t="str">
            <v>HM</v>
          </cell>
          <cell r="B100" t="str">
            <v>Heard and McDonald Islands</v>
          </cell>
        </row>
        <row r="101">
          <cell r="A101" t="str">
            <v>HN</v>
          </cell>
          <cell r="B101" t="str">
            <v>Honduras</v>
          </cell>
        </row>
        <row r="102">
          <cell r="A102" t="str">
            <v>HR</v>
          </cell>
          <cell r="B102" t="str">
            <v>Croatia (Hrvatska)</v>
          </cell>
        </row>
        <row r="103">
          <cell r="A103" t="str">
            <v>HT</v>
          </cell>
          <cell r="B103" t="str">
            <v>Haiti</v>
          </cell>
        </row>
        <row r="104">
          <cell r="A104" t="str">
            <v>HU</v>
          </cell>
          <cell r="B104" t="str">
            <v>Hungary</v>
          </cell>
        </row>
        <row r="105">
          <cell r="A105" t="str">
            <v>ID</v>
          </cell>
          <cell r="B105" t="str">
            <v>Indonesia</v>
          </cell>
        </row>
        <row r="106">
          <cell r="A106" t="str">
            <v>IE</v>
          </cell>
          <cell r="B106" t="str">
            <v>Ireland</v>
          </cell>
        </row>
        <row r="107">
          <cell r="A107" t="str">
            <v>IL</v>
          </cell>
          <cell r="B107" t="str">
            <v>Israel</v>
          </cell>
        </row>
        <row r="108">
          <cell r="A108" t="str">
            <v>IN</v>
          </cell>
          <cell r="B108" t="str">
            <v>India</v>
          </cell>
        </row>
        <row r="109">
          <cell r="A109" t="str">
            <v>IO</v>
          </cell>
          <cell r="B109" t="str">
            <v>British Indian Ocean Territory</v>
          </cell>
        </row>
        <row r="110">
          <cell r="A110" t="str">
            <v>IQ</v>
          </cell>
          <cell r="B110" t="str">
            <v>Iraq</v>
          </cell>
        </row>
        <row r="111">
          <cell r="A111" t="str">
            <v>IR</v>
          </cell>
          <cell r="B111" t="str">
            <v>Iran</v>
          </cell>
        </row>
        <row r="112">
          <cell r="A112" t="str">
            <v>IS</v>
          </cell>
          <cell r="B112" t="str">
            <v>Iceland</v>
          </cell>
        </row>
        <row r="113">
          <cell r="A113" t="str">
            <v>IT</v>
          </cell>
          <cell r="B113" t="str">
            <v>Italy</v>
          </cell>
        </row>
        <row r="114">
          <cell r="A114" t="str">
            <v>JM</v>
          </cell>
          <cell r="B114" t="str">
            <v>Jamaica</v>
          </cell>
        </row>
        <row r="115">
          <cell r="A115" t="str">
            <v>JO</v>
          </cell>
          <cell r="B115" t="str">
            <v>Jordan</v>
          </cell>
        </row>
        <row r="116">
          <cell r="A116" t="str">
            <v>JP</v>
          </cell>
          <cell r="B116" t="str">
            <v>Japan</v>
          </cell>
        </row>
        <row r="117">
          <cell r="A117" t="str">
            <v>KE</v>
          </cell>
          <cell r="B117" t="str">
            <v>Kenya</v>
          </cell>
        </row>
        <row r="118">
          <cell r="A118" t="str">
            <v>KG</v>
          </cell>
          <cell r="B118" t="str">
            <v>Kyrgyzstan</v>
          </cell>
        </row>
        <row r="119">
          <cell r="A119" t="str">
            <v>KH</v>
          </cell>
          <cell r="B119" t="str">
            <v>Cambodia</v>
          </cell>
        </row>
        <row r="120">
          <cell r="A120" t="str">
            <v>KI</v>
          </cell>
          <cell r="B120" t="str">
            <v>Kiribati</v>
          </cell>
        </row>
        <row r="121">
          <cell r="A121" t="str">
            <v>KM</v>
          </cell>
          <cell r="B121" t="str">
            <v>Comoros</v>
          </cell>
        </row>
        <row r="122">
          <cell r="A122" t="str">
            <v>KN</v>
          </cell>
          <cell r="B122" t="str">
            <v>Saint Kitts and Nevis</v>
          </cell>
        </row>
        <row r="123">
          <cell r="A123" t="str">
            <v>KP</v>
          </cell>
          <cell r="B123" t="str">
            <v>Korea (North)</v>
          </cell>
        </row>
        <row r="124">
          <cell r="A124" t="str">
            <v>KR</v>
          </cell>
          <cell r="B124" t="str">
            <v>Korea (South)</v>
          </cell>
        </row>
        <row r="125">
          <cell r="A125" t="str">
            <v>KW</v>
          </cell>
          <cell r="B125" t="str">
            <v>Kuwait</v>
          </cell>
        </row>
        <row r="126">
          <cell r="A126" t="str">
            <v>KY</v>
          </cell>
          <cell r="B126" t="str">
            <v>Cayman Islands</v>
          </cell>
        </row>
        <row r="127">
          <cell r="A127" t="str">
            <v>KZ</v>
          </cell>
          <cell r="B127" t="str">
            <v>Kazakhstan</v>
          </cell>
        </row>
        <row r="128">
          <cell r="A128" t="str">
            <v>LA</v>
          </cell>
          <cell r="B128" t="str">
            <v>Laos</v>
          </cell>
        </row>
        <row r="129">
          <cell r="A129" t="str">
            <v>LB</v>
          </cell>
          <cell r="B129" t="str">
            <v>Lebanon</v>
          </cell>
        </row>
        <row r="130">
          <cell r="A130" t="str">
            <v>LC</v>
          </cell>
          <cell r="B130" t="str">
            <v>Saint Lucia</v>
          </cell>
        </row>
        <row r="131">
          <cell r="A131" t="str">
            <v>LI</v>
          </cell>
          <cell r="B131" t="str">
            <v>Liechtenstein</v>
          </cell>
        </row>
        <row r="132">
          <cell r="A132" t="str">
            <v>LK</v>
          </cell>
          <cell r="B132" t="str">
            <v>Sri Lanka</v>
          </cell>
        </row>
        <row r="133">
          <cell r="A133" t="str">
            <v>LR</v>
          </cell>
          <cell r="B133" t="str">
            <v>Liberia</v>
          </cell>
        </row>
        <row r="134">
          <cell r="A134" t="str">
            <v>LS</v>
          </cell>
          <cell r="B134" t="str">
            <v>Lesotho</v>
          </cell>
        </row>
        <row r="135">
          <cell r="A135" t="str">
            <v>LT</v>
          </cell>
          <cell r="B135" t="str">
            <v>Lithuania</v>
          </cell>
        </row>
        <row r="136">
          <cell r="A136" t="str">
            <v>LU</v>
          </cell>
          <cell r="B136" t="str">
            <v>Luxembourg</v>
          </cell>
        </row>
        <row r="137">
          <cell r="A137" t="str">
            <v>LV</v>
          </cell>
          <cell r="B137" t="str">
            <v>Latvia</v>
          </cell>
        </row>
        <row r="138">
          <cell r="A138" t="str">
            <v>LY</v>
          </cell>
          <cell r="B138" t="str">
            <v>Libya</v>
          </cell>
        </row>
        <row r="139">
          <cell r="A139" t="str">
            <v>MA</v>
          </cell>
          <cell r="B139" t="str">
            <v>Morocco</v>
          </cell>
        </row>
        <row r="140">
          <cell r="A140" t="str">
            <v>MC</v>
          </cell>
          <cell r="B140" t="str">
            <v>Monaco</v>
          </cell>
        </row>
        <row r="141">
          <cell r="A141" t="str">
            <v>MD</v>
          </cell>
          <cell r="B141" t="str">
            <v>Moldova</v>
          </cell>
        </row>
        <row r="142">
          <cell r="A142" t="str">
            <v>MG</v>
          </cell>
          <cell r="B142" t="str">
            <v>Madagascar</v>
          </cell>
        </row>
        <row r="143">
          <cell r="A143" t="str">
            <v>MH</v>
          </cell>
          <cell r="B143" t="str">
            <v>Marshall Islands</v>
          </cell>
        </row>
        <row r="144">
          <cell r="A144" t="str">
            <v>MK</v>
          </cell>
          <cell r="B144" t="str">
            <v>Macedonia</v>
          </cell>
        </row>
        <row r="145">
          <cell r="A145" t="str">
            <v>ML</v>
          </cell>
          <cell r="B145" t="str">
            <v>Mali</v>
          </cell>
        </row>
        <row r="146">
          <cell r="A146" t="str">
            <v>MM</v>
          </cell>
          <cell r="B146" t="str">
            <v>Myanmar</v>
          </cell>
        </row>
        <row r="147">
          <cell r="A147" t="str">
            <v>MN</v>
          </cell>
          <cell r="B147" t="str">
            <v>Mongolia</v>
          </cell>
        </row>
        <row r="148">
          <cell r="A148" t="str">
            <v>MO</v>
          </cell>
          <cell r="B148" t="str">
            <v>Macau</v>
          </cell>
        </row>
        <row r="149">
          <cell r="A149" t="str">
            <v>MP</v>
          </cell>
          <cell r="B149" t="str">
            <v>Northern Mariana Islands</v>
          </cell>
        </row>
        <row r="150">
          <cell r="A150" t="str">
            <v>MQ</v>
          </cell>
          <cell r="B150" t="str">
            <v>Martinique</v>
          </cell>
        </row>
        <row r="151">
          <cell r="A151" t="str">
            <v>MR</v>
          </cell>
          <cell r="B151" t="str">
            <v>Mauritania</v>
          </cell>
        </row>
        <row r="152">
          <cell r="A152" t="str">
            <v>MS</v>
          </cell>
          <cell r="B152" t="str">
            <v>Montserrat</v>
          </cell>
        </row>
        <row r="153">
          <cell r="A153" t="str">
            <v>MT</v>
          </cell>
          <cell r="B153" t="str">
            <v>Malta</v>
          </cell>
        </row>
        <row r="154">
          <cell r="A154" t="str">
            <v>MU</v>
          </cell>
          <cell r="B154" t="str">
            <v>Mauritius</v>
          </cell>
        </row>
        <row r="155">
          <cell r="A155" t="str">
            <v>MV</v>
          </cell>
          <cell r="B155" t="str">
            <v>Maldives</v>
          </cell>
        </row>
        <row r="156">
          <cell r="A156" t="str">
            <v>MW</v>
          </cell>
          <cell r="B156" t="str">
            <v>Malawi</v>
          </cell>
        </row>
        <row r="157">
          <cell r="A157" t="str">
            <v>MX</v>
          </cell>
          <cell r="B157" t="str">
            <v>Mexico</v>
          </cell>
        </row>
        <row r="158">
          <cell r="A158" t="str">
            <v>MY</v>
          </cell>
          <cell r="B158" t="str">
            <v>Malaysia</v>
          </cell>
        </row>
        <row r="159">
          <cell r="A159" t="str">
            <v>MZ</v>
          </cell>
          <cell r="B159" t="str">
            <v>Mozambique</v>
          </cell>
        </row>
        <row r="160">
          <cell r="A160" t="str">
            <v>NA</v>
          </cell>
          <cell r="B160" t="str">
            <v>Namibia</v>
          </cell>
        </row>
        <row r="161">
          <cell r="A161" t="str">
            <v>NC</v>
          </cell>
          <cell r="B161" t="str">
            <v>New Caledonia</v>
          </cell>
        </row>
        <row r="162">
          <cell r="A162" t="str">
            <v>NE</v>
          </cell>
          <cell r="B162" t="str">
            <v>Niger</v>
          </cell>
        </row>
        <row r="163">
          <cell r="A163" t="str">
            <v>NF</v>
          </cell>
          <cell r="B163" t="str">
            <v>Norfolk Island</v>
          </cell>
        </row>
        <row r="164">
          <cell r="A164" t="str">
            <v>NG</v>
          </cell>
          <cell r="B164" t="str">
            <v>Nigeria</v>
          </cell>
        </row>
        <row r="165">
          <cell r="A165" t="str">
            <v>NI</v>
          </cell>
          <cell r="B165" t="str">
            <v>Nicaragua</v>
          </cell>
        </row>
        <row r="166">
          <cell r="A166" t="str">
            <v>NL</v>
          </cell>
          <cell r="B166" t="str">
            <v>Netherlands/Holland</v>
          </cell>
        </row>
        <row r="167">
          <cell r="A167" t="str">
            <v>NO</v>
          </cell>
          <cell r="B167" t="str">
            <v>Norway</v>
          </cell>
        </row>
        <row r="168">
          <cell r="A168" t="str">
            <v>NP</v>
          </cell>
          <cell r="B168" t="str">
            <v>Nepal</v>
          </cell>
        </row>
        <row r="169">
          <cell r="A169" t="str">
            <v>NR</v>
          </cell>
          <cell r="B169" t="str">
            <v>Nauru</v>
          </cell>
        </row>
        <row r="170">
          <cell r="A170" t="str">
            <v>NT</v>
          </cell>
          <cell r="B170" t="str">
            <v>Neutral Zone</v>
          </cell>
        </row>
        <row r="171">
          <cell r="A171" t="str">
            <v>NU</v>
          </cell>
          <cell r="B171" t="str">
            <v>Niue</v>
          </cell>
        </row>
        <row r="172">
          <cell r="A172" t="str">
            <v>NZ</v>
          </cell>
          <cell r="B172" t="str">
            <v>New Zealand (Aotearoa)</v>
          </cell>
        </row>
        <row r="173">
          <cell r="A173" t="str">
            <v>OM</v>
          </cell>
          <cell r="B173" t="str">
            <v>Oman</v>
          </cell>
        </row>
        <row r="174">
          <cell r="A174" t="str">
            <v>PA</v>
          </cell>
          <cell r="B174" t="str">
            <v>Panama</v>
          </cell>
        </row>
        <row r="175">
          <cell r="A175" t="str">
            <v>PE</v>
          </cell>
          <cell r="B175" t="str">
            <v>Peru</v>
          </cell>
        </row>
        <row r="176">
          <cell r="A176" t="str">
            <v>PF</v>
          </cell>
          <cell r="B176" t="str">
            <v>French Polynesia</v>
          </cell>
        </row>
        <row r="177">
          <cell r="A177" t="str">
            <v>PG</v>
          </cell>
          <cell r="B177" t="str">
            <v>Papua New Guinea</v>
          </cell>
        </row>
        <row r="178">
          <cell r="A178" t="str">
            <v>PH</v>
          </cell>
          <cell r="B178" t="str">
            <v>Philippines</v>
          </cell>
        </row>
        <row r="179">
          <cell r="A179" t="str">
            <v>PK</v>
          </cell>
          <cell r="B179" t="str">
            <v>Pakistan</v>
          </cell>
        </row>
        <row r="180">
          <cell r="A180" t="str">
            <v>PL</v>
          </cell>
          <cell r="B180" t="str">
            <v>Poland</v>
          </cell>
        </row>
        <row r="181">
          <cell r="A181" t="str">
            <v>PM</v>
          </cell>
          <cell r="B181" t="str">
            <v>St. Pierre and Miquelon</v>
          </cell>
        </row>
        <row r="182">
          <cell r="A182" t="str">
            <v>PN</v>
          </cell>
          <cell r="B182" t="str">
            <v>Pitcairn</v>
          </cell>
        </row>
        <row r="183">
          <cell r="A183" t="str">
            <v>PR</v>
          </cell>
          <cell r="B183" t="str">
            <v>Puerto Rico</v>
          </cell>
        </row>
        <row r="184">
          <cell r="A184" t="str">
            <v>PT</v>
          </cell>
          <cell r="B184" t="str">
            <v>Portugal</v>
          </cell>
        </row>
        <row r="185">
          <cell r="A185" t="str">
            <v>PW</v>
          </cell>
          <cell r="B185" t="str">
            <v>Palau</v>
          </cell>
        </row>
        <row r="186">
          <cell r="A186" t="str">
            <v>PY</v>
          </cell>
          <cell r="B186" t="str">
            <v>Paraguay</v>
          </cell>
        </row>
        <row r="187">
          <cell r="A187" t="str">
            <v>QA</v>
          </cell>
          <cell r="B187" t="str">
            <v>Qatar</v>
          </cell>
        </row>
        <row r="188">
          <cell r="A188" t="str">
            <v>RE</v>
          </cell>
          <cell r="B188" t="str">
            <v>Reunion</v>
          </cell>
        </row>
        <row r="189">
          <cell r="A189" t="str">
            <v>RO</v>
          </cell>
          <cell r="B189" t="str">
            <v>Romania</v>
          </cell>
        </row>
        <row r="190">
          <cell r="A190" t="str">
            <v>RU</v>
          </cell>
          <cell r="B190" t="str">
            <v>Russian Federation</v>
          </cell>
        </row>
        <row r="191">
          <cell r="A191" t="str">
            <v>RW</v>
          </cell>
          <cell r="B191" t="str">
            <v>Rwanda</v>
          </cell>
        </row>
        <row r="192">
          <cell r="A192" t="str">
            <v>SA</v>
          </cell>
          <cell r="B192" t="str">
            <v>Saudi Arabia</v>
          </cell>
        </row>
        <row r="193">
          <cell r="A193" t="str">
            <v>Sb</v>
          </cell>
          <cell r="B193" t="str">
            <v>Solomon Islands</v>
          </cell>
        </row>
        <row r="194">
          <cell r="A194" t="str">
            <v>SC</v>
          </cell>
          <cell r="B194" t="str">
            <v>Seychelles</v>
          </cell>
        </row>
        <row r="195">
          <cell r="A195" t="str">
            <v>SD</v>
          </cell>
          <cell r="B195" t="str">
            <v>Sudan</v>
          </cell>
        </row>
        <row r="196">
          <cell r="A196" t="str">
            <v>SE</v>
          </cell>
          <cell r="B196" t="str">
            <v>Sweden</v>
          </cell>
        </row>
        <row r="197">
          <cell r="A197" t="str">
            <v>SG</v>
          </cell>
          <cell r="B197" t="str">
            <v>Singapore</v>
          </cell>
        </row>
        <row r="198">
          <cell r="A198" t="str">
            <v>SH</v>
          </cell>
          <cell r="B198" t="str">
            <v>St. Helena</v>
          </cell>
        </row>
        <row r="199">
          <cell r="A199" t="str">
            <v>SI</v>
          </cell>
          <cell r="B199" t="str">
            <v>Slovenia</v>
          </cell>
        </row>
        <row r="200">
          <cell r="A200" t="str">
            <v>SJ</v>
          </cell>
          <cell r="B200" t="str">
            <v>Svalbard and Jan Mayen Islands</v>
          </cell>
        </row>
        <row r="201">
          <cell r="A201" t="str">
            <v>SK</v>
          </cell>
          <cell r="B201" t="str">
            <v>Slovak Republic</v>
          </cell>
        </row>
        <row r="202">
          <cell r="A202" t="str">
            <v>SL</v>
          </cell>
          <cell r="B202" t="str">
            <v>Sierra Leone</v>
          </cell>
        </row>
        <row r="203">
          <cell r="A203" t="str">
            <v>SM</v>
          </cell>
          <cell r="B203" t="str">
            <v>San Marino</v>
          </cell>
        </row>
        <row r="204">
          <cell r="A204" t="str">
            <v>SN</v>
          </cell>
          <cell r="B204" t="str">
            <v>Senegal</v>
          </cell>
        </row>
        <row r="205">
          <cell r="A205" t="str">
            <v>SO</v>
          </cell>
          <cell r="B205" t="str">
            <v>Somalia</v>
          </cell>
        </row>
        <row r="206">
          <cell r="A206" t="str">
            <v>SR</v>
          </cell>
          <cell r="B206" t="str">
            <v>Suriname</v>
          </cell>
        </row>
        <row r="207">
          <cell r="A207" t="str">
            <v>ST</v>
          </cell>
          <cell r="B207" t="str">
            <v>Sao Tome and Principe</v>
          </cell>
        </row>
        <row r="208">
          <cell r="A208" t="str">
            <v>SU</v>
          </cell>
          <cell r="B208" t="str">
            <v>USSR (former)</v>
          </cell>
        </row>
        <row r="209">
          <cell r="A209" t="str">
            <v>SV</v>
          </cell>
          <cell r="B209" t="str">
            <v>El Salvador</v>
          </cell>
        </row>
        <row r="210">
          <cell r="A210" t="str">
            <v>SY</v>
          </cell>
          <cell r="B210" t="str">
            <v>Syria</v>
          </cell>
        </row>
        <row r="211">
          <cell r="A211" t="str">
            <v>SZ</v>
          </cell>
          <cell r="B211" t="str">
            <v>Swaziland</v>
          </cell>
        </row>
        <row r="212">
          <cell r="A212" t="str">
            <v>TC</v>
          </cell>
          <cell r="B212" t="str">
            <v>Turks and Caicos Islands</v>
          </cell>
        </row>
        <row r="213">
          <cell r="A213" t="str">
            <v>TD</v>
          </cell>
          <cell r="B213" t="str">
            <v>Chad</v>
          </cell>
        </row>
        <row r="214">
          <cell r="A214" t="str">
            <v>TF</v>
          </cell>
          <cell r="B214" t="str">
            <v>French Southern Territories</v>
          </cell>
        </row>
        <row r="215">
          <cell r="A215" t="str">
            <v>TG</v>
          </cell>
          <cell r="B215" t="str">
            <v>Togo</v>
          </cell>
        </row>
        <row r="216">
          <cell r="A216" t="str">
            <v>TH</v>
          </cell>
          <cell r="B216" t="str">
            <v>Thailand</v>
          </cell>
        </row>
        <row r="217">
          <cell r="A217" t="str">
            <v>TJ</v>
          </cell>
          <cell r="B217" t="str">
            <v>Tajikistan</v>
          </cell>
        </row>
        <row r="218">
          <cell r="A218" t="str">
            <v>TK</v>
          </cell>
          <cell r="B218" t="str">
            <v>Tokelau</v>
          </cell>
        </row>
        <row r="219">
          <cell r="A219" t="str">
            <v>TM</v>
          </cell>
          <cell r="B219" t="str">
            <v>Turkmenistan</v>
          </cell>
        </row>
        <row r="220">
          <cell r="A220" t="str">
            <v>TN</v>
          </cell>
          <cell r="B220" t="str">
            <v>Tunisia</v>
          </cell>
        </row>
        <row r="221">
          <cell r="A221" t="str">
            <v>TO</v>
          </cell>
          <cell r="B221" t="str">
            <v>Tonga</v>
          </cell>
        </row>
        <row r="222">
          <cell r="A222" t="str">
            <v>TP</v>
          </cell>
          <cell r="B222" t="str">
            <v>East Timor</v>
          </cell>
        </row>
        <row r="223">
          <cell r="A223" t="str">
            <v>TR</v>
          </cell>
          <cell r="B223" t="str">
            <v>Turkey</v>
          </cell>
        </row>
        <row r="224">
          <cell r="A224" t="str">
            <v>TT</v>
          </cell>
          <cell r="B224" t="str">
            <v>Trinidad and Tobago</v>
          </cell>
        </row>
        <row r="225">
          <cell r="A225" t="str">
            <v>TV</v>
          </cell>
          <cell r="B225" t="str">
            <v>Tuvalu</v>
          </cell>
        </row>
        <row r="226">
          <cell r="A226" t="str">
            <v>TW</v>
          </cell>
          <cell r="B226" t="str">
            <v>Taiwan</v>
          </cell>
        </row>
        <row r="227">
          <cell r="A227" t="str">
            <v>TZ</v>
          </cell>
          <cell r="B227" t="str">
            <v>Tanzania</v>
          </cell>
        </row>
        <row r="228">
          <cell r="A228" t="str">
            <v>UA</v>
          </cell>
          <cell r="B228" t="str">
            <v>Ukraine</v>
          </cell>
        </row>
        <row r="229">
          <cell r="A229" t="str">
            <v>UG</v>
          </cell>
          <cell r="B229" t="str">
            <v>Uganda</v>
          </cell>
        </row>
        <row r="230">
          <cell r="A230" t="str">
            <v>UK</v>
          </cell>
          <cell r="B230" t="str">
            <v>United Kingdom</v>
          </cell>
        </row>
        <row r="231">
          <cell r="A231" t="str">
            <v>UM</v>
          </cell>
          <cell r="B231" t="str">
            <v>US Minor Outlying Islands</v>
          </cell>
        </row>
        <row r="232">
          <cell r="A232" t="str">
            <v>US</v>
          </cell>
          <cell r="B232" t="str">
            <v>United States</v>
          </cell>
        </row>
        <row r="233">
          <cell r="A233" t="str">
            <v>US-H</v>
          </cell>
          <cell r="B233" t="str">
            <v>United States / Netherland</v>
          </cell>
        </row>
        <row r="234">
          <cell r="A234" t="str">
            <v>UY</v>
          </cell>
          <cell r="B234" t="str">
            <v>Uruguay</v>
          </cell>
        </row>
        <row r="235">
          <cell r="A235" t="str">
            <v>UZ</v>
          </cell>
          <cell r="B235" t="str">
            <v>Uzbekistan</v>
          </cell>
        </row>
        <row r="236">
          <cell r="A236" t="str">
            <v>VA</v>
          </cell>
          <cell r="B236" t="str">
            <v>Vatican City State (Holy See)</v>
          </cell>
        </row>
        <row r="237">
          <cell r="A237" t="str">
            <v>VC</v>
          </cell>
          <cell r="B237" t="str">
            <v>Saint Vincent and the Grenadines</v>
          </cell>
        </row>
        <row r="238">
          <cell r="A238" t="str">
            <v>VE</v>
          </cell>
          <cell r="B238" t="str">
            <v>Venezuela</v>
          </cell>
        </row>
        <row r="239">
          <cell r="A239" t="str">
            <v>VG</v>
          </cell>
          <cell r="B239" t="str">
            <v>Virgin Islands (British)</v>
          </cell>
        </row>
        <row r="240">
          <cell r="A240" t="str">
            <v>VI</v>
          </cell>
          <cell r="B240" t="str">
            <v>Virgin Islands (U.S.)</v>
          </cell>
        </row>
        <row r="241">
          <cell r="A241" t="str">
            <v>VN</v>
          </cell>
          <cell r="B241" t="str">
            <v>Viet Nam</v>
          </cell>
        </row>
        <row r="242">
          <cell r="A242" t="str">
            <v>VU</v>
          </cell>
          <cell r="B242" t="str">
            <v>Vanuatu</v>
          </cell>
        </row>
        <row r="243">
          <cell r="A243" t="str">
            <v>WF</v>
          </cell>
          <cell r="B243" t="str">
            <v>Wallis and Futuna Islands</v>
          </cell>
        </row>
        <row r="244">
          <cell r="A244" t="str">
            <v>WS</v>
          </cell>
          <cell r="B244" t="str">
            <v>Samoa</v>
          </cell>
        </row>
        <row r="245">
          <cell r="A245" t="str">
            <v>YE</v>
          </cell>
          <cell r="B245" t="str">
            <v>Yemen</v>
          </cell>
        </row>
        <row r="246">
          <cell r="A246" t="str">
            <v>YT</v>
          </cell>
          <cell r="B246" t="str">
            <v>Mayotte</v>
          </cell>
        </row>
        <row r="247">
          <cell r="A247" t="str">
            <v>YU</v>
          </cell>
          <cell r="B247" t="str">
            <v>Yugoslavia</v>
          </cell>
        </row>
        <row r="248">
          <cell r="A248" t="str">
            <v>ZA</v>
          </cell>
          <cell r="B248" t="str">
            <v>South Africa</v>
          </cell>
        </row>
        <row r="249">
          <cell r="A249" t="str">
            <v>ZM</v>
          </cell>
          <cell r="B249" t="str">
            <v>Zambia</v>
          </cell>
        </row>
        <row r="250">
          <cell r="A250" t="str">
            <v>ZR</v>
          </cell>
          <cell r="B250" t="str">
            <v>Zaire</v>
          </cell>
        </row>
        <row r="251">
          <cell r="A251" t="str">
            <v>ZW</v>
          </cell>
          <cell r="B251" t="str">
            <v>Zimbabwe</v>
          </cell>
        </row>
      </sheetData>
      <sheetData sheetId="27"/>
      <sheetData sheetId="28"/>
      <sheetData sheetId="29"/>
      <sheetData sheetId="30"/>
      <sheetData sheetId="3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X"/>
      <sheetName val="Control"/>
      <sheetName val="BSInfo"/>
      <sheetName val="VAT"/>
      <sheetName val="Summary 2006-2009"/>
      <sheetName val="PPE"/>
      <sheetName val="BS"/>
      <sheetName val="CF"/>
      <sheetName val="TWC"/>
      <sheetName val="IS"/>
      <sheetName val="ISYTD"/>
      <sheetName val="BS'1000"/>
      <sheetName val="IS'1000"/>
      <sheetName val="AR Allocate"/>
      <sheetName val="Hyp-Bs"/>
      <sheetName val="Deferred Taxes"/>
      <sheetName val="Tax ETR"/>
      <sheetName val="Defer Tax"/>
      <sheetName val="Interest"/>
      <sheetName val="DataByPlant"/>
      <sheetName val="IS-BOI&amp;NonBOI"/>
      <sheetName val="Sales summary"/>
      <sheetName val="Hyp-Is"/>
    </sheetNames>
    <sheetDataSet>
      <sheetData sheetId="0" refreshError="1"/>
      <sheetData sheetId="1" refreshError="1">
        <row r="3">
          <cell r="A3" t="str">
            <v>Goal 2007</v>
          </cell>
        </row>
        <row r="16">
          <cell r="J16">
            <v>38</v>
          </cell>
          <cell r="K16">
            <v>38</v>
          </cell>
        </row>
        <row r="17">
          <cell r="J17">
            <v>38</v>
          </cell>
        </row>
        <row r="18">
          <cell r="J18">
            <v>38</v>
          </cell>
          <cell r="K18">
            <v>38</v>
          </cell>
        </row>
        <row r="19">
          <cell r="J19">
            <v>38</v>
          </cell>
          <cell r="K19">
            <v>38</v>
          </cell>
        </row>
        <row r="20">
          <cell r="J20">
            <v>38</v>
          </cell>
          <cell r="K20">
            <v>38</v>
          </cell>
        </row>
        <row r="21">
          <cell r="J21">
            <v>38</v>
          </cell>
          <cell r="K21">
            <v>38</v>
          </cell>
        </row>
        <row r="22">
          <cell r="J22">
            <v>38</v>
          </cell>
          <cell r="K22">
            <v>38</v>
          </cell>
        </row>
        <row r="23">
          <cell r="K23">
            <v>38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X"/>
      <sheetName val="Control"/>
      <sheetName val="BSInfo"/>
      <sheetName val="VAT"/>
      <sheetName val="Summary 2006-2009"/>
      <sheetName val="PPE"/>
      <sheetName val="BS"/>
      <sheetName val="CF"/>
      <sheetName val="TWC"/>
      <sheetName val="IS"/>
      <sheetName val="ISYTD"/>
      <sheetName val="BS'1000"/>
      <sheetName val="IS'1000"/>
      <sheetName val="AR Allocate"/>
      <sheetName val="Hyp-Bs"/>
      <sheetName val="Deferred Taxes"/>
      <sheetName val="Tax ETR"/>
      <sheetName val="Defer Tax"/>
      <sheetName val="Interest"/>
      <sheetName val="DataByPlant"/>
      <sheetName val="IS-BOI&amp;NonBOI"/>
      <sheetName val="Sales summary"/>
      <sheetName val="Hyp-Is"/>
    </sheetNames>
    <sheetDataSet>
      <sheetData sheetId="0" refreshError="1"/>
      <sheetData sheetId="1" refreshError="1">
        <row r="3">
          <cell r="A3" t="str">
            <v>Goal 2007</v>
          </cell>
        </row>
        <row r="16">
          <cell r="J16">
            <v>38</v>
          </cell>
          <cell r="K16">
            <v>38</v>
          </cell>
        </row>
        <row r="17">
          <cell r="J17">
            <v>38</v>
          </cell>
        </row>
        <row r="18">
          <cell r="J18">
            <v>38</v>
          </cell>
          <cell r="K18">
            <v>38</v>
          </cell>
        </row>
        <row r="19">
          <cell r="J19">
            <v>38</v>
          </cell>
          <cell r="K19">
            <v>38</v>
          </cell>
        </row>
        <row r="20">
          <cell r="J20">
            <v>38</v>
          </cell>
          <cell r="K20">
            <v>38</v>
          </cell>
        </row>
        <row r="21">
          <cell r="J21">
            <v>38</v>
          </cell>
          <cell r="K21">
            <v>38</v>
          </cell>
        </row>
        <row r="22">
          <cell r="J22">
            <v>38</v>
          </cell>
          <cell r="K22">
            <v>38</v>
          </cell>
        </row>
        <row r="23">
          <cell r="K23">
            <v>38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X"/>
      <sheetName val="Control"/>
      <sheetName val="BSInfo"/>
      <sheetName val="VAT"/>
      <sheetName val="Summary 2006-2009"/>
      <sheetName val="PPE"/>
      <sheetName val="BS"/>
      <sheetName val="CF"/>
      <sheetName val="TWC"/>
      <sheetName val="IS"/>
      <sheetName val="ISYTD"/>
      <sheetName val="BS'1000"/>
      <sheetName val="IS'1000"/>
      <sheetName val="AR Allocate"/>
      <sheetName val="Hyp-Bs"/>
      <sheetName val="Deferred Taxes"/>
      <sheetName val="Tax ETR"/>
      <sheetName val="Defer Tax"/>
      <sheetName val="Interest"/>
      <sheetName val="DataByPlant"/>
      <sheetName val="IS-BOI&amp;NonBOI"/>
      <sheetName val="Sales summary"/>
      <sheetName val="Hyp-Is"/>
    </sheetNames>
    <sheetDataSet>
      <sheetData sheetId="0" refreshError="1"/>
      <sheetData sheetId="1" refreshError="1">
        <row r="3">
          <cell r="A3" t="str">
            <v>Goal 2007</v>
          </cell>
        </row>
        <row r="16">
          <cell r="J16">
            <v>38</v>
          </cell>
          <cell r="K16">
            <v>38</v>
          </cell>
        </row>
        <row r="17">
          <cell r="J17">
            <v>38</v>
          </cell>
        </row>
        <row r="18">
          <cell r="J18">
            <v>38</v>
          </cell>
          <cell r="K18">
            <v>38</v>
          </cell>
        </row>
        <row r="19">
          <cell r="J19">
            <v>38</v>
          </cell>
          <cell r="K19">
            <v>38</v>
          </cell>
        </row>
        <row r="20">
          <cell r="J20">
            <v>38</v>
          </cell>
          <cell r="K20">
            <v>38</v>
          </cell>
        </row>
        <row r="21">
          <cell r="J21">
            <v>38</v>
          </cell>
          <cell r="K21">
            <v>38</v>
          </cell>
        </row>
        <row r="22">
          <cell r="J22">
            <v>38</v>
          </cell>
          <cell r="K22">
            <v>38</v>
          </cell>
        </row>
        <row r="23">
          <cell r="K23">
            <v>38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"/>
      <sheetName val="CustomerType"/>
      <sheetName val="Industry"/>
      <sheetName val="Products"/>
      <sheetName val="Customer"/>
      <sheetName val="Domestic-Boi"/>
      <sheetName val="Domestic-NonBoi"/>
      <sheetName val="Export-Boi"/>
      <sheetName val="Export-NonBoi"/>
      <sheetName val="Gov"/>
      <sheetName val="Comm-Boi"/>
      <sheetName val="Comm-NonBoi"/>
      <sheetName val="Co-Products"/>
      <sheetName val="Glucose"/>
      <sheetName val="HMS"/>
      <sheetName val="Starch"/>
      <sheetName val="Dextrose"/>
      <sheetName val="Maltodextrin"/>
    </sheetNames>
    <sheetDataSet>
      <sheetData sheetId="0" refreshError="1"/>
      <sheetData sheetId="1" refreshError="1"/>
      <sheetData sheetId="2" refreshError="1"/>
      <sheetData sheetId="3" refreshError="1">
        <row r="8">
          <cell r="A8">
            <v>10</v>
          </cell>
          <cell r="B8" t="str">
            <v>Regular Starch</v>
          </cell>
        </row>
        <row r="9">
          <cell r="A9">
            <v>20</v>
          </cell>
          <cell r="B9" t="str">
            <v>Glucose Syrup</v>
          </cell>
        </row>
        <row r="10">
          <cell r="A10">
            <v>30</v>
          </cell>
          <cell r="B10" t="str">
            <v>High Maltose</v>
          </cell>
        </row>
        <row r="11">
          <cell r="A11">
            <v>40</v>
          </cell>
          <cell r="B11" t="str">
            <v>Dry Dextrose</v>
          </cell>
        </row>
        <row r="12">
          <cell r="A12">
            <v>50</v>
          </cell>
          <cell r="B12" t="str">
            <v>Maltodextrin</v>
          </cell>
        </row>
        <row r="13">
          <cell r="A13">
            <v>60</v>
          </cell>
          <cell r="B13" t="str">
            <v>Modified Starch - Oxidize Starch</v>
          </cell>
        </row>
        <row r="14">
          <cell r="A14">
            <v>70</v>
          </cell>
          <cell r="B14" t="str">
            <v>Co-Products</v>
          </cell>
        </row>
      </sheetData>
      <sheetData sheetId="4" refreshError="1">
        <row r="8">
          <cell r="C8">
            <v>10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</row>
        <row r="9">
          <cell r="C9">
            <v>10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845.88</v>
          </cell>
          <cell r="BP9">
            <v>7697508</v>
          </cell>
          <cell r="BQ9">
            <v>-338352</v>
          </cell>
          <cell r="BR9">
            <v>7359156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</row>
        <row r="10">
          <cell r="C10">
            <v>10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286.27999999999997</v>
          </cell>
          <cell r="BP10">
            <v>2605148</v>
          </cell>
          <cell r="BQ10">
            <v>-114512</v>
          </cell>
          <cell r="BR10">
            <v>2490636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</row>
        <row r="11">
          <cell r="C11">
            <v>10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</row>
        <row r="12">
          <cell r="C12">
            <v>10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</row>
        <row r="13">
          <cell r="C13">
            <v>10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</row>
        <row r="14">
          <cell r="C14">
            <v>10</v>
          </cell>
          <cell r="BG14">
            <v>10</v>
          </cell>
          <cell r="BH14">
            <v>70000</v>
          </cell>
          <cell r="BI14">
            <v>-4000</v>
          </cell>
          <cell r="BJ14">
            <v>66000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</row>
        <row r="15">
          <cell r="C15">
            <v>10</v>
          </cell>
          <cell r="BG15">
            <v>13.6</v>
          </cell>
          <cell r="BH15">
            <v>85000</v>
          </cell>
          <cell r="BI15">
            <v>-5440</v>
          </cell>
          <cell r="BJ15">
            <v>79560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</row>
        <row r="16">
          <cell r="C16">
            <v>10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</row>
        <row r="17">
          <cell r="C17">
            <v>10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</row>
        <row r="18">
          <cell r="C18">
            <v>10</v>
          </cell>
          <cell r="BG18">
            <v>27</v>
          </cell>
          <cell r="BH18">
            <v>162000</v>
          </cell>
          <cell r="BI18">
            <v>-10800</v>
          </cell>
          <cell r="BJ18">
            <v>151200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</row>
        <row r="19">
          <cell r="C19">
            <v>10</v>
          </cell>
          <cell r="BG19">
            <v>94.5</v>
          </cell>
          <cell r="BH19">
            <v>595350</v>
          </cell>
          <cell r="BI19">
            <v>-37800</v>
          </cell>
          <cell r="BJ19">
            <v>557550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</row>
        <row r="20">
          <cell r="C20">
            <v>10</v>
          </cell>
          <cell r="BG20">
            <v>14</v>
          </cell>
          <cell r="BH20">
            <v>82600</v>
          </cell>
          <cell r="BI20">
            <v>-5600</v>
          </cell>
          <cell r="BJ20">
            <v>77000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</row>
        <row r="21">
          <cell r="C21">
            <v>10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</row>
        <row r="22">
          <cell r="C22">
            <v>10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</row>
        <row r="23">
          <cell r="C23">
            <v>10</v>
          </cell>
          <cell r="BG23">
            <v>45</v>
          </cell>
          <cell r="BH23">
            <v>304500</v>
          </cell>
          <cell r="BI23">
            <v>-18000</v>
          </cell>
          <cell r="BJ23">
            <v>286500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</row>
        <row r="24">
          <cell r="C24">
            <v>10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</row>
        <row r="25">
          <cell r="C25">
            <v>10</v>
          </cell>
          <cell r="BG25">
            <v>40.5</v>
          </cell>
          <cell r="BH25">
            <v>238950</v>
          </cell>
          <cell r="BI25">
            <v>-16200</v>
          </cell>
          <cell r="BJ25">
            <v>222750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</row>
        <row r="26">
          <cell r="C26">
            <v>10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</row>
        <row r="27">
          <cell r="C27">
            <v>10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</row>
        <row r="28">
          <cell r="C28">
            <v>10</v>
          </cell>
          <cell r="BG28">
            <v>28.5</v>
          </cell>
          <cell r="BH28">
            <v>182400</v>
          </cell>
          <cell r="BI28">
            <v>-11400</v>
          </cell>
          <cell r="BJ28">
            <v>171000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</row>
        <row r="29">
          <cell r="C29">
            <v>10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</row>
        <row r="30">
          <cell r="C30">
            <v>10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</row>
        <row r="31">
          <cell r="C31">
            <v>10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</row>
        <row r="32">
          <cell r="C32">
            <v>10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</row>
        <row r="33">
          <cell r="C33">
            <v>10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</row>
        <row r="34">
          <cell r="C34">
            <v>10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</row>
        <row r="35">
          <cell r="C35">
            <v>10</v>
          </cell>
          <cell r="BG35">
            <v>40.5</v>
          </cell>
          <cell r="BH35">
            <v>238950</v>
          </cell>
          <cell r="BI35">
            <v>-16200</v>
          </cell>
          <cell r="BJ35">
            <v>222750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</row>
        <row r="36">
          <cell r="C36">
            <v>10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</row>
        <row r="37">
          <cell r="C37">
            <v>10</v>
          </cell>
          <cell r="BG37">
            <v>135</v>
          </cell>
          <cell r="BH37">
            <v>810000</v>
          </cell>
          <cell r="BI37">
            <v>-54000</v>
          </cell>
          <cell r="BJ37">
            <v>756000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</row>
        <row r="38">
          <cell r="C38">
            <v>10</v>
          </cell>
          <cell r="BG38">
            <v>26</v>
          </cell>
          <cell r="BH38">
            <v>163800</v>
          </cell>
          <cell r="BI38">
            <v>-10400</v>
          </cell>
          <cell r="BJ38">
            <v>153400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</row>
        <row r="39">
          <cell r="C39">
            <v>10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</row>
        <row r="40">
          <cell r="C40">
            <v>10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</row>
        <row r="41">
          <cell r="C41">
            <v>10</v>
          </cell>
          <cell r="BG41">
            <v>60</v>
          </cell>
          <cell r="BH41">
            <v>359250</v>
          </cell>
          <cell r="BI41">
            <v>-24000</v>
          </cell>
          <cell r="BJ41">
            <v>335250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</row>
        <row r="42">
          <cell r="C42">
            <v>10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</row>
        <row r="43">
          <cell r="C43">
            <v>10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</row>
        <row r="44">
          <cell r="C44">
            <v>10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</row>
        <row r="45">
          <cell r="C45">
            <v>10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</row>
        <row r="46">
          <cell r="C46">
            <v>10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</row>
        <row r="47">
          <cell r="C47">
            <v>10</v>
          </cell>
          <cell r="BG47">
            <v>104</v>
          </cell>
          <cell r="BH47">
            <v>618945.4</v>
          </cell>
          <cell r="BI47">
            <v>-41600</v>
          </cell>
          <cell r="BJ47">
            <v>577345.4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</row>
        <row r="48">
          <cell r="C48">
            <v>10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</row>
        <row r="49">
          <cell r="C49">
            <v>10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</row>
        <row r="50">
          <cell r="C50">
            <v>10</v>
          </cell>
          <cell r="BG50">
            <v>43.5</v>
          </cell>
          <cell r="BH50">
            <v>261375</v>
          </cell>
          <cell r="BI50">
            <v>-17400</v>
          </cell>
          <cell r="BJ50">
            <v>243975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</row>
        <row r="51">
          <cell r="C51">
            <v>10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</row>
        <row r="52">
          <cell r="C52">
            <v>10</v>
          </cell>
          <cell r="BG52">
            <v>539.07000000000005</v>
          </cell>
          <cell r="BH52">
            <v>3284852.16</v>
          </cell>
          <cell r="BI52">
            <v>-215628</v>
          </cell>
          <cell r="BJ52">
            <v>3069224.16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</row>
        <row r="53">
          <cell r="C53">
            <v>10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</row>
        <row r="54">
          <cell r="C54">
            <v>10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</row>
        <row r="55">
          <cell r="C55">
            <v>10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</row>
        <row r="56">
          <cell r="C56">
            <v>10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</row>
        <row r="57">
          <cell r="C57">
            <v>10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</row>
        <row r="58">
          <cell r="C58">
            <v>10</v>
          </cell>
          <cell r="BG58">
            <v>5</v>
          </cell>
          <cell r="BH58">
            <v>30700</v>
          </cell>
          <cell r="BI58">
            <v>-2000</v>
          </cell>
          <cell r="BJ58">
            <v>28700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</row>
        <row r="59">
          <cell r="C59">
            <v>10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10</v>
          </cell>
          <cell r="CB59">
            <v>62000</v>
          </cell>
          <cell r="CC59">
            <v>-4000</v>
          </cell>
          <cell r="CD59">
            <v>58000</v>
          </cell>
        </row>
        <row r="60">
          <cell r="C60">
            <v>10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5.9927999999999999</v>
          </cell>
          <cell r="BT60">
            <v>110866.8</v>
          </cell>
          <cell r="BU60">
            <v>-2397.1200000000003</v>
          </cell>
          <cell r="BV60">
            <v>108469.68000000001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</row>
        <row r="61">
          <cell r="C61">
            <v>10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</row>
        <row r="62">
          <cell r="C62">
            <v>10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</row>
        <row r="63">
          <cell r="C63">
            <v>10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</row>
        <row r="64">
          <cell r="C64">
            <v>10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</row>
        <row r="65">
          <cell r="C65">
            <v>10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</row>
        <row r="66">
          <cell r="C66">
            <v>10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</row>
        <row r="67">
          <cell r="C67">
            <v>10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</row>
        <row r="68">
          <cell r="C68">
            <v>10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</row>
        <row r="69">
          <cell r="C69">
            <v>10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</row>
        <row r="70">
          <cell r="C70">
            <v>10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</row>
        <row r="71">
          <cell r="C71">
            <v>10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</row>
        <row r="72">
          <cell r="C72">
            <v>10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</row>
        <row r="73">
          <cell r="C73">
            <v>10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</row>
        <row r="74">
          <cell r="C74">
            <v>10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</v>
          </cell>
          <cell r="BX74">
            <v>25000</v>
          </cell>
          <cell r="BY74">
            <v>-400</v>
          </cell>
          <cell r="BZ74">
            <v>24600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</row>
        <row r="75">
          <cell r="C75">
            <v>10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</row>
        <row r="76">
          <cell r="C76">
            <v>10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0.5</v>
          </cell>
          <cell r="BT76">
            <v>9500</v>
          </cell>
          <cell r="BU76">
            <v>-200</v>
          </cell>
          <cell r="BV76">
            <v>9300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</row>
        <row r="77">
          <cell r="C77">
            <v>10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</row>
        <row r="78">
          <cell r="C78">
            <v>10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</row>
        <row r="79">
          <cell r="C79">
            <v>10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</row>
        <row r="80">
          <cell r="C80">
            <v>10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</row>
        <row r="81">
          <cell r="C81">
            <v>10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</row>
        <row r="82">
          <cell r="C82">
            <v>10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</row>
        <row r="83">
          <cell r="C83">
            <v>10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</row>
        <row r="84">
          <cell r="C84">
            <v>10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</row>
        <row r="85">
          <cell r="C85">
            <v>10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</row>
        <row r="86">
          <cell r="C86">
            <v>10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</row>
        <row r="87">
          <cell r="C87">
            <v>10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</row>
        <row r="88">
          <cell r="C88">
            <v>10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0.5</v>
          </cell>
          <cell r="BT88">
            <v>9625</v>
          </cell>
          <cell r="BU88">
            <v>-200</v>
          </cell>
          <cell r="BV88">
            <v>9425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</row>
        <row r="89">
          <cell r="C89">
            <v>10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</row>
        <row r="90">
          <cell r="C90">
            <v>10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</row>
        <row r="91">
          <cell r="C91">
            <v>10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</row>
        <row r="92">
          <cell r="C92">
            <v>10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</row>
        <row r="93">
          <cell r="C93">
            <v>10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118.61499999999999</v>
          </cell>
          <cell r="BL93">
            <v>1067535</v>
          </cell>
          <cell r="BM93">
            <v>-47446</v>
          </cell>
          <cell r="BN93">
            <v>1020089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</row>
        <row r="94">
          <cell r="C94">
            <v>10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</row>
        <row r="95">
          <cell r="C95">
            <v>10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</row>
        <row r="96">
          <cell r="C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</row>
        <row r="97">
          <cell r="C97">
            <v>10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82.47</v>
          </cell>
          <cell r="BL97">
            <v>733983</v>
          </cell>
          <cell r="BM97">
            <v>-32988</v>
          </cell>
          <cell r="BN97">
            <v>700995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</row>
        <row r="98">
          <cell r="C98">
            <v>10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</row>
        <row r="99">
          <cell r="C99">
            <v>10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</row>
        <row r="100">
          <cell r="C100">
            <v>10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</row>
        <row r="101">
          <cell r="C101">
            <v>10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2.5</v>
          </cell>
          <cell r="BT101">
            <v>43125</v>
          </cell>
          <cell r="BU101">
            <v>-1000</v>
          </cell>
          <cell r="BV101">
            <v>42125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</row>
        <row r="102">
          <cell r="C102">
            <v>10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147.05500000000001</v>
          </cell>
          <cell r="BL102">
            <v>1249967.5</v>
          </cell>
          <cell r="BM102">
            <v>-58822</v>
          </cell>
          <cell r="BN102">
            <v>1191145.5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</row>
        <row r="103">
          <cell r="C103">
            <v>10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13.5</v>
          </cell>
          <cell r="BL103">
            <v>124875</v>
          </cell>
          <cell r="BM103">
            <v>-5400</v>
          </cell>
          <cell r="BN103">
            <v>119475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</row>
        <row r="104">
          <cell r="C104">
            <v>10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201.93</v>
          </cell>
          <cell r="BL104">
            <v>1867852.5</v>
          </cell>
          <cell r="BM104">
            <v>-80772</v>
          </cell>
          <cell r="BN104">
            <v>1787080.5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</row>
        <row r="105">
          <cell r="C105">
            <v>10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</row>
        <row r="106">
          <cell r="C106">
            <v>10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90.17</v>
          </cell>
          <cell r="BL106">
            <v>856615</v>
          </cell>
          <cell r="BM106">
            <v>-36068</v>
          </cell>
          <cell r="BN106">
            <v>820547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</row>
        <row r="107">
          <cell r="C107">
            <v>10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65.36</v>
          </cell>
          <cell r="BL107">
            <v>604580</v>
          </cell>
          <cell r="BM107">
            <v>-26144</v>
          </cell>
          <cell r="BN107">
            <v>578436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</row>
        <row r="108">
          <cell r="C108">
            <v>10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</row>
        <row r="109">
          <cell r="C109">
            <v>10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</row>
        <row r="110">
          <cell r="C110">
            <v>10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10.5</v>
          </cell>
          <cell r="BL110">
            <v>110250</v>
          </cell>
          <cell r="BM110">
            <v>-4200</v>
          </cell>
          <cell r="BN110">
            <v>106050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</row>
        <row r="111">
          <cell r="C111">
            <v>10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</row>
        <row r="112">
          <cell r="C112">
            <v>10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</row>
        <row r="113">
          <cell r="C113">
            <v>10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651.77700000000004</v>
          </cell>
          <cell r="BL113">
            <v>5800815.2999999998</v>
          </cell>
          <cell r="BM113">
            <v>-260710.80000000002</v>
          </cell>
          <cell r="BN113">
            <v>5540104.5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</row>
        <row r="114">
          <cell r="C114">
            <v>10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105.53</v>
          </cell>
          <cell r="BL114">
            <v>981429</v>
          </cell>
          <cell r="BM114">
            <v>-42212</v>
          </cell>
          <cell r="BN114">
            <v>939217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5</v>
          </cell>
          <cell r="BT114">
            <v>86250</v>
          </cell>
          <cell r="BU114">
            <v>-2000</v>
          </cell>
          <cell r="BV114">
            <v>84250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</row>
        <row r="115">
          <cell r="C115">
            <v>10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</row>
        <row r="116">
          <cell r="C116">
            <v>10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30.54</v>
          </cell>
          <cell r="BL116">
            <v>290130</v>
          </cell>
          <cell r="BM116">
            <v>-12216</v>
          </cell>
          <cell r="BN116">
            <v>277914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</row>
        <row r="117">
          <cell r="C117">
            <v>10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</row>
        <row r="118">
          <cell r="C118">
            <v>10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</row>
        <row r="119">
          <cell r="C119">
            <v>10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</row>
        <row r="120">
          <cell r="C120">
            <v>10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</row>
        <row r="121">
          <cell r="C121">
            <v>10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</row>
        <row r="122">
          <cell r="C122">
            <v>10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</row>
        <row r="123">
          <cell r="C123">
            <v>10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</row>
        <row r="124">
          <cell r="C124">
            <v>10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</row>
        <row r="125">
          <cell r="C125">
            <v>10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</row>
        <row r="126">
          <cell r="C126">
            <v>10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</row>
        <row r="127">
          <cell r="C127">
            <v>10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</row>
        <row r="128">
          <cell r="C128">
            <v>10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</row>
        <row r="129">
          <cell r="C129">
            <v>10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</row>
        <row r="130">
          <cell r="C130">
            <v>10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</row>
        <row r="131">
          <cell r="C131">
            <v>10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</row>
        <row r="132">
          <cell r="C132">
            <v>10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1</v>
          </cell>
          <cell r="BT132">
            <v>18500</v>
          </cell>
          <cell r="BU132">
            <v>-400</v>
          </cell>
          <cell r="BV132">
            <v>18100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</row>
        <row r="133">
          <cell r="C133">
            <v>10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</row>
        <row r="134">
          <cell r="C134">
            <v>10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</row>
        <row r="135">
          <cell r="C135">
            <v>10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</row>
        <row r="136">
          <cell r="C136">
            <v>10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0.5</v>
          </cell>
          <cell r="BT136">
            <v>9500</v>
          </cell>
          <cell r="BU136">
            <v>-200</v>
          </cell>
          <cell r="BV136">
            <v>9300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</row>
        <row r="137">
          <cell r="C137">
            <v>10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</row>
        <row r="138">
          <cell r="C138">
            <v>10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</row>
        <row r="139">
          <cell r="C139">
            <v>10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</row>
        <row r="140">
          <cell r="C140">
            <v>10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</row>
        <row r="141">
          <cell r="C141">
            <v>10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</row>
        <row r="142">
          <cell r="C142">
            <v>10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</row>
        <row r="143">
          <cell r="C143">
            <v>10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6.3</v>
          </cell>
          <cell r="BL143">
            <v>66525</v>
          </cell>
          <cell r="BM143">
            <v>-2520</v>
          </cell>
          <cell r="BN143">
            <v>64005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</row>
        <row r="144">
          <cell r="C144">
            <v>10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9</v>
          </cell>
          <cell r="BL144">
            <v>94500</v>
          </cell>
          <cell r="BM144">
            <v>-3600</v>
          </cell>
          <cell r="BN144">
            <v>90900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</row>
        <row r="145">
          <cell r="C145">
            <v>10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</row>
        <row r="146">
          <cell r="C146">
            <v>10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</row>
        <row r="147">
          <cell r="C147">
            <v>10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</row>
        <row r="148">
          <cell r="C148">
            <v>10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146.11000000000001</v>
          </cell>
          <cell r="BL148">
            <v>1285768</v>
          </cell>
          <cell r="BM148">
            <v>-58444</v>
          </cell>
          <cell r="BN148">
            <v>1227324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</row>
        <row r="149">
          <cell r="C149">
            <v>10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27.716000000000001</v>
          </cell>
          <cell r="BL149">
            <v>235586</v>
          </cell>
          <cell r="BM149">
            <v>-11086.400000000001</v>
          </cell>
          <cell r="BN149">
            <v>224499.6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</row>
        <row r="150">
          <cell r="C150">
            <v>10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10.5</v>
          </cell>
          <cell r="BL150">
            <v>110250</v>
          </cell>
          <cell r="BM150">
            <v>-4200</v>
          </cell>
          <cell r="BN150">
            <v>106050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</row>
        <row r="151">
          <cell r="C151">
            <v>10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</row>
        <row r="152">
          <cell r="C152">
            <v>10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7.5</v>
          </cell>
          <cell r="BP152">
            <v>78750</v>
          </cell>
          <cell r="BQ152">
            <v>-3000</v>
          </cell>
          <cell r="BR152">
            <v>75750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</row>
        <row r="153">
          <cell r="C153">
            <v>10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1.25</v>
          </cell>
          <cell r="BT153">
            <v>24375</v>
          </cell>
          <cell r="BU153">
            <v>-500</v>
          </cell>
          <cell r="BV153">
            <v>23875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</row>
        <row r="154">
          <cell r="C154">
            <v>10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</row>
        <row r="155">
          <cell r="C155">
            <v>10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4</v>
          </cell>
          <cell r="BT155">
            <v>78000</v>
          </cell>
          <cell r="BU155">
            <v>-1600</v>
          </cell>
          <cell r="BV155">
            <v>76400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</row>
        <row r="156">
          <cell r="C156">
            <v>10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</row>
        <row r="157">
          <cell r="C157">
            <v>10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</row>
        <row r="158">
          <cell r="C158">
            <v>10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</row>
        <row r="159">
          <cell r="C159">
            <v>10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</row>
        <row r="160">
          <cell r="C160">
            <v>10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1.2</v>
          </cell>
          <cell r="BL160">
            <v>13500</v>
          </cell>
          <cell r="BM160">
            <v>-480</v>
          </cell>
          <cell r="BN160">
            <v>13020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</row>
        <row r="161">
          <cell r="C161">
            <v>10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6.6</v>
          </cell>
          <cell r="BL161">
            <v>67650</v>
          </cell>
          <cell r="BM161">
            <v>-2640</v>
          </cell>
          <cell r="BN161">
            <v>65010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</row>
        <row r="162">
          <cell r="C162">
            <v>10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</row>
        <row r="163">
          <cell r="C163">
            <v>10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</row>
        <row r="164">
          <cell r="C164">
            <v>10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</row>
        <row r="165">
          <cell r="C165">
            <v>10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8.4</v>
          </cell>
          <cell r="BL165">
            <v>84000</v>
          </cell>
          <cell r="BM165">
            <v>-3360</v>
          </cell>
          <cell r="BN165">
            <v>80640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</row>
        <row r="166">
          <cell r="C166">
            <v>10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0.5</v>
          </cell>
          <cell r="BT166">
            <v>9375</v>
          </cell>
          <cell r="BU166">
            <v>-200</v>
          </cell>
          <cell r="BV166">
            <v>9175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</row>
        <row r="167">
          <cell r="C167">
            <v>10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4.54</v>
          </cell>
          <cell r="BT167">
            <v>88530</v>
          </cell>
          <cell r="BU167">
            <v>-1816.0000000000002</v>
          </cell>
          <cell r="BV167">
            <v>86714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</row>
        <row r="168">
          <cell r="C168">
            <v>10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</row>
        <row r="169">
          <cell r="C169">
            <v>10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</row>
        <row r="170">
          <cell r="C170">
            <v>10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</row>
        <row r="171">
          <cell r="C171">
            <v>10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</row>
        <row r="172">
          <cell r="C172">
            <v>10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</row>
        <row r="173">
          <cell r="C173">
            <v>10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3</v>
          </cell>
          <cell r="BT173">
            <v>57000</v>
          </cell>
          <cell r="BU173">
            <v>-1200</v>
          </cell>
          <cell r="BV173">
            <v>55800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</row>
        <row r="174">
          <cell r="C174">
            <v>10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</row>
        <row r="175">
          <cell r="C175">
            <v>10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48.54</v>
          </cell>
          <cell r="BL175">
            <v>427152.00000000006</v>
          </cell>
          <cell r="BM175">
            <v>-19416</v>
          </cell>
          <cell r="BN175">
            <v>407736.00000000006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</row>
        <row r="176">
          <cell r="C176">
            <v>10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</row>
        <row r="177">
          <cell r="C177">
            <v>10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1</v>
          </cell>
          <cell r="BX177">
            <v>27000</v>
          </cell>
          <cell r="BY177">
            <v>-400</v>
          </cell>
          <cell r="BZ177">
            <v>26600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</row>
        <row r="178">
          <cell r="C178">
            <v>10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20.100000000000001</v>
          </cell>
          <cell r="BL178">
            <v>180900</v>
          </cell>
          <cell r="BM178">
            <v>-8040</v>
          </cell>
          <cell r="BN178">
            <v>172860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</row>
        <row r="179">
          <cell r="C179">
            <v>10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</row>
        <row r="180">
          <cell r="C180">
            <v>10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</row>
        <row r="181">
          <cell r="C181">
            <v>10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</row>
        <row r="182">
          <cell r="C182">
            <v>10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</row>
        <row r="183">
          <cell r="C183">
            <v>10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240.84</v>
          </cell>
          <cell r="BL183">
            <v>2011014</v>
          </cell>
          <cell r="BM183">
            <v>-96336</v>
          </cell>
          <cell r="BN183">
            <v>1914678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</row>
        <row r="184">
          <cell r="C184">
            <v>10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2.0750000000000002</v>
          </cell>
          <cell r="BX184">
            <v>56025</v>
          </cell>
          <cell r="BY184">
            <v>-830</v>
          </cell>
          <cell r="BZ184">
            <v>55195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</row>
        <row r="185">
          <cell r="C185">
            <v>10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0.31780000000000003</v>
          </cell>
          <cell r="BT185">
            <v>6038.2</v>
          </cell>
          <cell r="BU185">
            <v>-127.12</v>
          </cell>
          <cell r="BV185">
            <v>5911.08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</row>
        <row r="186">
          <cell r="C186">
            <v>10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</row>
        <row r="187">
          <cell r="C187">
            <v>10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</row>
        <row r="188">
          <cell r="C188">
            <v>10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</row>
        <row r="189">
          <cell r="C189">
            <v>20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</row>
        <row r="190">
          <cell r="C190">
            <v>20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</row>
        <row r="191">
          <cell r="C191">
            <v>20</v>
          </cell>
          <cell r="BG191">
            <v>943.5</v>
          </cell>
          <cell r="BH191">
            <v>6854269.8500000006</v>
          </cell>
          <cell r="BI191">
            <v>-378537.277</v>
          </cell>
          <cell r="BJ191">
            <v>6475732.5730000008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</row>
        <row r="192">
          <cell r="C192">
            <v>20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</row>
        <row r="193">
          <cell r="C193">
            <v>20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</row>
        <row r="194">
          <cell r="C194">
            <v>20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</row>
        <row r="195">
          <cell r="C195">
            <v>20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</row>
        <row r="196">
          <cell r="C196">
            <v>20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</row>
        <row r="197">
          <cell r="C197">
            <v>20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</row>
        <row r="198">
          <cell r="C198">
            <v>20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</row>
        <row r="199">
          <cell r="C199">
            <v>20</v>
          </cell>
          <cell r="BG199">
            <v>285</v>
          </cell>
          <cell r="BH199">
            <v>1942289.57</v>
          </cell>
          <cell r="BI199">
            <v>-177790</v>
          </cell>
          <cell r="BJ199">
            <v>1764499.57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</row>
        <row r="200">
          <cell r="C200">
            <v>20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</row>
        <row r="201">
          <cell r="C201">
            <v>20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</row>
        <row r="202">
          <cell r="C202">
            <v>20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</row>
        <row r="203">
          <cell r="C203">
            <v>32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</row>
        <row r="204">
          <cell r="C204">
            <v>31</v>
          </cell>
          <cell r="BG204">
            <v>750</v>
          </cell>
          <cell r="BH204">
            <v>5099925.33</v>
          </cell>
          <cell r="BI204">
            <v>-354775</v>
          </cell>
          <cell r="BJ204">
            <v>4745150.33</v>
          </cell>
          <cell r="BK204">
            <v>43.5</v>
          </cell>
          <cell r="BL204">
            <v>428728.63</v>
          </cell>
          <cell r="BM204">
            <v>-116737.4</v>
          </cell>
          <cell r="BN204">
            <v>311991.23</v>
          </cell>
          <cell r="BO204">
            <v>63</v>
          </cell>
          <cell r="BP204">
            <v>645124.5</v>
          </cell>
          <cell r="BQ204">
            <v>-165884.13</v>
          </cell>
          <cell r="BR204">
            <v>479240.37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17.399999999999999</v>
          </cell>
          <cell r="CB204">
            <v>124031.18000000001</v>
          </cell>
          <cell r="CC204">
            <v>-25194.400000000001</v>
          </cell>
          <cell r="CD204">
            <v>98836.78</v>
          </cell>
        </row>
        <row r="205">
          <cell r="C205">
            <v>20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</row>
        <row r="206">
          <cell r="C206">
            <v>20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</row>
        <row r="207">
          <cell r="C207">
            <v>20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</row>
        <row r="208">
          <cell r="C208">
            <v>20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</row>
        <row r="209">
          <cell r="C209">
            <v>20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</row>
        <row r="210">
          <cell r="C210">
            <v>20</v>
          </cell>
          <cell r="BG210">
            <v>19.5</v>
          </cell>
          <cell r="BH210">
            <v>142888.59</v>
          </cell>
          <cell r="BI210">
            <v>-15976</v>
          </cell>
          <cell r="BJ210">
            <v>126912.59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</row>
        <row r="211">
          <cell r="C211">
            <v>20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</row>
        <row r="212">
          <cell r="C212">
            <v>20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</row>
        <row r="213">
          <cell r="C213">
            <v>33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</row>
        <row r="214">
          <cell r="C214">
            <v>33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54</v>
          </cell>
          <cell r="BL214">
            <v>844830.76</v>
          </cell>
          <cell r="BM214">
            <v>-178261.41999999998</v>
          </cell>
          <cell r="BN214">
            <v>666569.34000000008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</row>
        <row r="215">
          <cell r="C215">
            <v>20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47.2</v>
          </cell>
          <cell r="BL215">
            <v>690493.71</v>
          </cell>
          <cell r="BM215">
            <v>-244912</v>
          </cell>
          <cell r="BN215">
            <v>445581.70999999996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</row>
        <row r="216">
          <cell r="C216">
            <v>38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</row>
        <row r="217">
          <cell r="C217">
            <v>20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</row>
        <row r="218">
          <cell r="C218">
            <v>20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</row>
        <row r="219">
          <cell r="C219">
            <v>20</v>
          </cell>
          <cell r="BG219">
            <v>361</v>
          </cell>
          <cell r="BH219">
            <v>2493101.02</v>
          </cell>
          <cell r="BI219">
            <v>-223840</v>
          </cell>
          <cell r="BJ219">
            <v>2269261.02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</row>
        <row r="220">
          <cell r="C220">
            <v>20</v>
          </cell>
          <cell r="BG220">
            <v>200</v>
          </cell>
          <cell r="BH220">
            <v>1446175.15</v>
          </cell>
          <cell r="BI220">
            <v>-211057.97</v>
          </cell>
          <cell r="BJ220">
            <v>1235117.18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</row>
        <row r="221">
          <cell r="C221">
            <v>20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</row>
        <row r="222">
          <cell r="C222">
            <v>20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</row>
        <row r="223">
          <cell r="C223">
            <v>20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</row>
        <row r="224">
          <cell r="C224">
            <v>20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</row>
        <row r="225">
          <cell r="C225">
            <v>20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</row>
        <row r="226">
          <cell r="C226">
            <v>20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</row>
        <row r="227">
          <cell r="C227">
            <v>20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</row>
        <row r="228">
          <cell r="C228">
            <v>20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</row>
        <row r="229">
          <cell r="C229">
            <v>20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21</v>
          </cell>
          <cell r="BP229">
            <v>323678.38</v>
          </cell>
          <cell r="BQ229">
            <v>-74832</v>
          </cell>
          <cell r="BR229">
            <v>248846.38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</row>
        <row r="230">
          <cell r="C230">
            <v>20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</row>
        <row r="231">
          <cell r="C231">
            <v>35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</row>
        <row r="232">
          <cell r="C232">
            <v>20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</row>
        <row r="233">
          <cell r="C233">
            <v>20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</row>
        <row r="234">
          <cell r="C234">
            <v>32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282</v>
          </cell>
          <cell r="BL234">
            <v>3179082.69</v>
          </cell>
          <cell r="BM234">
            <v>-934839.12</v>
          </cell>
          <cell r="BN234">
            <v>2244243.5699999998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</row>
        <row r="235">
          <cell r="C235">
            <v>20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</row>
        <row r="236">
          <cell r="C236">
            <v>20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</row>
        <row r="237">
          <cell r="C237">
            <v>20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</row>
        <row r="238">
          <cell r="C238">
            <v>20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</row>
        <row r="239">
          <cell r="C239">
            <v>20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</row>
        <row r="240">
          <cell r="C240">
            <v>20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</row>
        <row r="241">
          <cell r="C241">
            <v>20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</row>
        <row r="242">
          <cell r="C242">
            <v>20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</row>
        <row r="243">
          <cell r="C243">
            <v>20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120</v>
          </cell>
          <cell r="BL243">
            <v>1458046.8</v>
          </cell>
          <cell r="BM243">
            <v>-489764.3</v>
          </cell>
          <cell r="BN243">
            <v>968282.5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</row>
        <row r="244">
          <cell r="C244">
            <v>20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</row>
        <row r="245">
          <cell r="C245">
            <v>20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24</v>
          </cell>
          <cell r="BL245">
            <v>284499.53000000003</v>
          </cell>
          <cell r="BM245">
            <v>-82377</v>
          </cell>
          <cell r="BN245">
            <v>202122.53000000003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</row>
        <row r="246">
          <cell r="C246">
            <v>39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</row>
        <row r="247">
          <cell r="C247">
            <v>38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</row>
        <row r="248">
          <cell r="C248">
            <v>20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</row>
        <row r="249">
          <cell r="C249">
            <v>20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</row>
        <row r="250">
          <cell r="C250">
            <v>20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</row>
        <row r="251">
          <cell r="C251">
            <v>20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</row>
        <row r="252">
          <cell r="C252">
            <v>20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</row>
        <row r="253">
          <cell r="C253">
            <v>20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</row>
        <row r="254">
          <cell r="C254">
            <v>20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56</v>
          </cell>
          <cell r="BX254">
            <v>1319936.44</v>
          </cell>
          <cell r="BY254">
            <v>-190529.88</v>
          </cell>
          <cell r="BZ254">
            <v>1129406.56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</row>
        <row r="255">
          <cell r="C255">
            <v>20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</row>
        <row r="256">
          <cell r="C256">
            <v>20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</row>
        <row r="257">
          <cell r="C257">
            <v>20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</row>
        <row r="258">
          <cell r="C258">
            <v>20</v>
          </cell>
          <cell r="BG258">
            <v>228</v>
          </cell>
          <cell r="BH258">
            <v>1800830.69</v>
          </cell>
          <cell r="BI258">
            <v>-313480</v>
          </cell>
          <cell r="BJ258">
            <v>1487350.69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</row>
        <row r="259">
          <cell r="C259">
            <v>20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24</v>
          </cell>
          <cell r="BL259">
            <v>297264.46999999997</v>
          </cell>
          <cell r="BM259">
            <v>-98377</v>
          </cell>
          <cell r="BN259">
            <v>198887.46999999997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</row>
        <row r="260">
          <cell r="C260">
            <v>20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</row>
        <row r="261">
          <cell r="C261">
            <v>40</v>
          </cell>
          <cell r="BG261">
            <v>36</v>
          </cell>
          <cell r="BH261">
            <v>424244.02</v>
          </cell>
          <cell r="BI261">
            <v>-177684</v>
          </cell>
          <cell r="BJ261">
            <v>246560.02000000002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</row>
        <row r="262">
          <cell r="C262">
            <v>20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</row>
        <row r="263">
          <cell r="C263">
            <v>20</v>
          </cell>
          <cell r="BG263">
            <v>95</v>
          </cell>
          <cell r="BH263">
            <v>660178.93000000005</v>
          </cell>
          <cell r="BI263">
            <v>-59600</v>
          </cell>
          <cell r="BJ263">
            <v>600578.93000000005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</row>
        <row r="264">
          <cell r="C264">
            <v>31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</row>
        <row r="265">
          <cell r="C265">
            <v>20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</row>
        <row r="266">
          <cell r="C266">
            <v>10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</row>
        <row r="267">
          <cell r="C267">
            <v>10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</row>
        <row r="268">
          <cell r="C268">
            <v>10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</row>
        <row r="269">
          <cell r="C269">
            <v>10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</row>
        <row r="270">
          <cell r="C270">
            <v>10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</row>
        <row r="271">
          <cell r="C271">
            <v>10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</row>
        <row r="272">
          <cell r="C272">
            <v>10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</row>
        <row r="273">
          <cell r="C273">
            <v>10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</row>
        <row r="274">
          <cell r="C274">
            <v>10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</row>
        <row r="275">
          <cell r="C275">
            <v>10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</row>
        <row r="276">
          <cell r="C276">
            <v>10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</row>
        <row r="277">
          <cell r="C277">
            <v>10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</row>
        <row r="278">
          <cell r="C278">
            <v>10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</row>
        <row r="279">
          <cell r="C279">
            <v>10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</row>
        <row r="280">
          <cell r="C280">
            <v>10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</row>
        <row r="281">
          <cell r="C281">
            <v>10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</row>
        <row r="282">
          <cell r="C282">
            <v>10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</row>
        <row r="283">
          <cell r="C283">
            <v>10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</row>
        <row r="284">
          <cell r="C284">
            <v>10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</row>
        <row r="285">
          <cell r="C285">
            <v>10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</row>
        <row r="286">
          <cell r="C286">
            <v>10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</row>
        <row r="287">
          <cell r="C287">
            <v>10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</row>
        <row r="288">
          <cell r="C288">
            <v>10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</row>
        <row r="289">
          <cell r="C289">
            <v>10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</row>
        <row r="290">
          <cell r="C290">
            <v>10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</row>
        <row r="291">
          <cell r="C291">
            <v>10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</row>
        <row r="292">
          <cell r="C292">
            <v>10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</row>
        <row r="293">
          <cell r="C293">
            <v>10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</row>
        <row r="294">
          <cell r="C294">
            <v>10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</row>
        <row r="295">
          <cell r="C295">
            <v>10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</row>
        <row r="296">
          <cell r="C296">
            <v>10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</row>
        <row r="297">
          <cell r="C297">
            <v>10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</row>
        <row r="298">
          <cell r="C298">
            <v>10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</row>
        <row r="299">
          <cell r="C299">
            <v>10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</row>
        <row r="300">
          <cell r="C300">
            <v>10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</row>
        <row r="301">
          <cell r="C301">
            <v>10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</row>
        <row r="302">
          <cell r="C302">
            <v>10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</row>
        <row r="303">
          <cell r="C303">
            <v>10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</row>
        <row r="304">
          <cell r="C304">
            <v>10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</row>
        <row r="305">
          <cell r="C305">
            <v>10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</row>
        <row r="306">
          <cell r="C306">
            <v>10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</row>
        <row r="307">
          <cell r="C307">
            <v>10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</row>
        <row r="308">
          <cell r="C308">
            <v>10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</row>
        <row r="309">
          <cell r="C309">
            <v>10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</row>
        <row r="310">
          <cell r="C310">
            <v>10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</row>
        <row r="311">
          <cell r="C311">
            <v>10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</row>
        <row r="312">
          <cell r="C312">
            <v>10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</row>
        <row r="313">
          <cell r="C313">
            <v>10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</row>
        <row r="314">
          <cell r="C314">
            <v>10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</row>
        <row r="315">
          <cell r="C315">
            <v>10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</row>
        <row r="316">
          <cell r="C316">
            <v>10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</row>
        <row r="317">
          <cell r="C317">
            <v>10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</row>
        <row r="318">
          <cell r="C318">
            <v>10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</row>
        <row r="319">
          <cell r="C319">
            <v>10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</row>
        <row r="320">
          <cell r="C320">
            <v>10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</row>
        <row r="321">
          <cell r="C321">
            <v>10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</row>
        <row r="322">
          <cell r="C322">
            <v>10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</row>
        <row r="323">
          <cell r="C323">
            <v>10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</row>
        <row r="324"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0">
          <cell r="T40">
            <v>17205550</v>
          </cell>
          <cell r="U40">
            <v>987170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"/>
      <sheetName val="CustomerType"/>
      <sheetName val="Industry"/>
      <sheetName val="Products"/>
      <sheetName val="Customer"/>
      <sheetName val="Domestic-Boi"/>
      <sheetName val="Domestic-NonBoi"/>
      <sheetName val="Export-Boi"/>
      <sheetName val="Export-NonBoi"/>
      <sheetName val="Gov"/>
      <sheetName val="Comm-Boi"/>
      <sheetName val="Comm-NonBoi"/>
      <sheetName val="Co-Products"/>
      <sheetName val="Glucose"/>
      <sheetName val="HMS"/>
      <sheetName val="Starch"/>
      <sheetName val="Dextrose"/>
      <sheetName val="Maltodextrin"/>
    </sheetNames>
    <sheetDataSet>
      <sheetData sheetId="0" refreshError="1"/>
      <sheetData sheetId="1" refreshError="1"/>
      <sheetData sheetId="2" refreshError="1"/>
      <sheetData sheetId="3" refreshError="1">
        <row r="8">
          <cell r="A8">
            <v>10</v>
          </cell>
          <cell r="B8" t="str">
            <v>Regular Starch</v>
          </cell>
        </row>
        <row r="9">
          <cell r="A9">
            <v>20</v>
          </cell>
          <cell r="B9" t="str">
            <v>Glucose Syrup</v>
          </cell>
        </row>
        <row r="10">
          <cell r="A10">
            <v>30</v>
          </cell>
          <cell r="B10" t="str">
            <v>High Maltose</v>
          </cell>
        </row>
        <row r="11">
          <cell r="A11">
            <v>40</v>
          </cell>
          <cell r="B11" t="str">
            <v>Dry Dextrose</v>
          </cell>
        </row>
        <row r="12">
          <cell r="A12">
            <v>50</v>
          </cell>
          <cell r="B12" t="str">
            <v>Maltodextrin</v>
          </cell>
        </row>
        <row r="13">
          <cell r="A13">
            <v>60</v>
          </cell>
          <cell r="B13" t="str">
            <v>Modified Starch - Oxidize Starch</v>
          </cell>
        </row>
        <row r="14">
          <cell r="A14">
            <v>70</v>
          </cell>
          <cell r="B14" t="str">
            <v>Co-Products</v>
          </cell>
        </row>
      </sheetData>
      <sheetData sheetId="4" refreshError="1">
        <row r="8">
          <cell r="C8">
            <v>10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</row>
        <row r="9">
          <cell r="C9">
            <v>10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845.88</v>
          </cell>
          <cell r="BP9">
            <v>7697508</v>
          </cell>
          <cell r="BQ9">
            <v>-338352</v>
          </cell>
          <cell r="BR9">
            <v>7359156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</row>
        <row r="10">
          <cell r="C10">
            <v>10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286.27999999999997</v>
          </cell>
          <cell r="BP10">
            <v>2605148</v>
          </cell>
          <cell r="BQ10">
            <v>-114512</v>
          </cell>
          <cell r="BR10">
            <v>2490636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</row>
        <row r="11">
          <cell r="C11">
            <v>10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</row>
        <row r="12">
          <cell r="C12">
            <v>10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</row>
        <row r="13">
          <cell r="C13">
            <v>10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</row>
        <row r="14">
          <cell r="C14">
            <v>10</v>
          </cell>
          <cell r="BG14">
            <v>10</v>
          </cell>
          <cell r="BH14">
            <v>70000</v>
          </cell>
          <cell r="BI14">
            <v>-4000</v>
          </cell>
          <cell r="BJ14">
            <v>66000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</row>
        <row r="15">
          <cell r="C15">
            <v>10</v>
          </cell>
          <cell r="BG15">
            <v>13.6</v>
          </cell>
          <cell r="BH15">
            <v>85000</v>
          </cell>
          <cell r="BI15">
            <v>-5440</v>
          </cell>
          <cell r="BJ15">
            <v>79560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</row>
        <row r="16">
          <cell r="C16">
            <v>10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</row>
        <row r="17">
          <cell r="C17">
            <v>10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</row>
        <row r="18">
          <cell r="C18">
            <v>10</v>
          </cell>
          <cell r="BG18">
            <v>27</v>
          </cell>
          <cell r="BH18">
            <v>162000</v>
          </cell>
          <cell r="BI18">
            <v>-10800</v>
          </cell>
          <cell r="BJ18">
            <v>151200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</row>
        <row r="19">
          <cell r="C19">
            <v>10</v>
          </cell>
          <cell r="BG19">
            <v>94.5</v>
          </cell>
          <cell r="BH19">
            <v>595350</v>
          </cell>
          <cell r="BI19">
            <v>-37800</v>
          </cell>
          <cell r="BJ19">
            <v>557550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</row>
        <row r="20">
          <cell r="C20">
            <v>10</v>
          </cell>
          <cell r="BG20">
            <v>14</v>
          </cell>
          <cell r="BH20">
            <v>82600</v>
          </cell>
          <cell r="BI20">
            <v>-5600</v>
          </cell>
          <cell r="BJ20">
            <v>77000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</row>
        <row r="21">
          <cell r="C21">
            <v>10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</row>
        <row r="22">
          <cell r="C22">
            <v>10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</row>
        <row r="23">
          <cell r="C23">
            <v>10</v>
          </cell>
          <cell r="BG23">
            <v>45</v>
          </cell>
          <cell r="BH23">
            <v>304500</v>
          </cell>
          <cell r="BI23">
            <v>-18000</v>
          </cell>
          <cell r="BJ23">
            <v>286500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</row>
        <row r="24">
          <cell r="C24">
            <v>10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</row>
        <row r="25">
          <cell r="C25">
            <v>10</v>
          </cell>
          <cell r="BG25">
            <v>40.5</v>
          </cell>
          <cell r="BH25">
            <v>238950</v>
          </cell>
          <cell r="BI25">
            <v>-16200</v>
          </cell>
          <cell r="BJ25">
            <v>222750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</row>
        <row r="26">
          <cell r="C26">
            <v>10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</row>
        <row r="27">
          <cell r="C27">
            <v>10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</row>
        <row r="28">
          <cell r="C28">
            <v>10</v>
          </cell>
          <cell r="BG28">
            <v>28.5</v>
          </cell>
          <cell r="BH28">
            <v>182400</v>
          </cell>
          <cell r="BI28">
            <v>-11400</v>
          </cell>
          <cell r="BJ28">
            <v>171000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</row>
        <row r="29">
          <cell r="C29">
            <v>10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</row>
        <row r="30">
          <cell r="C30">
            <v>10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</row>
        <row r="31">
          <cell r="C31">
            <v>10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</row>
        <row r="32">
          <cell r="C32">
            <v>10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</row>
        <row r="33">
          <cell r="C33">
            <v>10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</row>
        <row r="34">
          <cell r="C34">
            <v>10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</row>
        <row r="35">
          <cell r="C35">
            <v>10</v>
          </cell>
          <cell r="BG35">
            <v>40.5</v>
          </cell>
          <cell r="BH35">
            <v>238950</v>
          </cell>
          <cell r="BI35">
            <v>-16200</v>
          </cell>
          <cell r="BJ35">
            <v>222750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</row>
        <row r="36">
          <cell r="C36">
            <v>10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</row>
        <row r="37">
          <cell r="C37">
            <v>10</v>
          </cell>
          <cell r="BG37">
            <v>135</v>
          </cell>
          <cell r="BH37">
            <v>810000</v>
          </cell>
          <cell r="BI37">
            <v>-54000</v>
          </cell>
          <cell r="BJ37">
            <v>756000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</row>
        <row r="38">
          <cell r="C38">
            <v>10</v>
          </cell>
          <cell r="BG38">
            <v>26</v>
          </cell>
          <cell r="BH38">
            <v>163800</v>
          </cell>
          <cell r="BI38">
            <v>-10400</v>
          </cell>
          <cell r="BJ38">
            <v>153400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</row>
        <row r="39">
          <cell r="C39">
            <v>10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</row>
        <row r="40">
          <cell r="C40">
            <v>10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</row>
        <row r="41">
          <cell r="C41">
            <v>10</v>
          </cell>
          <cell r="BG41">
            <v>60</v>
          </cell>
          <cell r="BH41">
            <v>359250</v>
          </cell>
          <cell r="BI41">
            <v>-24000</v>
          </cell>
          <cell r="BJ41">
            <v>335250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</row>
        <row r="42">
          <cell r="C42">
            <v>10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</row>
        <row r="43">
          <cell r="C43">
            <v>10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</row>
        <row r="44">
          <cell r="C44">
            <v>10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</row>
        <row r="45">
          <cell r="C45">
            <v>10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</row>
        <row r="46">
          <cell r="C46">
            <v>10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</row>
        <row r="47">
          <cell r="C47">
            <v>10</v>
          </cell>
          <cell r="BG47">
            <v>104</v>
          </cell>
          <cell r="BH47">
            <v>618945.4</v>
          </cell>
          <cell r="BI47">
            <v>-41600</v>
          </cell>
          <cell r="BJ47">
            <v>577345.4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</row>
        <row r="48">
          <cell r="C48">
            <v>10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</row>
        <row r="49">
          <cell r="C49">
            <v>10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</row>
        <row r="50">
          <cell r="C50">
            <v>10</v>
          </cell>
          <cell r="BG50">
            <v>43.5</v>
          </cell>
          <cell r="BH50">
            <v>261375</v>
          </cell>
          <cell r="BI50">
            <v>-17400</v>
          </cell>
          <cell r="BJ50">
            <v>243975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</row>
        <row r="51">
          <cell r="C51">
            <v>10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</row>
        <row r="52">
          <cell r="C52">
            <v>10</v>
          </cell>
          <cell r="BG52">
            <v>539.07000000000005</v>
          </cell>
          <cell r="BH52">
            <v>3284852.16</v>
          </cell>
          <cell r="BI52">
            <v>-215628</v>
          </cell>
          <cell r="BJ52">
            <v>3069224.16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</row>
        <row r="53">
          <cell r="C53">
            <v>10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</row>
        <row r="54">
          <cell r="C54">
            <v>10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</row>
        <row r="55">
          <cell r="C55">
            <v>10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</row>
        <row r="56">
          <cell r="C56">
            <v>10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</row>
        <row r="57">
          <cell r="C57">
            <v>10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</row>
        <row r="58">
          <cell r="C58">
            <v>10</v>
          </cell>
          <cell r="BG58">
            <v>5</v>
          </cell>
          <cell r="BH58">
            <v>30700</v>
          </cell>
          <cell r="BI58">
            <v>-2000</v>
          </cell>
          <cell r="BJ58">
            <v>28700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</row>
        <row r="59">
          <cell r="C59">
            <v>10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10</v>
          </cell>
          <cell r="CB59">
            <v>62000</v>
          </cell>
          <cell r="CC59">
            <v>-4000</v>
          </cell>
          <cell r="CD59">
            <v>58000</v>
          </cell>
        </row>
        <row r="60">
          <cell r="C60">
            <v>10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5.9927999999999999</v>
          </cell>
          <cell r="BT60">
            <v>110866.8</v>
          </cell>
          <cell r="BU60">
            <v>-2397.1200000000003</v>
          </cell>
          <cell r="BV60">
            <v>108469.68000000001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</row>
        <row r="61">
          <cell r="C61">
            <v>10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</row>
        <row r="62">
          <cell r="C62">
            <v>10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</row>
        <row r="63">
          <cell r="C63">
            <v>10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</row>
        <row r="64">
          <cell r="C64">
            <v>10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</row>
        <row r="65">
          <cell r="C65">
            <v>10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</row>
        <row r="66">
          <cell r="C66">
            <v>10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</row>
        <row r="67">
          <cell r="C67">
            <v>10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</row>
        <row r="68">
          <cell r="C68">
            <v>10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</row>
        <row r="69">
          <cell r="C69">
            <v>10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</row>
        <row r="70">
          <cell r="C70">
            <v>10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</row>
        <row r="71">
          <cell r="C71">
            <v>10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</row>
        <row r="72">
          <cell r="C72">
            <v>10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</row>
        <row r="73">
          <cell r="C73">
            <v>10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</row>
        <row r="74">
          <cell r="C74">
            <v>10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</v>
          </cell>
          <cell r="BX74">
            <v>25000</v>
          </cell>
          <cell r="BY74">
            <v>-400</v>
          </cell>
          <cell r="BZ74">
            <v>24600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</row>
        <row r="75">
          <cell r="C75">
            <v>10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</row>
        <row r="76">
          <cell r="C76">
            <v>10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0.5</v>
          </cell>
          <cell r="BT76">
            <v>9500</v>
          </cell>
          <cell r="BU76">
            <v>-200</v>
          </cell>
          <cell r="BV76">
            <v>9300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</row>
        <row r="77">
          <cell r="C77">
            <v>10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</row>
        <row r="78">
          <cell r="C78">
            <v>10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</row>
        <row r="79">
          <cell r="C79">
            <v>10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</row>
        <row r="80">
          <cell r="C80">
            <v>10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</row>
        <row r="81">
          <cell r="C81">
            <v>10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</row>
        <row r="82">
          <cell r="C82">
            <v>10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</row>
        <row r="83">
          <cell r="C83">
            <v>10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</row>
        <row r="84">
          <cell r="C84">
            <v>10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</row>
        <row r="85">
          <cell r="C85">
            <v>10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</row>
        <row r="86">
          <cell r="C86">
            <v>10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</row>
        <row r="87">
          <cell r="C87">
            <v>10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</row>
        <row r="88">
          <cell r="C88">
            <v>10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0.5</v>
          </cell>
          <cell r="BT88">
            <v>9625</v>
          </cell>
          <cell r="BU88">
            <v>-200</v>
          </cell>
          <cell r="BV88">
            <v>9425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</row>
        <row r="89">
          <cell r="C89">
            <v>10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</row>
        <row r="90">
          <cell r="C90">
            <v>10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</row>
        <row r="91">
          <cell r="C91">
            <v>10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</row>
        <row r="92">
          <cell r="C92">
            <v>10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</row>
        <row r="93">
          <cell r="C93">
            <v>10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118.61499999999999</v>
          </cell>
          <cell r="BL93">
            <v>1067535</v>
          </cell>
          <cell r="BM93">
            <v>-47446</v>
          </cell>
          <cell r="BN93">
            <v>1020089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</row>
        <row r="94">
          <cell r="C94">
            <v>10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</row>
        <row r="95">
          <cell r="C95">
            <v>10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</row>
        <row r="96">
          <cell r="C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</row>
        <row r="97">
          <cell r="C97">
            <v>10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82.47</v>
          </cell>
          <cell r="BL97">
            <v>733983</v>
          </cell>
          <cell r="BM97">
            <v>-32988</v>
          </cell>
          <cell r="BN97">
            <v>700995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</row>
        <row r="98">
          <cell r="C98">
            <v>10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</row>
        <row r="99">
          <cell r="C99">
            <v>10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</row>
        <row r="100">
          <cell r="C100">
            <v>10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</row>
        <row r="101">
          <cell r="C101">
            <v>10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2.5</v>
          </cell>
          <cell r="BT101">
            <v>43125</v>
          </cell>
          <cell r="BU101">
            <v>-1000</v>
          </cell>
          <cell r="BV101">
            <v>42125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</row>
        <row r="102">
          <cell r="C102">
            <v>10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147.05500000000001</v>
          </cell>
          <cell r="BL102">
            <v>1249967.5</v>
          </cell>
          <cell r="BM102">
            <v>-58822</v>
          </cell>
          <cell r="BN102">
            <v>1191145.5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</row>
        <row r="103">
          <cell r="C103">
            <v>10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13.5</v>
          </cell>
          <cell r="BL103">
            <v>124875</v>
          </cell>
          <cell r="BM103">
            <v>-5400</v>
          </cell>
          <cell r="BN103">
            <v>119475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</row>
        <row r="104">
          <cell r="C104">
            <v>10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201.93</v>
          </cell>
          <cell r="BL104">
            <v>1867852.5</v>
          </cell>
          <cell r="BM104">
            <v>-80772</v>
          </cell>
          <cell r="BN104">
            <v>1787080.5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</row>
        <row r="105">
          <cell r="C105">
            <v>10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</row>
        <row r="106">
          <cell r="C106">
            <v>10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90.17</v>
          </cell>
          <cell r="BL106">
            <v>856615</v>
          </cell>
          <cell r="BM106">
            <v>-36068</v>
          </cell>
          <cell r="BN106">
            <v>820547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</row>
        <row r="107">
          <cell r="C107">
            <v>10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65.36</v>
          </cell>
          <cell r="BL107">
            <v>604580</v>
          </cell>
          <cell r="BM107">
            <v>-26144</v>
          </cell>
          <cell r="BN107">
            <v>578436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</row>
        <row r="108">
          <cell r="C108">
            <v>10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</row>
        <row r="109">
          <cell r="C109">
            <v>10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</row>
        <row r="110">
          <cell r="C110">
            <v>10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10.5</v>
          </cell>
          <cell r="BL110">
            <v>110250</v>
          </cell>
          <cell r="BM110">
            <v>-4200</v>
          </cell>
          <cell r="BN110">
            <v>106050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</row>
        <row r="111">
          <cell r="C111">
            <v>10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</row>
        <row r="112">
          <cell r="C112">
            <v>10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</row>
        <row r="113">
          <cell r="C113">
            <v>10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651.77700000000004</v>
          </cell>
          <cell r="BL113">
            <v>5800815.2999999998</v>
          </cell>
          <cell r="BM113">
            <v>-260710.80000000002</v>
          </cell>
          <cell r="BN113">
            <v>5540104.5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</row>
        <row r="114">
          <cell r="C114">
            <v>10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105.53</v>
          </cell>
          <cell r="BL114">
            <v>981429</v>
          </cell>
          <cell r="BM114">
            <v>-42212</v>
          </cell>
          <cell r="BN114">
            <v>939217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5</v>
          </cell>
          <cell r="BT114">
            <v>86250</v>
          </cell>
          <cell r="BU114">
            <v>-2000</v>
          </cell>
          <cell r="BV114">
            <v>84250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</row>
        <row r="115">
          <cell r="C115">
            <v>10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</row>
        <row r="116">
          <cell r="C116">
            <v>10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30.54</v>
          </cell>
          <cell r="BL116">
            <v>290130</v>
          </cell>
          <cell r="BM116">
            <v>-12216</v>
          </cell>
          <cell r="BN116">
            <v>277914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</row>
        <row r="117">
          <cell r="C117">
            <v>10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</row>
        <row r="118">
          <cell r="C118">
            <v>10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</row>
        <row r="119">
          <cell r="C119">
            <v>10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</row>
        <row r="120">
          <cell r="C120">
            <v>10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</row>
        <row r="121">
          <cell r="C121">
            <v>10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</row>
        <row r="122">
          <cell r="C122">
            <v>10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</row>
        <row r="123">
          <cell r="C123">
            <v>10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</row>
        <row r="124">
          <cell r="C124">
            <v>10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</row>
        <row r="125">
          <cell r="C125">
            <v>10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</row>
        <row r="126">
          <cell r="C126">
            <v>10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</row>
        <row r="127">
          <cell r="C127">
            <v>10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</row>
        <row r="128">
          <cell r="C128">
            <v>10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</row>
        <row r="129">
          <cell r="C129">
            <v>10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</row>
        <row r="130">
          <cell r="C130">
            <v>10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</row>
        <row r="131">
          <cell r="C131">
            <v>10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</row>
        <row r="132">
          <cell r="C132">
            <v>10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1</v>
          </cell>
          <cell r="BT132">
            <v>18500</v>
          </cell>
          <cell r="BU132">
            <v>-400</v>
          </cell>
          <cell r="BV132">
            <v>18100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</row>
        <row r="133">
          <cell r="C133">
            <v>10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</row>
        <row r="134">
          <cell r="C134">
            <v>10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</row>
        <row r="135">
          <cell r="C135">
            <v>10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</row>
        <row r="136">
          <cell r="C136">
            <v>10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0.5</v>
          </cell>
          <cell r="BT136">
            <v>9500</v>
          </cell>
          <cell r="BU136">
            <v>-200</v>
          </cell>
          <cell r="BV136">
            <v>9300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</row>
        <row r="137">
          <cell r="C137">
            <v>10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</row>
        <row r="138">
          <cell r="C138">
            <v>10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</row>
        <row r="139">
          <cell r="C139">
            <v>10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</row>
        <row r="140">
          <cell r="C140">
            <v>10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</row>
        <row r="141">
          <cell r="C141">
            <v>10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</row>
        <row r="142">
          <cell r="C142">
            <v>10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</row>
        <row r="143">
          <cell r="C143">
            <v>10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6.3</v>
          </cell>
          <cell r="BL143">
            <v>66525</v>
          </cell>
          <cell r="BM143">
            <v>-2520</v>
          </cell>
          <cell r="BN143">
            <v>64005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</row>
        <row r="144">
          <cell r="C144">
            <v>10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9</v>
          </cell>
          <cell r="BL144">
            <v>94500</v>
          </cell>
          <cell r="BM144">
            <v>-3600</v>
          </cell>
          <cell r="BN144">
            <v>90900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</row>
        <row r="145">
          <cell r="C145">
            <v>10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</row>
        <row r="146">
          <cell r="C146">
            <v>10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</row>
        <row r="147">
          <cell r="C147">
            <v>10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</row>
        <row r="148">
          <cell r="C148">
            <v>10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146.11000000000001</v>
          </cell>
          <cell r="BL148">
            <v>1285768</v>
          </cell>
          <cell r="BM148">
            <v>-58444</v>
          </cell>
          <cell r="BN148">
            <v>1227324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</row>
        <row r="149">
          <cell r="C149">
            <v>10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27.716000000000001</v>
          </cell>
          <cell r="BL149">
            <v>235586</v>
          </cell>
          <cell r="BM149">
            <v>-11086.400000000001</v>
          </cell>
          <cell r="BN149">
            <v>224499.6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</row>
        <row r="150">
          <cell r="C150">
            <v>10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10.5</v>
          </cell>
          <cell r="BL150">
            <v>110250</v>
          </cell>
          <cell r="BM150">
            <v>-4200</v>
          </cell>
          <cell r="BN150">
            <v>106050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</row>
        <row r="151">
          <cell r="C151">
            <v>10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</row>
        <row r="152">
          <cell r="C152">
            <v>10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7.5</v>
          </cell>
          <cell r="BP152">
            <v>78750</v>
          </cell>
          <cell r="BQ152">
            <v>-3000</v>
          </cell>
          <cell r="BR152">
            <v>75750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</row>
        <row r="153">
          <cell r="C153">
            <v>10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1.25</v>
          </cell>
          <cell r="BT153">
            <v>24375</v>
          </cell>
          <cell r="BU153">
            <v>-500</v>
          </cell>
          <cell r="BV153">
            <v>23875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</row>
        <row r="154">
          <cell r="C154">
            <v>10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</row>
        <row r="155">
          <cell r="C155">
            <v>10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4</v>
          </cell>
          <cell r="BT155">
            <v>78000</v>
          </cell>
          <cell r="BU155">
            <v>-1600</v>
          </cell>
          <cell r="BV155">
            <v>76400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</row>
        <row r="156">
          <cell r="C156">
            <v>10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</row>
        <row r="157">
          <cell r="C157">
            <v>10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</row>
        <row r="158">
          <cell r="C158">
            <v>10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</row>
        <row r="159">
          <cell r="C159">
            <v>10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</row>
        <row r="160">
          <cell r="C160">
            <v>10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1.2</v>
          </cell>
          <cell r="BL160">
            <v>13500</v>
          </cell>
          <cell r="BM160">
            <v>-480</v>
          </cell>
          <cell r="BN160">
            <v>13020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</row>
        <row r="161">
          <cell r="C161">
            <v>10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6.6</v>
          </cell>
          <cell r="BL161">
            <v>67650</v>
          </cell>
          <cell r="BM161">
            <v>-2640</v>
          </cell>
          <cell r="BN161">
            <v>65010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</row>
        <row r="162">
          <cell r="C162">
            <v>10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</row>
        <row r="163">
          <cell r="C163">
            <v>10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</row>
        <row r="164">
          <cell r="C164">
            <v>10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</row>
        <row r="165">
          <cell r="C165">
            <v>10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8.4</v>
          </cell>
          <cell r="BL165">
            <v>84000</v>
          </cell>
          <cell r="BM165">
            <v>-3360</v>
          </cell>
          <cell r="BN165">
            <v>80640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</row>
        <row r="166">
          <cell r="C166">
            <v>10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0.5</v>
          </cell>
          <cell r="BT166">
            <v>9375</v>
          </cell>
          <cell r="BU166">
            <v>-200</v>
          </cell>
          <cell r="BV166">
            <v>9175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</row>
        <row r="167">
          <cell r="C167">
            <v>10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4.54</v>
          </cell>
          <cell r="BT167">
            <v>88530</v>
          </cell>
          <cell r="BU167">
            <v>-1816.0000000000002</v>
          </cell>
          <cell r="BV167">
            <v>86714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</row>
        <row r="168">
          <cell r="C168">
            <v>10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</row>
        <row r="169">
          <cell r="C169">
            <v>10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</row>
        <row r="170">
          <cell r="C170">
            <v>10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</row>
        <row r="171">
          <cell r="C171">
            <v>10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</row>
        <row r="172">
          <cell r="C172">
            <v>10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</row>
        <row r="173">
          <cell r="C173">
            <v>10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3</v>
          </cell>
          <cell r="BT173">
            <v>57000</v>
          </cell>
          <cell r="BU173">
            <v>-1200</v>
          </cell>
          <cell r="BV173">
            <v>55800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</row>
        <row r="174">
          <cell r="C174">
            <v>10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</row>
        <row r="175">
          <cell r="C175">
            <v>10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48.54</v>
          </cell>
          <cell r="BL175">
            <v>427152.00000000006</v>
          </cell>
          <cell r="BM175">
            <v>-19416</v>
          </cell>
          <cell r="BN175">
            <v>407736.00000000006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</row>
        <row r="176">
          <cell r="C176">
            <v>10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</row>
        <row r="177">
          <cell r="C177">
            <v>10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1</v>
          </cell>
          <cell r="BX177">
            <v>27000</v>
          </cell>
          <cell r="BY177">
            <v>-400</v>
          </cell>
          <cell r="BZ177">
            <v>26600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</row>
        <row r="178">
          <cell r="C178">
            <v>10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20.100000000000001</v>
          </cell>
          <cell r="BL178">
            <v>180900</v>
          </cell>
          <cell r="BM178">
            <v>-8040</v>
          </cell>
          <cell r="BN178">
            <v>172860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</row>
        <row r="179">
          <cell r="C179">
            <v>10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</row>
        <row r="180">
          <cell r="C180">
            <v>10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</row>
        <row r="181">
          <cell r="C181">
            <v>10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</row>
        <row r="182">
          <cell r="C182">
            <v>10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</row>
        <row r="183">
          <cell r="C183">
            <v>10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240.84</v>
          </cell>
          <cell r="BL183">
            <v>2011014</v>
          </cell>
          <cell r="BM183">
            <v>-96336</v>
          </cell>
          <cell r="BN183">
            <v>1914678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</row>
        <row r="184">
          <cell r="C184">
            <v>10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2.0750000000000002</v>
          </cell>
          <cell r="BX184">
            <v>56025</v>
          </cell>
          <cell r="BY184">
            <v>-830</v>
          </cell>
          <cell r="BZ184">
            <v>55195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</row>
        <row r="185">
          <cell r="C185">
            <v>10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0.31780000000000003</v>
          </cell>
          <cell r="BT185">
            <v>6038.2</v>
          </cell>
          <cell r="BU185">
            <v>-127.12</v>
          </cell>
          <cell r="BV185">
            <v>5911.08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</row>
        <row r="186">
          <cell r="C186">
            <v>10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</row>
        <row r="187">
          <cell r="C187">
            <v>10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</row>
        <row r="188">
          <cell r="C188">
            <v>10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</row>
        <row r="189">
          <cell r="C189">
            <v>20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</row>
        <row r="190">
          <cell r="C190">
            <v>20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</row>
        <row r="191">
          <cell r="C191">
            <v>20</v>
          </cell>
          <cell r="BG191">
            <v>943.5</v>
          </cell>
          <cell r="BH191">
            <v>6854269.8500000006</v>
          </cell>
          <cell r="BI191">
            <v>-378537.277</v>
          </cell>
          <cell r="BJ191">
            <v>6475732.5730000008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</row>
        <row r="192">
          <cell r="C192">
            <v>20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</row>
        <row r="193">
          <cell r="C193">
            <v>20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</row>
        <row r="194">
          <cell r="C194">
            <v>20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</row>
        <row r="195">
          <cell r="C195">
            <v>20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</row>
        <row r="196">
          <cell r="C196">
            <v>20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</row>
        <row r="197">
          <cell r="C197">
            <v>20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</row>
        <row r="198">
          <cell r="C198">
            <v>20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</row>
        <row r="199">
          <cell r="C199">
            <v>20</v>
          </cell>
          <cell r="BG199">
            <v>285</v>
          </cell>
          <cell r="BH199">
            <v>1942289.57</v>
          </cell>
          <cell r="BI199">
            <v>-177790</v>
          </cell>
          <cell r="BJ199">
            <v>1764499.57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</row>
        <row r="200">
          <cell r="C200">
            <v>20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</row>
        <row r="201">
          <cell r="C201">
            <v>20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</row>
        <row r="202">
          <cell r="C202">
            <v>20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</row>
        <row r="203">
          <cell r="C203">
            <v>32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</row>
        <row r="204">
          <cell r="C204">
            <v>31</v>
          </cell>
          <cell r="BG204">
            <v>750</v>
          </cell>
          <cell r="BH204">
            <v>5099925.33</v>
          </cell>
          <cell r="BI204">
            <v>-354775</v>
          </cell>
          <cell r="BJ204">
            <v>4745150.33</v>
          </cell>
          <cell r="BK204">
            <v>43.5</v>
          </cell>
          <cell r="BL204">
            <v>428728.63</v>
          </cell>
          <cell r="BM204">
            <v>-116737.4</v>
          </cell>
          <cell r="BN204">
            <v>311991.23</v>
          </cell>
          <cell r="BO204">
            <v>63</v>
          </cell>
          <cell r="BP204">
            <v>645124.5</v>
          </cell>
          <cell r="BQ204">
            <v>-165884.13</v>
          </cell>
          <cell r="BR204">
            <v>479240.37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17.399999999999999</v>
          </cell>
          <cell r="CB204">
            <v>124031.18000000001</v>
          </cell>
          <cell r="CC204">
            <v>-25194.400000000001</v>
          </cell>
          <cell r="CD204">
            <v>98836.78</v>
          </cell>
        </row>
        <row r="205">
          <cell r="C205">
            <v>20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</row>
        <row r="206">
          <cell r="C206">
            <v>20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</row>
        <row r="207">
          <cell r="C207">
            <v>20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</row>
        <row r="208">
          <cell r="C208">
            <v>20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</row>
        <row r="209">
          <cell r="C209">
            <v>20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</row>
        <row r="210">
          <cell r="C210">
            <v>20</v>
          </cell>
          <cell r="BG210">
            <v>19.5</v>
          </cell>
          <cell r="BH210">
            <v>142888.59</v>
          </cell>
          <cell r="BI210">
            <v>-15976</v>
          </cell>
          <cell r="BJ210">
            <v>126912.59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</row>
        <row r="211">
          <cell r="C211">
            <v>20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</row>
        <row r="212">
          <cell r="C212">
            <v>20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</row>
        <row r="213">
          <cell r="C213">
            <v>33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</row>
        <row r="214">
          <cell r="C214">
            <v>33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54</v>
          </cell>
          <cell r="BL214">
            <v>844830.76</v>
          </cell>
          <cell r="BM214">
            <v>-178261.41999999998</v>
          </cell>
          <cell r="BN214">
            <v>666569.34000000008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</row>
        <row r="215">
          <cell r="C215">
            <v>20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47.2</v>
          </cell>
          <cell r="BL215">
            <v>690493.71</v>
          </cell>
          <cell r="BM215">
            <v>-244912</v>
          </cell>
          <cell r="BN215">
            <v>445581.70999999996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</row>
        <row r="216">
          <cell r="C216">
            <v>38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</row>
        <row r="217">
          <cell r="C217">
            <v>20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</row>
        <row r="218">
          <cell r="C218">
            <v>20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</row>
        <row r="219">
          <cell r="C219">
            <v>20</v>
          </cell>
          <cell r="BG219">
            <v>361</v>
          </cell>
          <cell r="BH219">
            <v>2493101.02</v>
          </cell>
          <cell r="BI219">
            <v>-223840</v>
          </cell>
          <cell r="BJ219">
            <v>2269261.02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</row>
        <row r="220">
          <cell r="C220">
            <v>20</v>
          </cell>
          <cell r="BG220">
            <v>200</v>
          </cell>
          <cell r="BH220">
            <v>1446175.15</v>
          </cell>
          <cell r="BI220">
            <v>-211057.97</v>
          </cell>
          <cell r="BJ220">
            <v>1235117.18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</row>
        <row r="221">
          <cell r="C221">
            <v>20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</row>
        <row r="222">
          <cell r="C222">
            <v>20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</row>
        <row r="223">
          <cell r="C223">
            <v>20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</row>
        <row r="224">
          <cell r="C224">
            <v>20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</row>
        <row r="225">
          <cell r="C225">
            <v>20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</row>
        <row r="226">
          <cell r="C226">
            <v>20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</row>
        <row r="227">
          <cell r="C227">
            <v>20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</row>
        <row r="228">
          <cell r="C228">
            <v>20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</row>
        <row r="229">
          <cell r="C229">
            <v>20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21</v>
          </cell>
          <cell r="BP229">
            <v>323678.38</v>
          </cell>
          <cell r="BQ229">
            <v>-74832</v>
          </cell>
          <cell r="BR229">
            <v>248846.38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</row>
        <row r="230">
          <cell r="C230">
            <v>20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</row>
        <row r="231">
          <cell r="C231">
            <v>35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</row>
        <row r="232">
          <cell r="C232">
            <v>20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</row>
        <row r="233">
          <cell r="C233">
            <v>20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</row>
        <row r="234">
          <cell r="C234">
            <v>32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282</v>
          </cell>
          <cell r="BL234">
            <v>3179082.69</v>
          </cell>
          <cell r="BM234">
            <v>-934839.12</v>
          </cell>
          <cell r="BN234">
            <v>2244243.5699999998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</row>
        <row r="235">
          <cell r="C235">
            <v>20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</row>
        <row r="236">
          <cell r="C236">
            <v>20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</row>
        <row r="237">
          <cell r="C237">
            <v>20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</row>
        <row r="238">
          <cell r="C238">
            <v>20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</row>
        <row r="239">
          <cell r="C239">
            <v>20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</row>
        <row r="240">
          <cell r="C240">
            <v>20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</row>
        <row r="241">
          <cell r="C241">
            <v>20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</row>
        <row r="242">
          <cell r="C242">
            <v>20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</row>
        <row r="243">
          <cell r="C243">
            <v>20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120</v>
          </cell>
          <cell r="BL243">
            <v>1458046.8</v>
          </cell>
          <cell r="BM243">
            <v>-489764.3</v>
          </cell>
          <cell r="BN243">
            <v>968282.5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</row>
        <row r="244">
          <cell r="C244">
            <v>20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</row>
        <row r="245">
          <cell r="C245">
            <v>20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24</v>
          </cell>
          <cell r="BL245">
            <v>284499.53000000003</v>
          </cell>
          <cell r="BM245">
            <v>-82377</v>
          </cell>
          <cell r="BN245">
            <v>202122.53000000003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</row>
        <row r="246">
          <cell r="C246">
            <v>39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</row>
        <row r="247">
          <cell r="C247">
            <v>38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</row>
        <row r="248">
          <cell r="C248">
            <v>20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</row>
        <row r="249">
          <cell r="C249">
            <v>20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</row>
        <row r="250">
          <cell r="C250">
            <v>20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</row>
        <row r="251">
          <cell r="C251">
            <v>20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</row>
        <row r="252">
          <cell r="C252">
            <v>20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</row>
        <row r="253">
          <cell r="C253">
            <v>20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</row>
        <row r="254">
          <cell r="C254">
            <v>20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56</v>
          </cell>
          <cell r="BX254">
            <v>1319936.44</v>
          </cell>
          <cell r="BY254">
            <v>-190529.88</v>
          </cell>
          <cell r="BZ254">
            <v>1129406.56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</row>
        <row r="255">
          <cell r="C255">
            <v>20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</row>
        <row r="256">
          <cell r="C256">
            <v>20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</row>
        <row r="257">
          <cell r="C257">
            <v>20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</row>
        <row r="258">
          <cell r="C258">
            <v>20</v>
          </cell>
          <cell r="BG258">
            <v>228</v>
          </cell>
          <cell r="BH258">
            <v>1800830.69</v>
          </cell>
          <cell r="BI258">
            <v>-313480</v>
          </cell>
          <cell r="BJ258">
            <v>1487350.69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</row>
        <row r="259">
          <cell r="C259">
            <v>20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24</v>
          </cell>
          <cell r="BL259">
            <v>297264.46999999997</v>
          </cell>
          <cell r="BM259">
            <v>-98377</v>
          </cell>
          <cell r="BN259">
            <v>198887.46999999997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</row>
        <row r="260">
          <cell r="C260">
            <v>20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</row>
        <row r="261">
          <cell r="C261">
            <v>40</v>
          </cell>
          <cell r="BG261">
            <v>36</v>
          </cell>
          <cell r="BH261">
            <v>424244.02</v>
          </cell>
          <cell r="BI261">
            <v>-177684</v>
          </cell>
          <cell r="BJ261">
            <v>246560.02000000002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</row>
        <row r="262">
          <cell r="C262">
            <v>20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</row>
        <row r="263">
          <cell r="C263">
            <v>20</v>
          </cell>
          <cell r="BG263">
            <v>95</v>
          </cell>
          <cell r="BH263">
            <v>660178.93000000005</v>
          </cell>
          <cell r="BI263">
            <v>-59600</v>
          </cell>
          <cell r="BJ263">
            <v>600578.93000000005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</row>
        <row r="264">
          <cell r="C264">
            <v>31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</row>
        <row r="265">
          <cell r="C265">
            <v>20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</row>
        <row r="266">
          <cell r="C266">
            <v>10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</row>
        <row r="267">
          <cell r="C267">
            <v>10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</row>
        <row r="268">
          <cell r="C268">
            <v>10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</row>
        <row r="269">
          <cell r="C269">
            <v>10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</row>
        <row r="270">
          <cell r="C270">
            <v>10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</row>
        <row r="271">
          <cell r="C271">
            <v>10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</row>
        <row r="272">
          <cell r="C272">
            <v>10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</row>
        <row r="273">
          <cell r="C273">
            <v>10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</row>
        <row r="274">
          <cell r="C274">
            <v>10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</row>
        <row r="275">
          <cell r="C275">
            <v>10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</row>
        <row r="276">
          <cell r="C276">
            <v>10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</row>
        <row r="277">
          <cell r="C277">
            <v>10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</row>
        <row r="278">
          <cell r="C278">
            <v>10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</row>
        <row r="279">
          <cell r="C279">
            <v>10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</row>
        <row r="280">
          <cell r="C280">
            <v>10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</row>
        <row r="281">
          <cell r="C281">
            <v>10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</row>
        <row r="282">
          <cell r="C282">
            <v>10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</row>
        <row r="283">
          <cell r="C283">
            <v>10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</row>
        <row r="284">
          <cell r="C284">
            <v>10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</row>
        <row r="285">
          <cell r="C285">
            <v>10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</row>
        <row r="286">
          <cell r="C286">
            <v>10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</row>
        <row r="287">
          <cell r="C287">
            <v>10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</row>
        <row r="288">
          <cell r="C288">
            <v>10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</row>
        <row r="289">
          <cell r="C289">
            <v>10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</row>
        <row r="290">
          <cell r="C290">
            <v>10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</row>
        <row r="291">
          <cell r="C291">
            <v>10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</row>
        <row r="292">
          <cell r="C292">
            <v>10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</row>
        <row r="293">
          <cell r="C293">
            <v>10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</row>
        <row r="294">
          <cell r="C294">
            <v>10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</row>
        <row r="295">
          <cell r="C295">
            <v>10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</row>
        <row r="296">
          <cell r="C296">
            <v>10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</row>
        <row r="297">
          <cell r="C297">
            <v>10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</row>
        <row r="298">
          <cell r="C298">
            <v>10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</row>
        <row r="299">
          <cell r="C299">
            <v>10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</row>
        <row r="300">
          <cell r="C300">
            <v>10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</row>
        <row r="301">
          <cell r="C301">
            <v>10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</row>
        <row r="302">
          <cell r="C302">
            <v>10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</row>
        <row r="303">
          <cell r="C303">
            <v>10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</row>
        <row r="304">
          <cell r="C304">
            <v>10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</row>
        <row r="305">
          <cell r="C305">
            <v>10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</row>
        <row r="306">
          <cell r="C306">
            <v>10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</row>
        <row r="307">
          <cell r="C307">
            <v>10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</row>
        <row r="308">
          <cell r="C308">
            <v>10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</row>
        <row r="309">
          <cell r="C309">
            <v>10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</row>
        <row r="310">
          <cell r="C310">
            <v>10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</row>
        <row r="311">
          <cell r="C311">
            <v>10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</row>
        <row r="312">
          <cell r="C312">
            <v>10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</row>
        <row r="313">
          <cell r="C313">
            <v>10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</row>
        <row r="314">
          <cell r="C314">
            <v>10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</row>
        <row r="315">
          <cell r="C315">
            <v>10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</row>
        <row r="316">
          <cell r="C316">
            <v>10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</row>
        <row r="317">
          <cell r="C317">
            <v>10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</row>
        <row r="318">
          <cell r="C318">
            <v>10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</row>
        <row r="319">
          <cell r="C319">
            <v>10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</row>
        <row r="320">
          <cell r="C320">
            <v>10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</row>
        <row r="321">
          <cell r="C321">
            <v>10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</row>
        <row r="322">
          <cell r="C322">
            <v>10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</row>
        <row r="323">
          <cell r="C323">
            <v>10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</row>
        <row r="324"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0">
          <cell r="T40">
            <v>17205550</v>
          </cell>
          <cell r="U40">
            <v>987170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"/>
      <sheetName val="CustomerType"/>
      <sheetName val="Industry"/>
      <sheetName val="Products"/>
      <sheetName val="Customer"/>
      <sheetName val="Domestic-Boi"/>
      <sheetName val="Domestic-NonBoi"/>
      <sheetName val="Export-Boi"/>
      <sheetName val="Export-NonBoi"/>
      <sheetName val="Gov"/>
      <sheetName val="Comm-Boi"/>
      <sheetName val="Comm-NonBoi"/>
      <sheetName val="Co-Products"/>
      <sheetName val="Glucose"/>
      <sheetName val="HMS"/>
      <sheetName val="Starch"/>
      <sheetName val="Dextrose"/>
      <sheetName val="Maltodextrin"/>
    </sheetNames>
    <sheetDataSet>
      <sheetData sheetId="0" refreshError="1"/>
      <sheetData sheetId="1" refreshError="1"/>
      <sheetData sheetId="2" refreshError="1"/>
      <sheetData sheetId="3" refreshError="1">
        <row r="8">
          <cell r="A8">
            <v>10</v>
          </cell>
          <cell r="B8" t="str">
            <v>Regular Starch</v>
          </cell>
        </row>
        <row r="9">
          <cell r="A9">
            <v>20</v>
          </cell>
          <cell r="B9" t="str">
            <v>Glucose Syrup</v>
          </cell>
        </row>
        <row r="10">
          <cell r="A10">
            <v>30</v>
          </cell>
          <cell r="B10" t="str">
            <v>High Maltose</v>
          </cell>
        </row>
        <row r="11">
          <cell r="A11">
            <v>40</v>
          </cell>
          <cell r="B11" t="str">
            <v>Dry Dextrose</v>
          </cell>
        </row>
        <row r="12">
          <cell r="A12">
            <v>50</v>
          </cell>
          <cell r="B12" t="str">
            <v>Maltodextrin</v>
          </cell>
        </row>
        <row r="13">
          <cell r="A13">
            <v>60</v>
          </cell>
          <cell r="B13" t="str">
            <v>Modified Starch - Oxidize Starch</v>
          </cell>
        </row>
        <row r="14">
          <cell r="A14">
            <v>70</v>
          </cell>
          <cell r="B14" t="str">
            <v>Co-Products</v>
          </cell>
        </row>
      </sheetData>
      <sheetData sheetId="4" refreshError="1">
        <row r="8">
          <cell r="C8">
            <v>10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</row>
        <row r="9">
          <cell r="C9">
            <v>10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845.88</v>
          </cell>
          <cell r="BP9">
            <v>7697508</v>
          </cell>
          <cell r="BQ9">
            <v>-338352</v>
          </cell>
          <cell r="BR9">
            <v>7359156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</row>
        <row r="10">
          <cell r="C10">
            <v>10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286.27999999999997</v>
          </cell>
          <cell r="BP10">
            <v>2605148</v>
          </cell>
          <cell r="BQ10">
            <v>-114512</v>
          </cell>
          <cell r="BR10">
            <v>2490636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</row>
        <row r="11">
          <cell r="C11">
            <v>10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</row>
        <row r="12">
          <cell r="C12">
            <v>10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</row>
        <row r="13">
          <cell r="C13">
            <v>10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</row>
        <row r="14">
          <cell r="C14">
            <v>10</v>
          </cell>
          <cell r="BG14">
            <v>10</v>
          </cell>
          <cell r="BH14">
            <v>70000</v>
          </cell>
          <cell r="BI14">
            <v>-4000</v>
          </cell>
          <cell r="BJ14">
            <v>66000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</row>
        <row r="15">
          <cell r="C15">
            <v>10</v>
          </cell>
          <cell r="BG15">
            <v>13.6</v>
          </cell>
          <cell r="BH15">
            <v>85000</v>
          </cell>
          <cell r="BI15">
            <v>-5440</v>
          </cell>
          <cell r="BJ15">
            <v>79560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</row>
        <row r="16">
          <cell r="C16">
            <v>10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</row>
        <row r="17">
          <cell r="C17">
            <v>10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</row>
        <row r="18">
          <cell r="C18">
            <v>10</v>
          </cell>
          <cell r="BG18">
            <v>27</v>
          </cell>
          <cell r="BH18">
            <v>162000</v>
          </cell>
          <cell r="BI18">
            <v>-10800</v>
          </cell>
          <cell r="BJ18">
            <v>151200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</row>
        <row r="19">
          <cell r="C19">
            <v>10</v>
          </cell>
          <cell r="BG19">
            <v>94.5</v>
          </cell>
          <cell r="BH19">
            <v>595350</v>
          </cell>
          <cell r="BI19">
            <v>-37800</v>
          </cell>
          <cell r="BJ19">
            <v>557550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</row>
        <row r="20">
          <cell r="C20">
            <v>10</v>
          </cell>
          <cell r="BG20">
            <v>14</v>
          </cell>
          <cell r="BH20">
            <v>82600</v>
          </cell>
          <cell r="BI20">
            <v>-5600</v>
          </cell>
          <cell r="BJ20">
            <v>77000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</row>
        <row r="21">
          <cell r="C21">
            <v>10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</row>
        <row r="22">
          <cell r="C22">
            <v>10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</row>
        <row r="23">
          <cell r="C23">
            <v>10</v>
          </cell>
          <cell r="BG23">
            <v>45</v>
          </cell>
          <cell r="BH23">
            <v>304500</v>
          </cell>
          <cell r="BI23">
            <v>-18000</v>
          </cell>
          <cell r="BJ23">
            <v>286500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</row>
        <row r="24">
          <cell r="C24">
            <v>10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</row>
        <row r="25">
          <cell r="C25">
            <v>10</v>
          </cell>
          <cell r="BG25">
            <v>40.5</v>
          </cell>
          <cell r="BH25">
            <v>238950</v>
          </cell>
          <cell r="BI25">
            <v>-16200</v>
          </cell>
          <cell r="BJ25">
            <v>222750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</row>
        <row r="26">
          <cell r="C26">
            <v>10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</row>
        <row r="27">
          <cell r="C27">
            <v>10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</row>
        <row r="28">
          <cell r="C28">
            <v>10</v>
          </cell>
          <cell r="BG28">
            <v>28.5</v>
          </cell>
          <cell r="BH28">
            <v>182400</v>
          </cell>
          <cell r="BI28">
            <v>-11400</v>
          </cell>
          <cell r="BJ28">
            <v>171000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</row>
        <row r="29">
          <cell r="C29">
            <v>10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</row>
        <row r="30">
          <cell r="C30">
            <v>10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</row>
        <row r="31">
          <cell r="C31">
            <v>10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</row>
        <row r="32">
          <cell r="C32">
            <v>10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</row>
        <row r="33">
          <cell r="C33">
            <v>10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</row>
        <row r="34">
          <cell r="C34">
            <v>10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</row>
        <row r="35">
          <cell r="C35">
            <v>10</v>
          </cell>
          <cell r="BG35">
            <v>40.5</v>
          </cell>
          <cell r="BH35">
            <v>238950</v>
          </cell>
          <cell r="BI35">
            <v>-16200</v>
          </cell>
          <cell r="BJ35">
            <v>222750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</row>
        <row r="36">
          <cell r="C36">
            <v>10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</row>
        <row r="37">
          <cell r="C37">
            <v>10</v>
          </cell>
          <cell r="BG37">
            <v>135</v>
          </cell>
          <cell r="BH37">
            <v>810000</v>
          </cell>
          <cell r="BI37">
            <v>-54000</v>
          </cell>
          <cell r="BJ37">
            <v>756000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</row>
        <row r="38">
          <cell r="C38">
            <v>10</v>
          </cell>
          <cell r="BG38">
            <v>26</v>
          </cell>
          <cell r="BH38">
            <v>163800</v>
          </cell>
          <cell r="BI38">
            <v>-10400</v>
          </cell>
          <cell r="BJ38">
            <v>153400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</row>
        <row r="39">
          <cell r="C39">
            <v>10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</row>
        <row r="40">
          <cell r="C40">
            <v>10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</row>
        <row r="41">
          <cell r="C41">
            <v>10</v>
          </cell>
          <cell r="BG41">
            <v>60</v>
          </cell>
          <cell r="BH41">
            <v>359250</v>
          </cell>
          <cell r="BI41">
            <v>-24000</v>
          </cell>
          <cell r="BJ41">
            <v>335250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</row>
        <row r="42">
          <cell r="C42">
            <v>10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</row>
        <row r="43">
          <cell r="C43">
            <v>10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</row>
        <row r="44">
          <cell r="C44">
            <v>10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</row>
        <row r="45">
          <cell r="C45">
            <v>10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</row>
        <row r="46">
          <cell r="C46">
            <v>10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</row>
        <row r="47">
          <cell r="C47">
            <v>10</v>
          </cell>
          <cell r="BG47">
            <v>104</v>
          </cell>
          <cell r="BH47">
            <v>618945.4</v>
          </cell>
          <cell r="BI47">
            <v>-41600</v>
          </cell>
          <cell r="BJ47">
            <v>577345.4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</row>
        <row r="48">
          <cell r="C48">
            <v>10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</row>
        <row r="49">
          <cell r="C49">
            <v>10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</row>
        <row r="50">
          <cell r="C50">
            <v>10</v>
          </cell>
          <cell r="BG50">
            <v>43.5</v>
          </cell>
          <cell r="BH50">
            <v>261375</v>
          </cell>
          <cell r="BI50">
            <v>-17400</v>
          </cell>
          <cell r="BJ50">
            <v>243975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</row>
        <row r="51">
          <cell r="C51">
            <v>10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</row>
        <row r="52">
          <cell r="C52">
            <v>10</v>
          </cell>
          <cell r="BG52">
            <v>539.07000000000005</v>
          </cell>
          <cell r="BH52">
            <v>3284852.16</v>
          </cell>
          <cell r="BI52">
            <v>-215628</v>
          </cell>
          <cell r="BJ52">
            <v>3069224.16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</row>
        <row r="53">
          <cell r="C53">
            <v>10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</row>
        <row r="54">
          <cell r="C54">
            <v>10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</row>
        <row r="55">
          <cell r="C55">
            <v>10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</row>
        <row r="56">
          <cell r="C56">
            <v>10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</row>
        <row r="57">
          <cell r="C57">
            <v>10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</row>
        <row r="58">
          <cell r="C58">
            <v>10</v>
          </cell>
          <cell r="BG58">
            <v>5</v>
          </cell>
          <cell r="BH58">
            <v>30700</v>
          </cell>
          <cell r="BI58">
            <v>-2000</v>
          </cell>
          <cell r="BJ58">
            <v>28700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</row>
        <row r="59">
          <cell r="C59">
            <v>10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10</v>
          </cell>
          <cell r="CB59">
            <v>62000</v>
          </cell>
          <cell r="CC59">
            <v>-4000</v>
          </cell>
          <cell r="CD59">
            <v>58000</v>
          </cell>
        </row>
        <row r="60">
          <cell r="C60">
            <v>10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5.9927999999999999</v>
          </cell>
          <cell r="BT60">
            <v>110866.8</v>
          </cell>
          <cell r="BU60">
            <v>-2397.1200000000003</v>
          </cell>
          <cell r="BV60">
            <v>108469.68000000001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</row>
        <row r="61">
          <cell r="C61">
            <v>10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</row>
        <row r="62">
          <cell r="C62">
            <v>10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</row>
        <row r="63">
          <cell r="C63">
            <v>10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</row>
        <row r="64">
          <cell r="C64">
            <v>10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</row>
        <row r="65">
          <cell r="C65">
            <v>10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</row>
        <row r="66">
          <cell r="C66">
            <v>10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</row>
        <row r="67">
          <cell r="C67">
            <v>10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</row>
        <row r="68">
          <cell r="C68">
            <v>10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</row>
        <row r="69">
          <cell r="C69">
            <v>10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</row>
        <row r="70">
          <cell r="C70">
            <v>10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</row>
        <row r="71">
          <cell r="C71">
            <v>10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</row>
        <row r="72">
          <cell r="C72">
            <v>10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</row>
        <row r="73">
          <cell r="C73">
            <v>10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</row>
        <row r="74">
          <cell r="C74">
            <v>10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</v>
          </cell>
          <cell r="BX74">
            <v>25000</v>
          </cell>
          <cell r="BY74">
            <v>-400</v>
          </cell>
          <cell r="BZ74">
            <v>24600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</row>
        <row r="75">
          <cell r="C75">
            <v>10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</row>
        <row r="76">
          <cell r="C76">
            <v>10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0.5</v>
          </cell>
          <cell r="BT76">
            <v>9500</v>
          </cell>
          <cell r="BU76">
            <v>-200</v>
          </cell>
          <cell r="BV76">
            <v>9300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</row>
        <row r="77">
          <cell r="C77">
            <v>10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</row>
        <row r="78">
          <cell r="C78">
            <v>10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</row>
        <row r="79">
          <cell r="C79">
            <v>10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</row>
        <row r="80">
          <cell r="C80">
            <v>10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</row>
        <row r="81">
          <cell r="C81">
            <v>10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</row>
        <row r="82">
          <cell r="C82">
            <v>10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</row>
        <row r="83">
          <cell r="C83">
            <v>10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</row>
        <row r="84">
          <cell r="C84">
            <v>10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</row>
        <row r="85">
          <cell r="C85">
            <v>10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</row>
        <row r="86">
          <cell r="C86">
            <v>10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</row>
        <row r="87">
          <cell r="C87">
            <v>10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</row>
        <row r="88">
          <cell r="C88">
            <v>10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0.5</v>
          </cell>
          <cell r="BT88">
            <v>9625</v>
          </cell>
          <cell r="BU88">
            <v>-200</v>
          </cell>
          <cell r="BV88">
            <v>9425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</row>
        <row r="89">
          <cell r="C89">
            <v>10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</row>
        <row r="90">
          <cell r="C90">
            <v>10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</row>
        <row r="91">
          <cell r="C91">
            <v>10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</row>
        <row r="92">
          <cell r="C92">
            <v>10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</row>
        <row r="93">
          <cell r="C93">
            <v>10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118.61499999999999</v>
          </cell>
          <cell r="BL93">
            <v>1067535</v>
          </cell>
          <cell r="BM93">
            <v>-47446</v>
          </cell>
          <cell r="BN93">
            <v>1020089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</row>
        <row r="94">
          <cell r="C94">
            <v>10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</row>
        <row r="95">
          <cell r="C95">
            <v>10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</row>
        <row r="96">
          <cell r="C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</row>
        <row r="97">
          <cell r="C97">
            <v>10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82.47</v>
          </cell>
          <cell r="BL97">
            <v>733983</v>
          </cell>
          <cell r="BM97">
            <v>-32988</v>
          </cell>
          <cell r="BN97">
            <v>700995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</row>
        <row r="98">
          <cell r="C98">
            <v>10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</row>
        <row r="99">
          <cell r="C99">
            <v>10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</row>
        <row r="100">
          <cell r="C100">
            <v>10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</row>
        <row r="101">
          <cell r="C101">
            <v>10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2.5</v>
          </cell>
          <cell r="BT101">
            <v>43125</v>
          </cell>
          <cell r="BU101">
            <v>-1000</v>
          </cell>
          <cell r="BV101">
            <v>42125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</row>
        <row r="102">
          <cell r="C102">
            <v>10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147.05500000000001</v>
          </cell>
          <cell r="BL102">
            <v>1249967.5</v>
          </cell>
          <cell r="BM102">
            <v>-58822</v>
          </cell>
          <cell r="BN102">
            <v>1191145.5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</row>
        <row r="103">
          <cell r="C103">
            <v>10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13.5</v>
          </cell>
          <cell r="BL103">
            <v>124875</v>
          </cell>
          <cell r="BM103">
            <v>-5400</v>
          </cell>
          <cell r="BN103">
            <v>119475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</row>
        <row r="104">
          <cell r="C104">
            <v>10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201.93</v>
          </cell>
          <cell r="BL104">
            <v>1867852.5</v>
          </cell>
          <cell r="BM104">
            <v>-80772</v>
          </cell>
          <cell r="BN104">
            <v>1787080.5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</row>
        <row r="105">
          <cell r="C105">
            <v>10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</row>
        <row r="106">
          <cell r="C106">
            <v>10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90.17</v>
          </cell>
          <cell r="BL106">
            <v>856615</v>
          </cell>
          <cell r="BM106">
            <v>-36068</v>
          </cell>
          <cell r="BN106">
            <v>820547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</row>
        <row r="107">
          <cell r="C107">
            <v>10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65.36</v>
          </cell>
          <cell r="BL107">
            <v>604580</v>
          </cell>
          <cell r="BM107">
            <v>-26144</v>
          </cell>
          <cell r="BN107">
            <v>578436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</row>
        <row r="108">
          <cell r="C108">
            <v>10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</row>
        <row r="109">
          <cell r="C109">
            <v>10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</row>
        <row r="110">
          <cell r="C110">
            <v>10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10.5</v>
          </cell>
          <cell r="BL110">
            <v>110250</v>
          </cell>
          <cell r="BM110">
            <v>-4200</v>
          </cell>
          <cell r="BN110">
            <v>106050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</row>
        <row r="111">
          <cell r="C111">
            <v>10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</row>
        <row r="112">
          <cell r="C112">
            <v>10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</row>
        <row r="113">
          <cell r="C113">
            <v>10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651.77700000000004</v>
          </cell>
          <cell r="BL113">
            <v>5800815.2999999998</v>
          </cell>
          <cell r="BM113">
            <v>-260710.80000000002</v>
          </cell>
          <cell r="BN113">
            <v>5540104.5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</row>
        <row r="114">
          <cell r="C114">
            <v>10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105.53</v>
          </cell>
          <cell r="BL114">
            <v>981429</v>
          </cell>
          <cell r="BM114">
            <v>-42212</v>
          </cell>
          <cell r="BN114">
            <v>939217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5</v>
          </cell>
          <cell r="BT114">
            <v>86250</v>
          </cell>
          <cell r="BU114">
            <v>-2000</v>
          </cell>
          <cell r="BV114">
            <v>84250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</row>
        <row r="115">
          <cell r="C115">
            <v>10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</row>
        <row r="116">
          <cell r="C116">
            <v>10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30.54</v>
          </cell>
          <cell r="BL116">
            <v>290130</v>
          </cell>
          <cell r="BM116">
            <v>-12216</v>
          </cell>
          <cell r="BN116">
            <v>277914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</row>
        <row r="117">
          <cell r="C117">
            <v>10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</row>
        <row r="118">
          <cell r="C118">
            <v>10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</row>
        <row r="119">
          <cell r="C119">
            <v>10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</row>
        <row r="120">
          <cell r="C120">
            <v>10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</row>
        <row r="121">
          <cell r="C121">
            <v>10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</row>
        <row r="122">
          <cell r="C122">
            <v>10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</row>
        <row r="123">
          <cell r="C123">
            <v>10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</row>
        <row r="124">
          <cell r="C124">
            <v>10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</row>
        <row r="125">
          <cell r="C125">
            <v>10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</row>
        <row r="126">
          <cell r="C126">
            <v>10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</row>
        <row r="127">
          <cell r="C127">
            <v>10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</row>
        <row r="128">
          <cell r="C128">
            <v>10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</row>
        <row r="129">
          <cell r="C129">
            <v>10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</row>
        <row r="130">
          <cell r="C130">
            <v>10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</row>
        <row r="131">
          <cell r="C131">
            <v>10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</row>
        <row r="132">
          <cell r="C132">
            <v>10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1</v>
          </cell>
          <cell r="BT132">
            <v>18500</v>
          </cell>
          <cell r="BU132">
            <v>-400</v>
          </cell>
          <cell r="BV132">
            <v>18100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</row>
        <row r="133">
          <cell r="C133">
            <v>10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</row>
        <row r="134">
          <cell r="C134">
            <v>10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</row>
        <row r="135">
          <cell r="C135">
            <v>10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</row>
        <row r="136">
          <cell r="C136">
            <v>10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0.5</v>
          </cell>
          <cell r="BT136">
            <v>9500</v>
          </cell>
          <cell r="BU136">
            <v>-200</v>
          </cell>
          <cell r="BV136">
            <v>9300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</row>
        <row r="137">
          <cell r="C137">
            <v>10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</row>
        <row r="138">
          <cell r="C138">
            <v>10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</row>
        <row r="139">
          <cell r="C139">
            <v>10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</row>
        <row r="140">
          <cell r="C140">
            <v>10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</row>
        <row r="141">
          <cell r="C141">
            <v>10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</row>
        <row r="142">
          <cell r="C142">
            <v>10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</row>
        <row r="143">
          <cell r="C143">
            <v>10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6.3</v>
          </cell>
          <cell r="BL143">
            <v>66525</v>
          </cell>
          <cell r="BM143">
            <v>-2520</v>
          </cell>
          <cell r="BN143">
            <v>64005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</row>
        <row r="144">
          <cell r="C144">
            <v>10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9</v>
          </cell>
          <cell r="BL144">
            <v>94500</v>
          </cell>
          <cell r="BM144">
            <v>-3600</v>
          </cell>
          <cell r="BN144">
            <v>90900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</row>
        <row r="145">
          <cell r="C145">
            <v>10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</row>
        <row r="146">
          <cell r="C146">
            <v>10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</row>
        <row r="147">
          <cell r="C147">
            <v>10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</row>
        <row r="148">
          <cell r="C148">
            <v>10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146.11000000000001</v>
          </cell>
          <cell r="BL148">
            <v>1285768</v>
          </cell>
          <cell r="BM148">
            <v>-58444</v>
          </cell>
          <cell r="BN148">
            <v>1227324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</row>
        <row r="149">
          <cell r="C149">
            <v>10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27.716000000000001</v>
          </cell>
          <cell r="BL149">
            <v>235586</v>
          </cell>
          <cell r="BM149">
            <v>-11086.400000000001</v>
          </cell>
          <cell r="BN149">
            <v>224499.6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</row>
        <row r="150">
          <cell r="C150">
            <v>10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10.5</v>
          </cell>
          <cell r="BL150">
            <v>110250</v>
          </cell>
          <cell r="BM150">
            <v>-4200</v>
          </cell>
          <cell r="BN150">
            <v>106050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</row>
        <row r="151">
          <cell r="C151">
            <v>10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</row>
        <row r="152">
          <cell r="C152">
            <v>10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7.5</v>
          </cell>
          <cell r="BP152">
            <v>78750</v>
          </cell>
          <cell r="BQ152">
            <v>-3000</v>
          </cell>
          <cell r="BR152">
            <v>75750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</row>
        <row r="153">
          <cell r="C153">
            <v>10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1.25</v>
          </cell>
          <cell r="BT153">
            <v>24375</v>
          </cell>
          <cell r="BU153">
            <v>-500</v>
          </cell>
          <cell r="BV153">
            <v>23875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</row>
        <row r="154">
          <cell r="C154">
            <v>10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</row>
        <row r="155">
          <cell r="C155">
            <v>10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4</v>
          </cell>
          <cell r="BT155">
            <v>78000</v>
          </cell>
          <cell r="BU155">
            <v>-1600</v>
          </cell>
          <cell r="BV155">
            <v>76400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</row>
        <row r="156">
          <cell r="C156">
            <v>10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</row>
        <row r="157">
          <cell r="C157">
            <v>10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</row>
        <row r="158">
          <cell r="C158">
            <v>10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</row>
        <row r="159">
          <cell r="C159">
            <v>10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</row>
        <row r="160">
          <cell r="C160">
            <v>10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1.2</v>
          </cell>
          <cell r="BL160">
            <v>13500</v>
          </cell>
          <cell r="BM160">
            <v>-480</v>
          </cell>
          <cell r="BN160">
            <v>13020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</row>
        <row r="161">
          <cell r="C161">
            <v>10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6.6</v>
          </cell>
          <cell r="BL161">
            <v>67650</v>
          </cell>
          <cell r="BM161">
            <v>-2640</v>
          </cell>
          <cell r="BN161">
            <v>65010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</row>
        <row r="162">
          <cell r="C162">
            <v>10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</row>
        <row r="163">
          <cell r="C163">
            <v>10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</row>
        <row r="164">
          <cell r="C164">
            <v>10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</row>
        <row r="165">
          <cell r="C165">
            <v>10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8.4</v>
          </cell>
          <cell r="BL165">
            <v>84000</v>
          </cell>
          <cell r="BM165">
            <v>-3360</v>
          </cell>
          <cell r="BN165">
            <v>80640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</row>
        <row r="166">
          <cell r="C166">
            <v>10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0.5</v>
          </cell>
          <cell r="BT166">
            <v>9375</v>
          </cell>
          <cell r="BU166">
            <v>-200</v>
          </cell>
          <cell r="BV166">
            <v>9175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</row>
        <row r="167">
          <cell r="C167">
            <v>10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4.54</v>
          </cell>
          <cell r="BT167">
            <v>88530</v>
          </cell>
          <cell r="BU167">
            <v>-1816.0000000000002</v>
          </cell>
          <cell r="BV167">
            <v>86714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</row>
        <row r="168">
          <cell r="C168">
            <v>10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</row>
        <row r="169">
          <cell r="C169">
            <v>10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</row>
        <row r="170">
          <cell r="C170">
            <v>10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</row>
        <row r="171">
          <cell r="C171">
            <v>10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</row>
        <row r="172">
          <cell r="C172">
            <v>10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</row>
        <row r="173">
          <cell r="C173">
            <v>10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3</v>
          </cell>
          <cell r="BT173">
            <v>57000</v>
          </cell>
          <cell r="BU173">
            <v>-1200</v>
          </cell>
          <cell r="BV173">
            <v>55800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</row>
        <row r="174">
          <cell r="C174">
            <v>10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</row>
        <row r="175">
          <cell r="C175">
            <v>10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48.54</v>
          </cell>
          <cell r="BL175">
            <v>427152.00000000006</v>
          </cell>
          <cell r="BM175">
            <v>-19416</v>
          </cell>
          <cell r="BN175">
            <v>407736.00000000006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</row>
        <row r="176">
          <cell r="C176">
            <v>10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</row>
        <row r="177">
          <cell r="C177">
            <v>10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1</v>
          </cell>
          <cell r="BX177">
            <v>27000</v>
          </cell>
          <cell r="BY177">
            <v>-400</v>
          </cell>
          <cell r="BZ177">
            <v>26600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</row>
        <row r="178">
          <cell r="C178">
            <v>10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20.100000000000001</v>
          </cell>
          <cell r="BL178">
            <v>180900</v>
          </cell>
          <cell r="BM178">
            <v>-8040</v>
          </cell>
          <cell r="BN178">
            <v>172860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</row>
        <row r="179">
          <cell r="C179">
            <v>10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</row>
        <row r="180">
          <cell r="C180">
            <v>10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</row>
        <row r="181">
          <cell r="C181">
            <v>10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</row>
        <row r="182">
          <cell r="C182">
            <v>10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</row>
        <row r="183">
          <cell r="C183">
            <v>10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240.84</v>
          </cell>
          <cell r="BL183">
            <v>2011014</v>
          </cell>
          <cell r="BM183">
            <v>-96336</v>
          </cell>
          <cell r="BN183">
            <v>1914678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</row>
        <row r="184">
          <cell r="C184">
            <v>10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2.0750000000000002</v>
          </cell>
          <cell r="BX184">
            <v>56025</v>
          </cell>
          <cell r="BY184">
            <v>-830</v>
          </cell>
          <cell r="BZ184">
            <v>55195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</row>
        <row r="185">
          <cell r="C185">
            <v>10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0.31780000000000003</v>
          </cell>
          <cell r="BT185">
            <v>6038.2</v>
          </cell>
          <cell r="BU185">
            <v>-127.12</v>
          </cell>
          <cell r="BV185">
            <v>5911.08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</row>
        <row r="186">
          <cell r="C186">
            <v>10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</row>
        <row r="187">
          <cell r="C187">
            <v>10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</row>
        <row r="188">
          <cell r="C188">
            <v>10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</row>
        <row r="189">
          <cell r="C189">
            <v>20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</row>
        <row r="190">
          <cell r="C190">
            <v>20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</row>
        <row r="191">
          <cell r="C191">
            <v>20</v>
          </cell>
          <cell r="BG191">
            <v>943.5</v>
          </cell>
          <cell r="BH191">
            <v>6854269.8500000006</v>
          </cell>
          <cell r="BI191">
            <v>-378537.277</v>
          </cell>
          <cell r="BJ191">
            <v>6475732.5730000008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</row>
        <row r="192">
          <cell r="C192">
            <v>20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</row>
        <row r="193">
          <cell r="C193">
            <v>20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</row>
        <row r="194">
          <cell r="C194">
            <v>20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</row>
        <row r="195">
          <cell r="C195">
            <v>20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</row>
        <row r="196">
          <cell r="C196">
            <v>20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</row>
        <row r="197">
          <cell r="C197">
            <v>20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</row>
        <row r="198">
          <cell r="C198">
            <v>20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</row>
        <row r="199">
          <cell r="C199">
            <v>20</v>
          </cell>
          <cell r="BG199">
            <v>285</v>
          </cell>
          <cell r="BH199">
            <v>1942289.57</v>
          </cell>
          <cell r="BI199">
            <v>-177790</v>
          </cell>
          <cell r="BJ199">
            <v>1764499.57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</row>
        <row r="200">
          <cell r="C200">
            <v>20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</row>
        <row r="201">
          <cell r="C201">
            <v>20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</row>
        <row r="202">
          <cell r="C202">
            <v>20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</row>
        <row r="203">
          <cell r="C203">
            <v>32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</row>
        <row r="204">
          <cell r="C204">
            <v>31</v>
          </cell>
          <cell r="BG204">
            <v>750</v>
          </cell>
          <cell r="BH204">
            <v>5099925.33</v>
          </cell>
          <cell r="BI204">
            <v>-354775</v>
          </cell>
          <cell r="BJ204">
            <v>4745150.33</v>
          </cell>
          <cell r="BK204">
            <v>43.5</v>
          </cell>
          <cell r="BL204">
            <v>428728.63</v>
          </cell>
          <cell r="BM204">
            <v>-116737.4</v>
          </cell>
          <cell r="BN204">
            <v>311991.23</v>
          </cell>
          <cell r="BO204">
            <v>63</v>
          </cell>
          <cell r="BP204">
            <v>645124.5</v>
          </cell>
          <cell r="BQ204">
            <v>-165884.13</v>
          </cell>
          <cell r="BR204">
            <v>479240.37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17.399999999999999</v>
          </cell>
          <cell r="CB204">
            <v>124031.18000000001</v>
          </cell>
          <cell r="CC204">
            <v>-25194.400000000001</v>
          </cell>
          <cell r="CD204">
            <v>98836.78</v>
          </cell>
        </row>
        <row r="205">
          <cell r="C205">
            <v>20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</row>
        <row r="206">
          <cell r="C206">
            <v>20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</row>
        <row r="207">
          <cell r="C207">
            <v>20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</row>
        <row r="208">
          <cell r="C208">
            <v>20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</row>
        <row r="209">
          <cell r="C209">
            <v>20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</row>
        <row r="210">
          <cell r="C210">
            <v>20</v>
          </cell>
          <cell r="BG210">
            <v>19.5</v>
          </cell>
          <cell r="BH210">
            <v>142888.59</v>
          </cell>
          <cell r="BI210">
            <v>-15976</v>
          </cell>
          <cell r="BJ210">
            <v>126912.59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</row>
        <row r="211">
          <cell r="C211">
            <v>20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</row>
        <row r="212">
          <cell r="C212">
            <v>20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</row>
        <row r="213">
          <cell r="C213">
            <v>33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</row>
        <row r="214">
          <cell r="C214">
            <v>33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54</v>
          </cell>
          <cell r="BL214">
            <v>844830.76</v>
          </cell>
          <cell r="BM214">
            <v>-178261.41999999998</v>
          </cell>
          <cell r="BN214">
            <v>666569.34000000008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</row>
        <row r="215">
          <cell r="C215">
            <v>20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47.2</v>
          </cell>
          <cell r="BL215">
            <v>690493.71</v>
          </cell>
          <cell r="BM215">
            <v>-244912</v>
          </cell>
          <cell r="BN215">
            <v>445581.70999999996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</row>
        <row r="216">
          <cell r="C216">
            <v>38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</row>
        <row r="217">
          <cell r="C217">
            <v>20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</row>
        <row r="218">
          <cell r="C218">
            <v>20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</row>
        <row r="219">
          <cell r="C219">
            <v>20</v>
          </cell>
          <cell r="BG219">
            <v>361</v>
          </cell>
          <cell r="BH219">
            <v>2493101.02</v>
          </cell>
          <cell r="BI219">
            <v>-223840</v>
          </cell>
          <cell r="BJ219">
            <v>2269261.02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</row>
        <row r="220">
          <cell r="C220">
            <v>20</v>
          </cell>
          <cell r="BG220">
            <v>200</v>
          </cell>
          <cell r="BH220">
            <v>1446175.15</v>
          </cell>
          <cell r="BI220">
            <v>-211057.97</v>
          </cell>
          <cell r="BJ220">
            <v>1235117.18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</row>
        <row r="221">
          <cell r="C221">
            <v>20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</row>
        <row r="222">
          <cell r="C222">
            <v>20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</row>
        <row r="223">
          <cell r="C223">
            <v>20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</row>
        <row r="224">
          <cell r="C224">
            <v>20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</row>
        <row r="225">
          <cell r="C225">
            <v>20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</row>
        <row r="226">
          <cell r="C226">
            <v>20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</row>
        <row r="227">
          <cell r="C227">
            <v>20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</row>
        <row r="228">
          <cell r="C228">
            <v>20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</row>
        <row r="229">
          <cell r="C229">
            <v>20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21</v>
          </cell>
          <cell r="BP229">
            <v>323678.38</v>
          </cell>
          <cell r="BQ229">
            <v>-74832</v>
          </cell>
          <cell r="BR229">
            <v>248846.38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</row>
        <row r="230">
          <cell r="C230">
            <v>20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</row>
        <row r="231">
          <cell r="C231">
            <v>35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</row>
        <row r="232">
          <cell r="C232">
            <v>20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</row>
        <row r="233">
          <cell r="C233">
            <v>20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</row>
        <row r="234">
          <cell r="C234">
            <v>32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282</v>
          </cell>
          <cell r="BL234">
            <v>3179082.69</v>
          </cell>
          <cell r="BM234">
            <v>-934839.12</v>
          </cell>
          <cell r="BN234">
            <v>2244243.5699999998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</row>
        <row r="235">
          <cell r="C235">
            <v>20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</row>
        <row r="236">
          <cell r="C236">
            <v>20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</row>
        <row r="237">
          <cell r="C237">
            <v>20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</row>
        <row r="238">
          <cell r="C238">
            <v>20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</row>
        <row r="239">
          <cell r="C239">
            <v>20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</row>
        <row r="240">
          <cell r="C240">
            <v>20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</row>
        <row r="241">
          <cell r="C241">
            <v>20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</row>
        <row r="242">
          <cell r="C242">
            <v>20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</row>
        <row r="243">
          <cell r="C243">
            <v>20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120</v>
          </cell>
          <cell r="BL243">
            <v>1458046.8</v>
          </cell>
          <cell r="BM243">
            <v>-489764.3</v>
          </cell>
          <cell r="BN243">
            <v>968282.5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</row>
        <row r="244">
          <cell r="C244">
            <v>20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</row>
        <row r="245">
          <cell r="C245">
            <v>20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24</v>
          </cell>
          <cell r="BL245">
            <v>284499.53000000003</v>
          </cell>
          <cell r="BM245">
            <v>-82377</v>
          </cell>
          <cell r="BN245">
            <v>202122.53000000003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</row>
        <row r="246">
          <cell r="C246">
            <v>39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</row>
        <row r="247">
          <cell r="C247">
            <v>38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</row>
        <row r="248">
          <cell r="C248">
            <v>20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</row>
        <row r="249">
          <cell r="C249">
            <v>20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</row>
        <row r="250">
          <cell r="C250">
            <v>20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</row>
        <row r="251">
          <cell r="C251">
            <v>20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</row>
        <row r="252">
          <cell r="C252">
            <v>20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</row>
        <row r="253">
          <cell r="C253">
            <v>20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</row>
        <row r="254">
          <cell r="C254">
            <v>20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56</v>
          </cell>
          <cell r="BX254">
            <v>1319936.44</v>
          </cell>
          <cell r="BY254">
            <v>-190529.88</v>
          </cell>
          <cell r="BZ254">
            <v>1129406.56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</row>
        <row r="255">
          <cell r="C255">
            <v>20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</row>
        <row r="256">
          <cell r="C256">
            <v>20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</row>
        <row r="257">
          <cell r="C257">
            <v>20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</row>
        <row r="258">
          <cell r="C258">
            <v>20</v>
          </cell>
          <cell r="BG258">
            <v>228</v>
          </cell>
          <cell r="BH258">
            <v>1800830.69</v>
          </cell>
          <cell r="BI258">
            <v>-313480</v>
          </cell>
          <cell r="BJ258">
            <v>1487350.69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</row>
        <row r="259">
          <cell r="C259">
            <v>20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24</v>
          </cell>
          <cell r="BL259">
            <v>297264.46999999997</v>
          </cell>
          <cell r="BM259">
            <v>-98377</v>
          </cell>
          <cell r="BN259">
            <v>198887.46999999997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</row>
        <row r="260">
          <cell r="C260">
            <v>20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</row>
        <row r="261">
          <cell r="C261">
            <v>40</v>
          </cell>
          <cell r="BG261">
            <v>36</v>
          </cell>
          <cell r="BH261">
            <v>424244.02</v>
          </cell>
          <cell r="BI261">
            <v>-177684</v>
          </cell>
          <cell r="BJ261">
            <v>246560.02000000002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</row>
        <row r="262">
          <cell r="C262">
            <v>20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</row>
        <row r="263">
          <cell r="C263">
            <v>20</v>
          </cell>
          <cell r="BG263">
            <v>95</v>
          </cell>
          <cell r="BH263">
            <v>660178.93000000005</v>
          </cell>
          <cell r="BI263">
            <v>-59600</v>
          </cell>
          <cell r="BJ263">
            <v>600578.93000000005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</row>
        <row r="264">
          <cell r="C264">
            <v>31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</row>
        <row r="265">
          <cell r="C265">
            <v>20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</row>
        <row r="266">
          <cell r="C266">
            <v>10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</row>
        <row r="267">
          <cell r="C267">
            <v>10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</row>
        <row r="268">
          <cell r="C268">
            <v>10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</row>
        <row r="269">
          <cell r="C269">
            <v>10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</row>
        <row r="270">
          <cell r="C270">
            <v>10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</row>
        <row r="271">
          <cell r="C271">
            <v>10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</row>
        <row r="272">
          <cell r="C272">
            <v>10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</row>
        <row r="273">
          <cell r="C273">
            <v>10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</row>
        <row r="274">
          <cell r="C274">
            <v>10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</row>
        <row r="275">
          <cell r="C275">
            <v>10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</row>
        <row r="276">
          <cell r="C276">
            <v>10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</row>
        <row r="277">
          <cell r="C277">
            <v>10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</row>
        <row r="278">
          <cell r="C278">
            <v>10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</row>
        <row r="279">
          <cell r="C279">
            <v>10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</row>
        <row r="280">
          <cell r="C280">
            <v>10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</row>
        <row r="281">
          <cell r="C281">
            <v>10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</row>
        <row r="282">
          <cell r="C282">
            <v>10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</row>
        <row r="283">
          <cell r="C283">
            <v>10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</row>
        <row r="284">
          <cell r="C284">
            <v>10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</row>
        <row r="285">
          <cell r="C285">
            <v>10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</row>
        <row r="286">
          <cell r="C286">
            <v>10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</row>
        <row r="287">
          <cell r="C287">
            <v>10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</row>
        <row r="288">
          <cell r="C288">
            <v>10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</row>
        <row r="289">
          <cell r="C289">
            <v>10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</row>
        <row r="290">
          <cell r="C290">
            <v>10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</row>
        <row r="291">
          <cell r="C291">
            <v>10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</row>
        <row r="292">
          <cell r="C292">
            <v>10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</row>
        <row r="293">
          <cell r="C293">
            <v>10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</row>
        <row r="294">
          <cell r="C294">
            <v>10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</row>
        <row r="295">
          <cell r="C295">
            <v>10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</row>
        <row r="296">
          <cell r="C296">
            <v>10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</row>
        <row r="297">
          <cell r="C297">
            <v>10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</row>
        <row r="298">
          <cell r="C298">
            <v>10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</row>
        <row r="299">
          <cell r="C299">
            <v>10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</row>
        <row r="300">
          <cell r="C300">
            <v>10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</row>
        <row r="301">
          <cell r="C301">
            <v>10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</row>
        <row r="302">
          <cell r="C302">
            <v>10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</row>
        <row r="303">
          <cell r="C303">
            <v>10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</row>
        <row r="304">
          <cell r="C304">
            <v>10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</row>
        <row r="305">
          <cell r="C305">
            <v>10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</row>
        <row r="306">
          <cell r="C306">
            <v>10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</row>
        <row r="307">
          <cell r="C307">
            <v>10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</row>
        <row r="308">
          <cell r="C308">
            <v>10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</row>
        <row r="309">
          <cell r="C309">
            <v>10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</row>
        <row r="310">
          <cell r="C310">
            <v>10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</row>
        <row r="311">
          <cell r="C311">
            <v>10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</row>
        <row r="312">
          <cell r="C312">
            <v>10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</row>
        <row r="313">
          <cell r="C313">
            <v>10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</row>
        <row r="314">
          <cell r="C314">
            <v>10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</row>
        <row r="315">
          <cell r="C315">
            <v>10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</row>
        <row r="316">
          <cell r="C316">
            <v>10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</row>
        <row r="317">
          <cell r="C317">
            <v>10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</row>
        <row r="318">
          <cell r="C318">
            <v>10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</row>
        <row r="319">
          <cell r="C319">
            <v>10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</row>
        <row r="320">
          <cell r="C320">
            <v>10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</row>
        <row r="321">
          <cell r="C321">
            <v>10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</row>
        <row r="322">
          <cell r="C322">
            <v>10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</row>
        <row r="323">
          <cell r="C323">
            <v>10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</row>
        <row r="324"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0">
          <cell r="T40">
            <v>17205550</v>
          </cell>
          <cell r="U40">
            <v>987170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 PL"/>
      <sheetName val="재고자산"/>
      <sheetName val="작진-계획"/>
      <sheetName val="작진-월별(조정전)"/>
      <sheetName val="작진-월별(조정후)"/>
      <sheetName val="매출그룹"/>
      <sheetName val="조정"/>
      <sheetName val="PL-조정전"/>
      <sheetName val="PL-조정후"/>
      <sheetName val="APT(자체-조정전)"/>
      <sheetName val="재고자산실적"/>
      <sheetName val="손익분석"/>
      <sheetName val="항목실적"/>
      <sheetName val="인건실적"/>
      <sheetName val="미수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▣ 손익차이분석(97.11)</v>
          </cell>
        </row>
        <row r="2">
          <cell r="G2" t="str">
            <v>단위:백만원</v>
          </cell>
        </row>
        <row r="3">
          <cell r="A3" t="str">
            <v>구</v>
          </cell>
          <cell r="B3" t="str">
            <v>목표원가율</v>
          </cell>
          <cell r="C3" t="str">
            <v xml:space="preserve">    사업계획</v>
          </cell>
          <cell r="E3" t="str">
            <v>전년원가율</v>
          </cell>
          <cell r="F3" t="str">
            <v xml:space="preserve">    전년실적</v>
          </cell>
        </row>
        <row r="4">
          <cell r="A4" t="str">
            <v>분</v>
          </cell>
          <cell r="B4">
            <v>0.85512258203325486</v>
          </cell>
          <cell r="C4" t="str">
            <v>매출증감</v>
          </cell>
          <cell r="D4" t="str">
            <v>손익기여</v>
          </cell>
          <cell r="E4">
            <v>0.86516017070972639</v>
          </cell>
          <cell r="F4" t="str">
            <v>매출증감</v>
          </cell>
          <cell r="G4" t="str">
            <v>손익기여</v>
          </cell>
        </row>
        <row r="5">
          <cell r="A5" t="str">
            <v>토목</v>
          </cell>
          <cell r="B5" t="str">
            <v xml:space="preserve"> </v>
          </cell>
          <cell r="C5">
            <v>15791</v>
          </cell>
          <cell r="D5">
            <v>2287.7593071128726</v>
          </cell>
          <cell r="F5">
            <v>29649</v>
          </cell>
          <cell r="G5">
            <v>3997.8660986273221</v>
          </cell>
        </row>
        <row r="6">
          <cell r="A6" t="str">
            <v>건축</v>
          </cell>
          <cell r="B6" t="str">
            <v xml:space="preserve"> </v>
          </cell>
          <cell r="C6">
            <v>-18155</v>
          </cell>
          <cell r="D6">
            <v>-2630.2495231862581</v>
          </cell>
          <cell r="F6">
            <v>8293</v>
          </cell>
          <cell r="G6">
            <v>1118.2267043042391</v>
          </cell>
        </row>
        <row r="7">
          <cell r="A7" t="str">
            <v>전기</v>
          </cell>
          <cell r="B7" t="str">
            <v xml:space="preserve"> </v>
          </cell>
          <cell r="C7">
            <v>6167</v>
          </cell>
          <cell r="D7">
            <v>893.45903660091722</v>
          </cell>
          <cell r="F7">
            <v>12031</v>
          </cell>
          <cell r="G7">
            <v>1622.2579861912818</v>
          </cell>
        </row>
        <row r="8">
          <cell r="A8" t="str">
            <v>플랜트</v>
          </cell>
          <cell r="B8" t="str">
            <v xml:space="preserve"> </v>
          </cell>
          <cell r="C8">
            <v>392</v>
          </cell>
          <cell r="D8">
            <v>56.791947842964092</v>
          </cell>
          <cell r="F8">
            <v>2018</v>
          </cell>
          <cell r="G8">
            <v>272.10677550777211</v>
          </cell>
        </row>
        <row r="9">
          <cell r="A9" t="str">
            <v>주택</v>
          </cell>
          <cell r="B9" t="str">
            <v xml:space="preserve"> </v>
          </cell>
          <cell r="C9">
            <v>-1602</v>
          </cell>
          <cell r="D9">
            <v>-232.09362358272571</v>
          </cell>
          <cell r="F9">
            <v>38277</v>
          </cell>
          <cell r="G9">
            <v>5161.2641457438031</v>
          </cell>
        </row>
        <row r="10">
          <cell r="A10" t="str">
            <v>개발</v>
          </cell>
          <cell r="B10" t="str">
            <v xml:space="preserve"> </v>
          </cell>
          <cell r="C10">
            <v>-974</v>
          </cell>
          <cell r="D10">
            <v>-141.11060509960976</v>
          </cell>
          <cell r="F10">
            <v>-9419</v>
          </cell>
          <cell r="G10">
            <v>-1270.0563520850872</v>
          </cell>
        </row>
        <row r="11">
          <cell r="A11" t="str">
            <v>해외</v>
          </cell>
          <cell r="B11" t="str">
            <v xml:space="preserve"> </v>
          </cell>
          <cell r="C11">
            <v>3361</v>
          </cell>
          <cell r="D11">
            <v>486.93300178623042</v>
          </cell>
          <cell r="F11">
            <v>617</v>
          </cell>
          <cell r="G11">
            <v>83.19617467209882</v>
          </cell>
        </row>
        <row r="12">
          <cell r="A12" t="str">
            <v>기타</v>
          </cell>
          <cell r="B12" t="str">
            <v xml:space="preserve"> </v>
          </cell>
          <cell r="C12">
            <v>139</v>
          </cell>
          <cell r="D12">
            <v>20.137961097377573</v>
          </cell>
          <cell r="F12">
            <v>10457</v>
          </cell>
          <cell r="G12">
            <v>1410.020094888391</v>
          </cell>
        </row>
        <row r="13">
          <cell r="A13" t="str">
            <v>계</v>
          </cell>
          <cell r="B13" t="str">
            <v xml:space="preserve"> </v>
          </cell>
          <cell r="C13">
            <v>5119</v>
          </cell>
          <cell r="D13">
            <v>741.62750257176833</v>
          </cell>
          <cell r="F13">
            <v>91923</v>
          </cell>
          <cell r="G13">
            <v>12394.881627849822</v>
          </cell>
        </row>
        <row r="15">
          <cell r="B15" t="str">
            <v>실적</v>
          </cell>
          <cell r="C15" t="str">
            <v xml:space="preserve"> </v>
          </cell>
          <cell r="D15" t="str">
            <v xml:space="preserve"> </v>
          </cell>
          <cell r="E15" t="str">
            <v>실적</v>
          </cell>
        </row>
        <row r="16">
          <cell r="A16" t="str">
            <v>원가</v>
          </cell>
          <cell r="B16">
            <v>768373</v>
          </cell>
          <cell r="C16">
            <v>767473.37249742833</v>
          </cell>
          <cell r="D16">
            <v>-899.62750257163134</v>
          </cell>
          <cell r="E16">
            <v>768373</v>
          </cell>
          <cell r="F16">
            <v>776482.11837215011</v>
          </cell>
          <cell r="G16">
            <v>8109.1183721501147</v>
          </cell>
        </row>
        <row r="17">
          <cell r="A17" t="str">
            <v>재료비</v>
          </cell>
          <cell r="B17">
            <v>171242</v>
          </cell>
          <cell r="C17">
            <v>171041.50621274384</v>
          </cell>
          <cell r="D17">
            <v>-200.49378725615679</v>
          </cell>
          <cell r="E17">
            <v>171242</v>
          </cell>
          <cell r="F17">
            <v>173049.22337755715</v>
          </cell>
          <cell r="G17">
            <v>1807.2233775571513</v>
          </cell>
        </row>
        <row r="18">
          <cell r="A18" t="str">
            <v>노무비</v>
          </cell>
          <cell r="B18">
            <v>49952</v>
          </cell>
          <cell r="C18">
            <v>49893.515132613378</v>
          </cell>
          <cell r="D18">
            <v>-58.484867386621772</v>
          </cell>
          <cell r="E18">
            <v>49952</v>
          </cell>
          <cell r="F18">
            <v>50479.17453753014</v>
          </cell>
          <cell r="G18">
            <v>527.17453753013979</v>
          </cell>
        </row>
        <row r="19">
          <cell r="A19" t="str">
            <v>외주비</v>
          </cell>
          <cell r="B19">
            <v>547179</v>
          </cell>
          <cell r="C19">
            <v>546538.35115207115</v>
          </cell>
          <cell r="D19">
            <v>-640.64884792885277</v>
          </cell>
          <cell r="E19">
            <v>547179</v>
          </cell>
          <cell r="F19">
            <v>552953.72045706282</v>
          </cell>
          <cell r="G19">
            <v>5774.7204570628237</v>
          </cell>
        </row>
        <row r="20">
          <cell r="C20">
            <v>0</v>
          </cell>
          <cell r="F20">
            <v>0</v>
          </cell>
        </row>
        <row r="21">
          <cell r="A21" t="str">
            <v>판관비</v>
          </cell>
          <cell r="D21">
            <v>-1804</v>
          </cell>
          <cell r="G21">
            <v>-1249</v>
          </cell>
        </row>
        <row r="22">
          <cell r="A22" t="str">
            <v>영업외수익</v>
          </cell>
          <cell r="D22">
            <v>10356</v>
          </cell>
          <cell r="G22">
            <v>7680</v>
          </cell>
        </row>
        <row r="23">
          <cell r="A23" t="str">
            <v>영업외비용</v>
          </cell>
          <cell r="D23">
            <v>-4106</v>
          </cell>
          <cell r="G23">
            <v>-26214</v>
          </cell>
        </row>
        <row r="24">
          <cell r="A24" t="str">
            <v>특별이익</v>
          </cell>
          <cell r="D24">
            <v>0</v>
          </cell>
          <cell r="G24">
            <v>0</v>
          </cell>
        </row>
        <row r="25">
          <cell r="A25" t="str">
            <v>특별손실</v>
          </cell>
          <cell r="D25">
            <v>-872</v>
          </cell>
          <cell r="G25">
            <v>-872</v>
          </cell>
        </row>
        <row r="26">
          <cell r="A26" t="str">
            <v>손익차이</v>
          </cell>
          <cell r="D26">
            <v>3416.0000000001364</v>
          </cell>
          <cell r="G26">
            <v>-151.00000000006548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_Data_Ocean Freight"/>
      <sheetName val="BAF"/>
      <sheetName val="Surcharges"/>
      <sheetName val="Exchange"/>
      <sheetName val="Port Countr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siaAfrica"/>
      <sheetName val="China"/>
      <sheetName val="Kenya"/>
      <sheetName val="Korea"/>
      <sheetName val="Malaysia"/>
      <sheetName val="Pakistan"/>
      <sheetName val="SEAsia "/>
      <sheetName val="Thailand"/>
      <sheetName val="AA"/>
      <sheetName val="AsiaAfrica DB"/>
      <sheetName val="China DB"/>
      <sheetName val="Kenya DB"/>
      <sheetName val="Korea DB"/>
      <sheetName val="Malaysia DB"/>
      <sheetName val="Pakistan DB"/>
      <sheetName val="SEAsia DB"/>
      <sheetName val="Thailand DB"/>
    </sheetNames>
    <sheetDataSet>
      <sheetData sheetId="0" refreshError="1">
        <row r="6">
          <cell r="B6">
            <v>39264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"/>
      <sheetName val="Summary"/>
      <sheetName val="Customer"/>
      <sheetName val="CustomerType"/>
      <sheetName val="Industry"/>
      <sheetName val="Products"/>
      <sheetName val="Domestic-Boi"/>
      <sheetName val="Domestic-NonBoi"/>
      <sheetName val="Export-Boi"/>
      <sheetName val="Export-NonBoi"/>
      <sheetName val="Gov"/>
      <sheetName val="Comm-Total"/>
      <sheetName val="Comm-Boi"/>
      <sheetName val="Comm-NonBoi"/>
      <sheetName val="Co-Products"/>
    </sheetNames>
    <sheetDataSet>
      <sheetData sheetId="0" refreshError="1"/>
      <sheetData sheetId="1" refreshError="1"/>
      <sheetData sheetId="2" refreshError="1">
        <row r="8">
          <cell r="E8" t="str">
            <v>ID09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</row>
        <row r="9">
          <cell r="E9" t="str">
            <v>ID06</v>
          </cell>
          <cell r="CE9">
            <v>1052.1599999999999</v>
          </cell>
          <cell r="CF9">
            <v>11573760</v>
          </cell>
          <cell r="CG9">
            <v>-470315</v>
          </cell>
          <cell r="CH9">
            <v>11103445</v>
          </cell>
        </row>
        <row r="10">
          <cell r="E10" t="str">
            <v>ID06</v>
          </cell>
          <cell r="CE10">
            <v>480.2</v>
          </cell>
          <cell r="CF10">
            <v>5282200</v>
          </cell>
          <cell r="CG10">
            <v>-214648</v>
          </cell>
          <cell r="CH10">
            <v>5067552</v>
          </cell>
        </row>
        <row r="11">
          <cell r="E11" t="str">
            <v>ID09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</row>
        <row r="12">
          <cell r="E12" t="str">
            <v>ID09</v>
          </cell>
          <cell r="CE12">
            <v>405</v>
          </cell>
          <cell r="CF12">
            <v>4333500</v>
          </cell>
          <cell r="CG12">
            <v>-120455.5</v>
          </cell>
          <cell r="CH12">
            <v>4213044.5</v>
          </cell>
        </row>
        <row r="13">
          <cell r="E13" t="str">
            <v>ID09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</row>
        <row r="14">
          <cell r="E14" t="str">
            <v>ID01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</row>
        <row r="15">
          <cell r="E15" t="str">
            <v>ID09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</row>
        <row r="16">
          <cell r="E16" t="str">
            <v>ID01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</row>
        <row r="17">
          <cell r="E17" t="str">
            <v>ID01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</row>
        <row r="18">
          <cell r="E18" t="str">
            <v>ID01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</row>
        <row r="19">
          <cell r="E19" t="str">
            <v>ID01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</row>
        <row r="20">
          <cell r="E20" t="str">
            <v>ID09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</row>
        <row r="21">
          <cell r="E21" t="str">
            <v>ID09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</row>
        <row r="22">
          <cell r="E22" t="str">
            <v>ID09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</row>
        <row r="23">
          <cell r="E23" t="str">
            <v>ID09</v>
          </cell>
          <cell r="CE23">
            <v>45</v>
          </cell>
          <cell r="CF23">
            <v>459000</v>
          </cell>
          <cell r="CG23">
            <v>-12960</v>
          </cell>
          <cell r="CH23">
            <v>446040</v>
          </cell>
        </row>
        <row r="24">
          <cell r="E24" t="str">
            <v>ID09</v>
          </cell>
          <cell r="CE24">
            <v>27</v>
          </cell>
          <cell r="CF24">
            <v>267300</v>
          </cell>
          <cell r="CG24">
            <v>-7776</v>
          </cell>
          <cell r="CH24">
            <v>259524</v>
          </cell>
        </row>
        <row r="25">
          <cell r="E25" t="str">
            <v>ID09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</row>
        <row r="26">
          <cell r="E26" t="str">
            <v>ID09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</row>
        <row r="27">
          <cell r="E27" t="str">
            <v>ID01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</row>
        <row r="28">
          <cell r="E28" t="str">
            <v>ID09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</row>
        <row r="29">
          <cell r="E29" t="str">
            <v>ID09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</row>
        <row r="30">
          <cell r="E30" t="str">
            <v>ID09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</row>
        <row r="31">
          <cell r="E31" t="str">
            <v>ID09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</row>
        <row r="32">
          <cell r="E32" t="str">
            <v>ID09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</row>
        <row r="33">
          <cell r="E33" t="str">
            <v>ID09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</row>
        <row r="34">
          <cell r="E34" t="str">
            <v>ID09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</row>
        <row r="35">
          <cell r="E35" t="str">
            <v>ID09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</row>
        <row r="36">
          <cell r="E36" t="str">
            <v>ID09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</row>
        <row r="37">
          <cell r="E37" t="str">
            <v>ID09</v>
          </cell>
          <cell r="CE37">
            <v>180</v>
          </cell>
          <cell r="CF37">
            <v>1872000</v>
          </cell>
          <cell r="CG37">
            <v>-51840</v>
          </cell>
          <cell r="CH37">
            <v>1820160</v>
          </cell>
        </row>
        <row r="38">
          <cell r="E38" t="str">
            <v>ID09</v>
          </cell>
          <cell r="CE38">
            <v>13</v>
          </cell>
          <cell r="CF38">
            <v>126099.99999999999</v>
          </cell>
          <cell r="CG38">
            <v>-5811</v>
          </cell>
          <cell r="CH38">
            <v>120288.99999999999</v>
          </cell>
        </row>
        <row r="39">
          <cell r="E39" t="str">
            <v>ID09</v>
          </cell>
          <cell r="CE39">
            <v>60</v>
          </cell>
          <cell r="CF39">
            <v>585334.4</v>
          </cell>
          <cell r="CG39">
            <v>-17280</v>
          </cell>
          <cell r="CH39">
            <v>568054.4</v>
          </cell>
        </row>
        <row r="40">
          <cell r="E40" t="str">
            <v>ID09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</row>
        <row r="41">
          <cell r="E41" t="str">
            <v>ID09</v>
          </cell>
          <cell r="CE41">
            <v>70.650000000000006</v>
          </cell>
          <cell r="CF41">
            <v>694305</v>
          </cell>
          <cell r="CG41">
            <v>-23704</v>
          </cell>
          <cell r="CH41">
            <v>670601</v>
          </cell>
        </row>
        <row r="42">
          <cell r="E42" t="str">
            <v>ID09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</row>
        <row r="43">
          <cell r="E43" t="str">
            <v>ID09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</row>
        <row r="44">
          <cell r="E44" t="str">
            <v>ID09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</row>
        <row r="45">
          <cell r="E45" t="str">
            <v>ID09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</row>
        <row r="46">
          <cell r="E46" t="str">
            <v>ID09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</row>
        <row r="47">
          <cell r="E47" t="str">
            <v>ID09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</row>
        <row r="48">
          <cell r="E48" t="str">
            <v>ID09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</row>
        <row r="49">
          <cell r="E49" t="str">
            <v>ID02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</row>
        <row r="50">
          <cell r="E50" t="str">
            <v>ID09</v>
          </cell>
          <cell r="CE50">
            <v>205.5</v>
          </cell>
          <cell r="CF50">
            <v>2031300</v>
          </cell>
          <cell r="CG50">
            <v>-65835</v>
          </cell>
          <cell r="CH50">
            <v>1965465</v>
          </cell>
        </row>
        <row r="51">
          <cell r="E51" t="str">
            <v>ID09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</row>
        <row r="52">
          <cell r="E52" t="str">
            <v>ID09</v>
          </cell>
          <cell r="CE52">
            <v>150</v>
          </cell>
          <cell r="CF52">
            <v>1482450</v>
          </cell>
          <cell r="CG52">
            <v>-44151</v>
          </cell>
          <cell r="CH52">
            <v>1438299</v>
          </cell>
        </row>
        <row r="53">
          <cell r="E53" t="str">
            <v>ID09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</row>
        <row r="54">
          <cell r="E54" t="str">
            <v>ID09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</row>
        <row r="55">
          <cell r="E55" t="str">
            <v>ID09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</row>
        <row r="56">
          <cell r="E56" t="str">
            <v>ID09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</row>
        <row r="57">
          <cell r="E57" t="str">
            <v>ID09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</row>
        <row r="58">
          <cell r="E58" t="str">
            <v>ID09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</row>
        <row r="59">
          <cell r="E59" t="str">
            <v>ID09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</row>
        <row r="60">
          <cell r="E60" t="str">
            <v>ID09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</row>
        <row r="61">
          <cell r="E61" t="str">
            <v>ID09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</row>
        <row r="62">
          <cell r="E62" t="str">
            <v>ID09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</row>
        <row r="63">
          <cell r="E63" t="str">
            <v>ID09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</row>
        <row r="64">
          <cell r="E64" t="str">
            <v>ID09</v>
          </cell>
          <cell r="CE64">
            <v>300.10000000000002</v>
          </cell>
          <cell r="CF64">
            <v>2790930.0000000005</v>
          </cell>
          <cell r="CG64">
            <v>-86429</v>
          </cell>
          <cell r="CH64">
            <v>2704501.0000000005</v>
          </cell>
        </row>
        <row r="65">
          <cell r="E65" t="str">
            <v>ID09</v>
          </cell>
          <cell r="CE65">
            <v>4</v>
          </cell>
          <cell r="CF65">
            <v>46000</v>
          </cell>
          <cell r="CG65">
            <v>-4094</v>
          </cell>
          <cell r="CH65">
            <v>41906</v>
          </cell>
        </row>
        <row r="66">
          <cell r="E66" t="str">
            <v>ID09</v>
          </cell>
          <cell r="CE66">
            <v>2</v>
          </cell>
          <cell r="CF66">
            <v>23000</v>
          </cell>
          <cell r="CG66">
            <v>-2000</v>
          </cell>
          <cell r="CH66">
            <v>21000</v>
          </cell>
        </row>
        <row r="67">
          <cell r="E67" t="str">
            <v>ID09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</row>
        <row r="68">
          <cell r="E68" t="str">
            <v>ID09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</row>
        <row r="69">
          <cell r="E69" t="str">
            <v>ID09</v>
          </cell>
          <cell r="CE69">
            <v>2</v>
          </cell>
          <cell r="CF69">
            <v>23000</v>
          </cell>
          <cell r="CG69">
            <v>-2000</v>
          </cell>
          <cell r="CH69">
            <v>21000</v>
          </cell>
        </row>
        <row r="70">
          <cell r="E70" t="str">
            <v>ID09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</row>
        <row r="71">
          <cell r="E71" t="str">
            <v>ID04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</row>
        <row r="72">
          <cell r="E72" t="str">
            <v>ID04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E73" t="str">
            <v>ID04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E74" t="str">
            <v>ID04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</row>
        <row r="75">
          <cell r="E75" t="str">
            <v>ID02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E76" t="str">
            <v>ID02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</row>
        <row r="77">
          <cell r="E77" t="str">
            <v>ID04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</row>
        <row r="78">
          <cell r="E78" t="str">
            <v>ID04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</row>
        <row r="79">
          <cell r="E79" t="str">
            <v>ID04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0">
          <cell r="E80" t="str">
            <v>ID04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</row>
        <row r="81">
          <cell r="E81" t="str">
            <v>ID04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</row>
        <row r="82">
          <cell r="E82" t="str">
            <v>ID04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</row>
        <row r="83">
          <cell r="E83" t="str">
            <v>ID04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</row>
        <row r="84">
          <cell r="E84" t="str">
            <v>ID02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</row>
        <row r="85">
          <cell r="E85" t="str">
            <v>ID04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</row>
        <row r="86">
          <cell r="E86" t="str">
            <v>ID04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</row>
        <row r="87">
          <cell r="E87" t="str">
            <v>ID04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</row>
        <row r="88">
          <cell r="E88" t="str">
            <v>ID08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</row>
        <row r="89">
          <cell r="E89" t="str">
            <v>ID09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</row>
        <row r="90">
          <cell r="E90" t="str">
            <v>ID08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</row>
        <row r="91">
          <cell r="E91" t="str">
            <v>ID08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</row>
        <row r="92">
          <cell r="E92" t="str">
            <v>ID09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</row>
        <row r="93">
          <cell r="E93" t="str">
            <v>ID09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</row>
        <row r="94">
          <cell r="E94" t="str">
            <v>ID09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</row>
        <row r="95">
          <cell r="E95" t="str">
            <v>ID09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</row>
        <row r="96">
          <cell r="E96" t="str">
            <v>ID09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</row>
        <row r="97">
          <cell r="E97" t="str">
            <v>ID09</v>
          </cell>
          <cell r="CE97">
            <v>10.42</v>
          </cell>
          <cell r="CF97">
            <v>126603</v>
          </cell>
          <cell r="CG97">
            <v>-4658</v>
          </cell>
          <cell r="CH97">
            <v>121945</v>
          </cell>
        </row>
        <row r="98">
          <cell r="E98" t="str">
            <v>ID04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</row>
        <row r="99">
          <cell r="E99" t="str">
            <v>ID04</v>
          </cell>
          <cell r="CE99">
            <v>63.63</v>
          </cell>
          <cell r="CF99">
            <v>579033</v>
          </cell>
          <cell r="CG99">
            <v>-28441</v>
          </cell>
          <cell r="CH99">
            <v>550592</v>
          </cell>
        </row>
        <row r="100">
          <cell r="E100" t="str">
            <v>ID03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</row>
        <row r="101">
          <cell r="E101" t="str">
            <v>ID03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</row>
        <row r="102">
          <cell r="E102" t="str">
            <v>ID03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</row>
        <row r="103">
          <cell r="E103" t="str">
            <v>ID03</v>
          </cell>
          <cell r="CE103">
            <v>15.19</v>
          </cell>
          <cell r="CF103">
            <v>182280</v>
          </cell>
          <cell r="CG103">
            <v>-6790</v>
          </cell>
          <cell r="CH103">
            <v>175490</v>
          </cell>
        </row>
        <row r="104">
          <cell r="E104" t="str">
            <v>ID03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</row>
        <row r="105">
          <cell r="E105" t="str">
            <v>ID03</v>
          </cell>
          <cell r="CE105">
            <v>91.03</v>
          </cell>
          <cell r="CF105">
            <v>1001330</v>
          </cell>
          <cell r="CG105">
            <v>-40690</v>
          </cell>
          <cell r="CH105">
            <v>960640</v>
          </cell>
        </row>
        <row r="106">
          <cell r="E106" t="str">
            <v>ID03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</row>
        <row r="107">
          <cell r="E107" t="str">
            <v>ID03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</row>
        <row r="108">
          <cell r="E108" t="str">
            <v>ID02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</row>
        <row r="109">
          <cell r="E109" t="str">
            <v>ID03</v>
          </cell>
          <cell r="CE109">
            <v>52.075000000000003</v>
          </cell>
          <cell r="CF109">
            <v>624900</v>
          </cell>
          <cell r="CG109">
            <v>-23277</v>
          </cell>
          <cell r="CH109">
            <v>601623</v>
          </cell>
        </row>
        <row r="110">
          <cell r="E110" t="str">
            <v>ID03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</row>
        <row r="111">
          <cell r="E111" t="str">
            <v>ID03</v>
          </cell>
          <cell r="CE111">
            <v>11.89</v>
          </cell>
          <cell r="CF111">
            <v>136735</v>
          </cell>
          <cell r="CG111">
            <v>-5315</v>
          </cell>
          <cell r="CH111">
            <v>131420</v>
          </cell>
        </row>
        <row r="112">
          <cell r="E112" t="str">
            <v>ID03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</row>
        <row r="113">
          <cell r="E113" t="str">
            <v>ID03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</row>
        <row r="114">
          <cell r="E114" t="str">
            <v>ID03</v>
          </cell>
          <cell r="CE114">
            <v>169.48599999999999</v>
          </cell>
          <cell r="CF114">
            <v>2033832</v>
          </cell>
          <cell r="CG114">
            <v>-75760</v>
          </cell>
          <cell r="CH114">
            <v>1958072</v>
          </cell>
        </row>
        <row r="115">
          <cell r="E115" t="str">
            <v>ID03</v>
          </cell>
          <cell r="CE115">
            <v>27.25</v>
          </cell>
          <cell r="CF115">
            <v>324275</v>
          </cell>
          <cell r="CG115">
            <v>-12181</v>
          </cell>
          <cell r="CH115">
            <v>312094</v>
          </cell>
        </row>
        <row r="116">
          <cell r="E116" t="str">
            <v>ID03</v>
          </cell>
          <cell r="CE116">
            <v>314.98</v>
          </cell>
          <cell r="CF116">
            <v>3856707</v>
          </cell>
          <cell r="CG116">
            <v>-141901</v>
          </cell>
          <cell r="CH116">
            <v>3714806</v>
          </cell>
        </row>
        <row r="117">
          <cell r="E117" t="str">
            <v>ID03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</row>
        <row r="118">
          <cell r="E118" t="str">
            <v>ID03</v>
          </cell>
          <cell r="CE118">
            <v>137.01</v>
          </cell>
          <cell r="CF118">
            <v>1644120</v>
          </cell>
          <cell r="CG118">
            <v>-61243</v>
          </cell>
          <cell r="CH118">
            <v>1582877</v>
          </cell>
        </row>
        <row r="119">
          <cell r="E119" t="str">
            <v>ID03</v>
          </cell>
          <cell r="CE119">
            <v>21.47</v>
          </cell>
          <cell r="CF119">
            <v>263007.5</v>
          </cell>
          <cell r="CG119">
            <v>-9597</v>
          </cell>
          <cell r="CH119">
            <v>253410.5</v>
          </cell>
        </row>
        <row r="120">
          <cell r="E120" t="str">
            <v>ID09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</row>
        <row r="121">
          <cell r="E121" t="str">
            <v>ID02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</row>
        <row r="122">
          <cell r="E122" t="str">
            <v>ID03</v>
          </cell>
          <cell r="CE122">
            <v>12</v>
          </cell>
          <cell r="CF122">
            <v>156000</v>
          </cell>
          <cell r="CG122">
            <v>-5364</v>
          </cell>
          <cell r="CH122">
            <v>150636</v>
          </cell>
        </row>
        <row r="123">
          <cell r="E123" t="str">
            <v>ID03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</row>
        <row r="124">
          <cell r="E124" t="str">
            <v>ID03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</row>
        <row r="125">
          <cell r="E125" t="str">
            <v>ID03</v>
          </cell>
          <cell r="CE125">
            <v>375.01400000000001</v>
          </cell>
          <cell r="CF125">
            <v>3750140</v>
          </cell>
          <cell r="CG125">
            <v>-167633</v>
          </cell>
          <cell r="CH125">
            <v>3582507</v>
          </cell>
        </row>
        <row r="126">
          <cell r="E126" t="str">
            <v>ID03</v>
          </cell>
          <cell r="CE126">
            <v>119.75</v>
          </cell>
          <cell r="CF126">
            <v>1437000</v>
          </cell>
          <cell r="CG126">
            <v>-53528</v>
          </cell>
          <cell r="CH126">
            <v>1383472</v>
          </cell>
        </row>
        <row r="127">
          <cell r="E127" t="str">
            <v>ID03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</row>
        <row r="128">
          <cell r="E128" t="str">
            <v>ID03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</row>
        <row r="129">
          <cell r="E129" t="str">
            <v>ID02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</row>
        <row r="130">
          <cell r="E130" t="str">
            <v>ID03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</row>
        <row r="131">
          <cell r="E131" t="str">
            <v>ID03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</row>
        <row r="132">
          <cell r="E132" t="str">
            <v>ID03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</row>
        <row r="133">
          <cell r="E133" t="str">
            <v>ID08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</row>
        <row r="134">
          <cell r="E134" t="str">
            <v>ID08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</row>
        <row r="135">
          <cell r="E135" t="str">
            <v>ID08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</row>
        <row r="136">
          <cell r="E136" t="str">
            <v>ID08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</row>
        <row r="137">
          <cell r="E137" t="str">
            <v>ID09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</row>
        <row r="138">
          <cell r="E138" t="str">
            <v>ID04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</row>
        <row r="139">
          <cell r="E139" t="str">
            <v>ID08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</row>
        <row r="140">
          <cell r="E140" t="str">
            <v>ID08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</row>
        <row r="141">
          <cell r="E141" t="str">
            <v>ID08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</row>
        <row r="142">
          <cell r="E142" t="str">
            <v>ID08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</row>
        <row r="143">
          <cell r="E143" t="str">
            <v>ID08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</row>
        <row r="144">
          <cell r="E144" t="str">
            <v>ID08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</row>
        <row r="145">
          <cell r="E145" t="str">
            <v>ID08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</row>
        <row r="146">
          <cell r="E146" t="str">
            <v>ID09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</row>
        <row r="147">
          <cell r="E147" t="str">
            <v>ID08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</row>
        <row r="148">
          <cell r="E148" t="str">
            <v>ID02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</row>
        <row r="149">
          <cell r="E149" t="str">
            <v>ID02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</row>
        <row r="150">
          <cell r="E150" t="str">
            <v>ID02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</row>
        <row r="151">
          <cell r="E151" t="str">
            <v>ID09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</row>
        <row r="152">
          <cell r="E152" t="str">
            <v>ID02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</row>
        <row r="153">
          <cell r="E153" t="str">
            <v>ID02</v>
          </cell>
          <cell r="CE153">
            <v>11.1</v>
          </cell>
          <cell r="CF153">
            <v>138750</v>
          </cell>
          <cell r="CG153">
            <v>-4962</v>
          </cell>
          <cell r="CH153">
            <v>133788</v>
          </cell>
        </row>
        <row r="154">
          <cell r="E154" t="str">
            <v>ID02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</row>
        <row r="155">
          <cell r="E155" t="str">
            <v>ID02</v>
          </cell>
          <cell r="CE155">
            <v>6</v>
          </cell>
          <cell r="CF155">
            <v>78000</v>
          </cell>
          <cell r="CG155">
            <v>-2682</v>
          </cell>
          <cell r="CH155">
            <v>75318</v>
          </cell>
        </row>
        <row r="156">
          <cell r="E156" t="str">
            <v>ID02</v>
          </cell>
          <cell r="CE156">
            <v>11.1</v>
          </cell>
          <cell r="CF156">
            <v>144300</v>
          </cell>
          <cell r="CG156">
            <v>-4962</v>
          </cell>
          <cell r="CH156">
            <v>139338</v>
          </cell>
        </row>
        <row r="157">
          <cell r="E157" t="str">
            <v>ID09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</row>
        <row r="158">
          <cell r="E158" t="str">
            <v>ID02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</row>
        <row r="159">
          <cell r="E159" t="str">
            <v>ID02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</row>
        <row r="160">
          <cell r="E160" t="str">
            <v>ID02</v>
          </cell>
          <cell r="CE160">
            <v>75.83</v>
          </cell>
          <cell r="CF160">
            <v>731759.5</v>
          </cell>
          <cell r="CG160">
            <v>-33896</v>
          </cell>
          <cell r="CH160">
            <v>697863.5</v>
          </cell>
        </row>
        <row r="161">
          <cell r="E161" t="str">
            <v>ID02</v>
          </cell>
          <cell r="CE161">
            <v>152.11000000000001</v>
          </cell>
          <cell r="CF161">
            <v>1764476</v>
          </cell>
          <cell r="CG161">
            <v>-67994</v>
          </cell>
          <cell r="CH161">
            <v>1696482</v>
          </cell>
        </row>
        <row r="162">
          <cell r="E162" t="str">
            <v>ID02</v>
          </cell>
          <cell r="CE162">
            <v>10.5</v>
          </cell>
          <cell r="CF162">
            <v>136500</v>
          </cell>
          <cell r="CG162">
            <v>-4694</v>
          </cell>
          <cell r="CH162">
            <v>131806</v>
          </cell>
        </row>
        <row r="163">
          <cell r="E163" t="str">
            <v>ID02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</row>
        <row r="164">
          <cell r="E164" t="str">
            <v>ID02</v>
          </cell>
          <cell r="CE164">
            <v>13.89</v>
          </cell>
          <cell r="CF164">
            <v>172236</v>
          </cell>
          <cell r="CG164">
            <v>-6208</v>
          </cell>
          <cell r="CH164">
            <v>166028</v>
          </cell>
        </row>
        <row r="165">
          <cell r="E165" t="str">
            <v>ID02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</row>
        <row r="166">
          <cell r="E166" t="str">
            <v>ID09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</row>
        <row r="167">
          <cell r="E167" t="str">
            <v>ID02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</row>
        <row r="168">
          <cell r="E168" t="str">
            <v>ID02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</row>
        <row r="169">
          <cell r="E169" t="str">
            <v>ID09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</row>
        <row r="170">
          <cell r="E170" t="str">
            <v>ID02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</row>
        <row r="171">
          <cell r="E171" t="str">
            <v>ID02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</row>
        <row r="172">
          <cell r="E172" t="str">
            <v>ID02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</row>
        <row r="173">
          <cell r="E173" t="str">
            <v>ID02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</row>
        <row r="174">
          <cell r="E174" t="str">
            <v>ID02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</row>
        <row r="175">
          <cell r="E175" t="str">
            <v>ID02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</row>
        <row r="176">
          <cell r="E176" t="str">
            <v>ID02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</row>
        <row r="177">
          <cell r="E177" t="str">
            <v>ID02</v>
          </cell>
          <cell r="CE177">
            <v>22</v>
          </cell>
          <cell r="CF177">
            <v>333000</v>
          </cell>
          <cell r="CG177">
            <v>-10940</v>
          </cell>
          <cell r="CH177">
            <v>322060</v>
          </cell>
        </row>
        <row r="178">
          <cell r="E178" t="str">
            <v>ID02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</row>
        <row r="179">
          <cell r="E179" t="str">
            <v>ID02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</row>
        <row r="180">
          <cell r="E180" t="str">
            <v>ID02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</row>
        <row r="181">
          <cell r="E181" t="str">
            <v>ID02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</row>
        <row r="182">
          <cell r="E182" t="str">
            <v>ID02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</row>
        <row r="183">
          <cell r="E183" t="str">
            <v>ID02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</row>
        <row r="184">
          <cell r="E184" t="str">
            <v>ID02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</row>
        <row r="185">
          <cell r="E185" t="str">
            <v>ID02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</row>
        <row r="186">
          <cell r="E186" t="str">
            <v>ID09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</row>
        <row r="187">
          <cell r="E187" t="str">
            <v>ID09</v>
          </cell>
          <cell r="CE187">
            <v>48.48</v>
          </cell>
          <cell r="CF187">
            <v>467832</v>
          </cell>
          <cell r="CG187">
            <v>-21697</v>
          </cell>
          <cell r="CH187">
            <v>446135</v>
          </cell>
        </row>
        <row r="188">
          <cell r="E188" t="str">
            <v>ID09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</row>
        <row r="189">
          <cell r="E189" t="str">
            <v>ID09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</row>
        <row r="190">
          <cell r="E190" t="str">
            <v>ID09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</row>
        <row r="191">
          <cell r="E191" t="str">
            <v>ID09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</row>
        <row r="192">
          <cell r="E192" t="str">
            <v>ID02</v>
          </cell>
          <cell r="CE192">
            <v>2</v>
          </cell>
          <cell r="CF192">
            <v>44000</v>
          </cell>
          <cell r="CG192">
            <v>-8400</v>
          </cell>
          <cell r="CH192">
            <v>35600</v>
          </cell>
        </row>
        <row r="193">
          <cell r="E193" t="str">
            <v>ID09</v>
          </cell>
          <cell r="CE193">
            <v>63.21</v>
          </cell>
          <cell r="CF193">
            <v>758520</v>
          </cell>
          <cell r="CG193">
            <v>-28254</v>
          </cell>
          <cell r="CH193">
            <v>730266</v>
          </cell>
        </row>
        <row r="194">
          <cell r="E194" t="str">
            <v>ID09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</row>
        <row r="195">
          <cell r="E195" t="str">
            <v>ID09</v>
          </cell>
          <cell r="CE195">
            <v>623.98</v>
          </cell>
          <cell r="CF195">
            <v>8049342</v>
          </cell>
          <cell r="CG195">
            <v>-278918</v>
          </cell>
          <cell r="CH195">
            <v>7770424</v>
          </cell>
        </row>
        <row r="196">
          <cell r="E196" t="str">
            <v>ID02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</row>
        <row r="197">
          <cell r="E197" t="str">
            <v>ID02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</row>
        <row r="198">
          <cell r="E198" t="str">
            <v>ID02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</row>
        <row r="199">
          <cell r="E199" t="str">
            <v>ID09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</row>
        <row r="200">
          <cell r="E200" t="str">
            <v>ID02</v>
          </cell>
          <cell r="CE200">
            <v>1</v>
          </cell>
          <cell r="CF200">
            <v>25000</v>
          </cell>
          <cell r="CG200">
            <v>-2300</v>
          </cell>
          <cell r="CH200">
            <v>22700</v>
          </cell>
        </row>
        <row r="201">
          <cell r="E201" t="str">
            <v>ID03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</row>
        <row r="202">
          <cell r="E202" t="str">
            <v>ID02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</row>
        <row r="203">
          <cell r="E203" t="str">
            <v>ID02</v>
          </cell>
          <cell r="CE203">
            <v>2</v>
          </cell>
          <cell r="CF203">
            <v>50000</v>
          </cell>
          <cell r="CG203">
            <v>-2000</v>
          </cell>
          <cell r="CH203">
            <v>48000</v>
          </cell>
        </row>
        <row r="204">
          <cell r="E204" t="str">
            <v>ID02</v>
          </cell>
          <cell r="CE204">
            <v>0.5</v>
          </cell>
          <cell r="CF204">
            <v>13500</v>
          </cell>
          <cell r="CG204">
            <v>-224</v>
          </cell>
          <cell r="CH204">
            <v>13276</v>
          </cell>
        </row>
        <row r="205">
          <cell r="E205" t="str">
            <v>ID02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</row>
        <row r="206">
          <cell r="E206" t="str">
            <v>ID02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</row>
        <row r="207">
          <cell r="E207" t="str">
            <v>ID09</v>
          </cell>
          <cell r="CE207">
            <v>127.29</v>
          </cell>
          <cell r="CF207">
            <v>1499616</v>
          </cell>
          <cell r="CG207">
            <v>-56898</v>
          </cell>
          <cell r="CH207">
            <v>1442718</v>
          </cell>
        </row>
        <row r="208">
          <cell r="E208" t="str">
            <v>ID02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</row>
        <row r="209">
          <cell r="E209" t="str">
            <v>ID09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</row>
        <row r="210">
          <cell r="E210" t="str">
            <v>ID09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</row>
        <row r="211">
          <cell r="E211" t="str">
            <v>ID09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</row>
        <row r="212">
          <cell r="E212" t="str">
            <v>ID09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</row>
        <row r="213">
          <cell r="CE213">
            <v>0</v>
          </cell>
          <cell r="CF213">
            <v>0</v>
          </cell>
          <cell r="CG213">
            <v>0</v>
          </cell>
          <cell r="CH213">
            <v>0</v>
          </cell>
        </row>
        <row r="214">
          <cell r="E214" t="str">
            <v>ID09</v>
          </cell>
          <cell r="CE214">
            <v>18.5</v>
          </cell>
          <cell r="CF214">
            <v>216928.88</v>
          </cell>
          <cell r="CG214">
            <v>-36370.9</v>
          </cell>
          <cell r="CH214">
            <v>180557.98</v>
          </cell>
        </row>
        <row r="215">
          <cell r="E215" t="str">
            <v>ID09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</row>
        <row r="216">
          <cell r="E216" t="str">
            <v>ID09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</row>
        <row r="217">
          <cell r="E217" t="str">
            <v>ID09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</row>
        <row r="218">
          <cell r="E218" t="str">
            <v>ID09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</row>
        <row r="219">
          <cell r="E219" t="str">
            <v>ID09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</row>
        <row r="220">
          <cell r="E220" t="str">
            <v>ID09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</row>
        <row r="221">
          <cell r="E221" t="str">
            <v>ID09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</row>
        <row r="222">
          <cell r="E222" t="str">
            <v>ID09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</row>
        <row r="223">
          <cell r="E223" t="str">
            <v>ID09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</row>
        <row r="224">
          <cell r="E224" t="str">
            <v>ID09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</row>
        <row r="225">
          <cell r="E225" t="str">
            <v>ID09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</row>
        <row r="226">
          <cell r="CE226">
            <v>0</v>
          </cell>
          <cell r="CF226">
            <v>0</v>
          </cell>
          <cell r="CG226">
            <v>0</v>
          </cell>
          <cell r="CH226">
            <v>0</v>
          </cell>
        </row>
        <row r="227">
          <cell r="CE227">
            <v>336</v>
          </cell>
          <cell r="CF227">
            <v>3821568.7199999993</v>
          </cell>
          <cell r="CG227">
            <v>-443647.19000000006</v>
          </cell>
          <cell r="CH227">
            <v>3377921.5299999993</v>
          </cell>
        </row>
        <row r="228">
          <cell r="E228" t="str">
            <v>ID09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</row>
        <row r="229">
          <cell r="E229" t="str">
            <v>ID09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</row>
        <row r="230">
          <cell r="E230" t="str">
            <v>ID09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</row>
        <row r="231">
          <cell r="E231" t="str">
            <v>ID09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</row>
        <row r="232">
          <cell r="E232" t="str">
            <v>ID09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</row>
        <row r="233">
          <cell r="E233" t="str">
            <v>ID09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</row>
        <row r="234">
          <cell r="E234" t="str">
            <v>ID09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</row>
        <row r="235">
          <cell r="E235" t="str">
            <v>ID09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</row>
        <row r="236">
          <cell r="CE236">
            <v>0</v>
          </cell>
          <cell r="CF236">
            <v>0</v>
          </cell>
          <cell r="CG236">
            <v>0</v>
          </cell>
          <cell r="CH236">
            <v>0</v>
          </cell>
        </row>
        <row r="237">
          <cell r="CE237">
            <v>0</v>
          </cell>
          <cell r="CF237">
            <v>0</v>
          </cell>
          <cell r="CG237">
            <v>0</v>
          </cell>
          <cell r="CH237">
            <v>0</v>
          </cell>
        </row>
        <row r="238">
          <cell r="E238" t="str">
            <v>ID09</v>
          </cell>
          <cell r="CE238">
            <v>41.2</v>
          </cell>
          <cell r="CF238">
            <v>570878.38</v>
          </cell>
          <cell r="CG238">
            <v>-111328.91999999998</v>
          </cell>
          <cell r="CH238">
            <v>459549.45999999996</v>
          </cell>
        </row>
        <row r="239">
          <cell r="CE239">
            <v>0</v>
          </cell>
          <cell r="CF239">
            <v>0</v>
          </cell>
          <cell r="CG239">
            <v>0</v>
          </cell>
          <cell r="CH239">
            <v>0</v>
          </cell>
        </row>
        <row r="240">
          <cell r="E240" t="str">
            <v>ID09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</row>
        <row r="241">
          <cell r="E241" t="str">
            <v>ID09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</row>
        <row r="242">
          <cell r="E242" t="str">
            <v>ID09</v>
          </cell>
          <cell r="CE242">
            <v>678</v>
          </cell>
          <cell r="CF242">
            <v>7552790.5099999998</v>
          </cell>
          <cell r="CG242">
            <v>-443446.44999999995</v>
          </cell>
          <cell r="CH242">
            <v>7109344.0599999996</v>
          </cell>
        </row>
        <row r="243">
          <cell r="E243" t="str">
            <v>ID09</v>
          </cell>
          <cell r="CE243">
            <v>18</v>
          </cell>
          <cell r="CF243">
            <v>211803.93</v>
          </cell>
          <cell r="CG243">
            <v>-16403.46</v>
          </cell>
          <cell r="CH243">
            <v>195400.47</v>
          </cell>
        </row>
        <row r="244">
          <cell r="E244" t="str">
            <v>ID09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</row>
        <row r="245">
          <cell r="E245" t="str">
            <v>ID09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</row>
        <row r="246">
          <cell r="E246" t="str">
            <v>ID09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</row>
        <row r="247">
          <cell r="E247" t="str">
            <v>ID09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</row>
        <row r="248">
          <cell r="E248" t="str">
            <v>ID09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</row>
        <row r="249">
          <cell r="E249" t="str">
            <v>ID09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</row>
        <row r="250">
          <cell r="E250" t="str">
            <v>ID09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</row>
        <row r="251">
          <cell r="E251" t="str">
            <v>ID09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</row>
        <row r="252">
          <cell r="E252" t="str">
            <v>ID09</v>
          </cell>
          <cell r="CE252">
            <v>105</v>
          </cell>
          <cell r="CF252">
            <v>1657408.83</v>
          </cell>
          <cell r="CG252">
            <v>-415110</v>
          </cell>
          <cell r="CH252">
            <v>1242298.83</v>
          </cell>
        </row>
        <row r="253">
          <cell r="E253" t="str">
            <v>ID09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</row>
        <row r="254">
          <cell r="E254" t="str">
            <v>ID09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</row>
        <row r="255">
          <cell r="E255" t="str">
            <v>ID09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</row>
        <row r="256">
          <cell r="E256" t="str">
            <v>ID09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</row>
        <row r="257">
          <cell r="E257" t="str">
            <v>ID09</v>
          </cell>
          <cell r="CE257">
            <v>42</v>
          </cell>
          <cell r="CF257">
            <v>556925.11</v>
          </cell>
          <cell r="CG257">
            <v>-86196.92</v>
          </cell>
          <cell r="CH257">
            <v>470728.19</v>
          </cell>
        </row>
        <row r="258">
          <cell r="E258" t="str">
            <v>ID09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</row>
        <row r="259">
          <cell r="E259" t="str">
            <v>ID09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</row>
        <row r="260">
          <cell r="E260" t="str">
            <v>ID09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</row>
        <row r="261">
          <cell r="E261" t="str">
            <v>ID09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</row>
        <row r="262">
          <cell r="E262" t="str">
            <v>ID09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</row>
        <row r="263">
          <cell r="E263" t="str">
            <v>ID09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</row>
        <row r="264">
          <cell r="E264" t="str">
            <v>ID09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</row>
        <row r="265">
          <cell r="E265" t="str">
            <v>ID09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</row>
        <row r="266">
          <cell r="E266" t="str">
            <v>ID09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</row>
        <row r="267">
          <cell r="E267" t="str">
            <v>ID09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</row>
        <row r="268">
          <cell r="E268" t="str">
            <v>ID09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</row>
        <row r="269">
          <cell r="CE269">
            <v>0</v>
          </cell>
          <cell r="CF269">
            <v>0</v>
          </cell>
          <cell r="CG269">
            <v>0</v>
          </cell>
          <cell r="CH269">
            <v>0</v>
          </cell>
        </row>
        <row r="270">
          <cell r="CE270">
            <v>0</v>
          </cell>
          <cell r="CF270">
            <v>0</v>
          </cell>
          <cell r="CG270">
            <v>0</v>
          </cell>
          <cell r="CH270">
            <v>0</v>
          </cell>
        </row>
        <row r="271">
          <cell r="E271" t="str">
            <v>ID09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</row>
        <row r="272">
          <cell r="E272" t="str">
            <v>ID09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</row>
        <row r="273">
          <cell r="E273" t="str">
            <v>ID09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</row>
        <row r="274">
          <cell r="E274" t="str">
            <v>ID09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</row>
        <row r="275">
          <cell r="E275" t="str">
            <v>ID09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</row>
        <row r="276">
          <cell r="E276" t="str">
            <v>ID09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</row>
        <row r="277">
          <cell r="E277" t="str">
            <v>ID09</v>
          </cell>
          <cell r="CE277">
            <v>112</v>
          </cell>
          <cell r="CF277">
            <v>2627247.91</v>
          </cell>
          <cell r="CG277">
            <v>-490804.63999999996</v>
          </cell>
          <cell r="CH277">
            <v>2136443.27</v>
          </cell>
        </row>
        <row r="278">
          <cell r="E278" t="str">
            <v>ID09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</row>
        <row r="279">
          <cell r="E279" t="str">
            <v>ID09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</row>
        <row r="280">
          <cell r="E280" t="str">
            <v>ID09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</row>
        <row r="281">
          <cell r="E281" t="str">
            <v>ID09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</row>
        <row r="282">
          <cell r="E282" t="str">
            <v>ID09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</row>
        <row r="283">
          <cell r="E283" t="str">
            <v>ID09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</row>
        <row r="284">
          <cell r="E284" t="str">
            <v>ID09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</row>
        <row r="285">
          <cell r="E285" t="str">
            <v>ID09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</row>
        <row r="286">
          <cell r="E286" t="str">
            <v>ID09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</row>
        <row r="287">
          <cell r="E287" t="str">
            <v>ID09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</row>
        <row r="288">
          <cell r="E288" t="str">
            <v>ID09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</row>
        <row r="289">
          <cell r="E289" t="str">
            <v>ID09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</row>
        <row r="290">
          <cell r="E290" t="str">
            <v>ID09</v>
          </cell>
          <cell r="CE290">
            <v>152</v>
          </cell>
          <cell r="CF290">
            <v>1931901.15</v>
          </cell>
          <cell r="CG290">
            <v>-367947.15</v>
          </cell>
          <cell r="CH290">
            <v>1563954</v>
          </cell>
        </row>
        <row r="291">
          <cell r="E291" t="str">
            <v>ID09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</row>
        <row r="292">
          <cell r="E292" t="str">
            <v>ID09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</row>
        <row r="293">
          <cell r="E293" t="str">
            <v>ID09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</row>
        <row r="294">
          <cell r="E294" t="str">
            <v>ID09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</row>
        <row r="295">
          <cell r="E295" t="str">
            <v>ID09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</row>
        <row r="296">
          <cell r="E296" t="str">
            <v>ID09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</row>
        <row r="297">
          <cell r="E297" t="str">
            <v>ID09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</row>
        <row r="298">
          <cell r="E298" t="str">
            <v>ID09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</row>
        <row r="299">
          <cell r="E299" t="str">
            <v>ID09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</row>
        <row r="300">
          <cell r="E300" t="str">
            <v>ID09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</row>
        <row r="301">
          <cell r="E301" t="str">
            <v>ID09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</row>
        <row r="302">
          <cell r="E302" t="str">
            <v>ID09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</row>
        <row r="303">
          <cell r="E303" t="str">
            <v>ID09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</row>
        <row r="304">
          <cell r="E304" t="str">
            <v>ID09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</row>
        <row r="305">
          <cell r="E305" t="str">
            <v>ID09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</row>
        <row r="306">
          <cell r="E306" t="str">
            <v>ID09</v>
          </cell>
          <cell r="CE306">
            <v>24</v>
          </cell>
          <cell r="CF306">
            <v>326178.84000000003</v>
          </cell>
          <cell r="CG306">
            <v>-105586.6</v>
          </cell>
          <cell r="CH306">
            <v>220592.24000000002</v>
          </cell>
        </row>
        <row r="307">
          <cell r="E307" t="str">
            <v>ID09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</row>
        <row r="308">
          <cell r="E308" t="str">
            <v>ID09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</row>
        <row r="309">
          <cell r="E309" t="str">
            <v>ID09</v>
          </cell>
          <cell r="CE309">
            <v>30</v>
          </cell>
          <cell r="CF309">
            <v>556961.24</v>
          </cell>
          <cell r="CG309">
            <v>-28465.42</v>
          </cell>
          <cell r="CH309">
            <v>528495.81999999995</v>
          </cell>
        </row>
        <row r="310">
          <cell r="E310" t="str">
            <v>ID09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</row>
        <row r="311">
          <cell r="E311" t="str">
            <v>ID09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</row>
        <row r="312">
          <cell r="E312" t="str">
            <v>ID09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</row>
        <row r="313">
          <cell r="E313" t="str">
            <v>ID09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</row>
        <row r="314">
          <cell r="E314" t="str">
            <v>ID09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</row>
        <row r="315">
          <cell r="E315" t="str">
            <v>ID09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</row>
        <row r="316">
          <cell r="E316" t="str">
            <v>ID09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</row>
        <row r="317">
          <cell r="E317" t="str">
            <v>ID09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</row>
        <row r="318">
          <cell r="E318" t="str">
            <v>ID02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</row>
        <row r="319">
          <cell r="E319" t="str">
            <v>ID04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</row>
        <row r="320">
          <cell r="E320" t="str">
            <v>ID04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</row>
        <row r="321">
          <cell r="E321" t="str">
            <v>ID09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</row>
        <row r="322">
          <cell r="E322" t="str">
            <v>ID09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</row>
        <row r="323">
          <cell r="E323" t="str">
            <v>ID09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</row>
        <row r="324">
          <cell r="E324" t="str">
            <v>ID09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</row>
        <row r="325">
          <cell r="E325" t="str">
            <v>ID09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</row>
        <row r="326">
          <cell r="E326" t="str">
            <v>ID09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</row>
        <row r="327">
          <cell r="E327" t="str">
            <v>ID09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</row>
        <row r="328">
          <cell r="E328" t="str">
            <v>ID09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</row>
        <row r="329">
          <cell r="E329" t="str">
            <v>ID09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</row>
        <row r="330">
          <cell r="E330" t="str">
            <v>ID09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</row>
        <row r="331">
          <cell r="E331" t="str">
            <v>ID09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</row>
        <row r="332">
          <cell r="E332" t="str">
            <v>ID09</v>
          </cell>
          <cell r="CE332">
            <v>0.35</v>
          </cell>
          <cell r="CF332">
            <v>3500</v>
          </cell>
          <cell r="CG332">
            <v>-101</v>
          </cell>
          <cell r="CH332">
            <v>3399</v>
          </cell>
        </row>
        <row r="333">
          <cell r="E333" t="str">
            <v>ID09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</row>
        <row r="334">
          <cell r="E334" t="str">
            <v>ID09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</row>
        <row r="335">
          <cell r="E335" t="str">
            <v>ID09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</row>
        <row r="336">
          <cell r="E336" t="str">
            <v>ID09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</row>
        <row r="337">
          <cell r="E337" t="str">
            <v>ID09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</row>
        <row r="338">
          <cell r="E338" t="str">
            <v>ID09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</row>
        <row r="339">
          <cell r="E339" t="str">
            <v>ID09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</row>
        <row r="340">
          <cell r="E340" t="str">
            <v>ID09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</row>
        <row r="341">
          <cell r="E341" t="str">
            <v>ID09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</row>
        <row r="342">
          <cell r="E342" t="str">
            <v>ID09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</row>
        <row r="343">
          <cell r="E343" t="str">
            <v>ID09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</row>
        <row r="344">
          <cell r="E344" t="str">
            <v>ID09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</row>
        <row r="345">
          <cell r="E345" t="str">
            <v>ID09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</row>
        <row r="346">
          <cell r="E346" t="str">
            <v>ID09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</row>
        <row r="347">
          <cell r="E347" t="str">
            <v>ID09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</row>
        <row r="348">
          <cell r="E348" t="str">
            <v>ID09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</row>
        <row r="349">
          <cell r="E349" t="str">
            <v>ID09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</row>
        <row r="350">
          <cell r="E350" t="str">
            <v>ID09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</row>
        <row r="351">
          <cell r="E351" t="str">
            <v>ID09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</row>
        <row r="352">
          <cell r="E352" t="str">
            <v>ID09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</row>
        <row r="353">
          <cell r="E353" t="str">
            <v>ID09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</row>
        <row r="354">
          <cell r="E354" t="str">
            <v>ID09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</row>
        <row r="355">
          <cell r="E355" t="str">
            <v>ID09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</row>
        <row r="356">
          <cell r="E356" t="str">
            <v>ID09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</row>
        <row r="357">
          <cell r="E357" t="str">
            <v>ID09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</row>
        <row r="358">
          <cell r="E358" t="str">
            <v>ID09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</row>
        <row r="359">
          <cell r="E359" t="str">
            <v>ID09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</row>
        <row r="360">
          <cell r="E360" t="str">
            <v>ID09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</row>
        <row r="361">
          <cell r="E361" t="str">
            <v>ID09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</row>
        <row r="362">
          <cell r="E362" t="str">
            <v>ID09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</row>
        <row r="363">
          <cell r="E363" t="str">
            <v>ID09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</row>
        <row r="364">
          <cell r="E364" t="str">
            <v>ID09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</row>
        <row r="365">
          <cell r="E365" t="str">
            <v>ID09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</row>
        <row r="366">
          <cell r="E366" t="str">
            <v>ID09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</row>
        <row r="367">
          <cell r="E367" t="str">
            <v>ID09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</row>
        <row r="368">
          <cell r="E368" t="str">
            <v>ID09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</row>
        <row r="369">
          <cell r="E369" t="str">
            <v>ID09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</row>
        <row r="370">
          <cell r="E370" t="str">
            <v>ID09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</row>
        <row r="371">
          <cell r="E371" t="str">
            <v>ID09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</row>
        <row r="372">
          <cell r="E372" t="str">
            <v>ID09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</row>
        <row r="373">
          <cell r="E373" t="str">
            <v>ID09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</row>
        <row r="374">
          <cell r="E374" t="str">
            <v>ID09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</row>
        <row r="375">
          <cell r="E375" t="str">
            <v>ID09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</row>
        <row r="376">
          <cell r="E376" t="str">
            <v>ID09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</row>
        <row r="377">
          <cell r="E377" t="str">
            <v>ID09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</row>
        <row r="378">
          <cell r="CE378">
            <v>0</v>
          </cell>
          <cell r="CF378">
            <v>0</v>
          </cell>
          <cell r="CG378">
            <v>0</v>
          </cell>
          <cell r="CH37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ES"/>
    </sheetNames>
    <sheetDataSet>
      <sheetData sheetId="0">
        <row r="44">
          <cell r="B44" t="str">
            <v>AUD</v>
          </cell>
        </row>
        <row r="45">
          <cell r="B45" t="str">
            <v>BDT</v>
          </cell>
        </row>
        <row r="46">
          <cell r="B46" t="str">
            <v>CNY</v>
          </cell>
        </row>
        <row r="47">
          <cell r="B47" t="str">
            <v>EUR</v>
          </cell>
        </row>
        <row r="48">
          <cell r="B48" t="str">
            <v>HKD</v>
          </cell>
        </row>
        <row r="49">
          <cell r="B49" t="str">
            <v>IDR</v>
          </cell>
        </row>
        <row r="50">
          <cell r="B50" t="str">
            <v>INR</v>
          </cell>
        </row>
        <row r="51">
          <cell r="B51" t="str">
            <v>JPY</v>
          </cell>
        </row>
        <row r="52">
          <cell r="B52" t="str">
            <v>KRW</v>
          </cell>
        </row>
        <row r="53">
          <cell r="B53" t="str">
            <v>MXN</v>
          </cell>
        </row>
        <row r="54">
          <cell r="B54" t="str">
            <v>MYR</v>
          </cell>
        </row>
        <row r="55">
          <cell r="B55" t="str">
            <v>PHP</v>
          </cell>
        </row>
        <row r="56">
          <cell r="B56" t="str">
            <v>PKR</v>
          </cell>
        </row>
        <row r="57">
          <cell r="B57" t="str">
            <v>SGD</v>
          </cell>
        </row>
        <row r="58">
          <cell r="B58" t="str">
            <v>THB</v>
          </cell>
        </row>
        <row r="59">
          <cell r="B59" t="str">
            <v>TTD</v>
          </cell>
        </row>
        <row r="60">
          <cell r="B60" t="str">
            <v>TWD</v>
          </cell>
        </row>
        <row r="61">
          <cell r="B61" t="str">
            <v>USD</v>
          </cell>
        </row>
        <row r="62">
          <cell r="B62" t="str">
            <v>ZAR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A be"/>
      <sheetName val="Plan 17"/>
      <sheetName val="Production Plan_July"/>
      <sheetName val="Sheet2"/>
      <sheetName val="Mass Balance"/>
      <sheetName val="SDA Cal"/>
      <sheetName val="HCC_Calculations"/>
      <sheetName val="HCC_Mass balance"/>
      <sheetName val="Y2018 Forecast"/>
      <sheetName val="Sieve Status"/>
      <sheetName val="Starch table"/>
      <sheetName val="Grinding Calculation"/>
      <sheetName val="OEE 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OM (Revise)"/>
      <sheetName val="Actual - Glucose"/>
      <sheetName val="Actual - HMS"/>
      <sheetName val="Actual -Malto"/>
      <sheetName val="Summary BOM"/>
      <sheetName val="From P'Au"/>
      <sheetName val="Sheet3"/>
      <sheetName val="BOM"/>
      <sheetName val="Glucose"/>
      <sheetName val="DS"/>
      <sheetName val="Sheet1"/>
    </sheetNames>
    <sheetDataSet>
      <sheetData sheetId="0">
        <row r="3">
          <cell r="A3">
            <v>1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>
        <row r="2">
          <cell r="C2" t="str">
            <v>BOM catego</v>
          </cell>
          <cell r="D2" t="str">
            <v>Material</v>
          </cell>
          <cell r="E2" t="str">
            <v>Description</v>
          </cell>
          <cell r="F2" t="str">
            <v>Plant</v>
          </cell>
          <cell r="G2" t="str">
            <v>BOM Usage</v>
          </cell>
          <cell r="H2" t="str">
            <v>Alternativ</v>
          </cell>
          <cell r="I2" t="str">
            <v>Alt. BOM TEXT</v>
          </cell>
          <cell r="J2" t="str">
            <v>Base Unit</v>
          </cell>
          <cell r="K2" t="str">
            <v>Item</v>
          </cell>
          <cell r="L2" t="str">
            <v>Item Categ</v>
          </cell>
          <cell r="M2" t="str">
            <v>Component</v>
          </cell>
          <cell r="N2" t="str">
            <v>Comp. Desc.</v>
          </cell>
          <cell r="O2" t="str">
            <v>Unit</v>
          </cell>
          <cell r="P2" t="str">
            <v>Assy.</v>
          </cell>
          <cell r="Q2" t="str">
            <v>Valid From</v>
          </cell>
          <cell r="R2" t="str">
            <v>Valid To</v>
          </cell>
          <cell r="S2" t="str">
            <v>Change No.</v>
          </cell>
          <cell r="T2" t="str">
            <v>Phantom It</v>
          </cell>
          <cell r="U2" t="str">
            <v>Sort Strin</v>
          </cell>
          <cell r="V2" t="str">
            <v>Item ID</v>
          </cell>
          <cell r="W2" t="str">
            <v>Change No</v>
          </cell>
          <cell r="X2" t="str">
            <v>Alt Item G</v>
          </cell>
          <cell r="Y2" t="str">
            <v>Fixed Qty</v>
          </cell>
          <cell r="Z2" t="str">
            <v>Long Text</v>
          </cell>
          <cell r="AA2" t="str">
            <v>Item rel.</v>
          </cell>
          <cell r="AB2" t="str">
            <v>Bulk mater</v>
          </cell>
          <cell r="AC2" t="str">
            <v>Rec. allow</v>
          </cell>
          <cell r="AD2" t="str">
            <v>Comp. scra</v>
          </cell>
          <cell r="AE2" t="str">
            <v>Op. scrap</v>
          </cell>
          <cell r="AF2" t="str">
            <v>Net scrap</v>
          </cell>
          <cell r="AG2" t="str">
            <v>Issue loc.</v>
          </cell>
          <cell r="AH2" t="str">
            <v>ALE ind.</v>
          </cell>
          <cell r="AI2" t="str">
            <v>BOM Text</v>
          </cell>
          <cell r="AJ2" t="str">
            <v>Base Quant</v>
          </cell>
          <cell r="AK2" t="str">
            <v>Quantity</v>
          </cell>
        </row>
        <row r="3">
          <cell r="C3" t="str">
            <v>M</v>
          </cell>
          <cell r="D3" t="str">
            <v>01000300AB</v>
          </cell>
          <cell r="E3" t="str">
            <v>Glucose Syrup-BK-37/28</v>
          </cell>
          <cell r="F3" t="str">
            <v>5320</v>
          </cell>
          <cell r="G3" t="str">
            <v>1</v>
          </cell>
          <cell r="H3" t="str">
            <v>1</v>
          </cell>
          <cell r="I3" t="str">
            <v>Glucose Syrup 37 Be'/Tanker Year</v>
          </cell>
          <cell r="J3" t="str">
            <v>TO</v>
          </cell>
          <cell r="K3" t="str">
            <v>0010</v>
          </cell>
          <cell r="L3" t="str">
            <v>L</v>
          </cell>
          <cell r="M3" t="str">
            <v>000000000000200050</v>
          </cell>
          <cell r="N3" t="str">
            <v>Slurry</v>
          </cell>
          <cell r="O3" t="str">
            <v>TO</v>
          </cell>
          <cell r="P3" t="str">
            <v>X</v>
          </cell>
          <cell r="Q3" t="str">
            <v>01.09.2009</v>
          </cell>
          <cell r="R3" t="str">
            <v>31.12.9999</v>
          </cell>
          <cell r="S3" t="str">
            <v>500000000106</v>
          </cell>
          <cell r="T3">
            <v>0</v>
          </cell>
          <cell r="U3">
            <v>0</v>
          </cell>
          <cell r="V3" t="str">
            <v>00000001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 t="str">
            <v>X</v>
          </cell>
          <cell r="AB3">
            <v>0</v>
          </cell>
          <cell r="AC3">
            <v>0</v>
          </cell>
          <cell r="AD3" t="str">
            <v>0.00</v>
          </cell>
          <cell r="AE3" t="str">
            <v>0.00</v>
          </cell>
          <cell r="AF3">
            <v>0</v>
          </cell>
          <cell r="AG3">
            <v>0</v>
          </cell>
          <cell r="AH3">
            <v>0</v>
          </cell>
          <cell r="AI3" t="str">
            <v>Glucose Syrup-BK-37/28</v>
          </cell>
          <cell r="AJ3">
            <v>1000</v>
          </cell>
          <cell r="AK3">
            <v>1578.9469999999999</v>
          </cell>
        </row>
        <row r="4">
          <cell r="C4" t="str">
            <v>M</v>
          </cell>
          <cell r="D4" t="str">
            <v>01000300AB</v>
          </cell>
          <cell r="E4" t="str">
            <v>Glucose Syrup-BK-37/28</v>
          </cell>
          <cell r="F4" t="str">
            <v>5320</v>
          </cell>
          <cell r="G4" t="str">
            <v>1</v>
          </cell>
          <cell r="H4" t="str">
            <v>1</v>
          </cell>
          <cell r="I4" t="str">
            <v>Glucose Syrup 37 Be'/Tanker Year</v>
          </cell>
          <cell r="J4" t="str">
            <v>TO</v>
          </cell>
          <cell r="K4" t="str">
            <v>0030</v>
          </cell>
          <cell r="L4" t="str">
            <v>L</v>
          </cell>
          <cell r="M4" t="str">
            <v>000000000000250152</v>
          </cell>
          <cell r="N4" t="str">
            <v>Sodium Matabisulphite 25kg.</v>
          </cell>
          <cell r="O4" t="str">
            <v>KG</v>
          </cell>
          <cell r="P4">
            <v>0</v>
          </cell>
          <cell r="Q4" t="str">
            <v>01.09.2009</v>
          </cell>
          <cell r="R4" t="str">
            <v>31.12.9999</v>
          </cell>
          <cell r="S4" t="str">
            <v>500000000106</v>
          </cell>
          <cell r="T4">
            <v>0</v>
          </cell>
          <cell r="U4">
            <v>0</v>
          </cell>
          <cell r="V4" t="str">
            <v>00000003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 t="str">
            <v>X</v>
          </cell>
          <cell r="AB4">
            <v>0</v>
          </cell>
          <cell r="AC4">
            <v>0</v>
          </cell>
          <cell r="AD4" t="str">
            <v>0.00</v>
          </cell>
          <cell r="AE4" t="str">
            <v>0.00</v>
          </cell>
          <cell r="AF4">
            <v>0</v>
          </cell>
          <cell r="AG4">
            <v>0</v>
          </cell>
          <cell r="AH4">
            <v>0</v>
          </cell>
          <cell r="AI4" t="str">
            <v>Glucose Syrup-BK-37/28</v>
          </cell>
          <cell r="AJ4">
            <v>1000</v>
          </cell>
          <cell r="AK4">
            <v>566.52599999999995</v>
          </cell>
        </row>
        <row r="5">
          <cell r="C5" t="str">
            <v>M</v>
          </cell>
          <cell r="D5" t="str">
            <v>01000300AB</v>
          </cell>
          <cell r="E5" t="str">
            <v>Glucose Syrup-BK-37/28</v>
          </cell>
          <cell r="F5" t="str">
            <v>5320</v>
          </cell>
          <cell r="G5" t="str">
            <v>1</v>
          </cell>
          <cell r="H5" t="str">
            <v>1</v>
          </cell>
          <cell r="I5" t="str">
            <v>Glucose Syrup 37 Be'/Tanker Year</v>
          </cell>
          <cell r="J5" t="str">
            <v>TO</v>
          </cell>
          <cell r="K5" t="str">
            <v>0040</v>
          </cell>
          <cell r="L5" t="str">
            <v>L</v>
          </cell>
          <cell r="M5" t="str">
            <v>000000000000250160</v>
          </cell>
          <cell r="N5" t="str">
            <v>Hydrochloric  Acid 35%</v>
          </cell>
          <cell r="O5" t="str">
            <v>KG</v>
          </cell>
          <cell r="P5">
            <v>0</v>
          </cell>
          <cell r="Q5" t="str">
            <v>01.09.2009</v>
          </cell>
          <cell r="R5" t="str">
            <v>31.12.9999</v>
          </cell>
          <cell r="S5" t="str">
            <v>500000000106</v>
          </cell>
          <cell r="T5">
            <v>0</v>
          </cell>
          <cell r="U5">
            <v>0</v>
          </cell>
          <cell r="V5" t="str">
            <v>00000004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 t="str">
            <v>X</v>
          </cell>
          <cell r="AB5">
            <v>0</v>
          </cell>
          <cell r="AC5">
            <v>0</v>
          </cell>
          <cell r="AD5" t="str">
            <v>0.00</v>
          </cell>
          <cell r="AE5" t="str">
            <v>0.00</v>
          </cell>
          <cell r="AF5">
            <v>0</v>
          </cell>
          <cell r="AG5">
            <v>0</v>
          </cell>
          <cell r="AH5">
            <v>0</v>
          </cell>
          <cell r="AI5" t="str">
            <v>Glucose Syrup-BK-37/28</v>
          </cell>
          <cell r="AJ5">
            <v>1000</v>
          </cell>
          <cell r="AK5">
            <v>32684.210999999999</v>
          </cell>
        </row>
        <row r="6">
          <cell r="C6" t="str">
            <v>M</v>
          </cell>
          <cell r="D6" t="str">
            <v>01000300AB</v>
          </cell>
          <cell r="E6" t="str">
            <v>Glucose Syrup-BK-37/28</v>
          </cell>
          <cell r="F6" t="str">
            <v>5320</v>
          </cell>
          <cell r="G6" t="str">
            <v>1</v>
          </cell>
          <cell r="H6" t="str">
            <v>1</v>
          </cell>
          <cell r="I6" t="str">
            <v>Glucose Syrup 37 Be'/Tanker Year</v>
          </cell>
          <cell r="J6" t="str">
            <v>TO</v>
          </cell>
          <cell r="K6" t="str">
            <v>0050</v>
          </cell>
          <cell r="L6" t="str">
            <v>L</v>
          </cell>
          <cell r="M6" t="str">
            <v>000000000000250187</v>
          </cell>
          <cell r="N6" t="str">
            <v>Sodium  Hydroxide (โซดาไฟ) 50%</v>
          </cell>
          <cell r="O6" t="str">
            <v>KG</v>
          </cell>
          <cell r="P6">
            <v>0</v>
          </cell>
          <cell r="Q6" t="str">
            <v>01.09.2009</v>
          </cell>
          <cell r="R6" t="str">
            <v>31.12.9999</v>
          </cell>
          <cell r="S6" t="str">
            <v>500000000106</v>
          </cell>
          <cell r="T6">
            <v>0</v>
          </cell>
          <cell r="U6">
            <v>0</v>
          </cell>
          <cell r="V6" t="str">
            <v>00000005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 t="str">
            <v>X</v>
          </cell>
          <cell r="AB6">
            <v>0</v>
          </cell>
          <cell r="AC6">
            <v>0</v>
          </cell>
          <cell r="AD6" t="str">
            <v>0.00</v>
          </cell>
          <cell r="AE6" t="str">
            <v>0.00</v>
          </cell>
          <cell r="AF6">
            <v>0</v>
          </cell>
          <cell r="AG6">
            <v>0</v>
          </cell>
          <cell r="AH6">
            <v>0</v>
          </cell>
          <cell r="AI6" t="str">
            <v>Glucose Syrup-BK-37/28</v>
          </cell>
          <cell r="AJ6">
            <v>1000</v>
          </cell>
          <cell r="AK6">
            <v>29052.632000000001</v>
          </cell>
        </row>
        <row r="7">
          <cell r="C7" t="str">
            <v>M</v>
          </cell>
          <cell r="D7" t="str">
            <v>01000300AB</v>
          </cell>
          <cell r="E7" t="str">
            <v>Glucose Syrup-BK-37/28</v>
          </cell>
          <cell r="F7" t="str">
            <v>5320</v>
          </cell>
          <cell r="G7" t="str">
            <v>1</v>
          </cell>
          <cell r="H7" t="str">
            <v>1</v>
          </cell>
          <cell r="I7" t="str">
            <v>Glucose Syrup 37 Be'/Tanker Year</v>
          </cell>
          <cell r="J7" t="str">
            <v>TO</v>
          </cell>
          <cell r="K7" t="str">
            <v>0070</v>
          </cell>
          <cell r="L7" t="str">
            <v>L</v>
          </cell>
          <cell r="M7" t="str">
            <v>000000000000250814</v>
          </cell>
          <cell r="N7" t="str">
            <v>Filter Aid K700  20kg.</v>
          </cell>
          <cell r="O7" t="str">
            <v>KG</v>
          </cell>
          <cell r="P7">
            <v>0</v>
          </cell>
          <cell r="Q7" t="str">
            <v>01.09.2009</v>
          </cell>
          <cell r="R7" t="str">
            <v>31.12.9999</v>
          </cell>
          <cell r="S7" t="str">
            <v>500000000106</v>
          </cell>
          <cell r="T7">
            <v>0</v>
          </cell>
          <cell r="U7">
            <v>0</v>
          </cell>
          <cell r="V7" t="str">
            <v>00000007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 t="str">
            <v>X</v>
          </cell>
          <cell r="AB7">
            <v>0</v>
          </cell>
          <cell r="AC7">
            <v>0</v>
          </cell>
          <cell r="AD7" t="str">
            <v>0.00</v>
          </cell>
          <cell r="AE7" t="str">
            <v>0.00</v>
          </cell>
          <cell r="AF7">
            <v>0</v>
          </cell>
          <cell r="AG7">
            <v>0</v>
          </cell>
          <cell r="AH7">
            <v>0</v>
          </cell>
          <cell r="AI7" t="str">
            <v>Glucose Syrup-BK-37/28</v>
          </cell>
          <cell r="AJ7">
            <v>1000</v>
          </cell>
          <cell r="AK7">
            <v>7263.1580000000004</v>
          </cell>
        </row>
        <row r="8">
          <cell r="C8" t="str">
            <v>M</v>
          </cell>
          <cell r="D8" t="str">
            <v>01000300AB</v>
          </cell>
          <cell r="E8" t="str">
            <v>Glucose Syrup-BK-37/28</v>
          </cell>
          <cell r="F8" t="str">
            <v>5320</v>
          </cell>
          <cell r="G8" t="str">
            <v>1</v>
          </cell>
          <cell r="H8" t="str">
            <v>1</v>
          </cell>
          <cell r="I8" t="str">
            <v>Glucose Syrup 37 Be'/Tanker Year</v>
          </cell>
          <cell r="J8" t="str">
            <v>TO</v>
          </cell>
          <cell r="K8" t="str">
            <v>0080</v>
          </cell>
          <cell r="L8" t="str">
            <v>L</v>
          </cell>
          <cell r="M8" t="str">
            <v>000000000000250162</v>
          </cell>
          <cell r="N8" t="str">
            <v>Sodium  Carbonate 20 Kg./Bag</v>
          </cell>
          <cell r="O8" t="str">
            <v>KG</v>
          </cell>
          <cell r="P8">
            <v>0</v>
          </cell>
          <cell r="Q8" t="str">
            <v>01.08.2010</v>
          </cell>
          <cell r="R8" t="str">
            <v>31.12.9999</v>
          </cell>
          <cell r="S8" t="str">
            <v>500000000480</v>
          </cell>
          <cell r="T8">
            <v>0</v>
          </cell>
          <cell r="U8">
            <v>0</v>
          </cell>
          <cell r="V8" t="str">
            <v>00000008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 t="str">
            <v>X</v>
          </cell>
          <cell r="AB8">
            <v>0</v>
          </cell>
          <cell r="AC8">
            <v>0</v>
          </cell>
          <cell r="AD8" t="str">
            <v>0.00</v>
          </cell>
          <cell r="AE8" t="str">
            <v>0.00</v>
          </cell>
          <cell r="AF8">
            <v>0</v>
          </cell>
          <cell r="AG8">
            <v>0</v>
          </cell>
          <cell r="AH8">
            <v>0</v>
          </cell>
          <cell r="AI8" t="str">
            <v>Glucose Syrup-BK-37/28</v>
          </cell>
          <cell r="AJ8">
            <v>1000</v>
          </cell>
          <cell r="AK8">
            <v>508.42099999999999</v>
          </cell>
        </row>
        <row r="9">
          <cell r="C9" t="str">
            <v>M</v>
          </cell>
          <cell r="D9" t="str">
            <v>01000300AB</v>
          </cell>
          <cell r="E9" t="str">
            <v>Glucose Syrup-BK-37/28</v>
          </cell>
          <cell r="F9" t="str">
            <v>5320</v>
          </cell>
          <cell r="G9" t="str">
            <v>1</v>
          </cell>
          <cell r="H9" t="str">
            <v>1</v>
          </cell>
          <cell r="I9" t="str">
            <v>Glucose Syrup 37 Be'/Tanker Year</v>
          </cell>
          <cell r="J9" t="str">
            <v>TO</v>
          </cell>
          <cell r="K9" t="str">
            <v>0090</v>
          </cell>
          <cell r="L9" t="str">
            <v>L</v>
          </cell>
          <cell r="M9" t="str">
            <v>000000000000200053</v>
          </cell>
          <cell r="N9" t="str">
            <v>Treated Water</v>
          </cell>
          <cell r="O9" t="str">
            <v>M3</v>
          </cell>
          <cell r="P9" t="str">
            <v>X</v>
          </cell>
          <cell r="Q9" t="str">
            <v>01.09.2009</v>
          </cell>
          <cell r="R9" t="str">
            <v>31.12.9999</v>
          </cell>
          <cell r="S9" t="str">
            <v>500000000106</v>
          </cell>
          <cell r="T9">
            <v>0</v>
          </cell>
          <cell r="U9">
            <v>0</v>
          </cell>
          <cell r="V9" t="str">
            <v>00000009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 t="str">
            <v>X</v>
          </cell>
          <cell r="AB9">
            <v>0</v>
          </cell>
          <cell r="AC9">
            <v>0</v>
          </cell>
          <cell r="AD9" t="str">
            <v>0.00</v>
          </cell>
          <cell r="AE9" t="str">
            <v>0.00</v>
          </cell>
          <cell r="AF9">
            <v>0</v>
          </cell>
          <cell r="AG9">
            <v>0</v>
          </cell>
          <cell r="AH9">
            <v>0</v>
          </cell>
          <cell r="AI9" t="str">
            <v>Glucose Syrup-BK-37/28</v>
          </cell>
          <cell r="AJ9">
            <v>1000</v>
          </cell>
          <cell r="AK9">
            <v>7263.1580000000004</v>
          </cell>
        </row>
        <row r="10">
          <cell r="C10" t="str">
            <v>M</v>
          </cell>
          <cell r="D10" t="str">
            <v>01000300AB</v>
          </cell>
          <cell r="E10" t="str">
            <v>Glucose Syrup-BK-37/28</v>
          </cell>
          <cell r="F10" t="str">
            <v>5320</v>
          </cell>
          <cell r="G10" t="str">
            <v>1</v>
          </cell>
          <cell r="H10" t="str">
            <v>1</v>
          </cell>
          <cell r="I10" t="str">
            <v>Glucose Syrup 37 Be'/Tanker Year</v>
          </cell>
          <cell r="J10" t="str">
            <v>TO</v>
          </cell>
          <cell r="K10" t="str">
            <v>0100</v>
          </cell>
          <cell r="L10" t="str">
            <v>L</v>
          </cell>
          <cell r="M10" t="str">
            <v>000000000000250176</v>
          </cell>
          <cell r="N10" t="str">
            <v>Electricity</v>
          </cell>
          <cell r="O10" t="str">
            <v>KWH</v>
          </cell>
          <cell r="P10">
            <v>0</v>
          </cell>
          <cell r="Q10" t="str">
            <v>01.09.2009</v>
          </cell>
          <cell r="R10" t="str">
            <v>31.12.9999</v>
          </cell>
          <cell r="S10" t="str">
            <v>500000000106</v>
          </cell>
          <cell r="T10">
            <v>0</v>
          </cell>
          <cell r="U10">
            <v>0</v>
          </cell>
          <cell r="V10" t="str">
            <v>00000010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 t="str">
            <v>X</v>
          </cell>
          <cell r="AB10">
            <v>0</v>
          </cell>
          <cell r="AC10">
            <v>0</v>
          </cell>
          <cell r="AD10" t="str">
            <v>0.00</v>
          </cell>
          <cell r="AE10" t="str">
            <v>0.00</v>
          </cell>
          <cell r="AF10">
            <v>0</v>
          </cell>
          <cell r="AG10">
            <v>0</v>
          </cell>
          <cell r="AH10">
            <v>0</v>
          </cell>
          <cell r="AI10" t="str">
            <v>Glucose Syrup-BK-37/28</v>
          </cell>
          <cell r="AJ10">
            <v>1000</v>
          </cell>
          <cell r="AK10">
            <v>47210.525999999998</v>
          </cell>
        </row>
        <row r="11">
          <cell r="C11" t="str">
            <v>M</v>
          </cell>
          <cell r="D11" t="str">
            <v>01000300AB</v>
          </cell>
          <cell r="E11" t="str">
            <v>Glucose Syrup-BK-37/28</v>
          </cell>
          <cell r="F11" t="str">
            <v>5320</v>
          </cell>
          <cell r="G11" t="str">
            <v>1</v>
          </cell>
          <cell r="H11" t="str">
            <v>1</v>
          </cell>
          <cell r="I11" t="str">
            <v>Glucose Syrup 37 Be'/Tanker Year</v>
          </cell>
          <cell r="J11" t="str">
            <v>TO</v>
          </cell>
          <cell r="K11" t="str">
            <v>0110</v>
          </cell>
          <cell r="L11" t="str">
            <v>L</v>
          </cell>
          <cell r="M11" t="str">
            <v>000000000000200052</v>
          </cell>
          <cell r="N11" t="str">
            <v>Steam</v>
          </cell>
          <cell r="O11" t="str">
            <v>TO</v>
          </cell>
          <cell r="P11" t="str">
            <v>X</v>
          </cell>
          <cell r="Q11" t="str">
            <v>01.09.2009</v>
          </cell>
          <cell r="R11" t="str">
            <v>31.12.9999</v>
          </cell>
          <cell r="S11" t="str">
            <v>500000000106</v>
          </cell>
          <cell r="T11">
            <v>0</v>
          </cell>
          <cell r="U11">
            <v>0</v>
          </cell>
          <cell r="V11" t="str">
            <v>00000011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 t="str">
            <v>X</v>
          </cell>
          <cell r="AB11">
            <v>0</v>
          </cell>
          <cell r="AC11">
            <v>0</v>
          </cell>
          <cell r="AD11" t="str">
            <v>0.00</v>
          </cell>
          <cell r="AE11" t="str">
            <v>0.00</v>
          </cell>
          <cell r="AF11">
            <v>0</v>
          </cell>
          <cell r="AG11">
            <v>0</v>
          </cell>
          <cell r="AH11">
            <v>0</v>
          </cell>
          <cell r="AI11" t="str">
            <v>Glucose Syrup-BK-37/28</v>
          </cell>
          <cell r="AJ11">
            <v>1000</v>
          </cell>
          <cell r="AK11">
            <v>1452.6320000000001</v>
          </cell>
        </row>
        <row r="12">
          <cell r="C12" t="str">
            <v>M</v>
          </cell>
          <cell r="D12" t="str">
            <v>01000300AB</v>
          </cell>
          <cell r="E12" t="str">
            <v>Glucose Syrup-BK-37/28</v>
          </cell>
          <cell r="F12" t="str">
            <v>5320</v>
          </cell>
          <cell r="G12" t="str">
            <v>1</v>
          </cell>
          <cell r="H12" t="str">
            <v>1</v>
          </cell>
          <cell r="I12" t="str">
            <v>Glucose Syrup 37 Be'/Tanker Year</v>
          </cell>
          <cell r="J12" t="str">
            <v>TO</v>
          </cell>
          <cell r="K12" t="str">
            <v>0120</v>
          </cell>
          <cell r="L12" t="str">
            <v>L</v>
          </cell>
          <cell r="M12" t="str">
            <v>000000000000250166</v>
          </cell>
          <cell r="N12" t="str">
            <v>Termamyl Classic (NON GMOS) 30kg./DR.</v>
          </cell>
          <cell r="O12" t="str">
            <v>KG</v>
          </cell>
          <cell r="P12">
            <v>0</v>
          </cell>
          <cell r="Q12" t="str">
            <v>01.01.2011</v>
          </cell>
          <cell r="R12" t="str">
            <v>31.12.9999</v>
          </cell>
          <cell r="S12">
            <v>0</v>
          </cell>
          <cell r="T12">
            <v>0</v>
          </cell>
          <cell r="U12">
            <v>0</v>
          </cell>
          <cell r="V12" t="str">
            <v>00000014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 t="str">
            <v>X</v>
          </cell>
          <cell r="AB12">
            <v>0</v>
          </cell>
          <cell r="AC12">
            <v>0</v>
          </cell>
          <cell r="AD12" t="str">
            <v>0.00</v>
          </cell>
          <cell r="AE12" t="str">
            <v>0.00</v>
          </cell>
          <cell r="AF12">
            <v>0</v>
          </cell>
          <cell r="AG12">
            <v>0</v>
          </cell>
          <cell r="AH12">
            <v>0</v>
          </cell>
          <cell r="AI12" t="str">
            <v>Glucose Syrup-BK-37/28</v>
          </cell>
          <cell r="AJ12">
            <v>1000</v>
          </cell>
          <cell r="AK12">
            <v>546</v>
          </cell>
        </row>
        <row r="13">
          <cell r="C13" t="str">
            <v>M</v>
          </cell>
          <cell r="D13" t="str">
            <v>01000300AB</v>
          </cell>
          <cell r="E13" t="str">
            <v>Glucose Syrup-BK-37/28</v>
          </cell>
          <cell r="F13" t="str">
            <v>5320</v>
          </cell>
          <cell r="G13" t="str">
            <v>1</v>
          </cell>
          <cell r="H13" t="str">
            <v>1</v>
          </cell>
          <cell r="I13" t="str">
            <v>Glucose Syrup 37 Be'/Tanker Year</v>
          </cell>
          <cell r="J13" t="str">
            <v>TO</v>
          </cell>
          <cell r="K13" t="str">
            <v>0130</v>
          </cell>
          <cell r="L13" t="str">
            <v>L</v>
          </cell>
          <cell r="M13" t="str">
            <v>000000000000250631</v>
          </cell>
          <cell r="N13" t="str">
            <v>Activated Carbon S4W10LT-01 (20 kg/Bag)</v>
          </cell>
          <cell r="O13" t="str">
            <v>KG</v>
          </cell>
          <cell r="P13">
            <v>0</v>
          </cell>
          <cell r="Q13" t="str">
            <v>03.01.2013</v>
          </cell>
          <cell r="R13" t="str">
            <v>31.12.9999</v>
          </cell>
          <cell r="S13" t="str">
            <v>500000000603</v>
          </cell>
          <cell r="T13">
            <v>0</v>
          </cell>
          <cell r="U13">
            <v>0</v>
          </cell>
          <cell r="V13" t="str">
            <v>00000015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 t="str">
            <v>X</v>
          </cell>
          <cell r="AB13">
            <v>0</v>
          </cell>
          <cell r="AC13">
            <v>0</v>
          </cell>
          <cell r="AD13" t="str">
            <v>0.00</v>
          </cell>
          <cell r="AE13" t="str">
            <v>0.00</v>
          </cell>
          <cell r="AF13">
            <v>0</v>
          </cell>
          <cell r="AG13">
            <v>0</v>
          </cell>
          <cell r="AH13">
            <v>0</v>
          </cell>
          <cell r="AI13" t="str">
            <v>Glucose Syrup-BK-37/28</v>
          </cell>
          <cell r="AJ13">
            <v>1000</v>
          </cell>
          <cell r="AK13">
            <v>225</v>
          </cell>
        </row>
        <row r="14">
          <cell r="C14" t="str">
            <v>M</v>
          </cell>
          <cell r="D14" t="str">
            <v>01000300AB</v>
          </cell>
          <cell r="E14" t="str">
            <v>Glucose Syrup-BK-37/28</v>
          </cell>
          <cell r="F14" t="str">
            <v>5320</v>
          </cell>
          <cell r="G14" t="str">
            <v>1</v>
          </cell>
          <cell r="H14" t="str">
            <v>1</v>
          </cell>
          <cell r="I14" t="str">
            <v>Glucose Syrup 37 Be'/Tanker Year</v>
          </cell>
          <cell r="J14" t="str">
            <v>TO</v>
          </cell>
          <cell r="K14" t="str">
            <v>0140</v>
          </cell>
          <cell r="L14" t="str">
            <v>L</v>
          </cell>
          <cell r="M14" t="str">
            <v>000000000000250750</v>
          </cell>
          <cell r="N14" t="str">
            <v>Activated Carbon YL303(20kg/bag)</v>
          </cell>
          <cell r="O14" t="str">
            <v>KG</v>
          </cell>
          <cell r="P14">
            <v>0</v>
          </cell>
          <cell r="Q14" t="str">
            <v>03.01.2013</v>
          </cell>
          <cell r="R14" t="str">
            <v>31.12.9999</v>
          </cell>
          <cell r="S14" t="str">
            <v>500000000603</v>
          </cell>
          <cell r="T14">
            <v>0</v>
          </cell>
          <cell r="U14">
            <v>0</v>
          </cell>
          <cell r="V14" t="str">
            <v>00000017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 t="str">
            <v>X</v>
          </cell>
          <cell r="AB14">
            <v>0</v>
          </cell>
          <cell r="AC14">
            <v>0</v>
          </cell>
          <cell r="AD14" t="str">
            <v>0.00</v>
          </cell>
          <cell r="AE14" t="str">
            <v>0.00</v>
          </cell>
          <cell r="AF14">
            <v>0</v>
          </cell>
          <cell r="AG14">
            <v>0</v>
          </cell>
          <cell r="AH14">
            <v>0</v>
          </cell>
          <cell r="AI14" t="str">
            <v>Glucose Syrup-BK-37/28</v>
          </cell>
          <cell r="AJ14">
            <v>1000</v>
          </cell>
          <cell r="AK14">
            <v>675</v>
          </cell>
        </row>
        <row r="15">
          <cell r="C15" t="str">
            <v>M</v>
          </cell>
          <cell r="D15" t="str">
            <v>01000300AF</v>
          </cell>
          <cell r="E15" t="str">
            <v>Glucose Syrup-ISO-41/27</v>
          </cell>
          <cell r="F15" t="str">
            <v>5320</v>
          </cell>
          <cell r="G15" t="str">
            <v>1</v>
          </cell>
          <cell r="H15" t="str">
            <v>1</v>
          </cell>
          <cell r="I15" t="str">
            <v>Glucose Syrup 37 Be'/Tanker Year</v>
          </cell>
          <cell r="J15" t="str">
            <v>TO</v>
          </cell>
          <cell r="K15" t="str">
            <v>0010</v>
          </cell>
          <cell r="L15" t="str">
            <v>L</v>
          </cell>
          <cell r="M15" t="str">
            <v>000000000000200050</v>
          </cell>
          <cell r="N15" t="str">
            <v>Slurry</v>
          </cell>
          <cell r="O15" t="str">
            <v>TO</v>
          </cell>
          <cell r="P15" t="str">
            <v>X</v>
          </cell>
          <cell r="Q15" t="str">
            <v>26.03.2010</v>
          </cell>
          <cell r="R15" t="str">
            <v>31.12.9999</v>
          </cell>
          <cell r="S15">
            <v>0</v>
          </cell>
          <cell r="T15">
            <v>0</v>
          </cell>
          <cell r="U15">
            <v>0</v>
          </cell>
          <cell r="V15" t="str">
            <v>00000001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 t="str">
            <v>X</v>
          </cell>
          <cell r="AB15">
            <v>0</v>
          </cell>
          <cell r="AC15">
            <v>0</v>
          </cell>
          <cell r="AD15" t="str">
            <v>0.00</v>
          </cell>
          <cell r="AE15" t="str">
            <v>0.00</v>
          </cell>
          <cell r="AF15">
            <v>0</v>
          </cell>
          <cell r="AG15">
            <v>0</v>
          </cell>
          <cell r="AH15">
            <v>0</v>
          </cell>
          <cell r="AI15" t="str">
            <v>Glucose Syrup-BK-37/28</v>
          </cell>
          <cell r="AJ15">
            <v>1000</v>
          </cell>
          <cell r="AK15">
            <v>1578.9469999999999</v>
          </cell>
        </row>
        <row r="16">
          <cell r="C16" t="str">
            <v>M</v>
          </cell>
          <cell r="D16" t="str">
            <v>01000300AF</v>
          </cell>
          <cell r="E16" t="str">
            <v>Glucose Syrup-ISO-41/27</v>
          </cell>
          <cell r="F16" t="str">
            <v>5320</v>
          </cell>
          <cell r="G16" t="str">
            <v>1</v>
          </cell>
          <cell r="H16" t="str">
            <v>1</v>
          </cell>
          <cell r="I16" t="str">
            <v>Glucose Syrup 37 Be'/Tanker Year</v>
          </cell>
          <cell r="J16" t="str">
            <v>TO</v>
          </cell>
          <cell r="K16" t="str">
            <v>0030</v>
          </cell>
          <cell r="L16" t="str">
            <v>L</v>
          </cell>
          <cell r="M16" t="str">
            <v>000000000000250152</v>
          </cell>
          <cell r="N16" t="str">
            <v>Sodium Matabisulphite 25kg.</v>
          </cell>
          <cell r="O16" t="str">
            <v>KG</v>
          </cell>
          <cell r="P16">
            <v>0</v>
          </cell>
          <cell r="Q16" t="str">
            <v>26.03.2010</v>
          </cell>
          <cell r="R16" t="str">
            <v>31.12.9999</v>
          </cell>
          <cell r="S16">
            <v>0</v>
          </cell>
          <cell r="T16">
            <v>0</v>
          </cell>
          <cell r="U16">
            <v>0</v>
          </cell>
          <cell r="V16" t="str">
            <v>00000003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 t="str">
            <v>X</v>
          </cell>
          <cell r="AB16">
            <v>0</v>
          </cell>
          <cell r="AC16">
            <v>0</v>
          </cell>
          <cell r="AD16" t="str">
            <v>0.00</v>
          </cell>
          <cell r="AE16" t="str">
            <v>0.00</v>
          </cell>
          <cell r="AF16">
            <v>0</v>
          </cell>
          <cell r="AG16">
            <v>0</v>
          </cell>
          <cell r="AH16">
            <v>0</v>
          </cell>
          <cell r="AI16" t="str">
            <v>Glucose Syrup-BK-37/28</v>
          </cell>
          <cell r="AJ16">
            <v>1000</v>
          </cell>
          <cell r="AK16">
            <v>566.52599999999995</v>
          </cell>
        </row>
        <row r="17">
          <cell r="C17" t="str">
            <v>M</v>
          </cell>
          <cell r="D17" t="str">
            <v>01000300AF</v>
          </cell>
          <cell r="E17" t="str">
            <v>Glucose Syrup-ISO-41/27</v>
          </cell>
          <cell r="F17" t="str">
            <v>5320</v>
          </cell>
          <cell r="G17" t="str">
            <v>1</v>
          </cell>
          <cell r="H17" t="str">
            <v>1</v>
          </cell>
          <cell r="I17" t="str">
            <v>Glucose Syrup 37 Be'/Tanker Year</v>
          </cell>
          <cell r="J17" t="str">
            <v>TO</v>
          </cell>
          <cell r="K17" t="str">
            <v>0040</v>
          </cell>
          <cell r="L17" t="str">
            <v>L</v>
          </cell>
          <cell r="M17" t="str">
            <v>000000000000250160</v>
          </cell>
          <cell r="N17" t="str">
            <v>Hydrochloric  Acid 35%</v>
          </cell>
          <cell r="O17" t="str">
            <v>KG</v>
          </cell>
          <cell r="P17">
            <v>0</v>
          </cell>
          <cell r="Q17" t="str">
            <v>26.03.2010</v>
          </cell>
          <cell r="R17" t="str">
            <v>31.12.9999</v>
          </cell>
          <cell r="S17">
            <v>0</v>
          </cell>
          <cell r="T17">
            <v>0</v>
          </cell>
          <cell r="U17">
            <v>0</v>
          </cell>
          <cell r="V17" t="str">
            <v>00000004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 t="str">
            <v>X</v>
          </cell>
          <cell r="AB17">
            <v>0</v>
          </cell>
          <cell r="AC17">
            <v>0</v>
          </cell>
          <cell r="AD17" t="str">
            <v>0.00</v>
          </cell>
          <cell r="AE17" t="str">
            <v>0.00</v>
          </cell>
          <cell r="AF17">
            <v>0</v>
          </cell>
          <cell r="AG17">
            <v>0</v>
          </cell>
          <cell r="AH17">
            <v>0</v>
          </cell>
          <cell r="AI17" t="str">
            <v>Glucose Syrup-BK-37/28</v>
          </cell>
          <cell r="AJ17">
            <v>1000</v>
          </cell>
          <cell r="AK17">
            <v>32684.210999999999</v>
          </cell>
        </row>
        <row r="18">
          <cell r="C18" t="str">
            <v>M</v>
          </cell>
          <cell r="D18" t="str">
            <v>01000300AF</v>
          </cell>
          <cell r="E18" t="str">
            <v>Glucose Syrup-ISO-41/27</v>
          </cell>
          <cell r="F18" t="str">
            <v>5320</v>
          </cell>
          <cell r="G18" t="str">
            <v>1</v>
          </cell>
          <cell r="H18" t="str">
            <v>1</v>
          </cell>
          <cell r="I18" t="str">
            <v>Glucose Syrup 37 Be'/Tanker Year</v>
          </cell>
          <cell r="J18" t="str">
            <v>TO</v>
          </cell>
          <cell r="K18" t="str">
            <v>0050</v>
          </cell>
          <cell r="L18" t="str">
            <v>L</v>
          </cell>
          <cell r="M18" t="str">
            <v>000000000000250187</v>
          </cell>
          <cell r="N18" t="str">
            <v>Sodium  Hydroxide (โซดาไฟ) 50%</v>
          </cell>
          <cell r="O18" t="str">
            <v>KG</v>
          </cell>
          <cell r="P18">
            <v>0</v>
          </cell>
          <cell r="Q18" t="str">
            <v>26.03.2010</v>
          </cell>
          <cell r="R18" t="str">
            <v>31.12.9999</v>
          </cell>
          <cell r="S18">
            <v>0</v>
          </cell>
          <cell r="T18">
            <v>0</v>
          </cell>
          <cell r="U18">
            <v>0</v>
          </cell>
          <cell r="V18" t="str">
            <v>00000005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 t="str">
            <v>X</v>
          </cell>
          <cell r="AB18">
            <v>0</v>
          </cell>
          <cell r="AC18">
            <v>0</v>
          </cell>
          <cell r="AD18" t="str">
            <v>0.00</v>
          </cell>
          <cell r="AE18" t="str">
            <v>0.00</v>
          </cell>
          <cell r="AF18">
            <v>0</v>
          </cell>
          <cell r="AG18">
            <v>0</v>
          </cell>
          <cell r="AH18">
            <v>0</v>
          </cell>
          <cell r="AI18" t="str">
            <v>Glucose Syrup-BK-37/28</v>
          </cell>
          <cell r="AJ18">
            <v>1000</v>
          </cell>
          <cell r="AK18">
            <v>29052.632000000001</v>
          </cell>
        </row>
        <row r="19">
          <cell r="C19" t="str">
            <v>M</v>
          </cell>
          <cell r="D19" t="str">
            <v>01000300AF</v>
          </cell>
          <cell r="E19" t="str">
            <v>Glucose Syrup-ISO-41/27</v>
          </cell>
          <cell r="F19" t="str">
            <v>5320</v>
          </cell>
          <cell r="G19" t="str">
            <v>1</v>
          </cell>
          <cell r="H19" t="str">
            <v>1</v>
          </cell>
          <cell r="I19" t="str">
            <v>Glucose Syrup 37 Be'/Tanker Year</v>
          </cell>
          <cell r="J19" t="str">
            <v>TO</v>
          </cell>
          <cell r="K19" t="str">
            <v>0060</v>
          </cell>
          <cell r="L19" t="str">
            <v>L</v>
          </cell>
          <cell r="M19" t="str">
            <v>000000000000250631</v>
          </cell>
          <cell r="N19" t="str">
            <v>Activated Carbon S4W10LT-01 (20 kg/Bag)</v>
          </cell>
          <cell r="O19" t="str">
            <v>KG</v>
          </cell>
          <cell r="P19">
            <v>0</v>
          </cell>
          <cell r="Q19" t="str">
            <v>06.12.2012</v>
          </cell>
          <cell r="R19" t="str">
            <v>31.12.9999</v>
          </cell>
          <cell r="S19" t="str">
            <v>500000000598</v>
          </cell>
          <cell r="T19">
            <v>0</v>
          </cell>
          <cell r="U19">
            <v>0</v>
          </cell>
          <cell r="V19" t="str">
            <v>00000006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 t="str">
            <v>X</v>
          </cell>
          <cell r="AB19">
            <v>0</v>
          </cell>
          <cell r="AC19">
            <v>0</v>
          </cell>
          <cell r="AD19" t="str">
            <v>0.00</v>
          </cell>
          <cell r="AE19" t="str">
            <v>0.00</v>
          </cell>
          <cell r="AF19">
            <v>0</v>
          </cell>
          <cell r="AG19">
            <v>0</v>
          </cell>
          <cell r="AH19">
            <v>0</v>
          </cell>
          <cell r="AI19" t="str">
            <v>Glucose Syrup-BK-37/28</v>
          </cell>
          <cell r="AJ19">
            <v>1000</v>
          </cell>
          <cell r="AK19">
            <v>700</v>
          </cell>
        </row>
        <row r="20">
          <cell r="C20" t="str">
            <v>M</v>
          </cell>
          <cell r="D20" t="str">
            <v>01000300AF</v>
          </cell>
          <cell r="E20" t="str">
            <v>Glucose Syrup-ISO-41/27</v>
          </cell>
          <cell r="F20" t="str">
            <v>5320</v>
          </cell>
          <cell r="G20" t="str">
            <v>1</v>
          </cell>
          <cell r="H20" t="str">
            <v>1</v>
          </cell>
          <cell r="I20" t="str">
            <v>Glucose Syrup 37 Be'/Tanker Year</v>
          </cell>
          <cell r="J20" t="str">
            <v>TO</v>
          </cell>
          <cell r="K20" t="str">
            <v>0070</v>
          </cell>
          <cell r="L20" t="str">
            <v>L</v>
          </cell>
          <cell r="M20" t="str">
            <v>000000000000250184</v>
          </cell>
          <cell r="N20" t="str">
            <v>Filter  Aid Celatom FW-14  20kg.</v>
          </cell>
          <cell r="O20" t="str">
            <v>KG</v>
          </cell>
          <cell r="P20">
            <v>0</v>
          </cell>
          <cell r="Q20" t="str">
            <v>26.03.2010</v>
          </cell>
          <cell r="R20" t="str">
            <v>31.12.9999</v>
          </cell>
          <cell r="S20">
            <v>0</v>
          </cell>
          <cell r="T20">
            <v>0</v>
          </cell>
          <cell r="U20">
            <v>0</v>
          </cell>
          <cell r="V20" t="str">
            <v>00000007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X</v>
          </cell>
          <cell r="AB20">
            <v>0</v>
          </cell>
          <cell r="AC20">
            <v>0</v>
          </cell>
          <cell r="AD20" t="str">
            <v>0.00</v>
          </cell>
          <cell r="AE20" t="str">
            <v>0.00</v>
          </cell>
          <cell r="AF20">
            <v>0</v>
          </cell>
          <cell r="AG20">
            <v>0</v>
          </cell>
          <cell r="AH20">
            <v>0</v>
          </cell>
          <cell r="AI20" t="str">
            <v>Glucose Syrup-BK-37/28</v>
          </cell>
          <cell r="AJ20">
            <v>1000</v>
          </cell>
          <cell r="AK20">
            <v>7263.1580000000004</v>
          </cell>
        </row>
        <row r="21">
          <cell r="C21" t="str">
            <v>M</v>
          </cell>
          <cell r="D21" t="str">
            <v>01000300AF</v>
          </cell>
          <cell r="E21" t="str">
            <v>Glucose Syrup-ISO-41/27</v>
          </cell>
          <cell r="F21" t="str">
            <v>5320</v>
          </cell>
          <cell r="G21" t="str">
            <v>1</v>
          </cell>
          <cell r="H21" t="str">
            <v>1</v>
          </cell>
          <cell r="I21" t="str">
            <v>Glucose Syrup 37 Be'/Tanker Year</v>
          </cell>
          <cell r="J21" t="str">
            <v>TO</v>
          </cell>
          <cell r="K21" t="str">
            <v>0080</v>
          </cell>
          <cell r="L21" t="str">
            <v>L</v>
          </cell>
          <cell r="M21" t="str">
            <v>000000000000250162</v>
          </cell>
          <cell r="N21" t="str">
            <v>Sodium  Carbonate 20 Kg./Bag</v>
          </cell>
          <cell r="O21" t="str">
            <v>KG</v>
          </cell>
          <cell r="P21">
            <v>0</v>
          </cell>
          <cell r="Q21" t="str">
            <v>01.08.2010</v>
          </cell>
          <cell r="R21" t="str">
            <v>31.12.9999</v>
          </cell>
          <cell r="S21" t="str">
            <v>500000000480</v>
          </cell>
          <cell r="T21">
            <v>0</v>
          </cell>
          <cell r="U21">
            <v>0</v>
          </cell>
          <cell r="V21" t="str">
            <v>00000008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 t="str">
            <v>X</v>
          </cell>
          <cell r="AB21">
            <v>0</v>
          </cell>
          <cell r="AC21">
            <v>0</v>
          </cell>
          <cell r="AD21" t="str">
            <v>0.00</v>
          </cell>
          <cell r="AE21" t="str">
            <v>0.00</v>
          </cell>
          <cell r="AF21">
            <v>0</v>
          </cell>
          <cell r="AG21">
            <v>0</v>
          </cell>
          <cell r="AH21">
            <v>0</v>
          </cell>
          <cell r="AI21" t="str">
            <v>Glucose Syrup-BK-37/28</v>
          </cell>
          <cell r="AJ21">
            <v>1000</v>
          </cell>
          <cell r="AK21">
            <v>508.42099999999999</v>
          </cell>
        </row>
        <row r="22">
          <cell r="C22" t="str">
            <v>M</v>
          </cell>
          <cell r="D22" t="str">
            <v>01000300AF</v>
          </cell>
          <cell r="E22" t="str">
            <v>Glucose Syrup-ISO-41/27</v>
          </cell>
          <cell r="F22" t="str">
            <v>5320</v>
          </cell>
          <cell r="G22" t="str">
            <v>1</v>
          </cell>
          <cell r="H22" t="str">
            <v>1</v>
          </cell>
          <cell r="I22" t="str">
            <v>Glucose Syrup 37 Be'/Tanker Year</v>
          </cell>
          <cell r="J22" t="str">
            <v>TO</v>
          </cell>
          <cell r="K22" t="str">
            <v>0090</v>
          </cell>
          <cell r="L22" t="str">
            <v>L</v>
          </cell>
          <cell r="M22" t="str">
            <v>000000000000200053</v>
          </cell>
          <cell r="N22" t="str">
            <v>Treated Water</v>
          </cell>
          <cell r="O22" t="str">
            <v>M3</v>
          </cell>
          <cell r="P22" t="str">
            <v>X</v>
          </cell>
          <cell r="Q22" t="str">
            <v>26.03.2010</v>
          </cell>
          <cell r="R22" t="str">
            <v>31.12.9999</v>
          </cell>
          <cell r="S22">
            <v>0</v>
          </cell>
          <cell r="T22">
            <v>0</v>
          </cell>
          <cell r="U22">
            <v>0</v>
          </cell>
          <cell r="V22" t="str">
            <v>00000009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 t="str">
            <v>X</v>
          </cell>
          <cell r="AB22">
            <v>0</v>
          </cell>
          <cell r="AC22">
            <v>0</v>
          </cell>
          <cell r="AD22" t="str">
            <v>0.00</v>
          </cell>
          <cell r="AE22" t="str">
            <v>0.00</v>
          </cell>
          <cell r="AF22">
            <v>0</v>
          </cell>
          <cell r="AG22">
            <v>0</v>
          </cell>
          <cell r="AH22">
            <v>0</v>
          </cell>
          <cell r="AI22" t="str">
            <v>Glucose Syrup-BK-37/28</v>
          </cell>
          <cell r="AJ22">
            <v>1000</v>
          </cell>
          <cell r="AK22">
            <v>7263.1580000000004</v>
          </cell>
        </row>
        <row r="23">
          <cell r="C23" t="str">
            <v>M</v>
          </cell>
          <cell r="D23" t="str">
            <v>01000300AF</v>
          </cell>
          <cell r="E23" t="str">
            <v>Glucose Syrup-ISO-41/27</v>
          </cell>
          <cell r="F23" t="str">
            <v>5320</v>
          </cell>
          <cell r="G23" t="str">
            <v>1</v>
          </cell>
          <cell r="H23" t="str">
            <v>1</v>
          </cell>
          <cell r="I23" t="str">
            <v>Glucose Syrup 37 Be'/Tanker Year</v>
          </cell>
          <cell r="J23" t="str">
            <v>TO</v>
          </cell>
          <cell r="K23" t="str">
            <v>0100</v>
          </cell>
          <cell r="L23" t="str">
            <v>L</v>
          </cell>
          <cell r="M23" t="str">
            <v>000000000000250176</v>
          </cell>
          <cell r="N23" t="str">
            <v>Electricity</v>
          </cell>
          <cell r="O23" t="str">
            <v>KWH</v>
          </cell>
          <cell r="P23">
            <v>0</v>
          </cell>
          <cell r="Q23" t="str">
            <v>26.03.2010</v>
          </cell>
          <cell r="R23" t="str">
            <v>31.12.9999</v>
          </cell>
          <cell r="S23">
            <v>0</v>
          </cell>
          <cell r="T23">
            <v>0</v>
          </cell>
          <cell r="U23">
            <v>0</v>
          </cell>
          <cell r="V23" t="str">
            <v>00000010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 t="str">
            <v>X</v>
          </cell>
          <cell r="AB23">
            <v>0</v>
          </cell>
          <cell r="AC23">
            <v>0</v>
          </cell>
          <cell r="AD23" t="str">
            <v>0.00</v>
          </cell>
          <cell r="AE23" t="str">
            <v>0.00</v>
          </cell>
          <cell r="AF23">
            <v>0</v>
          </cell>
          <cell r="AG23">
            <v>0</v>
          </cell>
          <cell r="AH23">
            <v>0</v>
          </cell>
          <cell r="AI23" t="str">
            <v>Glucose Syrup-BK-37/28</v>
          </cell>
          <cell r="AJ23">
            <v>1000</v>
          </cell>
          <cell r="AK23">
            <v>47210.525999999998</v>
          </cell>
        </row>
        <row r="24">
          <cell r="C24" t="str">
            <v>M</v>
          </cell>
          <cell r="D24" t="str">
            <v>01000300AF</v>
          </cell>
          <cell r="E24" t="str">
            <v>Glucose Syrup-ISO-41/27</v>
          </cell>
          <cell r="F24" t="str">
            <v>5320</v>
          </cell>
          <cell r="G24" t="str">
            <v>1</v>
          </cell>
          <cell r="H24" t="str">
            <v>1</v>
          </cell>
          <cell r="I24" t="str">
            <v>Glucose Syrup 37 Be'/Tanker Year</v>
          </cell>
          <cell r="J24" t="str">
            <v>TO</v>
          </cell>
          <cell r="K24" t="str">
            <v>0110</v>
          </cell>
          <cell r="L24" t="str">
            <v>L</v>
          </cell>
          <cell r="M24" t="str">
            <v>000000000000200052</v>
          </cell>
          <cell r="N24" t="str">
            <v>Steam</v>
          </cell>
          <cell r="O24" t="str">
            <v>TO</v>
          </cell>
          <cell r="P24" t="str">
            <v>X</v>
          </cell>
          <cell r="Q24" t="str">
            <v>26.03.2010</v>
          </cell>
          <cell r="R24" t="str">
            <v>31.12.9999</v>
          </cell>
          <cell r="S24">
            <v>0</v>
          </cell>
          <cell r="T24">
            <v>0</v>
          </cell>
          <cell r="U24">
            <v>0</v>
          </cell>
          <cell r="V24" t="str">
            <v>00000011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 t="str">
            <v>X</v>
          </cell>
          <cell r="AB24">
            <v>0</v>
          </cell>
          <cell r="AC24">
            <v>0</v>
          </cell>
          <cell r="AD24" t="str">
            <v>0.00</v>
          </cell>
          <cell r="AE24" t="str">
            <v>0.00</v>
          </cell>
          <cell r="AF24">
            <v>0</v>
          </cell>
          <cell r="AG24">
            <v>0</v>
          </cell>
          <cell r="AH24">
            <v>0</v>
          </cell>
          <cell r="AI24" t="str">
            <v>Glucose Syrup-BK-37/28</v>
          </cell>
          <cell r="AJ24">
            <v>1000</v>
          </cell>
          <cell r="AK24">
            <v>1452.6320000000001</v>
          </cell>
        </row>
        <row r="25">
          <cell r="C25" t="str">
            <v>M</v>
          </cell>
          <cell r="D25" t="str">
            <v>01000300AF</v>
          </cell>
          <cell r="E25" t="str">
            <v>Glucose Syrup-ISO-41/27</v>
          </cell>
          <cell r="F25" t="str">
            <v>5320</v>
          </cell>
          <cell r="G25" t="str">
            <v>1</v>
          </cell>
          <cell r="H25" t="str">
            <v>1</v>
          </cell>
          <cell r="I25" t="str">
            <v>Glucose Syrup 37 Be'/Tanker Year</v>
          </cell>
          <cell r="J25" t="str">
            <v>TO</v>
          </cell>
          <cell r="K25" t="str">
            <v>0120</v>
          </cell>
          <cell r="L25" t="str">
            <v>L</v>
          </cell>
          <cell r="M25" t="str">
            <v>000000000000250166</v>
          </cell>
          <cell r="N25" t="str">
            <v>Termamyl Classic (NON GMOS) 30kg./DR.</v>
          </cell>
          <cell r="O25" t="str">
            <v>KG</v>
          </cell>
          <cell r="P25">
            <v>0</v>
          </cell>
          <cell r="Q25" t="str">
            <v>01.01.2011</v>
          </cell>
          <cell r="R25" t="str">
            <v>31.12.9999</v>
          </cell>
          <cell r="S25">
            <v>0</v>
          </cell>
          <cell r="T25">
            <v>0</v>
          </cell>
          <cell r="U25">
            <v>0</v>
          </cell>
          <cell r="V25" t="str">
            <v>00000013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 t="str">
            <v>X</v>
          </cell>
          <cell r="AB25">
            <v>0</v>
          </cell>
          <cell r="AC25">
            <v>0</v>
          </cell>
          <cell r="AD25" t="str">
            <v>0.00</v>
          </cell>
          <cell r="AE25" t="str">
            <v>0.00</v>
          </cell>
          <cell r="AF25">
            <v>0</v>
          </cell>
          <cell r="AG25">
            <v>0</v>
          </cell>
          <cell r="AH25">
            <v>0</v>
          </cell>
          <cell r="AI25" t="str">
            <v>Glucose Syrup-BK-37/28</v>
          </cell>
          <cell r="AJ25">
            <v>1000</v>
          </cell>
          <cell r="AK25">
            <v>546</v>
          </cell>
        </row>
        <row r="26">
          <cell r="C26" t="str">
            <v>M</v>
          </cell>
          <cell r="D26" t="str">
            <v>01000300OB</v>
          </cell>
          <cell r="E26" t="str">
            <v>Glucose Syrup-PD-37/28</v>
          </cell>
          <cell r="F26" t="str">
            <v>5320</v>
          </cell>
          <cell r="G26" t="str">
            <v>1</v>
          </cell>
          <cell r="H26" t="str">
            <v>1</v>
          </cell>
          <cell r="I26">
            <v>0</v>
          </cell>
          <cell r="J26" t="str">
            <v>TO</v>
          </cell>
          <cell r="K26" t="str">
            <v>0010</v>
          </cell>
          <cell r="L26" t="str">
            <v>L</v>
          </cell>
          <cell r="M26" t="str">
            <v>000000000000200050</v>
          </cell>
          <cell r="N26" t="str">
            <v>Slurry</v>
          </cell>
          <cell r="O26" t="str">
            <v>TO</v>
          </cell>
          <cell r="P26" t="str">
            <v>X</v>
          </cell>
          <cell r="Q26" t="str">
            <v>01.10.2009</v>
          </cell>
          <cell r="R26" t="str">
            <v>31.12.9999</v>
          </cell>
          <cell r="S26" t="str">
            <v>500000000113</v>
          </cell>
          <cell r="T26">
            <v>0</v>
          </cell>
          <cell r="U26">
            <v>0</v>
          </cell>
          <cell r="V26" t="str">
            <v>00000001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 t="str">
            <v>X</v>
          </cell>
          <cell r="AB26">
            <v>0</v>
          </cell>
          <cell r="AC26">
            <v>0</v>
          </cell>
          <cell r="AD26" t="str">
            <v>0.00</v>
          </cell>
          <cell r="AE26" t="str">
            <v>0.00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1000</v>
          </cell>
          <cell r="AK26">
            <v>1578.9469999999999</v>
          </cell>
        </row>
        <row r="27">
          <cell r="C27" t="str">
            <v>M</v>
          </cell>
          <cell r="D27" t="str">
            <v>01000300OB</v>
          </cell>
          <cell r="E27" t="str">
            <v>Glucose Syrup-PD-37/28</v>
          </cell>
          <cell r="F27" t="str">
            <v>5320</v>
          </cell>
          <cell r="G27" t="str">
            <v>1</v>
          </cell>
          <cell r="H27" t="str">
            <v>1</v>
          </cell>
          <cell r="I27">
            <v>0</v>
          </cell>
          <cell r="J27" t="str">
            <v>TO</v>
          </cell>
          <cell r="K27" t="str">
            <v>0020</v>
          </cell>
          <cell r="L27" t="str">
            <v>L</v>
          </cell>
          <cell r="M27" t="str">
            <v>000000000000250166</v>
          </cell>
          <cell r="N27" t="str">
            <v>Termamyl Classic (NON GMOS) 30kg./DR.</v>
          </cell>
          <cell r="O27" t="str">
            <v>KG</v>
          </cell>
          <cell r="P27">
            <v>0</v>
          </cell>
          <cell r="Q27" t="str">
            <v>01.10.2009</v>
          </cell>
          <cell r="R27" t="str">
            <v>31.12.9999</v>
          </cell>
          <cell r="S27" t="str">
            <v>500000000113</v>
          </cell>
          <cell r="T27">
            <v>0</v>
          </cell>
          <cell r="U27">
            <v>0</v>
          </cell>
          <cell r="V27" t="str">
            <v>00000002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 t="str">
            <v>X</v>
          </cell>
          <cell r="AB27">
            <v>0</v>
          </cell>
          <cell r="AC27">
            <v>0</v>
          </cell>
          <cell r="AD27" t="str">
            <v>0.00</v>
          </cell>
          <cell r="AE27" t="str">
            <v>0.00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1000</v>
          </cell>
          <cell r="AK27">
            <v>435.78899999999999</v>
          </cell>
        </row>
        <row r="28">
          <cell r="C28" t="str">
            <v>M</v>
          </cell>
          <cell r="D28" t="str">
            <v>01000300OB</v>
          </cell>
          <cell r="E28" t="str">
            <v>Glucose Syrup-PD-37/28</v>
          </cell>
          <cell r="F28" t="str">
            <v>5320</v>
          </cell>
          <cell r="G28" t="str">
            <v>1</v>
          </cell>
          <cell r="H28" t="str">
            <v>1</v>
          </cell>
          <cell r="I28">
            <v>0</v>
          </cell>
          <cell r="J28" t="str">
            <v>TO</v>
          </cell>
          <cell r="K28" t="str">
            <v>0030</v>
          </cell>
          <cell r="L28" t="str">
            <v>L</v>
          </cell>
          <cell r="M28" t="str">
            <v>000000000000250152</v>
          </cell>
          <cell r="N28" t="str">
            <v>Sodium Matabisulphite 25kg.</v>
          </cell>
          <cell r="O28" t="str">
            <v>KG</v>
          </cell>
          <cell r="P28">
            <v>0</v>
          </cell>
          <cell r="Q28" t="str">
            <v>01.10.2009</v>
          </cell>
          <cell r="R28" t="str">
            <v>31.12.9999</v>
          </cell>
          <cell r="S28" t="str">
            <v>500000000113</v>
          </cell>
          <cell r="T28">
            <v>0</v>
          </cell>
          <cell r="U28">
            <v>0</v>
          </cell>
          <cell r="V28" t="str">
            <v>00000003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X</v>
          </cell>
          <cell r="AB28">
            <v>0</v>
          </cell>
          <cell r="AC28">
            <v>0</v>
          </cell>
          <cell r="AD28" t="str">
            <v>0.00</v>
          </cell>
          <cell r="AE28" t="str">
            <v>0.00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1000</v>
          </cell>
          <cell r="AK28">
            <v>566.52599999999995</v>
          </cell>
        </row>
        <row r="29">
          <cell r="C29" t="str">
            <v>M</v>
          </cell>
          <cell r="D29" t="str">
            <v>01000300OB</v>
          </cell>
          <cell r="E29" t="str">
            <v>Glucose Syrup-PD-37/28</v>
          </cell>
          <cell r="F29" t="str">
            <v>5320</v>
          </cell>
          <cell r="G29" t="str">
            <v>1</v>
          </cell>
          <cell r="H29" t="str">
            <v>1</v>
          </cell>
          <cell r="I29">
            <v>0</v>
          </cell>
          <cell r="J29" t="str">
            <v>TO</v>
          </cell>
          <cell r="K29" t="str">
            <v>0040</v>
          </cell>
          <cell r="L29" t="str">
            <v>L</v>
          </cell>
          <cell r="M29" t="str">
            <v>000000000000250160</v>
          </cell>
          <cell r="N29" t="str">
            <v>Hydrochloric  Acid 35%</v>
          </cell>
          <cell r="O29" t="str">
            <v>KG</v>
          </cell>
          <cell r="P29">
            <v>0</v>
          </cell>
          <cell r="Q29" t="str">
            <v>01.10.2009</v>
          </cell>
          <cell r="R29" t="str">
            <v>31.12.9999</v>
          </cell>
          <cell r="S29" t="str">
            <v>500000000113</v>
          </cell>
          <cell r="T29">
            <v>0</v>
          </cell>
          <cell r="U29">
            <v>0</v>
          </cell>
          <cell r="V29" t="str">
            <v>00000004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 t="str">
            <v>X</v>
          </cell>
          <cell r="AB29">
            <v>0</v>
          </cell>
          <cell r="AC29">
            <v>0</v>
          </cell>
          <cell r="AD29" t="str">
            <v>0.00</v>
          </cell>
          <cell r="AE29" t="str">
            <v>0.00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1000</v>
          </cell>
          <cell r="AK29">
            <v>32684.210999999999</v>
          </cell>
        </row>
        <row r="30">
          <cell r="C30" t="str">
            <v>M</v>
          </cell>
          <cell r="D30" t="str">
            <v>01000300OB</v>
          </cell>
          <cell r="E30" t="str">
            <v>Glucose Syrup-PD-37/28</v>
          </cell>
          <cell r="F30" t="str">
            <v>5320</v>
          </cell>
          <cell r="G30" t="str">
            <v>1</v>
          </cell>
          <cell r="H30" t="str">
            <v>1</v>
          </cell>
          <cell r="I30">
            <v>0</v>
          </cell>
          <cell r="J30" t="str">
            <v>TO</v>
          </cell>
          <cell r="K30" t="str">
            <v>0050</v>
          </cell>
          <cell r="L30" t="str">
            <v>L</v>
          </cell>
          <cell r="M30" t="str">
            <v>000000000000250187</v>
          </cell>
          <cell r="N30" t="str">
            <v>Sodium  Hydroxide (โซดาไฟ) 50%</v>
          </cell>
          <cell r="O30" t="str">
            <v>KG</v>
          </cell>
          <cell r="P30">
            <v>0</v>
          </cell>
          <cell r="Q30" t="str">
            <v>01.10.2009</v>
          </cell>
          <cell r="R30" t="str">
            <v>31.12.9999</v>
          </cell>
          <cell r="S30" t="str">
            <v>500000000113</v>
          </cell>
          <cell r="T30">
            <v>0</v>
          </cell>
          <cell r="U30">
            <v>0</v>
          </cell>
          <cell r="V30" t="str">
            <v>00000005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 t="str">
            <v>X</v>
          </cell>
          <cell r="AB30">
            <v>0</v>
          </cell>
          <cell r="AC30">
            <v>0</v>
          </cell>
          <cell r="AD30" t="str">
            <v>0.00</v>
          </cell>
          <cell r="AE30" t="str">
            <v>0.00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1000</v>
          </cell>
          <cell r="AK30">
            <v>29052.632000000001</v>
          </cell>
        </row>
        <row r="31">
          <cell r="C31" t="str">
            <v>M</v>
          </cell>
          <cell r="D31" t="str">
            <v>01000300OB</v>
          </cell>
          <cell r="E31" t="str">
            <v>Glucose Syrup-PD-37/28</v>
          </cell>
          <cell r="F31" t="str">
            <v>5320</v>
          </cell>
          <cell r="G31" t="str">
            <v>1</v>
          </cell>
          <cell r="H31" t="str">
            <v>1</v>
          </cell>
          <cell r="I31">
            <v>0</v>
          </cell>
          <cell r="J31" t="str">
            <v>TO</v>
          </cell>
          <cell r="K31" t="str">
            <v>0060</v>
          </cell>
          <cell r="L31" t="str">
            <v>L</v>
          </cell>
          <cell r="M31" t="str">
            <v>000000000000250631</v>
          </cell>
          <cell r="N31" t="str">
            <v>Activated Carbon S4W10LT-01 (20 kg/Bag)</v>
          </cell>
          <cell r="O31" t="str">
            <v>KG</v>
          </cell>
          <cell r="P31">
            <v>0</v>
          </cell>
          <cell r="Q31" t="str">
            <v>06.12.2012</v>
          </cell>
          <cell r="R31" t="str">
            <v>31.12.9999</v>
          </cell>
          <cell r="S31" t="str">
            <v>500000000598</v>
          </cell>
          <cell r="T31">
            <v>0</v>
          </cell>
          <cell r="U31">
            <v>0</v>
          </cell>
          <cell r="V31" t="str">
            <v>00000006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 t="str">
            <v>X</v>
          </cell>
          <cell r="AB31">
            <v>0</v>
          </cell>
          <cell r="AC31">
            <v>0</v>
          </cell>
          <cell r="AD31" t="str">
            <v>0.00</v>
          </cell>
          <cell r="AE31" t="str">
            <v>0.00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1000</v>
          </cell>
          <cell r="AK31">
            <v>700</v>
          </cell>
        </row>
        <row r="32">
          <cell r="C32" t="str">
            <v>M</v>
          </cell>
          <cell r="D32" t="str">
            <v>01000300OB</v>
          </cell>
          <cell r="E32" t="str">
            <v>Glucose Syrup-PD-37/28</v>
          </cell>
          <cell r="F32" t="str">
            <v>5320</v>
          </cell>
          <cell r="G32" t="str">
            <v>1</v>
          </cell>
          <cell r="H32" t="str">
            <v>1</v>
          </cell>
          <cell r="I32">
            <v>0</v>
          </cell>
          <cell r="J32" t="str">
            <v>TO</v>
          </cell>
          <cell r="K32" t="str">
            <v>0070</v>
          </cell>
          <cell r="L32" t="str">
            <v>L</v>
          </cell>
          <cell r="M32" t="str">
            <v>000000000000250184</v>
          </cell>
          <cell r="N32" t="str">
            <v>Filter  Aid Celatom FW-14  20kg.</v>
          </cell>
          <cell r="O32" t="str">
            <v>KG</v>
          </cell>
          <cell r="P32">
            <v>0</v>
          </cell>
          <cell r="Q32" t="str">
            <v>01.10.2009</v>
          </cell>
          <cell r="R32" t="str">
            <v>31.12.9999</v>
          </cell>
          <cell r="S32" t="str">
            <v>500000000113</v>
          </cell>
          <cell r="T32">
            <v>0</v>
          </cell>
          <cell r="U32">
            <v>0</v>
          </cell>
          <cell r="V32" t="str">
            <v>00000007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 t="str">
            <v>X</v>
          </cell>
          <cell r="AB32">
            <v>0</v>
          </cell>
          <cell r="AC32">
            <v>0</v>
          </cell>
          <cell r="AD32" t="str">
            <v>0.00</v>
          </cell>
          <cell r="AE32" t="str">
            <v>0.00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1000</v>
          </cell>
          <cell r="AK32">
            <v>7263.1580000000004</v>
          </cell>
        </row>
        <row r="33">
          <cell r="C33" t="str">
            <v>M</v>
          </cell>
          <cell r="D33" t="str">
            <v>01000300OB</v>
          </cell>
          <cell r="E33" t="str">
            <v>Glucose Syrup-PD-37/28</v>
          </cell>
          <cell r="F33" t="str">
            <v>5320</v>
          </cell>
          <cell r="G33" t="str">
            <v>1</v>
          </cell>
          <cell r="H33" t="str">
            <v>1</v>
          </cell>
          <cell r="I33">
            <v>0</v>
          </cell>
          <cell r="J33" t="str">
            <v>TO</v>
          </cell>
          <cell r="K33" t="str">
            <v>0080</v>
          </cell>
          <cell r="L33" t="str">
            <v>L</v>
          </cell>
          <cell r="M33" t="str">
            <v>000000000000250162</v>
          </cell>
          <cell r="N33" t="str">
            <v>Sodium  Carbonate 20 Kg./Bag</v>
          </cell>
          <cell r="O33" t="str">
            <v>KG</v>
          </cell>
          <cell r="P33">
            <v>0</v>
          </cell>
          <cell r="Q33" t="str">
            <v>01.08.2010</v>
          </cell>
          <cell r="R33" t="str">
            <v>31.12.9999</v>
          </cell>
          <cell r="S33" t="str">
            <v>500000000480</v>
          </cell>
          <cell r="T33">
            <v>0</v>
          </cell>
          <cell r="U33">
            <v>0</v>
          </cell>
          <cell r="V33" t="str">
            <v>00000008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>X</v>
          </cell>
          <cell r="AB33">
            <v>0</v>
          </cell>
          <cell r="AC33">
            <v>0</v>
          </cell>
          <cell r="AD33" t="str">
            <v>0.00</v>
          </cell>
          <cell r="AE33" t="str">
            <v>0.00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1000</v>
          </cell>
          <cell r="AK33">
            <v>508.42099999999999</v>
          </cell>
        </row>
        <row r="34">
          <cell r="C34" t="str">
            <v>M</v>
          </cell>
          <cell r="D34" t="str">
            <v>01000300OB</v>
          </cell>
          <cell r="E34" t="str">
            <v>Glucose Syrup-PD-37/28</v>
          </cell>
          <cell r="F34" t="str">
            <v>5320</v>
          </cell>
          <cell r="G34" t="str">
            <v>1</v>
          </cell>
          <cell r="H34" t="str">
            <v>1</v>
          </cell>
          <cell r="I34">
            <v>0</v>
          </cell>
          <cell r="J34" t="str">
            <v>TO</v>
          </cell>
          <cell r="K34" t="str">
            <v>0090</v>
          </cell>
          <cell r="L34" t="str">
            <v>L</v>
          </cell>
          <cell r="M34" t="str">
            <v>000000000000200053</v>
          </cell>
          <cell r="N34" t="str">
            <v>Treated Water</v>
          </cell>
          <cell r="O34" t="str">
            <v>M3</v>
          </cell>
          <cell r="P34" t="str">
            <v>X</v>
          </cell>
          <cell r="Q34" t="str">
            <v>01.10.2009</v>
          </cell>
          <cell r="R34" t="str">
            <v>31.12.9999</v>
          </cell>
          <cell r="S34" t="str">
            <v>500000000113</v>
          </cell>
          <cell r="T34">
            <v>0</v>
          </cell>
          <cell r="U34">
            <v>0</v>
          </cell>
          <cell r="V34" t="str">
            <v>00000009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 t="str">
            <v>X</v>
          </cell>
          <cell r="AB34">
            <v>0</v>
          </cell>
          <cell r="AC34">
            <v>0</v>
          </cell>
          <cell r="AD34" t="str">
            <v>0.00</v>
          </cell>
          <cell r="AE34" t="str">
            <v>0.00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1000</v>
          </cell>
          <cell r="AK34">
            <v>7263.1580000000004</v>
          </cell>
        </row>
        <row r="35">
          <cell r="C35" t="str">
            <v>M</v>
          </cell>
          <cell r="D35" t="str">
            <v>01000300OB</v>
          </cell>
          <cell r="E35" t="str">
            <v>Glucose Syrup-PD-37/28</v>
          </cell>
          <cell r="F35" t="str">
            <v>5320</v>
          </cell>
          <cell r="G35" t="str">
            <v>1</v>
          </cell>
          <cell r="H35" t="str">
            <v>1</v>
          </cell>
          <cell r="I35">
            <v>0</v>
          </cell>
          <cell r="J35" t="str">
            <v>TO</v>
          </cell>
          <cell r="K35" t="str">
            <v>0100</v>
          </cell>
          <cell r="L35" t="str">
            <v>L</v>
          </cell>
          <cell r="M35" t="str">
            <v>000000000000250176</v>
          </cell>
          <cell r="N35" t="str">
            <v>Electricity</v>
          </cell>
          <cell r="O35" t="str">
            <v>KWH</v>
          </cell>
          <cell r="P35">
            <v>0</v>
          </cell>
          <cell r="Q35" t="str">
            <v>01.10.2009</v>
          </cell>
          <cell r="R35" t="str">
            <v>31.12.9999</v>
          </cell>
          <cell r="S35" t="str">
            <v>500000000113</v>
          </cell>
          <cell r="T35">
            <v>0</v>
          </cell>
          <cell r="U35">
            <v>0</v>
          </cell>
          <cell r="V35" t="str">
            <v>00000010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 t="str">
            <v>X</v>
          </cell>
          <cell r="AB35">
            <v>0</v>
          </cell>
          <cell r="AC35">
            <v>0</v>
          </cell>
          <cell r="AD35" t="str">
            <v>0.00</v>
          </cell>
          <cell r="AE35" t="str">
            <v>0.00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1000</v>
          </cell>
          <cell r="AK35">
            <v>47210.525999999998</v>
          </cell>
        </row>
        <row r="36">
          <cell r="C36" t="str">
            <v>M</v>
          </cell>
          <cell r="D36" t="str">
            <v>01000300OB</v>
          </cell>
          <cell r="E36" t="str">
            <v>Glucose Syrup-PD-37/28</v>
          </cell>
          <cell r="F36" t="str">
            <v>5320</v>
          </cell>
          <cell r="G36" t="str">
            <v>1</v>
          </cell>
          <cell r="H36" t="str">
            <v>1</v>
          </cell>
          <cell r="I36">
            <v>0</v>
          </cell>
          <cell r="J36" t="str">
            <v>TO</v>
          </cell>
          <cell r="K36" t="str">
            <v>0110</v>
          </cell>
          <cell r="L36" t="str">
            <v>L</v>
          </cell>
          <cell r="M36" t="str">
            <v>000000000000200052</v>
          </cell>
          <cell r="N36" t="str">
            <v>Steam</v>
          </cell>
          <cell r="O36" t="str">
            <v>TO</v>
          </cell>
          <cell r="P36" t="str">
            <v>X</v>
          </cell>
          <cell r="Q36" t="str">
            <v>01.10.2009</v>
          </cell>
          <cell r="R36" t="str">
            <v>31.12.9999</v>
          </cell>
          <cell r="S36" t="str">
            <v>500000000113</v>
          </cell>
          <cell r="T36">
            <v>0</v>
          </cell>
          <cell r="U36">
            <v>0</v>
          </cell>
          <cell r="V36" t="str">
            <v>00000011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 t="str">
            <v>X</v>
          </cell>
          <cell r="AB36">
            <v>0</v>
          </cell>
          <cell r="AC36">
            <v>0</v>
          </cell>
          <cell r="AD36" t="str">
            <v>0.00</v>
          </cell>
          <cell r="AE36" t="str">
            <v>0.00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1000</v>
          </cell>
          <cell r="AK36">
            <v>1452.6320000000001</v>
          </cell>
        </row>
        <row r="37">
          <cell r="C37" t="str">
            <v>M</v>
          </cell>
          <cell r="D37" t="str">
            <v>01000300OB</v>
          </cell>
          <cell r="E37" t="str">
            <v>Glucose Syrup-PD-37/28</v>
          </cell>
          <cell r="F37" t="str">
            <v>5320</v>
          </cell>
          <cell r="G37" t="str">
            <v>1</v>
          </cell>
          <cell r="H37" t="str">
            <v>1</v>
          </cell>
          <cell r="I37">
            <v>0</v>
          </cell>
          <cell r="J37" t="str">
            <v>TO</v>
          </cell>
          <cell r="K37" t="str">
            <v>0120</v>
          </cell>
          <cell r="L37" t="str">
            <v>L</v>
          </cell>
          <cell r="M37" t="str">
            <v>000000000000600192</v>
          </cell>
          <cell r="N37" t="str">
            <v>Plastic Drum 200 Liter HI90</v>
          </cell>
          <cell r="O37" t="str">
            <v>EA</v>
          </cell>
          <cell r="P37">
            <v>0</v>
          </cell>
          <cell r="Q37" t="str">
            <v>01.10.2009</v>
          </cell>
          <cell r="R37" t="str">
            <v>31.12.9999</v>
          </cell>
          <cell r="S37" t="str">
            <v>500000000113</v>
          </cell>
          <cell r="T37">
            <v>0</v>
          </cell>
          <cell r="U37">
            <v>0</v>
          </cell>
          <cell r="V37" t="str">
            <v>00000012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 t="str">
            <v>X</v>
          </cell>
          <cell r="AB37">
            <v>0</v>
          </cell>
          <cell r="AC37">
            <v>0</v>
          </cell>
          <cell r="AD37" t="str">
            <v>0.00</v>
          </cell>
          <cell r="AE37" t="str">
            <v>0.00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1000</v>
          </cell>
          <cell r="AK37">
            <v>3508.7719999999999</v>
          </cell>
        </row>
        <row r="38">
          <cell r="C38" t="str">
            <v>M</v>
          </cell>
          <cell r="D38" t="str">
            <v>01000301AB</v>
          </cell>
          <cell r="E38" t="str">
            <v>Glucose Syrup-BK-37/27</v>
          </cell>
          <cell r="F38" t="str">
            <v>5320</v>
          </cell>
          <cell r="G38" t="str">
            <v>1</v>
          </cell>
          <cell r="H38" t="str">
            <v>1</v>
          </cell>
          <cell r="I38" t="str">
            <v>Glucose Syrup 37 Be'/Tanker Mintana</v>
          </cell>
          <cell r="J38" t="str">
            <v>TO</v>
          </cell>
          <cell r="K38" t="str">
            <v>0010</v>
          </cell>
          <cell r="L38" t="str">
            <v>L</v>
          </cell>
          <cell r="M38" t="str">
            <v>000000000000200050</v>
          </cell>
          <cell r="N38" t="str">
            <v>Slurry</v>
          </cell>
          <cell r="O38" t="str">
            <v>TO</v>
          </cell>
          <cell r="P38" t="str">
            <v>X</v>
          </cell>
          <cell r="Q38" t="str">
            <v>07.09.2010</v>
          </cell>
          <cell r="R38" t="str">
            <v>31.12.9999</v>
          </cell>
          <cell r="S38">
            <v>0</v>
          </cell>
          <cell r="T38">
            <v>0</v>
          </cell>
          <cell r="U38">
            <v>0</v>
          </cell>
          <cell r="V38" t="str">
            <v>00000001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 t="str">
            <v>X</v>
          </cell>
          <cell r="AB38">
            <v>0</v>
          </cell>
          <cell r="AC38">
            <v>0</v>
          </cell>
          <cell r="AD38" t="str">
            <v>0.00</v>
          </cell>
          <cell r="AE38" t="str">
            <v>0.00</v>
          </cell>
          <cell r="AF38">
            <v>0</v>
          </cell>
          <cell r="AG38">
            <v>0</v>
          </cell>
          <cell r="AH38">
            <v>0</v>
          </cell>
          <cell r="AI38" t="str">
            <v>Glucose Syrup-BK-37/27</v>
          </cell>
          <cell r="AJ38">
            <v>1000</v>
          </cell>
          <cell r="AK38">
            <v>1578.9469999999999</v>
          </cell>
        </row>
        <row r="39">
          <cell r="C39" t="str">
            <v>M</v>
          </cell>
          <cell r="D39" t="str">
            <v>01000301AB</v>
          </cell>
          <cell r="E39" t="str">
            <v>Glucose Syrup-BK-37/27</v>
          </cell>
          <cell r="F39" t="str">
            <v>5320</v>
          </cell>
          <cell r="G39" t="str">
            <v>1</v>
          </cell>
          <cell r="H39" t="str">
            <v>1</v>
          </cell>
          <cell r="I39" t="str">
            <v>Glucose Syrup 37 Be'/Tanker Mintana</v>
          </cell>
          <cell r="J39" t="str">
            <v>TO</v>
          </cell>
          <cell r="K39" t="str">
            <v>0030</v>
          </cell>
          <cell r="L39" t="str">
            <v>L</v>
          </cell>
          <cell r="M39" t="str">
            <v>000000000000250152</v>
          </cell>
          <cell r="N39" t="str">
            <v>Sodium Matabisulphite 25kg.</v>
          </cell>
          <cell r="O39" t="str">
            <v>KG</v>
          </cell>
          <cell r="P39">
            <v>0</v>
          </cell>
          <cell r="Q39" t="str">
            <v>07.09.2010</v>
          </cell>
          <cell r="R39" t="str">
            <v>31.12.9999</v>
          </cell>
          <cell r="S39">
            <v>0</v>
          </cell>
          <cell r="T39">
            <v>0</v>
          </cell>
          <cell r="U39">
            <v>0</v>
          </cell>
          <cell r="V39" t="str">
            <v>00000003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 t="str">
            <v>X</v>
          </cell>
          <cell r="AB39">
            <v>0</v>
          </cell>
          <cell r="AC39">
            <v>0</v>
          </cell>
          <cell r="AD39" t="str">
            <v>0.00</v>
          </cell>
          <cell r="AE39" t="str">
            <v>0.00</v>
          </cell>
          <cell r="AF39">
            <v>0</v>
          </cell>
          <cell r="AG39">
            <v>0</v>
          </cell>
          <cell r="AH39">
            <v>0</v>
          </cell>
          <cell r="AI39" t="str">
            <v>Glucose Syrup-BK-37/27</v>
          </cell>
          <cell r="AJ39">
            <v>1000</v>
          </cell>
          <cell r="AK39">
            <v>566.52599999999995</v>
          </cell>
        </row>
        <row r="40">
          <cell r="C40" t="str">
            <v>M</v>
          </cell>
          <cell r="D40" t="str">
            <v>01000301AB</v>
          </cell>
          <cell r="E40" t="str">
            <v>Glucose Syrup-BK-37/27</v>
          </cell>
          <cell r="F40" t="str">
            <v>5320</v>
          </cell>
          <cell r="G40" t="str">
            <v>1</v>
          </cell>
          <cell r="H40" t="str">
            <v>1</v>
          </cell>
          <cell r="I40" t="str">
            <v>Glucose Syrup 37 Be'/Tanker Mintana</v>
          </cell>
          <cell r="J40" t="str">
            <v>TO</v>
          </cell>
          <cell r="K40" t="str">
            <v>0040</v>
          </cell>
          <cell r="L40" t="str">
            <v>L</v>
          </cell>
          <cell r="M40" t="str">
            <v>000000000000250160</v>
          </cell>
          <cell r="N40" t="str">
            <v>Hydrochloric  Acid 35%</v>
          </cell>
          <cell r="O40" t="str">
            <v>KG</v>
          </cell>
          <cell r="P40">
            <v>0</v>
          </cell>
          <cell r="Q40" t="str">
            <v>07.09.2010</v>
          </cell>
          <cell r="R40" t="str">
            <v>31.12.9999</v>
          </cell>
          <cell r="S40">
            <v>0</v>
          </cell>
          <cell r="T40">
            <v>0</v>
          </cell>
          <cell r="U40">
            <v>0</v>
          </cell>
          <cell r="V40" t="str">
            <v>00000004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 t="str">
            <v>X</v>
          </cell>
          <cell r="AB40">
            <v>0</v>
          </cell>
          <cell r="AC40">
            <v>0</v>
          </cell>
          <cell r="AD40" t="str">
            <v>0.00</v>
          </cell>
          <cell r="AE40" t="str">
            <v>0.00</v>
          </cell>
          <cell r="AF40">
            <v>0</v>
          </cell>
          <cell r="AG40">
            <v>0</v>
          </cell>
          <cell r="AH40">
            <v>0</v>
          </cell>
          <cell r="AI40" t="str">
            <v>Glucose Syrup-BK-37/27</v>
          </cell>
          <cell r="AJ40">
            <v>1000</v>
          </cell>
          <cell r="AK40">
            <v>32684.210999999999</v>
          </cell>
        </row>
        <row r="41">
          <cell r="C41" t="str">
            <v>M</v>
          </cell>
          <cell r="D41" t="str">
            <v>01000301AB</v>
          </cell>
          <cell r="E41" t="str">
            <v>Glucose Syrup-BK-37/27</v>
          </cell>
          <cell r="F41" t="str">
            <v>5320</v>
          </cell>
          <cell r="G41" t="str">
            <v>1</v>
          </cell>
          <cell r="H41" t="str">
            <v>1</v>
          </cell>
          <cell r="I41" t="str">
            <v>Glucose Syrup 37 Be'/Tanker Mintana</v>
          </cell>
          <cell r="J41" t="str">
            <v>TO</v>
          </cell>
          <cell r="K41" t="str">
            <v>0050</v>
          </cell>
          <cell r="L41" t="str">
            <v>L</v>
          </cell>
          <cell r="M41" t="str">
            <v>000000000000250187</v>
          </cell>
          <cell r="N41" t="str">
            <v>Sodium  Hydroxide (โซดาไฟ) 50%</v>
          </cell>
          <cell r="O41" t="str">
            <v>KG</v>
          </cell>
          <cell r="P41">
            <v>0</v>
          </cell>
          <cell r="Q41" t="str">
            <v>07.09.2010</v>
          </cell>
          <cell r="R41" t="str">
            <v>31.12.9999</v>
          </cell>
          <cell r="S41">
            <v>0</v>
          </cell>
          <cell r="T41">
            <v>0</v>
          </cell>
          <cell r="U41">
            <v>0</v>
          </cell>
          <cell r="V41" t="str">
            <v>00000005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 t="str">
            <v>X</v>
          </cell>
          <cell r="AB41">
            <v>0</v>
          </cell>
          <cell r="AC41">
            <v>0</v>
          </cell>
          <cell r="AD41" t="str">
            <v>0.00</v>
          </cell>
          <cell r="AE41" t="str">
            <v>0.00</v>
          </cell>
          <cell r="AF41">
            <v>0</v>
          </cell>
          <cell r="AG41">
            <v>0</v>
          </cell>
          <cell r="AH41">
            <v>0</v>
          </cell>
          <cell r="AI41" t="str">
            <v>Glucose Syrup-BK-37/27</v>
          </cell>
          <cell r="AJ41">
            <v>1000</v>
          </cell>
          <cell r="AK41">
            <v>29052.632000000001</v>
          </cell>
        </row>
        <row r="42">
          <cell r="C42" t="str">
            <v>M</v>
          </cell>
          <cell r="D42" t="str">
            <v>01000301AB</v>
          </cell>
          <cell r="E42" t="str">
            <v>Glucose Syrup-BK-37/27</v>
          </cell>
          <cell r="F42" t="str">
            <v>5320</v>
          </cell>
          <cell r="G42" t="str">
            <v>1</v>
          </cell>
          <cell r="H42" t="str">
            <v>1</v>
          </cell>
          <cell r="I42" t="str">
            <v>Glucose Syrup 37 Be'/Tanker Mintana</v>
          </cell>
          <cell r="J42" t="str">
            <v>TO</v>
          </cell>
          <cell r="K42" t="str">
            <v>0060</v>
          </cell>
          <cell r="L42" t="str">
            <v>L</v>
          </cell>
          <cell r="M42" t="str">
            <v>000000000000250186</v>
          </cell>
          <cell r="N42" t="str">
            <v>Activated Carbon Nuchar SA-PCL(20.4 kg.)</v>
          </cell>
          <cell r="O42" t="str">
            <v>KG</v>
          </cell>
          <cell r="P42">
            <v>0</v>
          </cell>
          <cell r="Q42" t="str">
            <v>07.09.2010</v>
          </cell>
          <cell r="R42" t="str">
            <v>31.12.9999</v>
          </cell>
          <cell r="S42">
            <v>0</v>
          </cell>
          <cell r="T42">
            <v>0</v>
          </cell>
          <cell r="U42">
            <v>0</v>
          </cell>
          <cell r="V42" t="str">
            <v>00000006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 t="str">
            <v>X</v>
          </cell>
          <cell r="AB42">
            <v>0</v>
          </cell>
          <cell r="AC42">
            <v>0</v>
          </cell>
          <cell r="AD42" t="str">
            <v>0.00</v>
          </cell>
          <cell r="AE42" t="str">
            <v>0.00</v>
          </cell>
          <cell r="AF42">
            <v>0</v>
          </cell>
          <cell r="AG42">
            <v>0</v>
          </cell>
          <cell r="AH42">
            <v>0</v>
          </cell>
          <cell r="AI42" t="str">
            <v>Glucose Syrup-BK-37/27</v>
          </cell>
          <cell r="AJ42">
            <v>1000</v>
          </cell>
          <cell r="AK42">
            <v>1597.895</v>
          </cell>
        </row>
        <row r="43">
          <cell r="C43" t="str">
            <v>M</v>
          </cell>
          <cell r="D43" t="str">
            <v>01000301AB</v>
          </cell>
          <cell r="E43" t="str">
            <v>Glucose Syrup-BK-37/27</v>
          </cell>
          <cell r="F43" t="str">
            <v>5320</v>
          </cell>
          <cell r="G43" t="str">
            <v>1</v>
          </cell>
          <cell r="H43" t="str">
            <v>1</v>
          </cell>
          <cell r="I43" t="str">
            <v>Glucose Syrup 37 Be'/Tanker Mintana</v>
          </cell>
          <cell r="J43" t="str">
            <v>TO</v>
          </cell>
          <cell r="K43" t="str">
            <v>0070</v>
          </cell>
          <cell r="L43" t="str">
            <v>L</v>
          </cell>
          <cell r="M43" t="str">
            <v>000000000000250184</v>
          </cell>
          <cell r="N43" t="str">
            <v>Filter  Aid Celatom FW-14  20kg.</v>
          </cell>
          <cell r="O43" t="str">
            <v>KG</v>
          </cell>
          <cell r="P43">
            <v>0</v>
          </cell>
          <cell r="Q43" t="str">
            <v>07.09.2010</v>
          </cell>
          <cell r="R43" t="str">
            <v>31.12.9999</v>
          </cell>
          <cell r="S43">
            <v>0</v>
          </cell>
          <cell r="T43">
            <v>0</v>
          </cell>
          <cell r="U43">
            <v>0</v>
          </cell>
          <cell r="V43" t="str">
            <v>00000007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 t="str">
            <v>X</v>
          </cell>
          <cell r="AB43">
            <v>0</v>
          </cell>
          <cell r="AC43">
            <v>0</v>
          </cell>
          <cell r="AD43" t="str">
            <v>0.00</v>
          </cell>
          <cell r="AE43" t="str">
            <v>0.00</v>
          </cell>
          <cell r="AF43">
            <v>0</v>
          </cell>
          <cell r="AG43">
            <v>0</v>
          </cell>
          <cell r="AH43">
            <v>0</v>
          </cell>
          <cell r="AI43" t="str">
            <v>Glucose Syrup-BK-37/27</v>
          </cell>
          <cell r="AJ43">
            <v>1000</v>
          </cell>
          <cell r="AK43">
            <v>7263.1580000000004</v>
          </cell>
        </row>
        <row r="44">
          <cell r="C44" t="str">
            <v>M</v>
          </cell>
          <cell r="D44" t="str">
            <v>01000301AB</v>
          </cell>
          <cell r="E44" t="str">
            <v>Glucose Syrup-BK-37/27</v>
          </cell>
          <cell r="F44" t="str">
            <v>5320</v>
          </cell>
          <cell r="G44" t="str">
            <v>1</v>
          </cell>
          <cell r="H44" t="str">
            <v>1</v>
          </cell>
          <cell r="I44" t="str">
            <v>Glucose Syrup 37 Be'/Tanker Mintana</v>
          </cell>
          <cell r="J44" t="str">
            <v>TO</v>
          </cell>
          <cell r="K44" t="str">
            <v>0080</v>
          </cell>
          <cell r="L44" t="str">
            <v>L</v>
          </cell>
          <cell r="M44" t="str">
            <v>000000000000250162</v>
          </cell>
          <cell r="N44" t="str">
            <v>Sodium  Carbonate 20 Kg./Bag</v>
          </cell>
          <cell r="O44" t="str">
            <v>KG</v>
          </cell>
          <cell r="P44">
            <v>0</v>
          </cell>
          <cell r="Q44" t="str">
            <v>07.09.2010</v>
          </cell>
          <cell r="R44" t="str">
            <v>31.12.9999</v>
          </cell>
          <cell r="S44">
            <v>0</v>
          </cell>
          <cell r="T44">
            <v>0</v>
          </cell>
          <cell r="U44">
            <v>0</v>
          </cell>
          <cell r="V44" t="str">
            <v>00000008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 t="str">
            <v>X</v>
          </cell>
          <cell r="AB44">
            <v>0</v>
          </cell>
          <cell r="AC44">
            <v>0</v>
          </cell>
          <cell r="AD44" t="str">
            <v>0.00</v>
          </cell>
          <cell r="AE44" t="str">
            <v>0.00</v>
          </cell>
          <cell r="AF44">
            <v>0</v>
          </cell>
          <cell r="AG44">
            <v>0</v>
          </cell>
          <cell r="AH44">
            <v>0</v>
          </cell>
          <cell r="AI44" t="str">
            <v>Glucose Syrup-BK-37/27</v>
          </cell>
          <cell r="AJ44">
            <v>1000</v>
          </cell>
          <cell r="AK44">
            <v>508.42099999999999</v>
          </cell>
        </row>
        <row r="45">
          <cell r="C45" t="str">
            <v>M</v>
          </cell>
          <cell r="D45" t="str">
            <v>01000301AB</v>
          </cell>
          <cell r="E45" t="str">
            <v>Glucose Syrup-BK-37/27</v>
          </cell>
          <cell r="F45" t="str">
            <v>5320</v>
          </cell>
          <cell r="G45" t="str">
            <v>1</v>
          </cell>
          <cell r="H45" t="str">
            <v>1</v>
          </cell>
          <cell r="I45" t="str">
            <v>Glucose Syrup 37 Be'/Tanker Mintana</v>
          </cell>
          <cell r="J45" t="str">
            <v>TO</v>
          </cell>
          <cell r="K45" t="str">
            <v>0090</v>
          </cell>
          <cell r="L45" t="str">
            <v>L</v>
          </cell>
          <cell r="M45" t="str">
            <v>000000000000200053</v>
          </cell>
          <cell r="N45" t="str">
            <v>Treated Water</v>
          </cell>
          <cell r="O45" t="str">
            <v>M3</v>
          </cell>
          <cell r="P45" t="str">
            <v>X</v>
          </cell>
          <cell r="Q45" t="str">
            <v>07.09.2010</v>
          </cell>
          <cell r="R45" t="str">
            <v>31.12.9999</v>
          </cell>
          <cell r="S45">
            <v>0</v>
          </cell>
          <cell r="T45">
            <v>0</v>
          </cell>
          <cell r="U45">
            <v>0</v>
          </cell>
          <cell r="V45" t="str">
            <v>00000009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 t="str">
            <v>X</v>
          </cell>
          <cell r="AB45">
            <v>0</v>
          </cell>
          <cell r="AC45">
            <v>0</v>
          </cell>
          <cell r="AD45" t="str">
            <v>0.00</v>
          </cell>
          <cell r="AE45" t="str">
            <v>0.00</v>
          </cell>
          <cell r="AF45">
            <v>0</v>
          </cell>
          <cell r="AG45">
            <v>0</v>
          </cell>
          <cell r="AH45">
            <v>0</v>
          </cell>
          <cell r="AI45" t="str">
            <v>Glucose Syrup-BK-37/27</v>
          </cell>
          <cell r="AJ45">
            <v>1000</v>
          </cell>
          <cell r="AK45">
            <v>7263.1580000000004</v>
          </cell>
        </row>
        <row r="46">
          <cell r="C46" t="str">
            <v>M</v>
          </cell>
          <cell r="D46" t="str">
            <v>01000301AB</v>
          </cell>
          <cell r="E46" t="str">
            <v>Glucose Syrup-BK-37/27</v>
          </cell>
          <cell r="F46" t="str">
            <v>5320</v>
          </cell>
          <cell r="G46" t="str">
            <v>1</v>
          </cell>
          <cell r="H46" t="str">
            <v>1</v>
          </cell>
          <cell r="I46" t="str">
            <v>Glucose Syrup 37 Be'/Tanker Mintana</v>
          </cell>
          <cell r="J46" t="str">
            <v>TO</v>
          </cell>
          <cell r="K46" t="str">
            <v>0100</v>
          </cell>
          <cell r="L46" t="str">
            <v>L</v>
          </cell>
          <cell r="M46" t="str">
            <v>000000000000250176</v>
          </cell>
          <cell r="N46" t="str">
            <v>Electricity</v>
          </cell>
          <cell r="O46" t="str">
            <v>KWH</v>
          </cell>
          <cell r="P46">
            <v>0</v>
          </cell>
          <cell r="Q46" t="str">
            <v>07.09.2010</v>
          </cell>
          <cell r="R46" t="str">
            <v>31.12.9999</v>
          </cell>
          <cell r="S46">
            <v>0</v>
          </cell>
          <cell r="T46">
            <v>0</v>
          </cell>
          <cell r="U46">
            <v>0</v>
          </cell>
          <cell r="V46" t="str">
            <v>00000010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 t="str">
            <v>X</v>
          </cell>
          <cell r="AB46">
            <v>0</v>
          </cell>
          <cell r="AC46">
            <v>0</v>
          </cell>
          <cell r="AD46" t="str">
            <v>0.00</v>
          </cell>
          <cell r="AE46" t="str">
            <v>0.00</v>
          </cell>
          <cell r="AF46">
            <v>0</v>
          </cell>
          <cell r="AG46">
            <v>0</v>
          </cell>
          <cell r="AH46">
            <v>0</v>
          </cell>
          <cell r="AI46" t="str">
            <v>Glucose Syrup-BK-37/27</v>
          </cell>
          <cell r="AJ46">
            <v>1000</v>
          </cell>
          <cell r="AK46">
            <v>47210.525999999998</v>
          </cell>
        </row>
        <row r="47">
          <cell r="C47" t="str">
            <v>M</v>
          </cell>
          <cell r="D47" t="str">
            <v>01000301AB</v>
          </cell>
          <cell r="E47" t="str">
            <v>Glucose Syrup-BK-37/27</v>
          </cell>
          <cell r="F47" t="str">
            <v>5320</v>
          </cell>
          <cell r="G47" t="str">
            <v>1</v>
          </cell>
          <cell r="H47" t="str">
            <v>1</v>
          </cell>
          <cell r="I47" t="str">
            <v>Glucose Syrup 37 Be'/Tanker Mintana</v>
          </cell>
          <cell r="J47" t="str">
            <v>TO</v>
          </cell>
          <cell r="K47" t="str">
            <v>0110</v>
          </cell>
          <cell r="L47" t="str">
            <v>L</v>
          </cell>
          <cell r="M47" t="str">
            <v>000000000000200052</v>
          </cell>
          <cell r="N47" t="str">
            <v>Steam</v>
          </cell>
          <cell r="O47" t="str">
            <v>TO</v>
          </cell>
          <cell r="P47" t="str">
            <v>X</v>
          </cell>
          <cell r="Q47" t="str">
            <v>07.09.2010</v>
          </cell>
          <cell r="R47" t="str">
            <v>31.12.9999</v>
          </cell>
          <cell r="S47">
            <v>0</v>
          </cell>
          <cell r="T47">
            <v>0</v>
          </cell>
          <cell r="U47">
            <v>0</v>
          </cell>
          <cell r="V47" t="str">
            <v>00000011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 t="str">
            <v>X</v>
          </cell>
          <cell r="AB47">
            <v>0</v>
          </cell>
          <cell r="AC47">
            <v>0</v>
          </cell>
          <cell r="AD47" t="str">
            <v>0.00</v>
          </cell>
          <cell r="AE47" t="str">
            <v>0.00</v>
          </cell>
          <cell r="AF47">
            <v>0</v>
          </cell>
          <cell r="AG47">
            <v>0</v>
          </cell>
          <cell r="AH47">
            <v>0</v>
          </cell>
          <cell r="AI47" t="str">
            <v>Glucose Syrup-BK-37/27</v>
          </cell>
          <cell r="AJ47">
            <v>1000</v>
          </cell>
          <cell r="AK47">
            <v>1452.6320000000001</v>
          </cell>
        </row>
        <row r="48">
          <cell r="C48" t="str">
            <v>M</v>
          </cell>
          <cell r="D48" t="str">
            <v>01000301AB</v>
          </cell>
          <cell r="E48" t="str">
            <v>Glucose Syrup-BK-37/27</v>
          </cell>
          <cell r="F48" t="str">
            <v>5320</v>
          </cell>
          <cell r="G48" t="str">
            <v>1</v>
          </cell>
          <cell r="H48" t="str">
            <v>1</v>
          </cell>
          <cell r="I48" t="str">
            <v>Glucose Syrup 37 Be'/Tanker Mintana</v>
          </cell>
          <cell r="J48" t="str">
            <v>TO</v>
          </cell>
          <cell r="K48" t="str">
            <v>0120</v>
          </cell>
          <cell r="L48" t="str">
            <v>L</v>
          </cell>
          <cell r="M48" t="str">
            <v>000000000000250164</v>
          </cell>
          <cell r="N48" t="str">
            <v>Liquozyme Supra (gallon/30kg.)</v>
          </cell>
          <cell r="O48" t="str">
            <v>KG</v>
          </cell>
          <cell r="P48">
            <v>0</v>
          </cell>
          <cell r="Q48" t="str">
            <v>01.01.2011</v>
          </cell>
          <cell r="R48" t="str">
            <v>31.12.9999</v>
          </cell>
          <cell r="S48">
            <v>0</v>
          </cell>
          <cell r="T48">
            <v>0</v>
          </cell>
          <cell r="U48">
            <v>0</v>
          </cell>
          <cell r="V48" t="str">
            <v>00000012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 t="str">
            <v>X</v>
          </cell>
          <cell r="AB48">
            <v>0</v>
          </cell>
          <cell r="AC48">
            <v>0</v>
          </cell>
          <cell r="AD48" t="str">
            <v>0.00</v>
          </cell>
          <cell r="AE48" t="str">
            <v>0.00</v>
          </cell>
          <cell r="AF48">
            <v>0</v>
          </cell>
          <cell r="AG48">
            <v>0</v>
          </cell>
          <cell r="AH48">
            <v>0</v>
          </cell>
          <cell r="AI48" t="str">
            <v>Glucose Syrup-BK-37/27</v>
          </cell>
          <cell r="AJ48">
            <v>1000</v>
          </cell>
          <cell r="AK48">
            <v>546</v>
          </cell>
        </row>
        <row r="49">
          <cell r="C49" t="str">
            <v>M</v>
          </cell>
          <cell r="D49" t="str">
            <v>01001300AE</v>
          </cell>
          <cell r="E49" t="str">
            <v>Glucose Syrup-Flexi-41/28</v>
          </cell>
          <cell r="F49" t="str">
            <v>5320</v>
          </cell>
          <cell r="G49" t="str">
            <v>1</v>
          </cell>
          <cell r="H49" t="str">
            <v>1</v>
          </cell>
          <cell r="I49" t="str">
            <v>Glucose Syrup 41 Be'/Almer</v>
          </cell>
          <cell r="J49" t="str">
            <v>TO</v>
          </cell>
          <cell r="K49" t="str">
            <v>0010</v>
          </cell>
          <cell r="L49" t="str">
            <v>L</v>
          </cell>
          <cell r="M49" t="str">
            <v>000000000000200050</v>
          </cell>
          <cell r="N49" t="str">
            <v>Slurry</v>
          </cell>
          <cell r="O49" t="str">
            <v>TO</v>
          </cell>
          <cell r="P49" t="str">
            <v>X</v>
          </cell>
          <cell r="Q49" t="str">
            <v>11.05.2012</v>
          </cell>
          <cell r="R49" t="str">
            <v>31.12.9999</v>
          </cell>
          <cell r="S49">
            <v>0</v>
          </cell>
          <cell r="T49">
            <v>0</v>
          </cell>
          <cell r="U49">
            <v>0</v>
          </cell>
          <cell r="V49" t="str">
            <v>00000001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 t="str">
            <v>X</v>
          </cell>
          <cell r="AB49">
            <v>0</v>
          </cell>
          <cell r="AC49">
            <v>0</v>
          </cell>
          <cell r="AD49" t="str">
            <v>0.00</v>
          </cell>
          <cell r="AE49" t="str">
            <v>0.00</v>
          </cell>
          <cell r="AF49">
            <v>0</v>
          </cell>
          <cell r="AG49">
            <v>0</v>
          </cell>
          <cell r="AH49">
            <v>0</v>
          </cell>
          <cell r="AI49" t="str">
            <v>Glucose Syrup-BK-41/23</v>
          </cell>
          <cell r="AJ49">
            <v>1000</v>
          </cell>
          <cell r="AK49">
            <v>1578.9469999999999</v>
          </cell>
        </row>
        <row r="50">
          <cell r="C50" t="str">
            <v>M</v>
          </cell>
          <cell r="D50" t="str">
            <v>01001300AE</v>
          </cell>
          <cell r="E50" t="str">
            <v>Glucose Syrup-Flexi-41/28</v>
          </cell>
          <cell r="F50" t="str">
            <v>5320</v>
          </cell>
          <cell r="G50" t="str">
            <v>1</v>
          </cell>
          <cell r="H50" t="str">
            <v>1</v>
          </cell>
          <cell r="I50" t="str">
            <v>Glucose Syrup 41 Be'/Almer</v>
          </cell>
          <cell r="J50" t="str">
            <v>TO</v>
          </cell>
          <cell r="K50" t="str">
            <v>0030</v>
          </cell>
          <cell r="L50" t="str">
            <v>L</v>
          </cell>
          <cell r="M50" t="str">
            <v>000000000000250152</v>
          </cell>
          <cell r="N50" t="str">
            <v>Sodium Matabisulphite 25kg.</v>
          </cell>
          <cell r="O50" t="str">
            <v>KG</v>
          </cell>
          <cell r="P50">
            <v>0</v>
          </cell>
          <cell r="Q50" t="str">
            <v>11.05.2012</v>
          </cell>
          <cell r="R50" t="str">
            <v>31.12.9999</v>
          </cell>
          <cell r="S50">
            <v>0</v>
          </cell>
          <cell r="T50">
            <v>0</v>
          </cell>
          <cell r="U50">
            <v>0</v>
          </cell>
          <cell r="V50" t="str">
            <v>00000002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 t="str">
            <v>X</v>
          </cell>
          <cell r="AB50">
            <v>0</v>
          </cell>
          <cell r="AC50">
            <v>0</v>
          </cell>
          <cell r="AD50" t="str">
            <v>0.00</v>
          </cell>
          <cell r="AE50" t="str">
            <v>0.00</v>
          </cell>
          <cell r="AF50">
            <v>0</v>
          </cell>
          <cell r="AG50">
            <v>0</v>
          </cell>
          <cell r="AH50">
            <v>0</v>
          </cell>
          <cell r="AI50" t="str">
            <v>Glucose Syrup-BK-41/23</v>
          </cell>
          <cell r="AJ50">
            <v>1000</v>
          </cell>
          <cell r="AK50">
            <v>566.52599999999995</v>
          </cell>
        </row>
        <row r="51">
          <cell r="C51" t="str">
            <v>M</v>
          </cell>
          <cell r="D51" t="str">
            <v>01001300AE</v>
          </cell>
          <cell r="E51" t="str">
            <v>Glucose Syrup-Flexi-41/28</v>
          </cell>
          <cell r="F51" t="str">
            <v>5320</v>
          </cell>
          <cell r="G51" t="str">
            <v>1</v>
          </cell>
          <cell r="H51" t="str">
            <v>1</v>
          </cell>
          <cell r="I51" t="str">
            <v>Glucose Syrup 41 Be'/Almer</v>
          </cell>
          <cell r="J51" t="str">
            <v>TO</v>
          </cell>
          <cell r="K51" t="str">
            <v>0040</v>
          </cell>
          <cell r="L51" t="str">
            <v>L</v>
          </cell>
          <cell r="M51" t="str">
            <v>000000000000250160</v>
          </cell>
          <cell r="N51" t="str">
            <v>Hydrochloric  Acid 35%</v>
          </cell>
          <cell r="O51" t="str">
            <v>KG</v>
          </cell>
          <cell r="P51">
            <v>0</v>
          </cell>
          <cell r="Q51" t="str">
            <v>11.05.2012</v>
          </cell>
          <cell r="R51" t="str">
            <v>31.12.9999</v>
          </cell>
          <cell r="S51">
            <v>0</v>
          </cell>
          <cell r="T51">
            <v>0</v>
          </cell>
          <cell r="U51">
            <v>0</v>
          </cell>
          <cell r="V51" t="str">
            <v>00000003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 t="str">
            <v>X</v>
          </cell>
          <cell r="AB51">
            <v>0</v>
          </cell>
          <cell r="AC51">
            <v>0</v>
          </cell>
          <cell r="AD51" t="str">
            <v>0.00</v>
          </cell>
          <cell r="AE51" t="str">
            <v>0.00</v>
          </cell>
          <cell r="AF51">
            <v>0</v>
          </cell>
          <cell r="AG51">
            <v>0</v>
          </cell>
          <cell r="AH51">
            <v>0</v>
          </cell>
          <cell r="AI51" t="str">
            <v>Glucose Syrup-BK-41/23</v>
          </cell>
          <cell r="AJ51">
            <v>1000</v>
          </cell>
          <cell r="AK51">
            <v>32684.210999999999</v>
          </cell>
        </row>
        <row r="52">
          <cell r="C52" t="str">
            <v>M</v>
          </cell>
          <cell r="D52" t="str">
            <v>01001300AE</v>
          </cell>
          <cell r="E52" t="str">
            <v>Glucose Syrup-Flexi-41/28</v>
          </cell>
          <cell r="F52" t="str">
            <v>5320</v>
          </cell>
          <cell r="G52" t="str">
            <v>1</v>
          </cell>
          <cell r="H52" t="str">
            <v>1</v>
          </cell>
          <cell r="I52" t="str">
            <v>Glucose Syrup 41 Be'/Almer</v>
          </cell>
          <cell r="J52" t="str">
            <v>TO</v>
          </cell>
          <cell r="K52" t="str">
            <v>0050</v>
          </cell>
          <cell r="L52" t="str">
            <v>L</v>
          </cell>
          <cell r="M52" t="str">
            <v>000000000000250187</v>
          </cell>
          <cell r="N52" t="str">
            <v>Sodium  Hydroxide (โซดาไฟ) 50%</v>
          </cell>
          <cell r="O52" t="str">
            <v>KG</v>
          </cell>
          <cell r="P52">
            <v>0</v>
          </cell>
          <cell r="Q52" t="str">
            <v>11.05.2012</v>
          </cell>
          <cell r="R52" t="str">
            <v>31.12.9999</v>
          </cell>
          <cell r="S52">
            <v>0</v>
          </cell>
          <cell r="T52">
            <v>0</v>
          </cell>
          <cell r="U52">
            <v>0</v>
          </cell>
          <cell r="V52" t="str">
            <v>00000004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 t="str">
            <v>X</v>
          </cell>
          <cell r="AB52">
            <v>0</v>
          </cell>
          <cell r="AC52">
            <v>0</v>
          </cell>
          <cell r="AD52" t="str">
            <v>0.00</v>
          </cell>
          <cell r="AE52" t="str">
            <v>0.00</v>
          </cell>
          <cell r="AF52">
            <v>0</v>
          </cell>
          <cell r="AG52">
            <v>0</v>
          </cell>
          <cell r="AH52">
            <v>0</v>
          </cell>
          <cell r="AI52" t="str">
            <v>Glucose Syrup-BK-41/23</v>
          </cell>
          <cell r="AJ52">
            <v>1000</v>
          </cell>
          <cell r="AK52">
            <v>29052.632000000001</v>
          </cell>
        </row>
        <row r="53">
          <cell r="C53" t="str">
            <v>M</v>
          </cell>
          <cell r="D53" t="str">
            <v>01001300AE</v>
          </cell>
          <cell r="E53" t="str">
            <v>Glucose Syrup-Flexi-41/28</v>
          </cell>
          <cell r="F53" t="str">
            <v>5320</v>
          </cell>
          <cell r="G53" t="str">
            <v>1</v>
          </cell>
          <cell r="H53" t="str">
            <v>1</v>
          </cell>
          <cell r="I53" t="str">
            <v>Glucose Syrup 41 Be'/Almer</v>
          </cell>
          <cell r="J53" t="str">
            <v>TO</v>
          </cell>
          <cell r="K53" t="str">
            <v>0060</v>
          </cell>
          <cell r="L53" t="str">
            <v>L</v>
          </cell>
          <cell r="M53" t="str">
            <v>000000000000250631</v>
          </cell>
          <cell r="N53" t="str">
            <v>Activated Carbon S4W10LT-01 (20 kg/Bag)</v>
          </cell>
          <cell r="O53" t="str">
            <v>KG</v>
          </cell>
          <cell r="P53">
            <v>0</v>
          </cell>
          <cell r="Q53" t="str">
            <v>03.01.2013</v>
          </cell>
          <cell r="R53" t="str">
            <v>31.12.9999</v>
          </cell>
          <cell r="S53" t="str">
            <v>500000000603</v>
          </cell>
          <cell r="T53">
            <v>0</v>
          </cell>
          <cell r="U53">
            <v>0</v>
          </cell>
          <cell r="V53" t="str">
            <v>00000005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 t="str">
            <v>X</v>
          </cell>
          <cell r="AB53">
            <v>0</v>
          </cell>
          <cell r="AC53">
            <v>0</v>
          </cell>
          <cell r="AD53" t="str">
            <v>0.00</v>
          </cell>
          <cell r="AE53" t="str">
            <v>0.00</v>
          </cell>
          <cell r="AF53">
            <v>0</v>
          </cell>
          <cell r="AG53">
            <v>0</v>
          </cell>
          <cell r="AH53">
            <v>0</v>
          </cell>
          <cell r="AI53" t="str">
            <v>Glucose Syrup-BK-41/23</v>
          </cell>
          <cell r="AJ53">
            <v>1000</v>
          </cell>
          <cell r="AK53">
            <v>225</v>
          </cell>
        </row>
        <row r="54">
          <cell r="C54" t="str">
            <v>M</v>
          </cell>
          <cell r="D54" t="str">
            <v>01001300AE</v>
          </cell>
          <cell r="E54" t="str">
            <v>Glucose Syrup-Flexi-41/28</v>
          </cell>
          <cell r="F54" t="str">
            <v>5320</v>
          </cell>
          <cell r="G54" t="str">
            <v>1</v>
          </cell>
          <cell r="H54" t="str">
            <v>1</v>
          </cell>
          <cell r="I54" t="str">
            <v>Glucose Syrup 41 Be'/Almer</v>
          </cell>
          <cell r="J54" t="str">
            <v>TO</v>
          </cell>
          <cell r="K54" t="str">
            <v>0070</v>
          </cell>
          <cell r="L54" t="str">
            <v>L</v>
          </cell>
          <cell r="M54" t="str">
            <v>000000000000250814</v>
          </cell>
          <cell r="N54" t="str">
            <v>Filter Aid K700  20kg.</v>
          </cell>
          <cell r="O54" t="str">
            <v>KG</v>
          </cell>
          <cell r="P54">
            <v>0</v>
          </cell>
          <cell r="Q54" t="str">
            <v>11.05.2012</v>
          </cell>
          <cell r="R54" t="str">
            <v>31.12.9999</v>
          </cell>
          <cell r="S54">
            <v>0</v>
          </cell>
          <cell r="T54">
            <v>0</v>
          </cell>
          <cell r="U54">
            <v>0</v>
          </cell>
          <cell r="V54" t="str">
            <v>00000006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 t="str">
            <v>X</v>
          </cell>
          <cell r="AB54">
            <v>0</v>
          </cell>
          <cell r="AC54">
            <v>0</v>
          </cell>
          <cell r="AD54" t="str">
            <v>0.00</v>
          </cell>
          <cell r="AE54" t="str">
            <v>0.00</v>
          </cell>
          <cell r="AF54">
            <v>0</v>
          </cell>
          <cell r="AG54">
            <v>0</v>
          </cell>
          <cell r="AH54">
            <v>0</v>
          </cell>
          <cell r="AI54" t="str">
            <v>Glucose Syrup-BK-41/23</v>
          </cell>
          <cell r="AJ54">
            <v>1000</v>
          </cell>
          <cell r="AK54">
            <v>7263.1580000000004</v>
          </cell>
        </row>
        <row r="55">
          <cell r="C55" t="str">
            <v>M</v>
          </cell>
          <cell r="D55" t="str">
            <v>01001300AE</v>
          </cell>
          <cell r="E55" t="str">
            <v>Glucose Syrup-Flexi-41/28</v>
          </cell>
          <cell r="F55" t="str">
            <v>5320</v>
          </cell>
          <cell r="G55" t="str">
            <v>1</v>
          </cell>
          <cell r="H55" t="str">
            <v>1</v>
          </cell>
          <cell r="I55" t="str">
            <v>Glucose Syrup 41 Be'/Almer</v>
          </cell>
          <cell r="J55" t="str">
            <v>TO</v>
          </cell>
          <cell r="K55" t="str">
            <v>0080</v>
          </cell>
          <cell r="L55" t="str">
            <v>L</v>
          </cell>
          <cell r="M55" t="str">
            <v>000000000000250162</v>
          </cell>
          <cell r="N55" t="str">
            <v>Sodium  Carbonate 20 Kg./Bag</v>
          </cell>
          <cell r="O55" t="str">
            <v>KG</v>
          </cell>
          <cell r="P55">
            <v>0</v>
          </cell>
          <cell r="Q55" t="str">
            <v>11.05.2012</v>
          </cell>
          <cell r="R55" t="str">
            <v>31.12.9999</v>
          </cell>
          <cell r="S55">
            <v>0</v>
          </cell>
          <cell r="T55">
            <v>0</v>
          </cell>
          <cell r="U55">
            <v>0</v>
          </cell>
          <cell r="V55" t="str">
            <v>00000007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str">
            <v>X</v>
          </cell>
          <cell r="AB55">
            <v>0</v>
          </cell>
          <cell r="AC55">
            <v>0</v>
          </cell>
          <cell r="AD55" t="str">
            <v>0.00</v>
          </cell>
          <cell r="AE55" t="str">
            <v>0.00</v>
          </cell>
          <cell r="AF55">
            <v>0</v>
          </cell>
          <cell r="AG55">
            <v>0</v>
          </cell>
          <cell r="AH55">
            <v>0</v>
          </cell>
          <cell r="AI55" t="str">
            <v>Glucose Syrup-BK-41/23</v>
          </cell>
          <cell r="AJ55">
            <v>1000</v>
          </cell>
          <cell r="AK55">
            <v>508.42099999999999</v>
          </cell>
        </row>
        <row r="56">
          <cell r="C56" t="str">
            <v>M</v>
          </cell>
          <cell r="D56" t="str">
            <v>01001300AE</v>
          </cell>
          <cell r="E56" t="str">
            <v>Glucose Syrup-Flexi-41/28</v>
          </cell>
          <cell r="F56" t="str">
            <v>5320</v>
          </cell>
          <cell r="G56" t="str">
            <v>1</v>
          </cell>
          <cell r="H56" t="str">
            <v>1</v>
          </cell>
          <cell r="I56" t="str">
            <v>Glucose Syrup 41 Be'/Almer</v>
          </cell>
          <cell r="J56" t="str">
            <v>TO</v>
          </cell>
          <cell r="K56" t="str">
            <v>0090</v>
          </cell>
          <cell r="L56" t="str">
            <v>L</v>
          </cell>
          <cell r="M56" t="str">
            <v>000000000000200053</v>
          </cell>
          <cell r="N56" t="str">
            <v>Treated Water</v>
          </cell>
          <cell r="O56" t="str">
            <v>M3</v>
          </cell>
          <cell r="P56" t="str">
            <v>X</v>
          </cell>
          <cell r="Q56" t="str">
            <v>11.05.2012</v>
          </cell>
          <cell r="R56" t="str">
            <v>31.12.9999</v>
          </cell>
          <cell r="S56">
            <v>0</v>
          </cell>
          <cell r="T56">
            <v>0</v>
          </cell>
          <cell r="U56">
            <v>0</v>
          </cell>
          <cell r="V56" t="str">
            <v>00000008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str">
            <v>X</v>
          </cell>
          <cell r="AB56">
            <v>0</v>
          </cell>
          <cell r="AC56">
            <v>0</v>
          </cell>
          <cell r="AD56" t="str">
            <v>0.00</v>
          </cell>
          <cell r="AE56" t="str">
            <v>0.00</v>
          </cell>
          <cell r="AF56">
            <v>0</v>
          </cell>
          <cell r="AG56">
            <v>0</v>
          </cell>
          <cell r="AH56">
            <v>0</v>
          </cell>
          <cell r="AI56" t="str">
            <v>Glucose Syrup-BK-41/23</v>
          </cell>
          <cell r="AJ56">
            <v>1000</v>
          </cell>
          <cell r="AK56">
            <v>7263.1580000000004</v>
          </cell>
        </row>
        <row r="57">
          <cell r="C57" t="str">
            <v>M</v>
          </cell>
          <cell r="D57" t="str">
            <v>01001300AE</v>
          </cell>
          <cell r="E57" t="str">
            <v>Glucose Syrup-Flexi-41/28</v>
          </cell>
          <cell r="F57" t="str">
            <v>5320</v>
          </cell>
          <cell r="G57" t="str">
            <v>1</v>
          </cell>
          <cell r="H57" t="str">
            <v>1</v>
          </cell>
          <cell r="I57" t="str">
            <v>Glucose Syrup 41 Be'/Almer</v>
          </cell>
          <cell r="J57" t="str">
            <v>TO</v>
          </cell>
          <cell r="K57" t="str">
            <v>0100</v>
          </cell>
          <cell r="L57" t="str">
            <v>L</v>
          </cell>
          <cell r="M57" t="str">
            <v>000000000000250176</v>
          </cell>
          <cell r="N57" t="str">
            <v>Electricity</v>
          </cell>
          <cell r="O57" t="str">
            <v>KWH</v>
          </cell>
          <cell r="P57">
            <v>0</v>
          </cell>
          <cell r="Q57" t="str">
            <v>11.05.2012</v>
          </cell>
          <cell r="R57" t="str">
            <v>31.12.9999</v>
          </cell>
          <cell r="S57">
            <v>0</v>
          </cell>
          <cell r="T57">
            <v>0</v>
          </cell>
          <cell r="U57">
            <v>0</v>
          </cell>
          <cell r="V57" t="str">
            <v>00000009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 t="str">
            <v>X</v>
          </cell>
          <cell r="AB57">
            <v>0</v>
          </cell>
          <cell r="AC57">
            <v>0</v>
          </cell>
          <cell r="AD57" t="str">
            <v>0.00</v>
          </cell>
          <cell r="AE57" t="str">
            <v>0.00</v>
          </cell>
          <cell r="AF57">
            <v>0</v>
          </cell>
          <cell r="AG57">
            <v>0</v>
          </cell>
          <cell r="AH57">
            <v>0</v>
          </cell>
          <cell r="AI57" t="str">
            <v>Glucose Syrup-BK-41/23</v>
          </cell>
          <cell r="AJ57">
            <v>1000</v>
          </cell>
          <cell r="AK57">
            <v>47210.525999999998</v>
          </cell>
        </row>
        <row r="58">
          <cell r="C58" t="str">
            <v>M</v>
          </cell>
          <cell r="D58" t="str">
            <v>01001300AE</v>
          </cell>
          <cell r="E58" t="str">
            <v>Glucose Syrup-Flexi-41/28</v>
          </cell>
          <cell r="F58" t="str">
            <v>5320</v>
          </cell>
          <cell r="G58" t="str">
            <v>1</v>
          </cell>
          <cell r="H58" t="str">
            <v>1</v>
          </cell>
          <cell r="I58" t="str">
            <v>Glucose Syrup 41 Be'/Almer</v>
          </cell>
          <cell r="J58" t="str">
            <v>TO</v>
          </cell>
          <cell r="K58" t="str">
            <v>0110</v>
          </cell>
          <cell r="L58" t="str">
            <v>L</v>
          </cell>
          <cell r="M58" t="str">
            <v>000000000000200052</v>
          </cell>
          <cell r="N58" t="str">
            <v>Steam</v>
          </cell>
          <cell r="O58" t="str">
            <v>TO</v>
          </cell>
          <cell r="P58" t="str">
            <v>X</v>
          </cell>
          <cell r="Q58" t="str">
            <v>11.05.2012</v>
          </cell>
          <cell r="R58" t="str">
            <v>31.12.9999</v>
          </cell>
          <cell r="S58">
            <v>0</v>
          </cell>
          <cell r="T58">
            <v>0</v>
          </cell>
          <cell r="U58">
            <v>0</v>
          </cell>
          <cell r="V58" t="str">
            <v>00000010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 t="str">
            <v>X</v>
          </cell>
          <cell r="AB58">
            <v>0</v>
          </cell>
          <cell r="AC58">
            <v>0</v>
          </cell>
          <cell r="AD58" t="str">
            <v>0.00</v>
          </cell>
          <cell r="AE58" t="str">
            <v>0.00</v>
          </cell>
          <cell r="AF58">
            <v>0</v>
          </cell>
          <cell r="AG58">
            <v>0</v>
          </cell>
          <cell r="AH58">
            <v>0</v>
          </cell>
          <cell r="AI58" t="str">
            <v>Glucose Syrup-BK-41/23</v>
          </cell>
          <cell r="AJ58">
            <v>1000</v>
          </cell>
          <cell r="AK58">
            <v>1452.6320000000001</v>
          </cell>
        </row>
        <row r="59">
          <cell r="C59" t="str">
            <v>M</v>
          </cell>
          <cell r="D59" t="str">
            <v>01001300AE</v>
          </cell>
          <cell r="E59" t="str">
            <v>Glucose Syrup-Flexi-41/28</v>
          </cell>
          <cell r="F59" t="str">
            <v>5320</v>
          </cell>
          <cell r="G59" t="str">
            <v>1</v>
          </cell>
          <cell r="H59" t="str">
            <v>1</v>
          </cell>
          <cell r="I59" t="str">
            <v>Glucose Syrup 41 Be'/Almer</v>
          </cell>
          <cell r="J59" t="str">
            <v>TO</v>
          </cell>
          <cell r="K59" t="str">
            <v>0120</v>
          </cell>
          <cell r="L59" t="str">
            <v>L</v>
          </cell>
          <cell r="M59" t="str">
            <v>000000000000250166</v>
          </cell>
          <cell r="N59" t="str">
            <v>Termamyl Classic (NON GMOS) 30kg./DR.</v>
          </cell>
          <cell r="O59" t="str">
            <v>KG</v>
          </cell>
          <cell r="P59">
            <v>0</v>
          </cell>
          <cell r="Q59" t="str">
            <v>11.05.2012</v>
          </cell>
          <cell r="R59" t="str">
            <v>31.12.9999</v>
          </cell>
          <cell r="S59">
            <v>0</v>
          </cell>
          <cell r="T59">
            <v>0</v>
          </cell>
          <cell r="U59">
            <v>0</v>
          </cell>
          <cell r="V59" t="str">
            <v>00000011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 t="str">
            <v>X</v>
          </cell>
          <cell r="AB59">
            <v>0</v>
          </cell>
          <cell r="AC59">
            <v>0</v>
          </cell>
          <cell r="AD59" t="str">
            <v>0.00</v>
          </cell>
          <cell r="AE59" t="str">
            <v>0.00</v>
          </cell>
          <cell r="AF59">
            <v>0</v>
          </cell>
          <cell r="AG59">
            <v>0</v>
          </cell>
          <cell r="AH59">
            <v>0</v>
          </cell>
          <cell r="AI59" t="str">
            <v>Glucose Syrup-BK-41/23</v>
          </cell>
          <cell r="AJ59">
            <v>1000</v>
          </cell>
          <cell r="AK59">
            <v>546</v>
          </cell>
        </row>
        <row r="60">
          <cell r="C60" t="str">
            <v>M</v>
          </cell>
          <cell r="D60" t="str">
            <v>01001300AE</v>
          </cell>
          <cell r="E60" t="str">
            <v>Glucose Syrup-Flexi-41/28</v>
          </cell>
          <cell r="F60" t="str">
            <v>5320</v>
          </cell>
          <cell r="G60" t="str">
            <v>1</v>
          </cell>
          <cell r="H60" t="str">
            <v>1</v>
          </cell>
          <cell r="I60" t="str">
            <v>Glucose Syrup 41 Be'/Almer</v>
          </cell>
          <cell r="J60" t="str">
            <v>TO</v>
          </cell>
          <cell r="K60" t="str">
            <v>0130</v>
          </cell>
          <cell r="L60" t="str">
            <v>L</v>
          </cell>
          <cell r="M60" t="str">
            <v>000000000000250750</v>
          </cell>
          <cell r="N60" t="str">
            <v>Activated Carbon YL303(20kg/bag)</v>
          </cell>
          <cell r="O60" t="str">
            <v>KG</v>
          </cell>
          <cell r="P60">
            <v>0</v>
          </cell>
          <cell r="Q60" t="str">
            <v>03.01.2013</v>
          </cell>
          <cell r="R60" t="str">
            <v>31.12.9999</v>
          </cell>
          <cell r="S60" t="str">
            <v>500000000603</v>
          </cell>
          <cell r="T60">
            <v>0</v>
          </cell>
          <cell r="U60">
            <v>0</v>
          </cell>
          <cell r="V60" t="str">
            <v>00000013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 t="str">
            <v>X</v>
          </cell>
          <cell r="AB60">
            <v>0</v>
          </cell>
          <cell r="AC60">
            <v>0</v>
          </cell>
          <cell r="AD60" t="str">
            <v>0.00</v>
          </cell>
          <cell r="AE60" t="str">
            <v>0.00</v>
          </cell>
          <cell r="AF60">
            <v>0</v>
          </cell>
          <cell r="AG60">
            <v>0</v>
          </cell>
          <cell r="AH60">
            <v>0</v>
          </cell>
          <cell r="AI60" t="str">
            <v>Glucose Syrup-BK-41/23</v>
          </cell>
          <cell r="AJ60">
            <v>1000</v>
          </cell>
          <cell r="AK60">
            <v>675</v>
          </cell>
        </row>
        <row r="61">
          <cell r="C61" t="str">
            <v>M</v>
          </cell>
          <cell r="D61" t="str">
            <v>01001300AF</v>
          </cell>
          <cell r="E61" t="str">
            <v>Glucose Syrup-ISO-41/28</v>
          </cell>
          <cell r="F61" t="str">
            <v>5320</v>
          </cell>
          <cell r="G61" t="str">
            <v>1</v>
          </cell>
          <cell r="H61" t="str">
            <v>1</v>
          </cell>
          <cell r="I61" t="str">
            <v>Glucose Syrup 41 Be'/Super Conc.</v>
          </cell>
          <cell r="J61" t="str">
            <v>TO</v>
          </cell>
          <cell r="K61" t="str">
            <v>0010</v>
          </cell>
          <cell r="L61" t="str">
            <v>L</v>
          </cell>
          <cell r="M61" t="str">
            <v>000000000000200050</v>
          </cell>
          <cell r="N61" t="str">
            <v>Slurry</v>
          </cell>
          <cell r="O61" t="str">
            <v>TO</v>
          </cell>
          <cell r="P61" t="str">
            <v>X</v>
          </cell>
          <cell r="Q61" t="str">
            <v>13.12.2011</v>
          </cell>
          <cell r="R61" t="str">
            <v>31.12.9999</v>
          </cell>
          <cell r="S61">
            <v>0</v>
          </cell>
          <cell r="T61">
            <v>0</v>
          </cell>
          <cell r="U61">
            <v>0</v>
          </cell>
          <cell r="V61" t="str">
            <v>00000001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 t="str">
            <v>X</v>
          </cell>
          <cell r="AB61">
            <v>0</v>
          </cell>
          <cell r="AC61">
            <v>0</v>
          </cell>
          <cell r="AD61" t="str">
            <v>0.00</v>
          </cell>
          <cell r="AE61" t="str">
            <v>0.00</v>
          </cell>
          <cell r="AF61">
            <v>0</v>
          </cell>
          <cell r="AG61">
            <v>0</v>
          </cell>
          <cell r="AH61">
            <v>0</v>
          </cell>
          <cell r="AI61" t="str">
            <v>Glucose Syrup-BK-41/27</v>
          </cell>
          <cell r="AJ61">
            <v>1000</v>
          </cell>
          <cell r="AK61">
            <v>1578.9469999999999</v>
          </cell>
        </row>
        <row r="62">
          <cell r="C62" t="str">
            <v>M</v>
          </cell>
          <cell r="D62" t="str">
            <v>01001300AF</v>
          </cell>
          <cell r="E62" t="str">
            <v>Glucose Syrup-ISO-41/28</v>
          </cell>
          <cell r="F62" t="str">
            <v>5320</v>
          </cell>
          <cell r="G62" t="str">
            <v>1</v>
          </cell>
          <cell r="H62" t="str">
            <v>1</v>
          </cell>
          <cell r="I62" t="str">
            <v>Glucose Syrup 41 Be'/Super Conc.</v>
          </cell>
          <cell r="J62" t="str">
            <v>TO</v>
          </cell>
          <cell r="K62" t="str">
            <v>0030</v>
          </cell>
          <cell r="L62" t="str">
            <v>L</v>
          </cell>
          <cell r="M62" t="str">
            <v>000000000000250152</v>
          </cell>
          <cell r="N62" t="str">
            <v>Sodium Matabisulphite 25kg.</v>
          </cell>
          <cell r="O62" t="str">
            <v>KG</v>
          </cell>
          <cell r="P62">
            <v>0</v>
          </cell>
          <cell r="Q62" t="str">
            <v>13.12.2011</v>
          </cell>
          <cell r="R62" t="str">
            <v>31.12.9999</v>
          </cell>
          <cell r="S62">
            <v>0</v>
          </cell>
          <cell r="T62">
            <v>0</v>
          </cell>
          <cell r="U62">
            <v>0</v>
          </cell>
          <cell r="V62" t="str">
            <v>00000002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 t="str">
            <v>X</v>
          </cell>
          <cell r="AB62">
            <v>0</v>
          </cell>
          <cell r="AC62">
            <v>0</v>
          </cell>
          <cell r="AD62" t="str">
            <v>0.00</v>
          </cell>
          <cell r="AE62" t="str">
            <v>0.00</v>
          </cell>
          <cell r="AF62">
            <v>0</v>
          </cell>
          <cell r="AG62">
            <v>0</v>
          </cell>
          <cell r="AH62">
            <v>0</v>
          </cell>
          <cell r="AI62" t="str">
            <v>Glucose Syrup-BK-41/27</v>
          </cell>
          <cell r="AJ62">
            <v>1000</v>
          </cell>
          <cell r="AK62">
            <v>566.52599999999995</v>
          </cell>
        </row>
        <row r="63">
          <cell r="C63" t="str">
            <v>M</v>
          </cell>
          <cell r="D63" t="str">
            <v>01001300AF</v>
          </cell>
          <cell r="E63" t="str">
            <v>Glucose Syrup-ISO-41/28</v>
          </cell>
          <cell r="F63" t="str">
            <v>5320</v>
          </cell>
          <cell r="G63" t="str">
            <v>1</v>
          </cell>
          <cell r="H63" t="str">
            <v>1</v>
          </cell>
          <cell r="I63" t="str">
            <v>Glucose Syrup 41 Be'/Super Conc.</v>
          </cell>
          <cell r="J63" t="str">
            <v>TO</v>
          </cell>
          <cell r="K63" t="str">
            <v>0040</v>
          </cell>
          <cell r="L63" t="str">
            <v>L</v>
          </cell>
          <cell r="M63" t="str">
            <v>000000000000250160</v>
          </cell>
          <cell r="N63" t="str">
            <v>Hydrochloric  Acid 35%</v>
          </cell>
          <cell r="O63" t="str">
            <v>KG</v>
          </cell>
          <cell r="P63">
            <v>0</v>
          </cell>
          <cell r="Q63" t="str">
            <v>13.12.2011</v>
          </cell>
          <cell r="R63" t="str">
            <v>31.12.9999</v>
          </cell>
          <cell r="S63">
            <v>0</v>
          </cell>
          <cell r="T63">
            <v>0</v>
          </cell>
          <cell r="U63">
            <v>0</v>
          </cell>
          <cell r="V63" t="str">
            <v>00000003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 t="str">
            <v>X</v>
          </cell>
          <cell r="AB63">
            <v>0</v>
          </cell>
          <cell r="AC63">
            <v>0</v>
          </cell>
          <cell r="AD63" t="str">
            <v>0.00</v>
          </cell>
          <cell r="AE63" t="str">
            <v>0.00</v>
          </cell>
          <cell r="AF63">
            <v>0</v>
          </cell>
          <cell r="AG63">
            <v>0</v>
          </cell>
          <cell r="AH63">
            <v>0</v>
          </cell>
          <cell r="AI63" t="str">
            <v>Glucose Syrup-BK-41/27</v>
          </cell>
          <cell r="AJ63">
            <v>1000</v>
          </cell>
          <cell r="AK63">
            <v>32684.210999999999</v>
          </cell>
        </row>
        <row r="64">
          <cell r="C64" t="str">
            <v>M</v>
          </cell>
          <cell r="D64" t="str">
            <v>01001300AF</v>
          </cell>
          <cell r="E64" t="str">
            <v>Glucose Syrup-ISO-41/28</v>
          </cell>
          <cell r="F64" t="str">
            <v>5320</v>
          </cell>
          <cell r="G64" t="str">
            <v>1</v>
          </cell>
          <cell r="H64" t="str">
            <v>1</v>
          </cell>
          <cell r="I64" t="str">
            <v>Glucose Syrup 41 Be'/Super Conc.</v>
          </cell>
          <cell r="J64" t="str">
            <v>TO</v>
          </cell>
          <cell r="K64" t="str">
            <v>0050</v>
          </cell>
          <cell r="L64" t="str">
            <v>L</v>
          </cell>
          <cell r="M64" t="str">
            <v>000000000000250187</v>
          </cell>
          <cell r="N64" t="str">
            <v>Sodium  Hydroxide (โซดาไฟ) 50%</v>
          </cell>
          <cell r="O64" t="str">
            <v>KG</v>
          </cell>
          <cell r="P64">
            <v>0</v>
          </cell>
          <cell r="Q64" t="str">
            <v>13.12.2011</v>
          </cell>
          <cell r="R64" t="str">
            <v>31.12.9999</v>
          </cell>
          <cell r="S64">
            <v>0</v>
          </cell>
          <cell r="T64">
            <v>0</v>
          </cell>
          <cell r="U64">
            <v>0</v>
          </cell>
          <cell r="V64" t="str">
            <v>00000004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 t="str">
            <v>X</v>
          </cell>
          <cell r="AB64">
            <v>0</v>
          </cell>
          <cell r="AC64">
            <v>0</v>
          </cell>
          <cell r="AD64" t="str">
            <v>0.00</v>
          </cell>
          <cell r="AE64" t="str">
            <v>0.00</v>
          </cell>
          <cell r="AF64">
            <v>0</v>
          </cell>
          <cell r="AG64">
            <v>0</v>
          </cell>
          <cell r="AH64">
            <v>0</v>
          </cell>
          <cell r="AI64" t="str">
            <v>Glucose Syrup-BK-41/27</v>
          </cell>
          <cell r="AJ64">
            <v>1000</v>
          </cell>
          <cell r="AK64">
            <v>29052.632000000001</v>
          </cell>
        </row>
        <row r="65">
          <cell r="C65" t="str">
            <v>M</v>
          </cell>
          <cell r="D65" t="str">
            <v>01001300AF</v>
          </cell>
          <cell r="E65" t="str">
            <v>Glucose Syrup-ISO-41/28</v>
          </cell>
          <cell r="F65" t="str">
            <v>5320</v>
          </cell>
          <cell r="G65" t="str">
            <v>1</v>
          </cell>
          <cell r="H65" t="str">
            <v>1</v>
          </cell>
          <cell r="I65" t="str">
            <v>Glucose Syrup 41 Be'/Super Conc.</v>
          </cell>
          <cell r="J65" t="str">
            <v>TO</v>
          </cell>
          <cell r="K65" t="str">
            <v>0060</v>
          </cell>
          <cell r="L65" t="str">
            <v>L</v>
          </cell>
          <cell r="M65" t="str">
            <v>000000000000250631</v>
          </cell>
          <cell r="N65" t="str">
            <v>Activated Carbon S4W10LT-01 (20 kg/Bag)</v>
          </cell>
          <cell r="O65" t="str">
            <v>KG</v>
          </cell>
          <cell r="P65">
            <v>0</v>
          </cell>
          <cell r="Q65" t="str">
            <v>03.01.2013</v>
          </cell>
          <cell r="R65" t="str">
            <v>31.12.9999</v>
          </cell>
          <cell r="S65" t="str">
            <v>500000000603</v>
          </cell>
          <cell r="T65">
            <v>0</v>
          </cell>
          <cell r="U65">
            <v>0</v>
          </cell>
          <cell r="V65" t="str">
            <v>00000005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 t="str">
            <v>X</v>
          </cell>
          <cell r="AB65">
            <v>0</v>
          </cell>
          <cell r="AC65">
            <v>0</v>
          </cell>
          <cell r="AD65" t="str">
            <v>0.00</v>
          </cell>
          <cell r="AE65" t="str">
            <v>0.00</v>
          </cell>
          <cell r="AF65">
            <v>0</v>
          </cell>
          <cell r="AG65">
            <v>0</v>
          </cell>
          <cell r="AH65">
            <v>0</v>
          </cell>
          <cell r="AI65" t="str">
            <v>Glucose Syrup-BK-41/27</v>
          </cell>
          <cell r="AJ65">
            <v>1000</v>
          </cell>
          <cell r="AK65">
            <v>225</v>
          </cell>
        </row>
        <row r="66">
          <cell r="C66" t="str">
            <v>M</v>
          </cell>
          <cell r="D66" t="str">
            <v>01001300AF</v>
          </cell>
          <cell r="E66" t="str">
            <v>Glucose Syrup-ISO-41/28</v>
          </cell>
          <cell r="F66" t="str">
            <v>5320</v>
          </cell>
          <cell r="G66" t="str">
            <v>1</v>
          </cell>
          <cell r="H66" t="str">
            <v>1</v>
          </cell>
          <cell r="I66" t="str">
            <v>Glucose Syrup 41 Be'/Super Conc.</v>
          </cell>
          <cell r="J66" t="str">
            <v>TO</v>
          </cell>
          <cell r="K66" t="str">
            <v>0070</v>
          </cell>
          <cell r="L66" t="str">
            <v>L</v>
          </cell>
          <cell r="M66" t="str">
            <v>000000000000250814</v>
          </cell>
          <cell r="N66" t="str">
            <v>Filter Aid K700  20kg.</v>
          </cell>
          <cell r="O66" t="str">
            <v>KG</v>
          </cell>
          <cell r="P66">
            <v>0</v>
          </cell>
          <cell r="Q66" t="str">
            <v>13.12.2011</v>
          </cell>
          <cell r="R66" t="str">
            <v>31.12.9999</v>
          </cell>
          <cell r="S66">
            <v>0</v>
          </cell>
          <cell r="T66">
            <v>0</v>
          </cell>
          <cell r="U66">
            <v>0</v>
          </cell>
          <cell r="V66" t="str">
            <v>00000006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 t="str">
            <v>X</v>
          </cell>
          <cell r="AB66">
            <v>0</v>
          </cell>
          <cell r="AC66">
            <v>0</v>
          </cell>
          <cell r="AD66" t="str">
            <v>0.00</v>
          </cell>
          <cell r="AE66" t="str">
            <v>0.00</v>
          </cell>
          <cell r="AF66">
            <v>0</v>
          </cell>
          <cell r="AG66">
            <v>0</v>
          </cell>
          <cell r="AH66">
            <v>0</v>
          </cell>
          <cell r="AI66" t="str">
            <v>Glucose Syrup-BK-41/27</v>
          </cell>
          <cell r="AJ66">
            <v>1000</v>
          </cell>
          <cell r="AK66">
            <v>7263.1580000000004</v>
          </cell>
        </row>
        <row r="67">
          <cell r="C67" t="str">
            <v>M</v>
          </cell>
          <cell r="D67" t="str">
            <v>01001300AF</v>
          </cell>
          <cell r="E67" t="str">
            <v>Glucose Syrup-ISO-41/28</v>
          </cell>
          <cell r="F67" t="str">
            <v>5320</v>
          </cell>
          <cell r="G67" t="str">
            <v>1</v>
          </cell>
          <cell r="H67" t="str">
            <v>1</v>
          </cell>
          <cell r="I67" t="str">
            <v>Glucose Syrup 41 Be'/Super Conc.</v>
          </cell>
          <cell r="J67" t="str">
            <v>TO</v>
          </cell>
          <cell r="K67" t="str">
            <v>0080</v>
          </cell>
          <cell r="L67" t="str">
            <v>L</v>
          </cell>
          <cell r="M67" t="str">
            <v>000000000000250162</v>
          </cell>
          <cell r="N67" t="str">
            <v>Sodium  Carbonate 20 Kg./Bag</v>
          </cell>
          <cell r="O67" t="str">
            <v>KG</v>
          </cell>
          <cell r="P67">
            <v>0</v>
          </cell>
          <cell r="Q67" t="str">
            <v>13.12.2011</v>
          </cell>
          <cell r="R67" t="str">
            <v>31.12.9999</v>
          </cell>
          <cell r="S67">
            <v>0</v>
          </cell>
          <cell r="T67">
            <v>0</v>
          </cell>
          <cell r="U67">
            <v>0</v>
          </cell>
          <cell r="V67" t="str">
            <v>00000007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 t="str">
            <v>X</v>
          </cell>
          <cell r="AB67">
            <v>0</v>
          </cell>
          <cell r="AC67">
            <v>0</v>
          </cell>
          <cell r="AD67" t="str">
            <v>0.00</v>
          </cell>
          <cell r="AE67" t="str">
            <v>0.00</v>
          </cell>
          <cell r="AF67">
            <v>0</v>
          </cell>
          <cell r="AG67">
            <v>0</v>
          </cell>
          <cell r="AH67">
            <v>0</v>
          </cell>
          <cell r="AI67" t="str">
            <v>Glucose Syrup-BK-41/27</v>
          </cell>
          <cell r="AJ67">
            <v>1000</v>
          </cell>
          <cell r="AK67">
            <v>508.42099999999999</v>
          </cell>
        </row>
        <row r="68">
          <cell r="C68" t="str">
            <v>M</v>
          </cell>
          <cell r="D68" t="str">
            <v>01001300AF</v>
          </cell>
          <cell r="E68" t="str">
            <v>Glucose Syrup-ISO-41/28</v>
          </cell>
          <cell r="F68" t="str">
            <v>5320</v>
          </cell>
          <cell r="G68" t="str">
            <v>1</v>
          </cell>
          <cell r="H68" t="str">
            <v>1</v>
          </cell>
          <cell r="I68" t="str">
            <v>Glucose Syrup 41 Be'/Super Conc.</v>
          </cell>
          <cell r="J68" t="str">
            <v>TO</v>
          </cell>
          <cell r="K68" t="str">
            <v>0090</v>
          </cell>
          <cell r="L68" t="str">
            <v>L</v>
          </cell>
          <cell r="M68" t="str">
            <v>000000000000200053</v>
          </cell>
          <cell r="N68" t="str">
            <v>Treated Water</v>
          </cell>
          <cell r="O68" t="str">
            <v>M3</v>
          </cell>
          <cell r="P68" t="str">
            <v>X</v>
          </cell>
          <cell r="Q68" t="str">
            <v>13.12.2011</v>
          </cell>
          <cell r="R68" t="str">
            <v>31.12.9999</v>
          </cell>
          <cell r="S68">
            <v>0</v>
          </cell>
          <cell r="T68">
            <v>0</v>
          </cell>
          <cell r="U68">
            <v>0</v>
          </cell>
          <cell r="V68" t="str">
            <v>00000008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 t="str">
            <v>X</v>
          </cell>
          <cell r="AB68">
            <v>0</v>
          </cell>
          <cell r="AC68">
            <v>0</v>
          </cell>
          <cell r="AD68" t="str">
            <v>0.00</v>
          </cell>
          <cell r="AE68" t="str">
            <v>0.00</v>
          </cell>
          <cell r="AF68">
            <v>0</v>
          </cell>
          <cell r="AG68">
            <v>0</v>
          </cell>
          <cell r="AH68">
            <v>0</v>
          </cell>
          <cell r="AI68" t="str">
            <v>Glucose Syrup-BK-41/27</v>
          </cell>
          <cell r="AJ68">
            <v>1000</v>
          </cell>
          <cell r="AK68">
            <v>7263.1580000000004</v>
          </cell>
        </row>
        <row r="69">
          <cell r="C69" t="str">
            <v>M</v>
          </cell>
          <cell r="D69" t="str">
            <v>01001300AF</v>
          </cell>
          <cell r="E69" t="str">
            <v>Glucose Syrup-ISO-41/28</v>
          </cell>
          <cell r="F69" t="str">
            <v>5320</v>
          </cell>
          <cell r="G69" t="str">
            <v>1</v>
          </cell>
          <cell r="H69" t="str">
            <v>1</v>
          </cell>
          <cell r="I69" t="str">
            <v>Glucose Syrup 41 Be'/Super Conc.</v>
          </cell>
          <cell r="J69" t="str">
            <v>TO</v>
          </cell>
          <cell r="K69" t="str">
            <v>0100</v>
          </cell>
          <cell r="L69" t="str">
            <v>L</v>
          </cell>
          <cell r="M69" t="str">
            <v>000000000000250176</v>
          </cell>
          <cell r="N69" t="str">
            <v>Electricity</v>
          </cell>
          <cell r="O69" t="str">
            <v>KWH</v>
          </cell>
          <cell r="P69">
            <v>0</v>
          </cell>
          <cell r="Q69" t="str">
            <v>13.12.2011</v>
          </cell>
          <cell r="R69" t="str">
            <v>31.12.9999</v>
          </cell>
          <cell r="S69">
            <v>0</v>
          </cell>
          <cell r="T69">
            <v>0</v>
          </cell>
          <cell r="U69">
            <v>0</v>
          </cell>
          <cell r="V69" t="str">
            <v>00000009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 t="str">
            <v>X</v>
          </cell>
          <cell r="AB69">
            <v>0</v>
          </cell>
          <cell r="AC69">
            <v>0</v>
          </cell>
          <cell r="AD69" t="str">
            <v>0.00</v>
          </cell>
          <cell r="AE69" t="str">
            <v>0.00</v>
          </cell>
          <cell r="AF69">
            <v>0</v>
          </cell>
          <cell r="AG69">
            <v>0</v>
          </cell>
          <cell r="AH69">
            <v>0</v>
          </cell>
          <cell r="AI69" t="str">
            <v>Glucose Syrup-BK-41/27</v>
          </cell>
          <cell r="AJ69">
            <v>1000</v>
          </cell>
          <cell r="AK69">
            <v>47210.525999999998</v>
          </cell>
        </row>
        <row r="70">
          <cell r="C70" t="str">
            <v>M</v>
          </cell>
          <cell r="D70" t="str">
            <v>01001300AF</v>
          </cell>
          <cell r="E70" t="str">
            <v>Glucose Syrup-ISO-41/28</v>
          </cell>
          <cell r="F70" t="str">
            <v>5320</v>
          </cell>
          <cell r="G70" t="str">
            <v>1</v>
          </cell>
          <cell r="H70" t="str">
            <v>1</v>
          </cell>
          <cell r="I70" t="str">
            <v>Glucose Syrup 41 Be'/Super Conc.</v>
          </cell>
          <cell r="J70" t="str">
            <v>TO</v>
          </cell>
          <cell r="K70" t="str">
            <v>0110</v>
          </cell>
          <cell r="L70" t="str">
            <v>L</v>
          </cell>
          <cell r="M70" t="str">
            <v>000000000000200052</v>
          </cell>
          <cell r="N70" t="str">
            <v>Steam</v>
          </cell>
          <cell r="O70" t="str">
            <v>TO</v>
          </cell>
          <cell r="P70" t="str">
            <v>X</v>
          </cell>
          <cell r="Q70" t="str">
            <v>13.12.2011</v>
          </cell>
          <cell r="R70" t="str">
            <v>31.12.9999</v>
          </cell>
          <cell r="S70">
            <v>0</v>
          </cell>
          <cell r="T70">
            <v>0</v>
          </cell>
          <cell r="U70">
            <v>0</v>
          </cell>
          <cell r="V70" t="str">
            <v>00000010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 t="str">
            <v>X</v>
          </cell>
          <cell r="AB70">
            <v>0</v>
          </cell>
          <cell r="AC70">
            <v>0</v>
          </cell>
          <cell r="AD70" t="str">
            <v>0.00</v>
          </cell>
          <cell r="AE70" t="str">
            <v>0.00</v>
          </cell>
          <cell r="AF70">
            <v>0</v>
          </cell>
          <cell r="AG70">
            <v>0</v>
          </cell>
          <cell r="AH70">
            <v>0</v>
          </cell>
          <cell r="AI70" t="str">
            <v>Glucose Syrup-BK-41/27</v>
          </cell>
          <cell r="AJ70">
            <v>1000</v>
          </cell>
          <cell r="AK70">
            <v>1452.6320000000001</v>
          </cell>
        </row>
        <row r="71">
          <cell r="C71" t="str">
            <v>M</v>
          </cell>
          <cell r="D71" t="str">
            <v>01001300AF</v>
          </cell>
          <cell r="E71" t="str">
            <v>Glucose Syrup-ISO-41/28</v>
          </cell>
          <cell r="F71" t="str">
            <v>5320</v>
          </cell>
          <cell r="G71" t="str">
            <v>1</v>
          </cell>
          <cell r="H71" t="str">
            <v>1</v>
          </cell>
          <cell r="I71" t="str">
            <v>Glucose Syrup 41 Be'/Super Conc.</v>
          </cell>
          <cell r="J71" t="str">
            <v>TO</v>
          </cell>
          <cell r="K71" t="str">
            <v>0120</v>
          </cell>
          <cell r="L71" t="str">
            <v>L</v>
          </cell>
          <cell r="M71" t="str">
            <v>000000000000250166</v>
          </cell>
          <cell r="N71" t="str">
            <v>Termamyl Classic (NON GMOS) 30kg./DR.</v>
          </cell>
          <cell r="O71" t="str">
            <v>KG</v>
          </cell>
          <cell r="P71">
            <v>0</v>
          </cell>
          <cell r="Q71" t="str">
            <v>13.12.2011</v>
          </cell>
          <cell r="R71" t="str">
            <v>31.12.9999</v>
          </cell>
          <cell r="S71">
            <v>0</v>
          </cell>
          <cell r="T71">
            <v>0</v>
          </cell>
          <cell r="U71">
            <v>0</v>
          </cell>
          <cell r="V71" t="str">
            <v>00000011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 t="str">
            <v>X</v>
          </cell>
          <cell r="AB71">
            <v>0</v>
          </cell>
          <cell r="AC71">
            <v>0</v>
          </cell>
          <cell r="AD71" t="str">
            <v>0.00</v>
          </cell>
          <cell r="AE71" t="str">
            <v>0.00</v>
          </cell>
          <cell r="AF71">
            <v>0</v>
          </cell>
          <cell r="AG71">
            <v>0</v>
          </cell>
          <cell r="AH71">
            <v>0</v>
          </cell>
          <cell r="AI71" t="str">
            <v>Glucose Syrup-BK-41/27</v>
          </cell>
          <cell r="AJ71">
            <v>1000</v>
          </cell>
          <cell r="AK71">
            <v>546</v>
          </cell>
        </row>
        <row r="72">
          <cell r="C72" t="str">
            <v>M</v>
          </cell>
          <cell r="D72" t="str">
            <v>01001300AF</v>
          </cell>
          <cell r="E72" t="str">
            <v>Glucose Syrup-ISO-41/28</v>
          </cell>
          <cell r="F72" t="str">
            <v>5320</v>
          </cell>
          <cell r="G72" t="str">
            <v>1</v>
          </cell>
          <cell r="H72" t="str">
            <v>1</v>
          </cell>
          <cell r="I72" t="str">
            <v>Glucose Syrup 41 Be'/Super Conc.</v>
          </cell>
          <cell r="J72" t="str">
            <v>TO</v>
          </cell>
          <cell r="K72" t="str">
            <v>0130</v>
          </cell>
          <cell r="L72" t="str">
            <v>L</v>
          </cell>
          <cell r="M72" t="str">
            <v>000000000000250750</v>
          </cell>
          <cell r="N72" t="str">
            <v>Activated Carbon YL303(20kg/bag)</v>
          </cell>
          <cell r="O72" t="str">
            <v>KG</v>
          </cell>
          <cell r="P72">
            <v>0</v>
          </cell>
          <cell r="Q72" t="str">
            <v>03.01.2013</v>
          </cell>
          <cell r="R72" t="str">
            <v>31.12.9999</v>
          </cell>
          <cell r="S72" t="str">
            <v>500000000603</v>
          </cell>
          <cell r="T72">
            <v>0</v>
          </cell>
          <cell r="U72">
            <v>0</v>
          </cell>
          <cell r="V72" t="str">
            <v>00000013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 t="str">
            <v>X</v>
          </cell>
          <cell r="AB72">
            <v>0</v>
          </cell>
          <cell r="AC72">
            <v>0</v>
          </cell>
          <cell r="AD72" t="str">
            <v>0.00</v>
          </cell>
          <cell r="AE72" t="str">
            <v>0.00</v>
          </cell>
          <cell r="AF72">
            <v>0</v>
          </cell>
          <cell r="AG72">
            <v>0</v>
          </cell>
          <cell r="AH72">
            <v>0</v>
          </cell>
          <cell r="AI72" t="str">
            <v>Glucose Syrup-BK-41/27</v>
          </cell>
          <cell r="AJ72">
            <v>1000</v>
          </cell>
          <cell r="AK72">
            <v>675</v>
          </cell>
        </row>
        <row r="73">
          <cell r="C73" t="str">
            <v>M</v>
          </cell>
          <cell r="D73" t="str">
            <v>01001301AB</v>
          </cell>
          <cell r="E73" t="str">
            <v>Glucose Syrup-BK-41/27</v>
          </cell>
          <cell r="F73" t="str">
            <v>5320</v>
          </cell>
          <cell r="G73" t="str">
            <v>1</v>
          </cell>
          <cell r="H73" t="str">
            <v>1</v>
          </cell>
          <cell r="I73" t="str">
            <v>Glucose Syrup 41 Be'/Super Conc.</v>
          </cell>
          <cell r="J73" t="str">
            <v>TO</v>
          </cell>
          <cell r="K73" t="str">
            <v>0010</v>
          </cell>
          <cell r="L73" t="str">
            <v>L</v>
          </cell>
          <cell r="M73" t="str">
            <v>000000000000200050</v>
          </cell>
          <cell r="N73" t="str">
            <v>Slurry</v>
          </cell>
          <cell r="O73" t="str">
            <v>TO</v>
          </cell>
          <cell r="P73" t="str">
            <v>X</v>
          </cell>
          <cell r="Q73" t="str">
            <v>19.12.2011</v>
          </cell>
          <cell r="R73" t="str">
            <v>31.12.9999</v>
          </cell>
          <cell r="S73">
            <v>0</v>
          </cell>
          <cell r="T73">
            <v>0</v>
          </cell>
          <cell r="U73">
            <v>0</v>
          </cell>
          <cell r="V73" t="str">
            <v>00000001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 t="str">
            <v>X</v>
          </cell>
          <cell r="AB73">
            <v>0</v>
          </cell>
          <cell r="AC73">
            <v>0</v>
          </cell>
          <cell r="AD73" t="str">
            <v>0.00</v>
          </cell>
          <cell r="AE73" t="str">
            <v>0.00</v>
          </cell>
          <cell r="AF73">
            <v>0</v>
          </cell>
          <cell r="AG73">
            <v>0</v>
          </cell>
          <cell r="AH73">
            <v>0</v>
          </cell>
          <cell r="AI73" t="str">
            <v>Glucose Syrup-BK-41/27</v>
          </cell>
          <cell r="AJ73">
            <v>1000</v>
          </cell>
          <cell r="AK73">
            <v>1578.9469999999999</v>
          </cell>
        </row>
        <row r="74">
          <cell r="C74" t="str">
            <v>M</v>
          </cell>
          <cell r="D74" t="str">
            <v>01001301AB</v>
          </cell>
          <cell r="E74" t="str">
            <v>Glucose Syrup-BK-41/27</v>
          </cell>
          <cell r="F74" t="str">
            <v>5320</v>
          </cell>
          <cell r="G74" t="str">
            <v>1</v>
          </cell>
          <cell r="H74" t="str">
            <v>1</v>
          </cell>
          <cell r="I74" t="str">
            <v>Glucose Syrup 41 Be'/Super Conc.</v>
          </cell>
          <cell r="J74" t="str">
            <v>TO</v>
          </cell>
          <cell r="K74" t="str">
            <v>0030</v>
          </cell>
          <cell r="L74" t="str">
            <v>L</v>
          </cell>
          <cell r="M74" t="str">
            <v>000000000000250152</v>
          </cell>
          <cell r="N74" t="str">
            <v>Sodium Matabisulphite 25kg.</v>
          </cell>
          <cell r="O74" t="str">
            <v>KG</v>
          </cell>
          <cell r="P74">
            <v>0</v>
          </cell>
          <cell r="Q74" t="str">
            <v>19.12.2011</v>
          </cell>
          <cell r="R74" t="str">
            <v>31.12.9999</v>
          </cell>
          <cell r="S74">
            <v>0</v>
          </cell>
          <cell r="T74">
            <v>0</v>
          </cell>
          <cell r="U74">
            <v>0</v>
          </cell>
          <cell r="V74" t="str">
            <v>00000002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 t="str">
            <v>X</v>
          </cell>
          <cell r="AB74">
            <v>0</v>
          </cell>
          <cell r="AC74">
            <v>0</v>
          </cell>
          <cell r="AD74" t="str">
            <v>0.00</v>
          </cell>
          <cell r="AE74" t="str">
            <v>0.00</v>
          </cell>
          <cell r="AF74">
            <v>0</v>
          </cell>
          <cell r="AG74">
            <v>0</v>
          </cell>
          <cell r="AH74">
            <v>0</v>
          </cell>
          <cell r="AI74" t="str">
            <v>Glucose Syrup-BK-41/27</v>
          </cell>
          <cell r="AJ74">
            <v>1000</v>
          </cell>
          <cell r="AK74">
            <v>566.52599999999995</v>
          </cell>
        </row>
        <row r="75">
          <cell r="C75" t="str">
            <v>M</v>
          </cell>
          <cell r="D75" t="str">
            <v>01001301AB</v>
          </cell>
          <cell r="E75" t="str">
            <v>Glucose Syrup-BK-41/27</v>
          </cell>
          <cell r="F75" t="str">
            <v>5320</v>
          </cell>
          <cell r="G75" t="str">
            <v>1</v>
          </cell>
          <cell r="H75" t="str">
            <v>1</v>
          </cell>
          <cell r="I75" t="str">
            <v>Glucose Syrup 41 Be'/Super Conc.</v>
          </cell>
          <cell r="J75" t="str">
            <v>TO</v>
          </cell>
          <cell r="K75" t="str">
            <v>0040</v>
          </cell>
          <cell r="L75" t="str">
            <v>L</v>
          </cell>
          <cell r="M75" t="str">
            <v>000000000000250160</v>
          </cell>
          <cell r="N75" t="str">
            <v>Hydrochloric  Acid 35%</v>
          </cell>
          <cell r="O75" t="str">
            <v>KG</v>
          </cell>
          <cell r="P75">
            <v>0</v>
          </cell>
          <cell r="Q75" t="str">
            <v>19.12.2011</v>
          </cell>
          <cell r="R75" t="str">
            <v>31.12.9999</v>
          </cell>
          <cell r="S75">
            <v>0</v>
          </cell>
          <cell r="T75">
            <v>0</v>
          </cell>
          <cell r="U75">
            <v>0</v>
          </cell>
          <cell r="V75" t="str">
            <v>00000003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 t="str">
            <v>X</v>
          </cell>
          <cell r="AB75">
            <v>0</v>
          </cell>
          <cell r="AC75">
            <v>0</v>
          </cell>
          <cell r="AD75" t="str">
            <v>0.00</v>
          </cell>
          <cell r="AE75" t="str">
            <v>0.00</v>
          </cell>
          <cell r="AF75">
            <v>0</v>
          </cell>
          <cell r="AG75">
            <v>0</v>
          </cell>
          <cell r="AH75">
            <v>0</v>
          </cell>
          <cell r="AI75" t="str">
            <v>Glucose Syrup-BK-41/27</v>
          </cell>
          <cell r="AJ75">
            <v>1000</v>
          </cell>
          <cell r="AK75">
            <v>32684.210999999999</v>
          </cell>
        </row>
        <row r="76">
          <cell r="C76" t="str">
            <v>M</v>
          </cell>
          <cell r="D76" t="str">
            <v>01001301AB</v>
          </cell>
          <cell r="E76" t="str">
            <v>Glucose Syrup-BK-41/27</v>
          </cell>
          <cell r="F76" t="str">
            <v>5320</v>
          </cell>
          <cell r="G76" t="str">
            <v>1</v>
          </cell>
          <cell r="H76" t="str">
            <v>1</v>
          </cell>
          <cell r="I76" t="str">
            <v>Glucose Syrup 41 Be'/Super Conc.</v>
          </cell>
          <cell r="J76" t="str">
            <v>TO</v>
          </cell>
          <cell r="K76" t="str">
            <v>0050</v>
          </cell>
          <cell r="L76" t="str">
            <v>L</v>
          </cell>
          <cell r="M76" t="str">
            <v>000000000000250187</v>
          </cell>
          <cell r="N76" t="str">
            <v>Sodium  Hydroxide (โซดาไฟ) 50%</v>
          </cell>
          <cell r="O76" t="str">
            <v>KG</v>
          </cell>
          <cell r="P76">
            <v>0</v>
          </cell>
          <cell r="Q76" t="str">
            <v>19.12.2011</v>
          </cell>
          <cell r="R76" t="str">
            <v>31.12.9999</v>
          </cell>
          <cell r="S76">
            <v>0</v>
          </cell>
          <cell r="T76">
            <v>0</v>
          </cell>
          <cell r="U76">
            <v>0</v>
          </cell>
          <cell r="V76" t="str">
            <v>00000004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 t="str">
            <v>X</v>
          </cell>
          <cell r="AB76">
            <v>0</v>
          </cell>
          <cell r="AC76">
            <v>0</v>
          </cell>
          <cell r="AD76" t="str">
            <v>0.00</v>
          </cell>
          <cell r="AE76" t="str">
            <v>0.00</v>
          </cell>
          <cell r="AF76">
            <v>0</v>
          </cell>
          <cell r="AG76">
            <v>0</v>
          </cell>
          <cell r="AH76">
            <v>0</v>
          </cell>
          <cell r="AI76" t="str">
            <v>Glucose Syrup-BK-41/27</v>
          </cell>
          <cell r="AJ76">
            <v>1000</v>
          </cell>
          <cell r="AK76">
            <v>29052.632000000001</v>
          </cell>
        </row>
        <row r="77">
          <cell r="C77" t="str">
            <v>M</v>
          </cell>
          <cell r="D77" t="str">
            <v>01001301AB</v>
          </cell>
          <cell r="E77" t="str">
            <v>Glucose Syrup-BK-41/27</v>
          </cell>
          <cell r="F77" t="str">
            <v>5320</v>
          </cell>
          <cell r="G77" t="str">
            <v>1</v>
          </cell>
          <cell r="H77" t="str">
            <v>1</v>
          </cell>
          <cell r="I77" t="str">
            <v>Glucose Syrup 41 Be'/Super Conc.</v>
          </cell>
          <cell r="J77" t="str">
            <v>TO</v>
          </cell>
          <cell r="K77" t="str">
            <v>0060</v>
          </cell>
          <cell r="L77" t="str">
            <v>L</v>
          </cell>
          <cell r="M77" t="str">
            <v>000000000000250631</v>
          </cell>
          <cell r="N77" t="str">
            <v>Activated Carbon S4W10LT-01 (20 kg/Bag)</v>
          </cell>
          <cell r="O77" t="str">
            <v>KG</v>
          </cell>
          <cell r="P77">
            <v>0</v>
          </cell>
          <cell r="Q77" t="str">
            <v>03.01.2013</v>
          </cell>
          <cell r="R77" t="str">
            <v>31.12.9999</v>
          </cell>
          <cell r="S77" t="str">
            <v>500000000603</v>
          </cell>
          <cell r="T77">
            <v>0</v>
          </cell>
          <cell r="U77">
            <v>0</v>
          </cell>
          <cell r="V77" t="str">
            <v>00000005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 t="str">
            <v>X</v>
          </cell>
          <cell r="AB77">
            <v>0</v>
          </cell>
          <cell r="AC77">
            <v>0</v>
          </cell>
          <cell r="AD77" t="str">
            <v>0.00</v>
          </cell>
          <cell r="AE77" t="str">
            <v>0.00</v>
          </cell>
          <cell r="AF77">
            <v>0</v>
          </cell>
          <cell r="AG77">
            <v>0</v>
          </cell>
          <cell r="AH77">
            <v>0</v>
          </cell>
          <cell r="AI77" t="str">
            <v>Glucose Syrup-BK-41/27</v>
          </cell>
          <cell r="AJ77">
            <v>1000</v>
          </cell>
          <cell r="AK77">
            <v>225</v>
          </cell>
        </row>
        <row r="78">
          <cell r="C78" t="str">
            <v>M</v>
          </cell>
          <cell r="D78" t="str">
            <v>01001301AB</v>
          </cell>
          <cell r="E78" t="str">
            <v>Glucose Syrup-BK-41/27</v>
          </cell>
          <cell r="F78" t="str">
            <v>5320</v>
          </cell>
          <cell r="G78" t="str">
            <v>1</v>
          </cell>
          <cell r="H78" t="str">
            <v>1</v>
          </cell>
          <cell r="I78" t="str">
            <v>Glucose Syrup 41 Be'/Super Conc.</v>
          </cell>
          <cell r="J78" t="str">
            <v>TO</v>
          </cell>
          <cell r="K78" t="str">
            <v>0070</v>
          </cell>
          <cell r="L78" t="str">
            <v>L</v>
          </cell>
          <cell r="M78" t="str">
            <v>000000000000250814</v>
          </cell>
          <cell r="N78" t="str">
            <v>Filter Aid K700  20kg.</v>
          </cell>
          <cell r="O78" t="str">
            <v>KG</v>
          </cell>
          <cell r="P78">
            <v>0</v>
          </cell>
          <cell r="Q78" t="str">
            <v>19.12.2011</v>
          </cell>
          <cell r="R78" t="str">
            <v>31.12.9999</v>
          </cell>
          <cell r="S78">
            <v>0</v>
          </cell>
          <cell r="T78">
            <v>0</v>
          </cell>
          <cell r="U78">
            <v>0</v>
          </cell>
          <cell r="V78" t="str">
            <v>00000006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 t="str">
            <v>X</v>
          </cell>
          <cell r="AB78">
            <v>0</v>
          </cell>
          <cell r="AC78">
            <v>0</v>
          </cell>
          <cell r="AD78" t="str">
            <v>0.00</v>
          </cell>
          <cell r="AE78" t="str">
            <v>0.00</v>
          </cell>
          <cell r="AF78">
            <v>0</v>
          </cell>
          <cell r="AG78">
            <v>0</v>
          </cell>
          <cell r="AH78">
            <v>0</v>
          </cell>
          <cell r="AI78" t="str">
            <v>Glucose Syrup-BK-41/27</v>
          </cell>
          <cell r="AJ78">
            <v>1000</v>
          </cell>
          <cell r="AK78">
            <v>7263.1580000000004</v>
          </cell>
        </row>
        <row r="79">
          <cell r="C79" t="str">
            <v>M</v>
          </cell>
          <cell r="D79" t="str">
            <v>01001301AB</v>
          </cell>
          <cell r="E79" t="str">
            <v>Glucose Syrup-BK-41/27</v>
          </cell>
          <cell r="F79" t="str">
            <v>5320</v>
          </cell>
          <cell r="G79" t="str">
            <v>1</v>
          </cell>
          <cell r="H79" t="str">
            <v>1</v>
          </cell>
          <cell r="I79" t="str">
            <v>Glucose Syrup 41 Be'/Super Conc.</v>
          </cell>
          <cell r="J79" t="str">
            <v>TO</v>
          </cell>
          <cell r="K79" t="str">
            <v>0080</v>
          </cell>
          <cell r="L79" t="str">
            <v>L</v>
          </cell>
          <cell r="M79" t="str">
            <v>000000000000250167</v>
          </cell>
          <cell r="N79" t="str">
            <v>Sodium Carbonate 50 kg.</v>
          </cell>
          <cell r="O79" t="str">
            <v>KG</v>
          </cell>
          <cell r="P79">
            <v>0</v>
          </cell>
          <cell r="Q79" t="str">
            <v>19.12.2011</v>
          </cell>
          <cell r="R79" t="str">
            <v>31.12.9999</v>
          </cell>
          <cell r="S79">
            <v>0</v>
          </cell>
          <cell r="T79">
            <v>0</v>
          </cell>
          <cell r="U79">
            <v>0</v>
          </cell>
          <cell r="V79" t="str">
            <v>00000007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 t="str">
            <v>X</v>
          </cell>
          <cell r="AB79">
            <v>0</v>
          </cell>
          <cell r="AC79">
            <v>0</v>
          </cell>
          <cell r="AD79" t="str">
            <v>0.00</v>
          </cell>
          <cell r="AE79" t="str">
            <v>0.00</v>
          </cell>
          <cell r="AF79">
            <v>0</v>
          </cell>
          <cell r="AG79">
            <v>0</v>
          </cell>
          <cell r="AH79">
            <v>0</v>
          </cell>
          <cell r="AI79" t="str">
            <v>Glucose Syrup-BK-41/27</v>
          </cell>
          <cell r="AJ79">
            <v>1000</v>
          </cell>
          <cell r="AK79">
            <v>508.42099999999999</v>
          </cell>
        </row>
        <row r="80">
          <cell r="C80" t="str">
            <v>M</v>
          </cell>
          <cell r="D80" t="str">
            <v>01001301AB</v>
          </cell>
          <cell r="E80" t="str">
            <v>Glucose Syrup-BK-41/27</v>
          </cell>
          <cell r="F80" t="str">
            <v>5320</v>
          </cell>
          <cell r="G80" t="str">
            <v>1</v>
          </cell>
          <cell r="H80" t="str">
            <v>1</v>
          </cell>
          <cell r="I80" t="str">
            <v>Glucose Syrup 41 Be'/Super Conc.</v>
          </cell>
          <cell r="J80" t="str">
            <v>TO</v>
          </cell>
          <cell r="K80" t="str">
            <v>0090</v>
          </cell>
          <cell r="L80" t="str">
            <v>L</v>
          </cell>
          <cell r="M80" t="str">
            <v>000000000000200053</v>
          </cell>
          <cell r="N80" t="str">
            <v>Treated Water</v>
          </cell>
          <cell r="O80" t="str">
            <v>M3</v>
          </cell>
          <cell r="P80" t="str">
            <v>X</v>
          </cell>
          <cell r="Q80" t="str">
            <v>19.12.2011</v>
          </cell>
          <cell r="R80" t="str">
            <v>31.12.9999</v>
          </cell>
          <cell r="S80">
            <v>0</v>
          </cell>
          <cell r="T80">
            <v>0</v>
          </cell>
          <cell r="U80">
            <v>0</v>
          </cell>
          <cell r="V80" t="str">
            <v>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 t="str">
            <v>X</v>
          </cell>
          <cell r="AB80">
            <v>0</v>
          </cell>
          <cell r="AC80">
            <v>0</v>
          </cell>
          <cell r="AD80" t="str">
            <v>0.00</v>
          </cell>
          <cell r="AE80" t="str">
            <v>0.00</v>
          </cell>
          <cell r="AF80">
            <v>0</v>
          </cell>
          <cell r="AG80">
            <v>0</v>
          </cell>
          <cell r="AH80">
            <v>0</v>
          </cell>
          <cell r="AI80" t="str">
            <v>Glucose Syrup-BK-41/27</v>
          </cell>
          <cell r="AJ80">
            <v>1000</v>
          </cell>
          <cell r="AK80">
            <v>7263.1580000000004</v>
          </cell>
        </row>
        <row r="81">
          <cell r="C81" t="str">
            <v>M</v>
          </cell>
          <cell r="D81" t="str">
            <v>01001301AB</v>
          </cell>
          <cell r="E81" t="str">
            <v>Glucose Syrup-BK-41/27</v>
          </cell>
          <cell r="F81" t="str">
            <v>5320</v>
          </cell>
          <cell r="G81" t="str">
            <v>1</v>
          </cell>
          <cell r="H81" t="str">
            <v>1</v>
          </cell>
          <cell r="I81" t="str">
            <v>Glucose Syrup 41 Be'/Super Conc.</v>
          </cell>
          <cell r="J81" t="str">
            <v>TO</v>
          </cell>
          <cell r="K81" t="str">
            <v>0100</v>
          </cell>
          <cell r="L81" t="str">
            <v>L</v>
          </cell>
          <cell r="M81" t="str">
            <v>000000000000250176</v>
          </cell>
          <cell r="N81" t="str">
            <v>Electricity</v>
          </cell>
          <cell r="O81" t="str">
            <v>KWH</v>
          </cell>
          <cell r="P81">
            <v>0</v>
          </cell>
          <cell r="Q81" t="str">
            <v>19.12.2011</v>
          </cell>
          <cell r="R81" t="str">
            <v>31.12.9999</v>
          </cell>
          <cell r="S81">
            <v>0</v>
          </cell>
          <cell r="T81">
            <v>0</v>
          </cell>
          <cell r="U81">
            <v>0</v>
          </cell>
          <cell r="V81" t="str">
            <v>00000009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 t="str">
            <v>X</v>
          </cell>
          <cell r="AB81">
            <v>0</v>
          </cell>
          <cell r="AC81">
            <v>0</v>
          </cell>
          <cell r="AD81" t="str">
            <v>0.00</v>
          </cell>
          <cell r="AE81" t="str">
            <v>0.00</v>
          </cell>
          <cell r="AF81">
            <v>0</v>
          </cell>
          <cell r="AG81">
            <v>0</v>
          </cell>
          <cell r="AH81">
            <v>0</v>
          </cell>
          <cell r="AI81" t="str">
            <v>Glucose Syrup-BK-41/27</v>
          </cell>
          <cell r="AJ81">
            <v>1000</v>
          </cell>
          <cell r="AK81">
            <v>47210.525999999998</v>
          </cell>
        </row>
        <row r="82">
          <cell r="C82" t="str">
            <v>M</v>
          </cell>
          <cell r="D82" t="str">
            <v>01001301AB</v>
          </cell>
          <cell r="E82" t="str">
            <v>Glucose Syrup-BK-41/27</v>
          </cell>
          <cell r="F82" t="str">
            <v>5320</v>
          </cell>
          <cell r="G82" t="str">
            <v>1</v>
          </cell>
          <cell r="H82" t="str">
            <v>1</v>
          </cell>
          <cell r="I82" t="str">
            <v>Glucose Syrup 41 Be'/Super Conc.</v>
          </cell>
          <cell r="J82" t="str">
            <v>TO</v>
          </cell>
          <cell r="K82" t="str">
            <v>0110</v>
          </cell>
          <cell r="L82" t="str">
            <v>L</v>
          </cell>
          <cell r="M82" t="str">
            <v>000000000000200052</v>
          </cell>
          <cell r="N82" t="str">
            <v>Steam</v>
          </cell>
          <cell r="O82" t="str">
            <v>TO</v>
          </cell>
          <cell r="P82" t="str">
            <v>X</v>
          </cell>
          <cell r="Q82" t="str">
            <v>19.12.2011</v>
          </cell>
          <cell r="R82" t="str">
            <v>31.12.9999</v>
          </cell>
          <cell r="S82">
            <v>0</v>
          </cell>
          <cell r="T82">
            <v>0</v>
          </cell>
          <cell r="U82">
            <v>0</v>
          </cell>
          <cell r="V82" t="str">
            <v>00000010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 t="str">
            <v>X</v>
          </cell>
          <cell r="AB82">
            <v>0</v>
          </cell>
          <cell r="AC82">
            <v>0</v>
          </cell>
          <cell r="AD82" t="str">
            <v>0.00</v>
          </cell>
          <cell r="AE82" t="str">
            <v>0.00</v>
          </cell>
          <cell r="AF82">
            <v>0</v>
          </cell>
          <cell r="AG82">
            <v>0</v>
          </cell>
          <cell r="AH82">
            <v>0</v>
          </cell>
          <cell r="AI82" t="str">
            <v>Glucose Syrup-BK-41/27</v>
          </cell>
          <cell r="AJ82">
            <v>1000</v>
          </cell>
          <cell r="AK82">
            <v>1452.6320000000001</v>
          </cell>
        </row>
        <row r="83">
          <cell r="C83" t="str">
            <v>M</v>
          </cell>
          <cell r="D83" t="str">
            <v>01001301AB</v>
          </cell>
          <cell r="E83" t="str">
            <v>Glucose Syrup-BK-41/27</v>
          </cell>
          <cell r="F83" t="str">
            <v>5320</v>
          </cell>
          <cell r="G83" t="str">
            <v>1</v>
          </cell>
          <cell r="H83" t="str">
            <v>1</v>
          </cell>
          <cell r="I83" t="str">
            <v>Glucose Syrup 41 Be'/Super Conc.</v>
          </cell>
          <cell r="J83" t="str">
            <v>TO</v>
          </cell>
          <cell r="K83" t="str">
            <v>0120</v>
          </cell>
          <cell r="L83" t="str">
            <v>L</v>
          </cell>
          <cell r="M83" t="str">
            <v>000000000000250166</v>
          </cell>
          <cell r="N83" t="str">
            <v>Termamyl Classic (NON GMOS) 30kg./DR.</v>
          </cell>
          <cell r="O83" t="str">
            <v>KG</v>
          </cell>
          <cell r="P83">
            <v>0</v>
          </cell>
          <cell r="Q83" t="str">
            <v>19.12.2011</v>
          </cell>
          <cell r="R83" t="str">
            <v>31.12.9999</v>
          </cell>
          <cell r="S83">
            <v>0</v>
          </cell>
          <cell r="T83">
            <v>0</v>
          </cell>
          <cell r="U83">
            <v>0</v>
          </cell>
          <cell r="V83" t="str">
            <v>00000011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>X</v>
          </cell>
          <cell r="AB83">
            <v>0</v>
          </cell>
          <cell r="AC83">
            <v>0</v>
          </cell>
          <cell r="AD83" t="str">
            <v>0.00</v>
          </cell>
          <cell r="AE83" t="str">
            <v>0.00</v>
          </cell>
          <cell r="AF83">
            <v>0</v>
          </cell>
          <cell r="AG83">
            <v>0</v>
          </cell>
          <cell r="AH83">
            <v>0</v>
          </cell>
          <cell r="AI83" t="str">
            <v>Glucose Syrup-BK-41/27</v>
          </cell>
          <cell r="AJ83">
            <v>1000</v>
          </cell>
          <cell r="AK83">
            <v>546</v>
          </cell>
        </row>
        <row r="84">
          <cell r="C84" t="str">
            <v>M</v>
          </cell>
          <cell r="D84" t="str">
            <v>01001301AB</v>
          </cell>
          <cell r="E84" t="str">
            <v>Glucose Syrup-BK-41/27</v>
          </cell>
          <cell r="F84" t="str">
            <v>5320</v>
          </cell>
          <cell r="G84" t="str">
            <v>1</v>
          </cell>
          <cell r="H84" t="str">
            <v>1</v>
          </cell>
          <cell r="I84" t="str">
            <v>Glucose Syrup 41 Be'/Super Conc.</v>
          </cell>
          <cell r="J84" t="str">
            <v>TO</v>
          </cell>
          <cell r="K84" t="str">
            <v>0130</v>
          </cell>
          <cell r="L84" t="str">
            <v>L</v>
          </cell>
          <cell r="M84" t="str">
            <v>000000000000250750</v>
          </cell>
          <cell r="N84" t="str">
            <v>Activated Carbon YL303(20kg/bag)</v>
          </cell>
          <cell r="O84" t="str">
            <v>KG</v>
          </cell>
          <cell r="P84">
            <v>0</v>
          </cell>
          <cell r="Q84" t="str">
            <v>03.01.2013</v>
          </cell>
          <cell r="R84" t="str">
            <v>31.12.9999</v>
          </cell>
          <cell r="S84" t="str">
            <v>500000000603</v>
          </cell>
          <cell r="T84">
            <v>0</v>
          </cell>
          <cell r="U84">
            <v>0</v>
          </cell>
          <cell r="V84" t="str">
            <v>00000013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 t="str">
            <v>X</v>
          </cell>
          <cell r="AB84">
            <v>0</v>
          </cell>
          <cell r="AC84">
            <v>0</v>
          </cell>
          <cell r="AD84" t="str">
            <v>0.00</v>
          </cell>
          <cell r="AE84" t="str">
            <v>0.00</v>
          </cell>
          <cell r="AF84">
            <v>0</v>
          </cell>
          <cell r="AG84">
            <v>0</v>
          </cell>
          <cell r="AH84">
            <v>0</v>
          </cell>
          <cell r="AI84" t="str">
            <v>Glucose Syrup-BK-41/27</v>
          </cell>
          <cell r="AJ84">
            <v>1000</v>
          </cell>
          <cell r="AK84">
            <v>675</v>
          </cell>
        </row>
        <row r="85">
          <cell r="C85" t="str">
            <v>M</v>
          </cell>
          <cell r="D85" t="str">
            <v>01001301OI</v>
          </cell>
          <cell r="E85" t="str">
            <v>Glucose Syrup-PD-41/27</v>
          </cell>
          <cell r="F85" t="str">
            <v>5320</v>
          </cell>
          <cell r="G85" t="str">
            <v>1</v>
          </cell>
          <cell r="H85" t="str">
            <v>1</v>
          </cell>
          <cell r="I85" t="str">
            <v>Glucose Syrup 41 Be'/Super Conc.</v>
          </cell>
          <cell r="J85" t="str">
            <v>TO</v>
          </cell>
          <cell r="K85" t="str">
            <v>0010</v>
          </cell>
          <cell r="L85" t="str">
            <v>L</v>
          </cell>
          <cell r="M85" t="str">
            <v>000000000000200050</v>
          </cell>
          <cell r="N85" t="str">
            <v>Slurry</v>
          </cell>
          <cell r="O85" t="str">
            <v>TO</v>
          </cell>
          <cell r="P85" t="str">
            <v>X</v>
          </cell>
          <cell r="Q85" t="str">
            <v>07.09.2012</v>
          </cell>
          <cell r="R85" t="str">
            <v>31.12.9999</v>
          </cell>
          <cell r="S85">
            <v>0</v>
          </cell>
          <cell r="T85">
            <v>0</v>
          </cell>
          <cell r="U85">
            <v>0</v>
          </cell>
          <cell r="V85" t="str">
            <v>00000001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 t="str">
            <v>X</v>
          </cell>
          <cell r="AB85">
            <v>0</v>
          </cell>
          <cell r="AC85">
            <v>0</v>
          </cell>
          <cell r="AD85" t="str">
            <v>0.00</v>
          </cell>
          <cell r="AE85" t="str">
            <v>0.00</v>
          </cell>
          <cell r="AF85">
            <v>0</v>
          </cell>
          <cell r="AG85">
            <v>0</v>
          </cell>
          <cell r="AH85">
            <v>0</v>
          </cell>
          <cell r="AI85" t="str">
            <v>Glucose Syrup-BK-41/27</v>
          </cell>
          <cell r="AJ85">
            <v>1000</v>
          </cell>
          <cell r="AK85">
            <v>1578.9469999999999</v>
          </cell>
        </row>
        <row r="86">
          <cell r="C86" t="str">
            <v>M</v>
          </cell>
          <cell r="D86" t="str">
            <v>01001301OI</v>
          </cell>
          <cell r="E86" t="str">
            <v>Glucose Syrup-PD-41/27</v>
          </cell>
          <cell r="F86" t="str">
            <v>5320</v>
          </cell>
          <cell r="G86" t="str">
            <v>1</v>
          </cell>
          <cell r="H86" t="str">
            <v>1</v>
          </cell>
          <cell r="I86" t="str">
            <v>Glucose Syrup 41 Be'/Super Conc.</v>
          </cell>
          <cell r="J86" t="str">
            <v>TO</v>
          </cell>
          <cell r="K86" t="str">
            <v>0030</v>
          </cell>
          <cell r="L86" t="str">
            <v>L</v>
          </cell>
          <cell r="M86" t="str">
            <v>000000000000250152</v>
          </cell>
          <cell r="N86" t="str">
            <v>Sodium Matabisulphite 25kg.</v>
          </cell>
          <cell r="O86" t="str">
            <v>KG</v>
          </cell>
          <cell r="P86">
            <v>0</v>
          </cell>
          <cell r="Q86" t="str">
            <v>07.09.2012</v>
          </cell>
          <cell r="R86" t="str">
            <v>31.12.9999</v>
          </cell>
          <cell r="S86">
            <v>0</v>
          </cell>
          <cell r="T86">
            <v>0</v>
          </cell>
          <cell r="U86">
            <v>0</v>
          </cell>
          <cell r="V86" t="str">
            <v>00000002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 t="str">
            <v>X</v>
          </cell>
          <cell r="AB86">
            <v>0</v>
          </cell>
          <cell r="AC86">
            <v>0</v>
          </cell>
          <cell r="AD86" t="str">
            <v>0.00</v>
          </cell>
          <cell r="AE86" t="str">
            <v>0.00</v>
          </cell>
          <cell r="AF86">
            <v>0</v>
          </cell>
          <cell r="AG86">
            <v>0</v>
          </cell>
          <cell r="AH86">
            <v>0</v>
          </cell>
          <cell r="AI86" t="str">
            <v>Glucose Syrup-BK-41/27</v>
          </cell>
          <cell r="AJ86">
            <v>1000</v>
          </cell>
          <cell r="AK86">
            <v>566.52599999999995</v>
          </cell>
        </row>
        <row r="87">
          <cell r="C87" t="str">
            <v>M</v>
          </cell>
          <cell r="D87" t="str">
            <v>01001301OI</v>
          </cell>
          <cell r="E87" t="str">
            <v>Glucose Syrup-PD-41/27</v>
          </cell>
          <cell r="F87" t="str">
            <v>5320</v>
          </cell>
          <cell r="G87" t="str">
            <v>1</v>
          </cell>
          <cell r="H87" t="str">
            <v>1</v>
          </cell>
          <cell r="I87" t="str">
            <v>Glucose Syrup 41 Be'/Super Conc.</v>
          </cell>
          <cell r="J87" t="str">
            <v>TO</v>
          </cell>
          <cell r="K87" t="str">
            <v>0040</v>
          </cell>
          <cell r="L87" t="str">
            <v>L</v>
          </cell>
          <cell r="M87" t="str">
            <v>000000000000250160</v>
          </cell>
          <cell r="N87" t="str">
            <v>Hydrochloric  Acid 35%</v>
          </cell>
          <cell r="O87" t="str">
            <v>KG</v>
          </cell>
          <cell r="P87">
            <v>0</v>
          </cell>
          <cell r="Q87" t="str">
            <v>07.09.2012</v>
          </cell>
          <cell r="R87" t="str">
            <v>31.12.9999</v>
          </cell>
          <cell r="S87">
            <v>0</v>
          </cell>
          <cell r="T87">
            <v>0</v>
          </cell>
          <cell r="U87">
            <v>0</v>
          </cell>
          <cell r="V87" t="str">
            <v>00000003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 t="str">
            <v>X</v>
          </cell>
          <cell r="AB87">
            <v>0</v>
          </cell>
          <cell r="AC87">
            <v>0</v>
          </cell>
          <cell r="AD87" t="str">
            <v>0.00</v>
          </cell>
          <cell r="AE87" t="str">
            <v>0.00</v>
          </cell>
          <cell r="AF87">
            <v>0</v>
          </cell>
          <cell r="AG87">
            <v>0</v>
          </cell>
          <cell r="AH87">
            <v>0</v>
          </cell>
          <cell r="AI87" t="str">
            <v>Glucose Syrup-BK-41/27</v>
          </cell>
          <cell r="AJ87">
            <v>1000</v>
          </cell>
          <cell r="AK87">
            <v>32684.210999999999</v>
          </cell>
        </row>
        <row r="88">
          <cell r="C88" t="str">
            <v>M</v>
          </cell>
          <cell r="D88" t="str">
            <v>01001301OI</v>
          </cell>
          <cell r="E88" t="str">
            <v>Glucose Syrup-PD-41/27</v>
          </cell>
          <cell r="F88" t="str">
            <v>5320</v>
          </cell>
          <cell r="G88" t="str">
            <v>1</v>
          </cell>
          <cell r="H88" t="str">
            <v>1</v>
          </cell>
          <cell r="I88" t="str">
            <v>Glucose Syrup 41 Be'/Super Conc.</v>
          </cell>
          <cell r="J88" t="str">
            <v>TO</v>
          </cell>
          <cell r="K88" t="str">
            <v>0050</v>
          </cell>
          <cell r="L88" t="str">
            <v>L</v>
          </cell>
          <cell r="M88" t="str">
            <v>000000000000250187</v>
          </cell>
          <cell r="N88" t="str">
            <v>Sodium  Hydroxide (โซดาไฟ) 50%</v>
          </cell>
          <cell r="O88" t="str">
            <v>KG</v>
          </cell>
          <cell r="P88">
            <v>0</v>
          </cell>
          <cell r="Q88" t="str">
            <v>07.09.2012</v>
          </cell>
          <cell r="R88" t="str">
            <v>31.12.9999</v>
          </cell>
          <cell r="S88">
            <v>0</v>
          </cell>
          <cell r="T88">
            <v>0</v>
          </cell>
          <cell r="U88">
            <v>0</v>
          </cell>
          <cell r="V88" t="str">
            <v>00000004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 t="str">
            <v>X</v>
          </cell>
          <cell r="AB88">
            <v>0</v>
          </cell>
          <cell r="AC88">
            <v>0</v>
          </cell>
          <cell r="AD88" t="str">
            <v>0.00</v>
          </cell>
          <cell r="AE88" t="str">
            <v>0.00</v>
          </cell>
          <cell r="AF88">
            <v>0</v>
          </cell>
          <cell r="AG88">
            <v>0</v>
          </cell>
          <cell r="AH88">
            <v>0</v>
          </cell>
          <cell r="AI88" t="str">
            <v>Glucose Syrup-BK-41/27</v>
          </cell>
          <cell r="AJ88">
            <v>1000</v>
          </cell>
          <cell r="AK88">
            <v>29052.632000000001</v>
          </cell>
        </row>
        <row r="89">
          <cell r="C89" t="str">
            <v>M</v>
          </cell>
          <cell r="D89" t="str">
            <v>01001301OI</v>
          </cell>
          <cell r="E89" t="str">
            <v>Glucose Syrup-PD-41/27</v>
          </cell>
          <cell r="F89" t="str">
            <v>5320</v>
          </cell>
          <cell r="G89" t="str">
            <v>1</v>
          </cell>
          <cell r="H89" t="str">
            <v>1</v>
          </cell>
          <cell r="I89" t="str">
            <v>Glucose Syrup 41 Be'/Super Conc.</v>
          </cell>
          <cell r="J89" t="str">
            <v>TO</v>
          </cell>
          <cell r="K89" t="str">
            <v>0060</v>
          </cell>
          <cell r="L89" t="str">
            <v>L</v>
          </cell>
          <cell r="M89" t="str">
            <v>000000000000250631</v>
          </cell>
          <cell r="N89" t="str">
            <v>Activated Carbon S4W10LT-01 (20 kg/Bag)</v>
          </cell>
          <cell r="O89" t="str">
            <v>KG</v>
          </cell>
          <cell r="P89">
            <v>0</v>
          </cell>
          <cell r="Q89" t="str">
            <v>03.01.2013</v>
          </cell>
          <cell r="R89" t="str">
            <v>31.12.9999</v>
          </cell>
          <cell r="S89" t="str">
            <v>500000000603</v>
          </cell>
          <cell r="T89">
            <v>0</v>
          </cell>
          <cell r="U89">
            <v>0</v>
          </cell>
          <cell r="V89" t="str">
            <v>00000005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 t="str">
            <v>X</v>
          </cell>
          <cell r="AB89">
            <v>0</v>
          </cell>
          <cell r="AC89">
            <v>0</v>
          </cell>
          <cell r="AD89" t="str">
            <v>0.00</v>
          </cell>
          <cell r="AE89" t="str">
            <v>0.00</v>
          </cell>
          <cell r="AF89">
            <v>0</v>
          </cell>
          <cell r="AG89">
            <v>0</v>
          </cell>
          <cell r="AH89">
            <v>0</v>
          </cell>
          <cell r="AI89" t="str">
            <v>Glucose Syrup-BK-41/27</v>
          </cell>
          <cell r="AJ89">
            <v>1000</v>
          </cell>
          <cell r="AK89">
            <v>225</v>
          </cell>
        </row>
        <row r="90">
          <cell r="C90" t="str">
            <v>M</v>
          </cell>
          <cell r="D90" t="str">
            <v>01001301OI</v>
          </cell>
          <cell r="E90" t="str">
            <v>Glucose Syrup-PD-41/27</v>
          </cell>
          <cell r="F90" t="str">
            <v>5320</v>
          </cell>
          <cell r="G90" t="str">
            <v>1</v>
          </cell>
          <cell r="H90" t="str">
            <v>1</v>
          </cell>
          <cell r="I90" t="str">
            <v>Glucose Syrup 41 Be'/Super Conc.</v>
          </cell>
          <cell r="J90" t="str">
            <v>TO</v>
          </cell>
          <cell r="K90" t="str">
            <v>0070</v>
          </cell>
          <cell r="L90" t="str">
            <v>L</v>
          </cell>
          <cell r="M90" t="str">
            <v>000000000000250814</v>
          </cell>
          <cell r="N90" t="str">
            <v>Filter Aid K700  20kg.</v>
          </cell>
          <cell r="O90" t="str">
            <v>KG</v>
          </cell>
          <cell r="P90">
            <v>0</v>
          </cell>
          <cell r="Q90" t="str">
            <v>07.09.2012</v>
          </cell>
          <cell r="R90" t="str">
            <v>31.12.9999</v>
          </cell>
          <cell r="S90">
            <v>0</v>
          </cell>
          <cell r="T90">
            <v>0</v>
          </cell>
          <cell r="U90">
            <v>0</v>
          </cell>
          <cell r="V90" t="str">
            <v>00000006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 t="str">
            <v>X</v>
          </cell>
          <cell r="AB90">
            <v>0</v>
          </cell>
          <cell r="AC90">
            <v>0</v>
          </cell>
          <cell r="AD90" t="str">
            <v>0.00</v>
          </cell>
          <cell r="AE90" t="str">
            <v>0.00</v>
          </cell>
          <cell r="AF90">
            <v>0</v>
          </cell>
          <cell r="AG90">
            <v>0</v>
          </cell>
          <cell r="AH90">
            <v>0</v>
          </cell>
          <cell r="AI90" t="str">
            <v>Glucose Syrup-BK-41/27</v>
          </cell>
          <cell r="AJ90">
            <v>1000</v>
          </cell>
          <cell r="AK90">
            <v>7263.1580000000004</v>
          </cell>
        </row>
        <row r="91">
          <cell r="C91" t="str">
            <v>M</v>
          </cell>
          <cell r="D91" t="str">
            <v>01001301OI</v>
          </cell>
          <cell r="E91" t="str">
            <v>Glucose Syrup-PD-41/27</v>
          </cell>
          <cell r="F91" t="str">
            <v>5320</v>
          </cell>
          <cell r="G91" t="str">
            <v>1</v>
          </cell>
          <cell r="H91" t="str">
            <v>1</v>
          </cell>
          <cell r="I91" t="str">
            <v>Glucose Syrup 41 Be'/Super Conc.</v>
          </cell>
          <cell r="J91" t="str">
            <v>TO</v>
          </cell>
          <cell r="K91" t="str">
            <v>0080</v>
          </cell>
          <cell r="L91" t="str">
            <v>L</v>
          </cell>
          <cell r="M91" t="str">
            <v>000000000000250167</v>
          </cell>
          <cell r="N91" t="str">
            <v>Sodium Carbonate 50 kg.</v>
          </cell>
          <cell r="O91" t="str">
            <v>KG</v>
          </cell>
          <cell r="P91">
            <v>0</v>
          </cell>
          <cell r="Q91" t="str">
            <v>07.09.2012</v>
          </cell>
          <cell r="R91" t="str">
            <v>31.12.9999</v>
          </cell>
          <cell r="S91">
            <v>0</v>
          </cell>
          <cell r="T91">
            <v>0</v>
          </cell>
          <cell r="U91">
            <v>0</v>
          </cell>
          <cell r="V91" t="str">
            <v>00000007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 t="str">
            <v>X</v>
          </cell>
          <cell r="AB91">
            <v>0</v>
          </cell>
          <cell r="AC91">
            <v>0</v>
          </cell>
          <cell r="AD91" t="str">
            <v>0.00</v>
          </cell>
          <cell r="AE91" t="str">
            <v>0.00</v>
          </cell>
          <cell r="AF91">
            <v>0</v>
          </cell>
          <cell r="AG91">
            <v>0</v>
          </cell>
          <cell r="AH91">
            <v>0</v>
          </cell>
          <cell r="AI91" t="str">
            <v>Glucose Syrup-BK-41/27</v>
          </cell>
          <cell r="AJ91">
            <v>1000</v>
          </cell>
          <cell r="AK91">
            <v>508.42099999999999</v>
          </cell>
        </row>
        <row r="92">
          <cell r="C92" t="str">
            <v>M</v>
          </cell>
          <cell r="D92" t="str">
            <v>01001301OI</v>
          </cell>
          <cell r="E92" t="str">
            <v>Glucose Syrup-PD-41/27</v>
          </cell>
          <cell r="F92" t="str">
            <v>5320</v>
          </cell>
          <cell r="G92" t="str">
            <v>1</v>
          </cell>
          <cell r="H92" t="str">
            <v>1</v>
          </cell>
          <cell r="I92" t="str">
            <v>Glucose Syrup 41 Be'/Super Conc.</v>
          </cell>
          <cell r="J92" t="str">
            <v>TO</v>
          </cell>
          <cell r="K92" t="str">
            <v>0090</v>
          </cell>
          <cell r="L92" t="str">
            <v>L</v>
          </cell>
          <cell r="M92" t="str">
            <v>000000000000200053</v>
          </cell>
          <cell r="N92" t="str">
            <v>Treated Water</v>
          </cell>
          <cell r="O92" t="str">
            <v>M3</v>
          </cell>
          <cell r="P92" t="str">
            <v>X</v>
          </cell>
          <cell r="Q92" t="str">
            <v>07.09.2012</v>
          </cell>
          <cell r="R92" t="str">
            <v>31.12.9999</v>
          </cell>
          <cell r="S92">
            <v>0</v>
          </cell>
          <cell r="T92">
            <v>0</v>
          </cell>
          <cell r="U92">
            <v>0</v>
          </cell>
          <cell r="V92" t="str">
            <v>00000008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 t="str">
            <v>X</v>
          </cell>
          <cell r="AB92">
            <v>0</v>
          </cell>
          <cell r="AC92">
            <v>0</v>
          </cell>
          <cell r="AD92" t="str">
            <v>0.00</v>
          </cell>
          <cell r="AE92" t="str">
            <v>0.00</v>
          </cell>
          <cell r="AF92">
            <v>0</v>
          </cell>
          <cell r="AG92">
            <v>0</v>
          </cell>
          <cell r="AH92">
            <v>0</v>
          </cell>
          <cell r="AI92" t="str">
            <v>Glucose Syrup-BK-41/27</v>
          </cell>
          <cell r="AJ92">
            <v>1000</v>
          </cell>
          <cell r="AK92">
            <v>7263.1580000000004</v>
          </cell>
        </row>
        <row r="93">
          <cell r="C93" t="str">
            <v>M</v>
          </cell>
          <cell r="D93" t="str">
            <v>01001301OI</v>
          </cell>
          <cell r="E93" t="str">
            <v>Glucose Syrup-PD-41/27</v>
          </cell>
          <cell r="F93" t="str">
            <v>5320</v>
          </cell>
          <cell r="G93" t="str">
            <v>1</v>
          </cell>
          <cell r="H93" t="str">
            <v>1</v>
          </cell>
          <cell r="I93" t="str">
            <v>Glucose Syrup 41 Be'/Super Conc.</v>
          </cell>
          <cell r="J93" t="str">
            <v>TO</v>
          </cell>
          <cell r="K93" t="str">
            <v>0100</v>
          </cell>
          <cell r="L93" t="str">
            <v>L</v>
          </cell>
          <cell r="M93" t="str">
            <v>000000000000250176</v>
          </cell>
          <cell r="N93" t="str">
            <v>Electricity</v>
          </cell>
          <cell r="O93" t="str">
            <v>KWH</v>
          </cell>
          <cell r="P93">
            <v>0</v>
          </cell>
          <cell r="Q93" t="str">
            <v>07.09.2012</v>
          </cell>
          <cell r="R93" t="str">
            <v>31.12.9999</v>
          </cell>
          <cell r="S93">
            <v>0</v>
          </cell>
          <cell r="T93">
            <v>0</v>
          </cell>
          <cell r="U93">
            <v>0</v>
          </cell>
          <cell r="V93" t="str">
            <v>00000009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 t="str">
            <v>X</v>
          </cell>
          <cell r="AB93">
            <v>0</v>
          </cell>
          <cell r="AC93">
            <v>0</v>
          </cell>
          <cell r="AD93" t="str">
            <v>0.00</v>
          </cell>
          <cell r="AE93" t="str">
            <v>0.00</v>
          </cell>
          <cell r="AF93">
            <v>0</v>
          </cell>
          <cell r="AG93">
            <v>0</v>
          </cell>
          <cell r="AH93">
            <v>0</v>
          </cell>
          <cell r="AI93" t="str">
            <v>Glucose Syrup-BK-41/27</v>
          </cell>
          <cell r="AJ93">
            <v>1000</v>
          </cell>
          <cell r="AK93">
            <v>47210.525999999998</v>
          </cell>
        </row>
        <row r="94">
          <cell r="C94" t="str">
            <v>M</v>
          </cell>
          <cell r="D94" t="str">
            <v>01001301OI</v>
          </cell>
          <cell r="E94" t="str">
            <v>Glucose Syrup-PD-41/27</v>
          </cell>
          <cell r="F94" t="str">
            <v>5320</v>
          </cell>
          <cell r="G94" t="str">
            <v>1</v>
          </cell>
          <cell r="H94" t="str">
            <v>1</v>
          </cell>
          <cell r="I94" t="str">
            <v>Glucose Syrup 41 Be'/Super Conc.</v>
          </cell>
          <cell r="J94" t="str">
            <v>TO</v>
          </cell>
          <cell r="K94" t="str">
            <v>0110</v>
          </cell>
          <cell r="L94" t="str">
            <v>L</v>
          </cell>
          <cell r="M94" t="str">
            <v>000000000000200052</v>
          </cell>
          <cell r="N94" t="str">
            <v>Steam</v>
          </cell>
          <cell r="O94" t="str">
            <v>TO</v>
          </cell>
          <cell r="P94" t="str">
            <v>X</v>
          </cell>
          <cell r="Q94" t="str">
            <v>07.09.2012</v>
          </cell>
          <cell r="R94" t="str">
            <v>31.12.9999</v>
          </cell>
          <cell r="S94">
            <v>0</v>
          </cell>
          <cell r="T94">
            <v>0</v>
          </cell>
          <cell r="U94">
            <v>0</v>
          </cell>
          <cell r="V94" t="str">
            <v>00000010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 t="str">
            <v>X</v>
          </cell>
          <cell r="AB94">
            <v>0</v>
          </cell>
          <cell r="AC94">
            <v>0</v>
          </cell>
          <cell r="AD94" t="str">
            <v>0.00</v>
          </cell>
          <cell r="AE94" t="str">
            <v>0.00</v>
          </cell>
          <cell r="AF94">
            <v>0</v>
          </cell>
          <cell r="AG94">
            <v>0</v>
          </cell>
          <cell r="AH94">
            <v>0</v>
          </cell>
          <cell r="AI94" t="str">
            <v>Glucose Syrup-BK-41/27</v>
          </cell>
          <cell r="AJ94">
            <v>1000</v>
          </cell>
          <cell r="AK94">
            <v>1452.6320000000001</v>
          </cell>
        </row>
        <row r="95">
          <cell r="C95" t="str">
            <v>M</v>
          </cell>
          <cell r="D95" t="str">
            <v>01001301OI</v>
          </cell>
          <cell r="E95" t="str">
            <v>Glucose Syrup-PD-41/27</v>
          </cell>
          <cell r="F95" t="str">
            <v>5320</v>
          </cell>
          <cell r="G95" t="str">
            <v>1</v>
          </cell>
          <cell r="H95" t="str">
            <v>1</v>
          </cell>
          <cell r="I95" t="str">
            <v>Glucose Syrup 41 Be'/Super Conc.</v>
          </cell>
          <cell r="J95" t="str">
            <v>TO</v>
          </cell>
          <cell r="K95" t="str">
            <v>0120</v>
          </cell>
          <cell r="L95" t="str">
            <v>L</v>
          </cell>
          <cell r="M95" t="str">
            <v>000000000000250166</v>
          </cell>
          <cell r="N95" t="str">
            <v>Termamyl Classic (NON GMOS) 30kg./DR.</v>
          </cell>
          <cell r="O95" t="str">
            <v>KG</v>
          </cell>
          <cell r="P95">
            <v>0</v>
          </cell>
          <cell r="Q95" t="str">
            <v>07.09.2012</v>
          </cell>
          <cell r="R95" t="str">
            <v>31.12.9999</v>
          </cell>
          <cell r="S95">
            <v>0</v>
          </cell>
          <cell r="T95">
            <v>0</v>
          </cell>
          <cell r="U95">
            <v>0</v>
          </cell>
          <cell r="V95" t="str">
            <v>00000011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 t="str">
            <v>X</v>
          </cell>
          <cell r="AB95">
            <v>0</v>
          </cell>
          <cell r="AC95">
            <v>0</v>
          </cell>
          <cell r="AD95" t="str">
            <v>0.00</v>
          </cell>
          <cell r="AE95" t="str">
            <v>0.00</v>
          </cell>
          <cell r="AF95">
            <v>0</v>
          </cell>
          <cell r="AG95">
            <v>0</v>
          </cell>
          <cell r="AH95">
            <v>0</v>
          </cell>
          <cell r="AI95" t="str">
            <v>Glucose Syrup-BK-41/27</v>
          </cell>
          <cell r="AJ95">
            <v>1000</v>
          </cell>
          <cell r="AK95">
            <v>546</v>
          </cell>
        </row>
        <row r="96">
          <cell r="C96" t="str">
            <v>M</v>
          </cell>
          <cell r="D96" t="str">
            <v>01001301OI</v>
          </cell>
          <cell r="E96" t="str">
            <v>Glucose Syrup-PD-41/27</v>
          </cell>
          <cell r="F96" t="str">
            <v>5320</v>
          </cell>
          <cell r="G96" t="str">
            <v>1</v>
          </cell>
          <cell r="H96" t="str">
            <v>1</v>
          </cell>
          <cell r="I96" t="str">
            <v>Glucose Syrup 41 Be'/Super Conc.</v>
          </cell>
          <cell r="J96" t="str">
            <v>TO</v>
          </cell>
          <cell r="K96" t="str">
            <v>0130</v>
          </cell>
          <cell r="L96" t="str">
            <v>L</v>
          </cell>
          <cell r="M96" t="str">
            <v>000000000000600192</v>
          </cell>
          <cell r="N96" t="str">
            <v>Plastic Drum 200 Liter HI90</v>
          </cell>
          <cell r="O96" t="str">
            <v>EA</v>
          </cell>
          <cell r="P96">
            <v>0</v>
          </cell>
          <cell r="Q96" t="str">
            <v>07.09.2012</v>
          </cell>
          <cell r="R96" t="str">
            <v>31.12.9999</v>
          </cell>
          <cell r="S96">
            <v>0</v>
          </cell>
          <cell r="T96">
            <v>0</v>
          </cell>
          <cell r="U96">
            <v>0</v>
          </cell>
          <cell r="V96" t="str">
            <v>00000012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 t="str">
            <v>X</v>
          </cell>
          <cell r="AB96">
            <v>0</v>
          </cell>
          <cell r="AC96">
            <v>0</v>
          </cell>
          <cell r="AD96" t="str">
            <v>0.00</v>
          </cell>
          <cell r="AE96" t="str">
            <v>0.00</v>
          </cell>
          <cell r="AF96">
            <v>0</v>
          </cell>
          <cell r="AG96">
            <v>0</v>
          </cell>
          <cell r="AH96">
            <v>0</v>
          </cell>
          <cell r="AI96" t="str">
            <v>Glucose Syrup-BK-41/27</v>
          </cell>
          <cell r="AJ96">
            <v>1000</v>
          </cell>
          <cell r="AK96">
            <v>3333.3330000000001</v>
          </cell>
        </row>
        <row r="97">
          <cell r="C97" t="str">
            <v>M</v>
          </cell>
          <cell r="D97" t="str">
            <v>01001301OI</v>
          </cell>
          <cell r="E97" t="str">
            <v>Glucose Syrup-PD-41/27</v>
          </cell>
          <cell r="F97" t="str">
            <v>5320</v>
          </cell>
          <cell r="G97" t="str">
            <v>1</v>
          </cell>
          <cell r="H97" t="str">
            <v>1</v>
          </cell>
          <cell r="I97" t="str">
            <v>Glucose Syrup 41 Be'/Super Conc.</v>
          </cell>
          <cell r="J97" t="str">
            <v>TO</v>
          </cell>
          <cell r="K97" t="str">
            <v>0140</v>
          </cell>
          <cell r="L97" t="str">
            <v>L</v>
          </cell>
          <cell r="M97" t="str">
            <v>000000000000250750</v>
          </cell>
          <cell r="N97" t="str">
            <v>Activated Carbon YL303(20kg/bag)</v>
          </cell>
          <cell r="O97" t="str">
            <v>KG</v>
          </cell>
          <cell r="P97">
            <v>0</v>
          </cell>
          <cell r="Q97" t="str">
            <v>03.01.2013</v>
          </cell>
          <cell r="R97" t="str">
            <v>31.12.9999</v>
          </cell>
          <cell r="S97" t="str">
            <v>500000000603</v>
          </cell>
          <cell r="T97">
            <v>0</v>
          </cell>
          <cell r="U97">
            <v>0</v>
          </cell>
          <cell r="V97" t="str">
            <v>00000014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 t="str">
            <v>X</v>
          </cell>
          <cell r="AB97">
            <v>0</v>
          </cell>
          <cell r="AC97">
            <v>0</v>
          </cell>
          <cell r="AD97" t="str">
            <v>0.00</v>
          </cell>
          <cell r="AE97" t="str">
            <v>0.00</v>
          </cell>
          <cell r="AF97">
            <v>0</v>
          </cell>
          <cell r="AG97">
            <v>0</v>
          </cell>
          <cell r="AH97">
            <v>0</v>
          </cell>
          <cell r="AI97" t="str">
            <v>Glucose Syrup-BK-41/27</v>
          </cell>
          <cell r="AJ97">
            <v>1000</v>
          </cell>
          <cell r="AK97">
            <v>675</v>
          </cell>
        </row>
        <row r="98">
          <cell r="C98" t="str">
            <v>M</v>
          </cell>
          <cell r="D98" t="str">
            <v>01001302AF</v>
          </cell>
          <cell r="E98" t="str">
            <v>Glucose Syrup-ISO-41/23</v>
          </cell>
          <cell r="F98" t="str">
            <v>5320</v>
          </cell>
          <cell r="G98" t="str">
            <v>1</v>
          </cell>
          <cell r="H98" t="str">
            <v>1</v>
          </cell>
          <cell r="I98" t="str">
            <v>Glucose Syrup 41 Be'/Almer</v>
          </cell>
          <cell r="J98" t="str">
            <v>TO</v>
          </cell>
          <cell r="K98" t="str">
            <v>0010</v>
          </cell>
          <cell r="L98" t="str">
            <v>L</v>
          </cell>
          <cell r="M98" t="str">
            <v>000000000000200050</v>
          </cell>
          <cell r="N98" t="str">
            <v>Slurry</v>
          </cell>
          <cell r="O98" t="str">
            <v>TO</v>
          </cell>
          <cell r="P98" t="str">
            <v>X</v>
          </cell>
          <cell r="Q98" t="str">
            <v>14.02.2012</v>
          </cell>
          <cell r="R98" t="str">
            <v>31.12.9999</v>
          </cell>
          <cell r="S98">
            <v>0</v>
          </cell>
          <cell r="T98">
            <v>0</v>
          </cell>
          <cell r="U98">
            <v>0</v>
          </cell>
          <cell r="V98" t="str">
            <v>00000001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 t="str">
            <v>X</v>
          </cell>
          <cell r="AB98">
            <v>0</v>
          </cell>
          <cell r="AC98">
            <v>0</v>
          </cell>
          <cell r="AD98" t="str">
            <v>0.00</v>
          </cell>
          <cell r="AE98" t="str">
            <v>0.00</v>
          </cell>
          <cell r="AF98">
            <v>0</v>
          </cell>
          <cell r="AG98">
            <v>0</v>
          </cell>
          <cell r="AH98">
            <v>0</v>
          </cell>
          <cell r="AI98" t="str">
            <v>Glucose Syrup-BK-41/23</v>
          </cell>
          <cell r="AJ98">
            <v>1000</v>
          </cell>
          <cell r="AK98">
            <v>1578.9469999999999</v>
          </cell>
        </row>
        <row r="99">
          <cell r="C99" t="str">
            <v>M</v>
          </cell>
          <cell r="D99" t="str">
            <v>01001302AF</v>
          </cell>
          <cell r="E99" t="str">
            <v>Glucose Syrup-ISO-41/23</v>
          </cell>
          <cell r="F99" t="str">
            <v>5320</v>
          </cell>
          <cell r="G99" t="str">
            <v>1</v>
          </cell>
          <cell r="H99" t="str">
            <v>1</v>
          </cell>
          <cell r="I99" t="str">
            <v>Glucose Syrup 41 Be'/Almer</v>
          </cell>
          <cell r="J99" t="str">
            <v>TO</v>
          </cell>
          <cell r="K99" t="str">
            <v>0030</v>
          </cell>
          <cell r="L99" t="str">
            <v>L</v>
          </cell>
          <cell r="M99" t="str">
            <v>000000000000250152</v>
          </cell>
          <cell r="N99" t="str">
            <v>Sodium Matabisulphite 25kg.</v>
          </cell>
          <cell r="O99" t="str">
            <v>KG</v>
          </cell>
          <cell r="P99">
            <v>0</v>
          </cell>
          <cell r="Q99" t="str">
            <v>14.02.2012</v>
          </cell>
          <cell r="R99" t="str">
            <v>31.12.9999</v>
          </cell>
          <cell r="S99">
            <v>0</v>
          </cell>
          <cell r="T99">
            <v>0</v>
          </cell>
          <cell r="U99">
            <v>0</v>
          </cell>
          <cell r="V99" t="str">
            <v>00000002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 t="str">
            <v>X</v>
          </cell>
          <cell r="AB99">
            <v>0</v>
          </cell>
          <cell r="AC99">
            <v>0</v>
          </cell>
          <cell r="AD99" t="str">
            <v>0.00</v>
          </cell>
          <cell r="AE99" t="str">
            <v>0.00</v>
          </cell>
          <cell r="AF99">
            <v>0</v>
          </cell>
          <cell r="AG99">
            <v>0</v>
          </cell>
          <cell r="AH99">
            <v>0</v>
          </cell>
          <cell r="AI99" t="str">
            <v>Glucose Syrup-BK-41/23</v>
          </cell>
          <cell r="AJ99">
            <v>1000</v>
          </cell>
          <cell r="AK99">
            <v>566.52599999999995</v>
          </cell>
        </row>
        <row r="100">
          <cell r="C100" t="str">
            <v>M</v>
          </cell>
          <cell r="D100" t="str">
            <v>01001302AF</v>
          </cell>
          <cell r="E100" t="str">
            <v>Glucose Syrup-ISO-41/23</v>
          </cell>
          <cell r="F100" t="str">
            <v>5320</v>
          </cell>
          <cell r="G100" t="str">
            <v>1</v>
          </cell>
          <cell r="H100" t="str">
            <v>1</v>
          </cell>
          <cell r="I100" t="str">
            <v>Glucose Syrup 41 Be'/Almer</v>
          </cell>
          <cell r="J100" t="str">
            <v>TO</v>
          </cell>
          <cell r="K100" t="str">
            <v>0040</v>
          </cell>
          <cell r="L100" t="str">
            <v>L</v>
          </cell>
          <cell r="M100" t="str">
            <v>000000000000250160</v>
          </cell>
          <cell r="N100" t="str">
            <v>Hydrochloric  Acid 35%</v>
          </cell>
          <cell r="O100" t="str">
            <v>KG</v>
          </cell>
          <cell r="P100">
            <v>0</v>
          </cell>
          <cell r="Q100" t="str">
            <v>14.02.2012</v>
          </cell>
          <cell r="R100" t="str">
            <v>31.12.9999</v>
          </cell>
          <cell r="S100">
            <v>0</v>
          </cell>
          <cell r="T100">
            <v>0</v>
          </cell>
          <cell r="U100">
            <v>0</v>
          </cell>
          <cell r="V100" t="str">
            <v>00000003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 t="str">
            <v>X</v>
          </cell>
          <cell r="AB100">
            <v>0</v>
          </cell>
          <cell r="AC100">
            <v>0</v>
          </cell>
          <cell r="AD100" t="str">
            <v>0.00</v>
          </cell>
          <cell r="AE100" t="str">
            <v>0.00</v>
          </cell>
          <cell r="AF100">
            <v>0</v>
          </cell>
          <cell r="AG100">
            <v>0</v>
          </cell>
          <cell r="AH100">
            <v>0</v>
          </cell>
          <cell r="AI100" t="str">
            <v>Glucose Syrup-BK-41/23</v>
          </cell>
          <cell r="AJ100">
            <v>1000</v>
          </cell>
          <cell r="AK100">
            <v>32684.210999999999</v>
          </cell>
        </row>
        <row r="101">
          <cell r="C101" t="str">
            <v>M</v>
          </cell>
          <cell r="D101" t="str">
            <v>01001302AF</v>
          </cell>
          <cell r="E101" t="str">
            <v>Glucose Syrup-ISO-41/23</v>
          </cell>
          <cell r="F101" t="str">
            <v>5320</v>
          </cell>
          <cell r="G101" t="str">
            <v>1</v>
          </cell>
          <cell r="H101" t="str">
            <v>1</v>
          </cell>
          <cell r="I101" t="str">
            <v>Glucose Syrup 41 Be'/Almer</v>
          </cell>
          <cell r="J101" t="str">
            <v>TO</v>
          </cell>
          <cell r="K101" t="str">
            <v>0050</v>
          </cell>
          <cell r="L101" t="str">
            <v>L</v>
          </cell>
          <cell r="M101" t="str">
            <v>000000000000250187</v>
          </cell>
          <cell r="N101" t="str">
            <v>Sodium  Hydroxide (โซดาไฟ) 50%</v>
          </cell>
          <cell r="O101" t="str">
            <v>KG</v>
          </cell>
          <cell r="P101">
            <v>0</v>
          </cell>
          <cell r="Q101" t="str">
            <v>14.02.2012</v>
          </cell>
          <cell r="R101" t="str">
            <v>31.12.9999</v>
          </cell>
          <cell r="S101">
            <v>0</v>
          </cell>
          <cell r="T101">
            <v>0</v>
          </cell>
          <cell r="U101">
            <v>0</v>
          </cell>
          <cell r="V101" t="str">
            <v>00000004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 t="str">
            <v>X</v>
          </cell>
          <cell r="AB101">
            <v>0</v>
          </cell>
          <cell r="AC101">
            <v>0</v>
          </cell>
          <cell r="AD101" t="str">
            <v>0.00</v>
          </cell>
          <cell r="AE101" t="str">
            <v>0.00</v>
          </cell>
          <cell r="AF101">
            <v>0</v>
          </cell>
          <cell r="AG101">
            <v>0</v>
          </cell>
          <cell r="AH101">
            <v>0</v>
          </cell>
          <cell r="AI101" t="str">
            <v>Glucose Syrup-BK-41/23</v>
          </cell>
          <cell r="AJ101">
            <v>1000</v>
          </cell>
          <cell r="AK101">
            <v>29052.632000000001</v>
          </cell>
        </row>
        <row r="102">
          <cell r="C102" t="str">
            <v>M</v>
          </cell>
          <cell r="D102" t="str">
            <v>01001302AF</v>
          </cell>
          <cell r="E102" t="str">
            <v>Glucose Syrup-ISO-41/23</v>
          </cell>
          <cell r="F102" t="str">
            <v>5320</v>
          </cell>
          <cell r="G102" t="str">
            <v>1</v>
          </cell>
          <cell r="H102" t="str">
            <v>1</v>
          </cell>
          <cell r="I102" t="str">
            <v>Glucose Syrup 41 Be'/Almer</v>
          </cell>
          <cell r="J102" t="str">
            <v>TO</v>
          </cell>
          <cell r="K102" t="str">
            <v>0060</v>
          </cell>
          <cell r="L102" t="str">
            <v>L</v>
          </cell>
          <cell r="M102" t="str">
            <v>000000000000250631</v>
          </cell>
          <cell r="N102" t="str">
            <v>Activated Carbon S4W10LT-01 (20 kg/Bag)</v>
          </cell>
          <cell r="O102" t="str">
            <v>KG</v>
          </cell>
          <cell r="P102">
            <v>0</v>
          </cell>
          <cell r="Q102" t="str">
            <v>03.01.2013</v>
          </cell>
          <cell r="R102" t="str">
            <v>31.12.9999</v>
          </cell>
          <cell r="S102" t="str">
            <v>500000000603</v>
          </cell>
          <cell r="T102">
            <v>0</v>
          </cell>
          <cell r="U102">
            <v>0</v>
          </cell>
          <cell r="V102" t="str">
            <v>00000005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 t="str">
            <v>X</v>
          </cell>
          <cell r="AB102">
            <v>0</v>
          </cell>
          <cell r="AC102">
            <v>0</v>
          </cell>
          <cell r="AD102" t="str">
            <v>0.00</v>
          </cell>
          <cell r="AE102" t="str">
            <v>0.00</v>
          </cell>
          <cell r="AF102">
            <v>0</v>
          </cell>
          <cell r="AG102">
            <v>0</v>
          </cell>
          <cell r="AH102">
            <v>0</v>
          </cell>
          <cell r="AI102" t="str">
            <v>Glucose Syrup-BK-41/23</v>
          </cell>
          <cell r="AJ102">
            <v>1000</v>
          </cell>
          <cell r="AK102">
            <v>225</v>
          </cell>
        </row>
        <row r="103">
          <cell r="C103" t="str">
            <v>M</v>
          </cell>
          <cell r="D103" t="str">
            <v>01001302AF</v>
          </cell>
          <cell r="E103" t="str">
            <v>Glucose Syrup-ISO-41/23</v>
          </cell>
          <cell r="F103" t="str">
            <v>5320</v>
          </cell>
          <cell r="G103" t="str">
            <v>1</v>
          </cell>
          <cell r="H103" t="str">
            <v>1</v>
          </cell>
          <cell r="I103" t="str">
            <v>Glucose Syrup 41 Be'/Almer</v>
          </cell>
          <cell r="J103" t="str">
            <v>TO</v>
          </cell>
          <cell r="K103" t="str">
            <v>0070</v>
          </cell>
          <cell r="L103" t="str">
            <v>L</v>
          </cell>
          <cell r="M103" t="str">
            <v>000000000000250814</v>
          </cell>
          <cell r="N103" t="str">
            <v>Filter Aid K700  20kg.</v>
          </cell>
          <cell r="O103" t="str">
            <v>KG</v>
          </cell>
          <cell r="P103">
            <v>0</v>
          </cell>
          <cell r="Q103" t="str">
            <v>14.02.2012</v>
          </cell>
          <cell r="R103" t="str">
            <v>31.12.9999</v>
          </cell>
          <cell r="S103">
            <v>0</v>
          </cell>
          <cell r="T103">
            <v>0</v>
          </cell>
          <cell r="U103">
            <v>0</v>
          </cell>
          <cell r="V103" t="str">
            <v>00000006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 t="str">
            <v>X</v>
          </cell>
          <cell r="AB103">
            <v>0</v>
          </cell>
          <cell r="AC103">
            <v>0</v>
          </cell>
          <cell r="AD103" t="str">
            <v>0.00</v>
          </cell>
          <cell r="AE103" t="str">
            <v>0.00</v>
          </cell>
          <cell r="AF103">
            <v>0</v>
          </cell>
          <cell r="AG103">
            <v>0</v>
          </cell>
          <cell r="AH103">
            <v>0</v>
          </cell>
          <cell r="AI103" t="str">
            <v>Glucose Syrup-BK-41/23</v>
          </cell>
          <cell r="AJ103">
            <v>1000</v>
          </cell>
          <cell r="AK103">
            <v>7263.1580000000004</v>
          </cell>
        </row>
        <row r="104">
          <cell r="C104" t="str">
            <v>M</v>
          </cell>
          <cell r="D104" t="str">
            <v>01001302AF</v>
          </cell>
          <cell r="E104" t="str">
            <v>Glucose Syrup-ISO-41/23</v>
          </cell>
          <cell r="F104" t="str">
            <v>5320</v>
          </cell>
          <cell r="G104" t="str">
            <v>1</v>
          </cell>
          <cell r="H104" t="str">
            <v>1</v>
          </cell>
          <cell r="I104" t="str">
            <v>Glucose Syrup 41 Be'/Almer</v>
          </cell>
          <cell r="J104" t="str">
            <v>TO</v>
          </cell>
          <cell r="K104" t="str">
            <v>0080</v>
          </cell>
          <cell r="L104" t="str">
            <v>L</v>
          </cell>
          <cell r="M104" t="str">
            <v>000000000000250162</v>
          </cell>
          <cell r="N104" t="str">
            <v>Sodium  Carbonate 20 Kg./Bag</v>
          </cell>
          <cell r="O104" t="str">
            <v>KG</v>
          </cell>
          <cell r="P104">
            <v>0</v>
          </cell>
          <cell r="Q104" t="str">
            <v>14.02.2012</v>
          </cell>
          <cell r="R104" t="str">
            <v>31.12.9999</v>
          </cell>
          <cell r="S104">
            <v>0</v>
          </cell>
          <cell r="T104">
            <v>0</v>
          </cell>
          <cell r="U104">
            <v>0</v>
          </cell>
          <cell r="V104" t="str">
            <v>00000007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 t="str">
            <v>X</v>
          </cell>
          <cell r="AB104">
            <v>0</v>
          </cell>
          <cell r="AC104">
            <v>0</v>
          </cell>
          <cell r="AD104" t="str">
            <v>0.00</v>
          </cell>
          <cell r="AE104" t="str">
            <v>0.00</v>
          </cell>
          <cell r="AF104">
            <v>0</v>
          </cell>
          <cell r="AG104">
            <v>0</v>
          </cell>
          <cell r="AH104">
            <v>0</v>
          </cell>
          <cell r="AI104" t="str">
            <v>Glucose Syrup-BK-41/23</v>
          </cell>
          <cell r="AJ104">
            <v>1000</v>
          </cell>
          <cell r="AK104">
            <v>508.42099999999999</v>
          </cell>
        </row>
        <row r="105">
          <cell r="C105" t="str">
            <v>M</v>
          </cell>
          <cell r="D105" t="str">
            <v>01001302AF</v>
          </cell>
          <cell r="E105" t="str">
            <v>Glucose Syrup-ISO-41/23</v>
          </cell>
          <cell r="F105" t="str">
            <v>5320</v>
          </cell>
          <cell r="G105" t="str">
            <v>1</v>
          </cell>
          <cell r="H105" t="str">
            <v>1</v>
          </cell>
          <cell r="I105" t="str">
            <v>Glucose Syrup 41 Be'/Almer</v>
          </cell>
          <cell r="J105" t="str">
            <v>TO</v>
          </cell>
          <cell r="K105" t="str">
            <v>0090</v>
          </cell>
          <cell r="L105" t="str">
            <v>L</v>
          </cell>
          <cell r="M105" t="str">
            <v>000000000000200053</v>
          </cell>
          <cell r="N105" t="str">
            <v>Treated Water</v>
          </cell>
          <cell r="O105" t="str">
            <v>M3</v>
          </cell>
          <cell r="P105" t="str">
            <v>X</v>
          </cell>
          <cell r="Q105" t="str">
            <v>14.02.2012</v>
          </cell>
          <cell r="R105" t="str">
            <v>31.12.9999</v>
          </cell>
          <cell r="S105">
            <v>0</v>
          </cell>
          <cell r="T105">
            <v>0</v>
          </cell>
          <cell r="U105">
            <v>0</v>
          </cell>
          <cell r="V105" t="str">
            <v>00000008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 t="str">
            <v>X</v>
          </cell>
          <cell r="AB105">
            <v>0</v>
          </cell>
          <cell r="AC105">
            <v>0</v>
          </cell>
          <cell r="AD105" t="str">
            <v>0.00</v>
          </cell>
          <cell r="AE105" t="str">
            <v>0.00</v>
          </cell>
          <cell r="AF105">
            <v>0</v>
          </cell>
          <cell r="AG105">
            <v>0</v>
          </cell>
          <cell r="AH105">
            <v>0</v>
          </cell>
          <cell r="AI105" t="str">
            <v>Glucose Syrup-BK-41/23</v>
          </cell>
          <cell r="AJ105">
            <v>1000</v>
          </cell>
          <cell r="AK105">
            <v>7263.1580000000004</v>
          </cell>
        </row>
        <row r="106">
          <cell r="C106" t="str">
            <v>M</v>
          </cell>
          <cell r="D106" t="str">
            <v>01001302AF</v>
          </cell>
          <cell r="E106" t="str">
            <v>Glucose Syrup-ISO-41/23</v>
          </cell>
          <cell r="F106" t="str">
            <v>5320</v>
          </cell>
          <cell r="G106" t="str">
            <v>1</v>
          </cell>
          <cell r="H106" t="str">
            <v>1</v>
          </cell>
          <cell r="I106" t="str">
            <v>Glucose Syrup 41 Be'/Almer</v>
          </cell>
          <cell r="J106" t="str">
            <v>TO</v>
          </cell>
          <cell r="K106" t="str">
            <v>0100</v>
          </cell>
          <cell r="L106" t="str">
            <v>L</v>
          </cell>
          <cell r="M106" t="str">
            <v>000000000000250176</v>
          </cell>
          <cell r="N106" t="str">
            <v>Electricity</v>
          </cell>
          <cell r="O106" t="str">
            <v>KWH</v>
          </cell>
          <cell r="P106">
            <v>0</v>
          </cell>
          <cell r="Q106" t="str">
            <v>14.02.2012</v>
          </cell>
          <cell r="R106" t="str">
            <v>31.12.9999</v>
          </cell>
          <cell r="S106">
            <v>0</v>
          </cell>
          <cell r="T106">
            <v>0</v>
          </cell>
          <cell r="U106">
            <v>0</v>
          </cell>
          <cell r="V106" t="str">
            <v>00000009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 t="str">
            <v>X</v>
          </cell>
          <cell r="AB106">
            <v>0</v>
          </cell>
          <cell r="AC106">
            <v>0</v>
          </cell>
          <cell r="AD106" t="str">
            <v>0.00</v>
          </cell>
          <cell r="AE106" t="str">
            <v>0.00</v>
          </cell>
          <cell r="AF106">
            <v>0</v>
          </cell>
          <cell r="AG106">
            <v>0</v>
          </cell>
          <cell r="AH106">
            <v>0</v>
          </cell>
          <cell r="AI106" t="str">
            <v>Glucose Syrup-BK-41/23</v>
          </cell>
          <cell r="AJ106">
            <v>1000</v>
          </cell>
          <cell r="AK106">
            <v>47210.525999999998</v>
          </cell>
        </row>
        <row r="107">
          <cell r="C107" t="str">
            <v>M</v>
          </cell>
          <cell r="D107" t="str">
            <v>01001302AF</v>
          </cell>
          <cell r="E107" t="str">
            <v>Glucose Syrup-ISO-41/23</v>
          </cell>
          <cell r="F107" t="str">
            <v>5320</v>
          </cell>
          <cell r="G107" t="str">
            <v>1</v>
          </cell>
          <cell r="H107" t="str">
            <v>1</v>
          </cell>
          <cell r="I107" t="str">
            <v>Glucose Syrup 41 Be'/Almer</v>
          </cell>
          <cell r="J107" t="str">
            <v>TO</v>
          </cell>
          <cell r="K107" t="str">
            <v>0110</v>
          </cell>
          <cell r="L107" t="str">
            <v>L</v>
          </cell>
          <cell r="M107" t="str">
            <v>000000000000200052</v>
          </cell>
          <cell r="N107" t="str">
            <v>Steam</v>
          </cell>
          <cell r="O107" t="str">
            <v>TO</v>
          </cell>
          <cell r="P107" t="str">
            <v>X</v>
          </cell>
          <cell r="Q107" t="str">
            <v>14.02.2012</v>
          </cell>
          <cell r="R107" t="str">
            <v>31.12.9999</v>
          </cell>
          <cell r="S107">
            <v>0</v>
          </cell>
          <cell r="T107">
            <v>0</v>
          </cell>
          <cell r="U107">
            <v>0</v>
          </cell>
          <cell r="V107" t="str">
            <v>00000010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 t="str">
            <v>X</v>
          </cell>
          <cell r="AB107">
            <v>0</v>
          </cell>
          <cell r="AC107">
            <v>0</v>
          </cell>
          <cell r="AD107" t="str">
            <v>0.00</v>
          </cell>
          <cell r="AE107" t="str">
            <v>0.00</v>
          </cell>
          <cell r="AF107">
            <v>0</v>
          </cell>
          <cell r="AG107">
            <v>0</v>
          </cell>
          <cell r="AH107">
            <v>0</v>
          </cell>
          <cell r="AI107" t="str">
            <v>Glucose Syrup-BK-41/23</v>
          </cell>
          <cell r="AJ107">
            <v>1000</v>
          </cell>
          <cell r="AK107">
            <v>1452.6320000000001</v>
          </cell>
        </row>
        <row r="108">
          <cell r="C108" t="str">
            <v>M</v>
          </cell>
          <cell r="D108" t="str">
            <v>01001302AF</v>
          </cell>
          <cell r="E108" t="str">
            <v>Glucose Syrup-ISO-41/23</v>
          </cell>
          <cell r="F108" t="str">
            <v>5320</v>
          </cell>
          <cell r="G108" t="str">
            <v>1</v>
          </cell>
          <cell r="H108" t="str">
            <v>1</v>
          </cell>
          <cell r="I108" t="str">
            <v>Glucose Syrup 41 Be'/Almer</v>
          </cell>
          <cell r="J108" t="str">
            <v>TO</v>
          </cell>
          <cell r="K108" t="str">
            <v>0120</v>
          </cell>
          <cell r="L108" t="str">
            <v>L</v>
          </cell>
          <cell r="M108" t="str">
            <v>000000000000250166</v>
          </cell>
          <cell r="N108" t="str">
            <v>Termamyl Classic (NON GMOS) 30kg./DR.</v>
          </cell>
          <cell r="O108" t="str">
            <v>KG</v>
          </cell>
          <cell r="P108">
            <v>0</v>
          </cell>
          <cell r="Q108" t="str">
            <v>14.02.2012</v>
          </cell>
          <cell r="R108" t="str">
            <v>31.12.9999</v>
          </cell>
          <cell r="S108">
            <v>0</v>
          </cell>
          <cell r="T108">
            <v>0</v>
          </cell>
          <cell r="U108">
            <v>0</v>
          </cell>
          <cell r="V108" t="str">
            <v>00000011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 t="str">
            <v>X</v>
          </cell>
          <cell r="AB108">
            <v>0</v>
          </cell>
          <cell r="AC108">
            <v>0</v>
          </cell>
          <cell r="AD108" t="str">
            <v>0.00</v>
          </cell>
          <cell r="AE108" t="str">
            <v>0.00</v>
          </cell>
          <cell r="AF108">
            <v>0</v>
          </cell>
          <cell r="AG108">
            <v>0</v>
          </cell>
          <cell r="AH108">
            <v>0</v>
          </cell>
          <cell r="AI108" t="str">
            <v>Glucose Syrup-BK-41/23</v>
          </cell>
          <cell r="AJ108">
            <v>1000</v>
          </cell>
          <cell r="AK108">
            <v>546</v>
          </cell>
        </row>
        <row r="109">
          <cell r="C109" t="str">
            <v>M</v>
          </cell>
          <cell r="D109" t="str">
            <v>01001302AF</v>
          </cell>
          <cell r="E109" t="str">
            <v>Glucose Syrup-ISO-41/23</v>
          </cell>
          <cell r="F109" t="str">
            <v>5320</v>
          </cell>
          <cell r="G109" t="str">
            <v>1</v>
          </cell>
          <cell r="H109" t="str">
            <v>1</v>
          </cell>
          <cell r="I109" t="str">
            <v>Glucose Syrup 41 Be'/Almer</v>
          </cell>
          <cell r="J109" t="str">
            <v>TO</v>
          </cell>
          <cell r="K109" t="str">
            <v>0130</v>
          </cell>
          <cell r="L109" t="str">
            <v>L</v>
          </cell>
          <cell r="M109" t="str">
            <v>000000000000250750</v>
          </cell>
          <cell r="N109" t="str">
            <v>Activated Carbon YL303(20kg/bag)</v>
          </cell>
          <cell r="O109" t="str">
            <v>KG</v>
          </cell>
          <cell r="P109">
            <v>0</v>
          </cell>
          <cell r="Q109" t="str">
            <v>03.01.2013</v>
          </cell>
          <cell r="R109" t="str">
            <v>31.12.9999</v>
          </cell>
          <cell r="S109" t="str">
            <v>500000000603</v>
          </cell>
          <cell r="T109">
            <v>0</v>
          </cell>
          <cell r="U109">
            <v>0</v>
          </cell>
          <cell r="V109" t="str">
            <v>00000013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 t="str">
            <v>X</v>
          </cell>
          <cell r="AB109">
            <v>0</v>
          </cell>
          <cell r="AC109">
            <v>0</v>
          </cell>
          <cell r="AD109" t="str">
            <v>0.00</v>
          </cell>
          <cell r="AE109" t="str">
            <v>0.00</v>
          </cell>
          <cell r="AF109">
            <v>0</v>
          </cell>
          <cell r="AG109">
            <v>0</v>
          </cell>
          <cell r="AH109">
            <v>0</v>
          </cell>
          <cell r="AI109" t="str">
            <v>Glucose Syrup-BK-41/23</v>
          </cell>
          <cell r="AJ109">
            <v>1000</v>
          </cell>
          <cell r="AK109">
            <v>675</v>
          </cell>
        </row>
        <row r="110">
          <cell r="C110" t="str">
            <v>M</v>
          </cell>
          <cell r="D110" t="str">
            <v>01001303AF</v>
          </cell>
          <cell r="E110" t="str">
            <v>Glucose Syrup-ISO-41/25</v>
          </cell>
          <cell r="F110" t="str">
            <v>5320</v>
          </cell>
          <cell r="G110" t="str">
            <v>1</v>
          </cell>
          <cell r="H110" t="str">
            <v>1</v>
          </cell>
          <cell r="I110" t="str">
            <v>Glucose Syrup 41 Be'/Super Conc.</v>
          </cell>
          <cell r="J110" t="str">
            <v>TO</v>
          </cell>
          <cell r="K110" t="str">
            <v>0010</v>
          </cell>
          <cell r="L110" t="str">
            <v>L</v>
          </cell>
          <cell r="M110" t="str">
            <v>000000000000200050</v>
          </cell>
          <cell r="N110" t="str">
            <v>Slurry</v>
          </cell>
          <cell r="O110" t="str">
            <v>TO</v>
          </cell>
          <cell r="P110" t="str">
            <v>X</v>
          </cell>
          <cell r="Q110" t="str">
            <v>03.12.2012</v>
          </cell>
          <cell r="R110" t="str">
            <v>31.12.9999</v>
          </cell>
          <cell r="S110">
            <v>0</v>
          </cell>
          <cell r="T110">
            <v>0</v>
          </cell>
          <cell r="U110">
            <v>0</v>
          </cell>
          <cell r="V110" t="str">
            <v>00000001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 t="str">
            <v>X</v>
          </cell>
          <cell r="AB110">
            <v>0</v>
          </cell>
          <cell r="AC110">
            <v>0</v>
          </cell>
          <cell r="AD110" t="str">
            <v>0.00</v>
          </cell>
          <cell r="AE110" t="str">
            <v>0.00</v>
          </cell>
          <cell r="AF110">
            <v>0</v>
          </cell>
          <cell r="AG110">
            <v>0</v>
          </cell>
          <cell r="AH110">
            <v>0</v>
          </cell>
          <cell r="AI110" t="str">
            <v>Glucose Syrup-BK-41/27</v>
          </cell>
          <cell r="AJ110">
            <v>1000</v>
          </cell>
          <cell r="AK110">
            <v>1578.9469999999999</v>
          </cell>
        </row>
        <row r="111">
          <cell r="C111" t="str">
            <v>M</v>
          </cell>
          <cell r="D111" t="str">
            <v>01001303AF</v>
          </cell>
          <cell r="E111" t="str">
            <v>Glucose Syrup-ISO-41/25</v>
          </cell>
          <cell r="F111" t="str">
            <v>5320</v>
          </cell>
          <cell r="G111" t="str">
            <v>1</v>
          </cell>
          <cell r="H111" t="str">
            <v>1</v>
          </cell>
          <cell r="I111" t="str">
            <v>Glucose Syrup 41 Be'/Super Conc.</v>
          </cell>
          <cell r="J111" t="str">
            <v>TO</v>
          </cell>
          <cell r="K111" t="str">
            <v>0030</v>
          </cell>
          <cell r="L111" t="str">
            <v>L</v>
          </cell>
          <cell r="M111" t="str">
            <v>000000000000250152</v>
          </cell>
          <cell r="N111" t="str">
            <v>Sodium Matabisulphite 25kg.</v>
          </cell>
          <cell r="O111" t="str">
            <v>KG</v>
          </cell>
          <cell r="P111">
            <v>0</v>
          </cell>
          <cell r="Q111" t="str">
            <v>03.12.2012</v>
          </cell>
          <cell r="R111" t="str">
            <v>31.12.9999</v>
          </cell>
          <cell r="S111">
            <v>0</v>
          </cell>
          <cell r="T111">
            <v>0</v>
          </cell>
          <cell r="U111">
            <v>0</v>
          </cell>
          <cell r="V111" t="str">
            <v>00000002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 t="str">
            <v>X</v>
          </cell>
          <cell r="AB111">
            <v>0</v>
          </cell>
          <cell r="AC111">
            <v>0</v>
          </cell>
          <cell r="AD111" t="str">
            <v>0.00</v>
          </cell>
          <cell r="AE111" t="str">
            <v>0.00</v>
          </cell>
          <cell r="AF111">
            <v>0</v>
          </cell>
          <cell r="AG111">
            <v>0</v>
          </cell>
          <cell r="AH111">
            <v>0</v>
          </cell>
          <cell r="AI111" t="str">
            <v>Glucose Syrup-BK-41/27</v>
          </cell>
          <cell r="AJ111">
            <v>1000</v>
          </cell>
          <cell r="AK111">
            <v>566.52599999999995</v>
          </cell>
        </row>
        <row r="112">
          <cell r="C112" t="str">
            <v>M</v>
          </cell>
          <cell r="D112" t="str">
            <v>01001303AF</v>
          </cell>
          <cell r="E112" t="str">
            <v>Glucose Syrup-ISO-41/25</v>
          </cell>
          <cell r="F112" t="str">
            <v>5320</v>
          </cell>
          <cell r="G112" t="str">
            <v>1</v>
          </cell>
          <cell r="H112" t="str">
            <v>1</v>
          </cell>
          <cell r="I112" t="str">
            <v>Glucose Syrup 41 Be'/Super Conc.</v>
          </cell>
          <cell r="J112" t="str">
            <v>TO</v>
          </cell>
          <cell r="K112" t="str">
            <v>0040</v>
          </cell>
          <cell r="L112" t="str">
            <v>L</v>
          </cell>
          <cell r="M112" t="str">
            <v>000000000000250160</v>
          </cell>
          <cell r="N112" t="str">
            <v>Hydrochloric  Acid 35%</v>
          </cell>
          <cell r="O112" t="str">
            <v>KG</v>
          </cell>
          <cell r="P112">
            <v>0</v>
          </cell>
          <cell r="Q112" t="str">
            <v>03.12.2012</v>
          </cell>
          <cell r="R112" t="str">
            <v>31.12.9999</v>
          </cell>
          <cell r="S112">
            <v>0</v>
          </cell>
          <cell r="T112">
            <v>0</v>
          </cell>
          <cell r="U112">
            <v>0</v>
          </cell>
          <cell r="V112" t="str">
            <v>00000003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 t="str">
            <v>X</v>
          </cell>
          <cell r="AB112">
            <v>0</v>
          </cell>
          <cell r="AC112">
            <v>0</v>
          </cell>
          <cell r="AD112" t="str">
            <v>0.00</v>
          </cell>
          <cell r="AE112" t="str">
            <v>0.00</v>
          </cell>
          <cell r="AF112">
            <v>0</v>
          </cell>
          <cell r="AG112">
            <v>0</v>
          </cell>
          <cell r="AH112">
            <v>0</v>
          </cell>
          <cell r="AI112" t="str">
            <v>Glucose Syrup-BK-41/27</v>
          </cell>
          <cell r="AJ112">
            <v>1000</v>
          </cell>
          <cell r="AK112">
            <v>32684.210999999999</v>
          </cell>
        </row>
        <row r="113">
          <cell r="C113" t="str">
            <v>M</v>
          </cell>
          <cell r="D113" t="str">
            <v>01001303AF</v>
          </cell>
          <cell r="E113" t="str">
            <v>Glucose Syrup-ISO-41/25</v>
          </cell>
          <cell r="F113" t="str">
            <v>5320</v>
          </cell>
          <cell r="G113" t="str">
            <v>1</v>
          </cell>
          <cell r="H113" t="str">
            <v>1</v>
          </cell>
          <cell r="I113" t="str">
            <v>Glucose Syrup 41 Be'/Super Conc.</v>
          </cell>
          <cell r="J113" t="str">
            <v>TO</v>
          </cell>
          <cell r="K113" t="str">
            <v>0050</v>
          </cell>
          <cell r="L113" t="str">
            <v>L</v>
          </cell>
          <cell r="M113" t="str">
            <v>000000000000250187</v>
          </cell>
          <cell r="N113" t="str">
            <v>Sodium  Hydroxide (โซดาไฟ) 50%</v>
          </cell>
          <cell r="O113" t="str">
            <v>KG</v>
          </cell>
          <cell r="P113">
            <v>0</v>
          </cell>
          <cell r="Q113" t="str">
            <v>03.12.2012</v>
          </cell>
          <cell r="R113" t="str">
            <v>31.12.9999</v>
          </cell>
          <cell r="S113">
            <v>0</v>
          </cell>
          <cell r="T113">
            <v>0</v>
          </cell>
          <cell r="U113">
            <v>0</v>
          </cell>
          <cell r="V113" t="str">
            <v>00000004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 t="str">
            <v>X</v>
          </cell>
          <cell r="AB113">
            <v>0</v>
          </cell>
          <cell r="AC113">
            <v>0</v>
          </cell>
          <cell r="AD113" t="str">
            <v>0.00</v>
          </cell>
          <cell r="AE113" t="str">
            <v>0.00</v>
          </cell>
          <cell r="AF113">
            <v>0</v>
          </cell>
          <cell r="AG113">
            <v>0</v>
          </cell>
          <cell r="AH113">
            <v>0</v>
          </cell>
          <cell r="AI113" t="str">
            <v>Glucose Syrup-BK-41/27</v>
          </cell>
          <cell r="AJ113">
            <v>1000</v>
          </cell>
          <cell r="AK113">
            <v>29052.632000000001</v>
          </cell>
        </row>
        <row r="114">
          <cell r="C114" t="str">
            <v>M</v>
          </cell>
          <cell r="D114" t="str">
            <v>01001303AF</v>
          </cell>
          <cell r="E114" t="str">
            <v>Glucose Syrup-ISO-41/25</v>
          </cell>
          <cell r="F114" t="str">
            <v>5320</v>
          </cell>
          <cell r="G114" t="str">
            <v>1</v>
          </cell>
          <cell r="H114" t="str">
            <v>1</v>
          </cell>
          <cell r="I114" t="str">
            <v>Glucose Syrup 41 Be'/Super Conc.</v>
          </cell>
          <cell r="J114" t="str">
            <v>TO</v>
          </cell>
          <cell r="K114" t="str">
            <v>0060</v>
          </cell>
          <cell r="L114" t="str">
            <v>L</v>
          </cell>
          <cell r="M114" t="str">
            <v>000000000000250631</v>
          </cell>
          <cell r="N114" t="str">
            <v>Activated Carbon S4W10LT-01 (20 kg/Bag)</v>
          </cell>
          <cell r="O114" t="str">
            <v>KG</v>
          </cell>
          <cell r="P114">
            <v>0</v>
          </cell>
          <cell r="Q114" t="str">
            <v>06.12.2012</v>
          </cell>
          <cell r="R114" t="str">
            <v>31.12.9999</v>
          </cell>
          <cell r="S114" t="str">
            <v>500000000598</v>
          </cell>
          <cell r="T114">
            <v>0</v>
          </cell>
          <cell r="U114">
            <v>0</v>
          </cell>
          <cell r="V114" t="str">
            <v>00000005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 t="str">
            <v>X</v>
          </cell>
          <cell r="AB114">
            <v>0</v>
          </cell>
          <cell r="AC114">
            <v>0</v>
          </cell>
          <cell r="AD114" t="str">
            <v>0.00</v>
          </cell>
          <cell r="AE114" t="str">
            <v>0.00</v>
          </cell>
          <cell r="AF114">
            <v>0</v>
          </cell>
          <cell r="AG114">
            <v>0</v>
          </cell>
          <cell r="AH114">
            <v>0</v>
          </cell>
          <cell r="AI114" t="str">
            <v>Glucose Syrup-BK-41/27</v>
          </cell>
          <cell r="AJ114">
            <v>1000</v>
          </cell>
          <cell r="AK114">
            <v>700</v>
          </cell>
        </row>
        <row r="115">
          <cell r="C115" t="str">
            <v>M</v>
          </cell>
          <cell r="D115" t="str">
            <v>01001303AF</v>
          </cell>
          <cell r="E115" t="str">
            <v>Glucose Syrup-ISO-41/25</v>
          </cell>
          <cell r="F115" t="str">
            <v>5320</v>
          </cell>
          <cell r="G115" t="str">
            <v>1</v>
          </cell>
          <cell r="H115" t="str">
            <v>1</v>
          </cell>
          <cell r="I115" t="str">
            <v>Glucose Syrup 41 Be'/Super Conc.</v>
          </cell>
          <cell r="J115" t="str">
            <v>TO</v>
          </cell>
          <cell r="K115" t="str">
            <v>0070</v>
          </cell>
          <cell r="L115" t="str">
            <v>L</v>
          </cell>
          <cell r="M115" t="str">
            <v>000000000000250814</v>
          </cell>
          <cell r="N115" t="str">
            <v>Filter Aid K700  20kg.</v>
          </cell>
          <cell r="O115" t="str">
            <v>KG</v>
          </cell>
          <cell r="P115">
            <v>0</v>
          </cell>
          <cell r="Q115" t="str">
            <v>03.12.2012</v>
          </cell>
          <cell r="R115" t="str">
            <v>31.12.9999</v>
          </cell>
          <cell r="S115">
            <v>0</v>
          </cell>
          <cell r="T115">
            <v>0</v>
          </cell>
          <cell r="U115">
            <v>0</v>
          </cell>
          <cell r="V115" t="str">
            <v>00000006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 t="str">
            <v>X</v>
          </cell>
          <cell r="AB115">
            <v>0</v>
          </cell>
          <cell r="AC115">
            <v>0</v>
          </cell>
          <cell r="AD115" t="str">
            <v>0.00</v>
          </cell>
          <cell r="AE115" t="str">
            <v>0.00</v>
          </cell>
          <cell r="AF115">
            <v>0</v>
          </cell>
          <cell r="AG115">
            <v>0</v>
          </cell>
          <cell r="AH115">
            <v>0</v>
          </cell>
          <cell r="AI115" t="str">
            <v>Glucose Syrup-BK-41/27</v>
          </cell>
          <cell r="AJ115">
            <v>1000</v>
          </cell>
          <cell r="AK115">
            <v>7263.1580000000004</v>
          </cell>
        </row>
        <row r="116">
          <cell r="C116" t="str">
            <v>M</v>
          </cell>
          <cell r="D116" t="str">
            <v>01001303AF</v>
          </cell>
          <cell r="E116" t="str">
            <v>Glucose Syrup-ISO-41/25</v>
          </cell>
          <cell r="F116" t="str">
            <v>5320</v>
          </cell>
          <cell r="G116" t="str">
            <v>1</v>
          </cell>
          <cell r="H116" t="str">
            <v>1</v>
          </cell>
          <cell r="I116" t="str">
            <v>Glucose Syrup 41 Be'/Super Conc.</v>
          </cell>
          <cell r="J116" t="str">
            <v>TO</v>
          </cell>
          <cell r="K116" t="str">
            <v>0080</v>
          </cell>
          <cell r="L116" t="str">
            <v>L</v>
          </cell>
          <cell r="M116" t="str">
            <v>000000000000250162</v>
          </cell>
          <cell r="N116" t="str">
            <v>Sodium  Carbonate 20 Kg./Bag</v>
          </cell>
          <cell r="O116" t="str">
            <v>KG</v>
          </cell>
          <cell r="P116">
            <v>0</v>
          </cell>
          <cell r="Q116" t="str">
            <v>03.12.2012</v>
          </cell>
          <cell r="R116" t="str">
            <v>31.12.9999</v>
          </cell>
          <cell r="S116">
            <v>0</v>
          </cell>
          <cell r="T116">
            <v>0</v>
          </cell>
          <cell r="U116">
            <v>0</v>
          </cell>
          <cell r="V116" t="str">
            <v>00000007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 t="str">
            <v>X</v>
          </cell>
          <cell r="AB116">
            <v>0</v>
          </cell>
          <cell r="AC116">
            <v>0</v>
          </cell>
          <cell r="AD116" t="str">
            <v>0.00</v>
          </cell>
          <cell r="AE116" t="str">
            <v>0.00</v>
          </cell>
          <cell r="AF116">
            <v>0</v>
          </cell>
          <cell r="AG116">
            <v>0</v>
          </cell>
          <cell r="AH116">
            <v>0</v>
          </cell>
          <cell r="AI116" t="str">
            <v>Glucose Syrup-BK-41/27</v>
          </cell>
          <cell r="AJ116">
            <v>1000</v>
          </cell>
          <cell r="AK116">
            <v>508.42099999999999</v>
          </cell>
        </row>
        <row r="117">
          <cell r="C117" t="str">
            <v>M</v>
          </cell>
          <cell r="D117" t="str">
            <v>01001303AF</v>
          </cell>
          <cell r="E117" t="str">
            <v>Glucose Syrup-ISO-41/25</v>
          </cell>
          <cell r="F117" t="str">
            <v>5320</v>
          </cell>
          <cell r="G117" t="str">
            <v>1</v>
          </cell>
          <cell r="H117" t="str">
            <v>1</v>
          </cell>
          <cell r="I117" t="str">
            <v>Glucose Syrup 41 Be'/Super Conc.</v>
          </cell>
          <cell r="J117" t="str">
            <v>TO</v>
          </cell>
          <cell r="K117" t="str">
            <v>0090</v>
          </cell>
          <cell r="L117" t="str">
            <v>L</v>
          </cell>
          <cell r="M117" t="str">
            <v>000000000000200053</v>
          </cell>
          <cell r="N117" t="str">
            <v>Treated Water</v>
          </cell>
          <cell r="O117" t="str">
            <v>M3</v>
          </cell>
          <cell r="P117" t="str">
            <v>X</v>
          </cell>
          <cell r="Q117" t="str">
            <v>03.12.2012</v>
          </cell>
          <cell r="R117" t="str">
            <v>31.12.9999</v>
          </cell>
          <cell r="S117">
            <v>0</v>
          </cell>
          <cell r="T117">
            <v>0</v>
          </cell>
          <cell r="U117">
            <v>0</v>
          </cell>
          <cell r="V117" t="str">
            <v>00000008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 t="str">
            <v>X</v>
          </cell>
          <cell r="AB117">
            <v>0</v>
          </cell>
          <cell r="AC117">
            <v>0</v>
          </cell>
          <cell r="AD117" t="str">
            <v>0.00</v>
          </cell>
          <cell r="AE117" t="str">
            <v>0.00</v>
          </cell>
          <cell r="AF117">
            <v>0</v>
          </cell>
          <cell r="AG117">
            <v>0</v>
          </cell>
          <cell r="AH117">
            <v>0</v>
          </cell>
          <cell r="AI117" t="str">
            <v>Glucose Syrup-BK-41/27</v>
          </cell>
          <cell r="AJ117">
            <v>1000</v>
          </cell>
          <cell r="AK117">
            <v>7263.1580000000004</v>
          </cell>
        </row>
        <row r="118">
          <cell r="C118" t="str">
            <v>M</v>
          </cell>
          <cell r="D118" t="str">
            <v>01001303AF</v>
          </cell>
          <cell r="E118" t="str">
            <v>Glucose Syrup-ISO-41/25</v>
          </cell>
          <cell r="F118" t="str">
            <v>5320</v>
          </cell>
          <cell r="G118" t="str">
            <v>1</v>
          </cell>
          <cell r="H118" t="str">
            <v>1</v>
          </cell>
          <cell r="I118" t="str">
            <v>Glucose Syrup 41 Be'/Super Conc.</v>
          </cell>
          <cell r="J118" t="str">
            <v>TO</v>
          </cell>
          <cell r="K118" t="str">
            <v>0100</v>
          </cell>
          <cell r="L118" t="str">
            <v>L</v>
          </cell>
          <cell r="M118" t="str">
            <v>000000000000250176</v>
          </cell>
          <cell r="N118" t="str">
            <v>Electricity</v>
          </cell>
          <cell r="O118" t="str">
            <v>KWH</v>
          </cell>
          <cell r="P118">
            <v>0</v>
          </cell>
          <cell r="Q118" t="str">
            <v>03.12.2012</v>
          </cell>
          <cell r="R118" t="str">
            <v>31.12.9999</v>
          </cell>
          <cell r="S118">
            <v>0</v>
          </cell>
          <cell r="T118">
            <v>0</v>
          </cell>
          <cell r="U118">
            <v>0</v>
          </cell>
          <cell r="V118" t="str">
            <v>00000009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 t="str">
            <v>X</v>
          </cell>
          <cell r="AB118">
            <v>0</v>
          </cell>
          <cell r="AC118">
            <v>0</v>
          </cell>
          <cell r="AD118" t="str">
            <v>0.00</v>
          </cell>
          <cell r="AE118" t="str">
            <v>0.00</v>
          </cell>
          <cell r="AF118">
            <v>0</v>
          </cell>
          <cell r="AG118">
            <v>0</v>
          </cell>
          <cell r="AH118">
            <v>0</v>
          </cell>
          <cell r="AI118" t="str">
            <v>Glucose Syrup-BK-41/27</v>
          </cell>
          <cell r="AJ118">
            <v>1000</v>
          </cell>
          <cell r="AK118">
            <v>47210.525999999998</v>
          </cell>
        </row>
        <row r="119">
          <cell r="C119" t="str">
            <v>M</v>
          </cell>
          <cell r="D119" t="str">
            <v>01001303AF</v>
          </cell>
          <cell r="E119" t="str">
            <v>Glucose Syrup-ISO-41/25</v>
          </cell>
          <cell r="F119" t="str">
            <v>5320</v>
          </cell>
          <cell r="G119" t="str">
            <v>1</v>
          </cell>
          <cell r="H119" t="str">
            <v>1</v>
          </cell>
          <cell r="I119" t="str">
            <v>Glucose Syrup 41 Be'/Super Conc.</v>
          </cell>
          <cell r="J119" t="str">
            <v>TO</v>
          </cell>
          <cell r="K119" t="str">
            <v>0110</v>
          </cell>
          <cell r="L119" t="str">
            <v>L</v>
          </cell>
          <cell r="M119" t="str">
            <v>000000000000200052</v>
          </cell>
          <cell r="N119" t="str">
            <v>Steam</v>
          </cell>
          <cell r="O119" t="str">
            <v>TO</v>
          </cell>
          <cell r="P119" t="str">
            <v>X</v>
          </cell>
          <cell r="Q119" t="str">
            <v>03.12.2012</v>
          </cell>
          <cell r="R119" t="str">
            <v>31.12.9999</v>
          </cell>
          <cell r="S119">
            <v>0</v>
          </cell>
          <cell r="T119">
            <v>0</v>
          </cell>
          <cell r="U119">
            <v>0</v>
          </cell>
          <cell r="V119" t="str">
            <v>00000010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 t="str">
            <v>X</v>
          </cell>
          <cell r="AB119">
            <v>0</v>
          </cell>
          <cell r="AC119">
            <v>0</v>
          </cell>
          <cell r="AD119" t="str">
            <v>0.00</v>
          </cell>
          <cell r="AE119" t="str">
            <v>0.00</v>
          </cell>
          <cell r="AF119">
            <v>0</v>
          </cell>
          <cell r="AG119">
            <v>0</v>
          </cell>
          <cell r="AH119">
            <v>0</v>
          </cell>
          <cell r="AI119" t="str">
            <v>Glucose Syrup-BK-41/27</v>
          </cell>
          <cell r="AJ119">
            <v>1000</v>
          </cell>
          <cell r="AK119">
            <v>1452.6320000000001</v>
          </cell>
        </row>
        <row r="120">
          <cell r="C120" t="str">
            <v>M</v>
          </cell>
          <cell r="D120" t="str">
            <v>01001303AF</v>
          </cell>
          <cell r="E120" t="str">
            <v>Glucose Syrup-ISO-41/25</v>
          </cell>
          <cell r="F120" t="str">
            <v>5320</v>
          </cell>
          <cell r="G120" t="str">
            <v>1</v>
          </cell>
          <cell r="H120" t="str">
            <v>1</v>
          </cell>
          <cell r="I120" t="str">
            <v>Glucose Syrup 41 Be'/Super Conc.</v>
          </cell>
          <cell r="J120" t="str">
            <v>TO</v>
          </cell>
          <cell r="K120" t="str">
            <v>0120</v>
          </cell>
          <cell r="L120" t="str">
            <v>L</v>
          </cell>
          <cell r="M120" t="str">
            <v>000000000000250166</v>
          </cell>
          <cell r="N120" t="str">
            <v>Termamyl Classic (NON GMOS) 30kg./DR.</v>
          </cell>
          <cell r="O120" t="str">
            <v>KG</v>
          </cell>
          <cell r="P120">
            <v>0</v>
          </cell>
          <cell r="Q120" t="str">
            <v>03.12.2012</v>
          </cell>
          <cell r="R120" t="str">
            <v>31.12.9999</v>
          </cell>
          <cell r="S120">
            <v>0</v>
          </cell>
          <cell r="T120">
            <v>0</v>
          </cell>
          <cell r="U120">
            <v>0</v>
          </cell>
          <cell r="V120" t="str">
            <v>00000011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 t="str">
            <v>X</v>
          </cell>
          <cell r="AB120">
            <v>0</v>
          </cell>
          <cell r="AC120">
            <v>0</v>
          </cell>
          <cell r="AD120" t="str">
            <v>0.00</v>
          </cell>
          <cell r="AE120" t="str">
            <v>0.00</v>
          </cell>
          <cell r="AF120">
            <v>0</v>
          </cell>
          <cell r="AG120">
            <v>0</v>
          </cell>
          <cell r="AH120">
            <v>0</v>
          </cell>
          <cell r="AI120" t="str">
            <v>Glucose Syrup-BK-41/27</v>
          </cell>
          <cell r="AJ120">
            <v>1000</v>
          </cell>
          <cell r="AK120">
            <v>546</v>
          </cell>
        </row>
        <row r="121">
          <cell r="C121" t="str">
            <v>M</v>
          </cell>
          <cell r="D121" t="str">
            <v>01040301AB</v>
          </cell>
          <cell r="E121" t="str">
            <v>Glucose Syrup-BK-43/30</v>
          </cell>
          <cell r="F121" t="str">
            <v>5320</v>
          </cell>
          <cell r="G121" t="str">
            <v>1</v>
          </cell>
          <cell r="H121" t="str">
            <v>1</v>
          </cell>
          <cell r="I121" t="str">
            <v>Glucose Syrup-BK-43/30</v>
          </cell>
          <cell r="J121" t="str">
            <v>TO</v>
          </cell>
          <cell r="K121" t="str">
            <v>0010</v>
          </cell>
          <cell r="L121" t="str">
            <v>L</v>
          </cell>
          <cell r="M121" t="str">
            <v>000000000000200050</v>
          </cell>
          <cell r="N121" t="str">
            <v>Slurry</v>
          </cell>
          <cell r="O121" t="str">
            <v>TO</v>
          </cell>
          <cell r="P121" t="str">
            <v>X</v>
          </cell>
          <cell r="Q121" t="str">
            <v>01.09.2009</v>
          </cell>
          <cell r="R121" t="str">
            <v>31.12.9999</v>
          </cell>
          <cell r="S121" t="str">
            <v>500000000106</v>
          </cell>
          <cell r="T121">
            <v>0</v>
          </cell>
          <cell r="U121">
            <v>0</v>
          </cell>
          <cell r="V121" t="str">
            <v>00000001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 t="str">
            <v>X</v>
          </cell>
          <cell r="AB121">
            <v>0</v>
          </cell>
          <cell r="AC121">
            <v>0</v>
          </cell>
          <cell r="AD121" t="str">
            <v>0.00</v>
          </cell>
          <cell r="AE121" t="str">
            <v>0.00</v>
          </cell>
          <cell r="AF121">
            <v>0</v>
          </cell>
          <cell r="AG121">
            <v>0</v>
          </cell>
          <cell r="AH121">
            <v>0</v>
          </cell>
          <cell r="AI121" t="str">
            <v>Glucose Syrup-BK-43/30</v>
          </cell>
          <cell r="AJ121">
            <v>1000</v>
          </cell>
          <cell r="AK121">
            <v>1929.0619999999999</v>
          </cell>
        </row>
        <row r="122">
          <cell r="C122" t="str">
            <v>M</v>
          </cell>
          <cell r="D122" t="str">
            <v>01040301AB</v>
          </cell>
          <cell r="E122" t="str">
            <v>Glucose Syrup-BK-43/30</v>
          </cell>
          <cell r="F122" t="str">
            <v>5320</v>
          </cell>
          <cell r="G122" t="str">
            <v>1</v>
          </cell>
          <cell r="H122" t="str">
            <v>1</v>
          </cell>
          <cell r="I122" t="str">
            <v>Glucose Syrup-BK-43/30</v>
          </cell>
          <cell r="J122" t="str">
            <v>TO</v>
          </cell>
          <cell r="K122" t="str">
            <v>0020</v>
          </cell>
          <cell r="L122" t="str">
            <v>L</v>
          </cell>
          <cell r="M122" t="str">
            <v>000000000000250161</v>
          </cell>
          <cell r="N122" t="str">
            <v>Enzyme-GC007 (gallon/25kg.)</v>
          </cell>
          <cell r="O122" t="str">
            <v>KG</v>
          </cell>
          <cell r="P122">
            <v>0</v>
          </cell>
          <cell r="Q122" t="str">
            <v>01.09.2009</v>
          </cell>
          <cell r="R122" t="str">
            <v>31.12.9999</v>
          </cell>
          <cell r="S122" t="str">
            <v>500000000106</v>
          </cell>
          <cell r="T122">
            <v>0</v>
          </cell>
          <cell r="U122">
            <v>0</v>
          </cell>
          <cell r="V122" t="str">
            <v>00000002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 t="str">
            <v>X</v>
          </cell>
          <cell r="AB122">
            <v>0</v>
          </cell>
          <cell r="AC122">
            <v>0</v>
          </cell>
          <cell r="AD122" t="str">
            <v>0.00</v>
          </cell>
          <cell r="AE122" t="str">
            <v>0.00</v>
          </cell>
          <cell r="AF122">
            <v>0</v>
          </cell>
          <cell r="AG122">
            <v>0</v>
          </cell>
          <cell r="AH122">
            <v>0</v>
          </cell>
          <cell r="AI122" t="str">
            <v>Glucose Syrup-BK-43/30</v>
          </cell>
          <cell r="AJ122">
            <v>1000</v>
          </cell>
          <cell r="AK122">
            <v>532.42100000000005</v>
          </cell>
        </row>
        <row r="123">
          <cell r="C123" t="str">
            <v>M</v>
          </cell>
          <cell r="D123" t="str">
            <v>01040301AB</v>
          </cell>
          <cell r="E123" t="str">
            <v>Glucose Syrup-BK-43/30</v>
          </cell>
          <cell r="F123" t="str">
            <v>5320</v>
          </cell>
          <cell r="G123" t="str">
            <v>1</v>
          </cell>
          <cell r="H123" t="str">
            <v>1</v>
          </cell>
          <cell r="I123" t="str">
            <v>Glucose Syrup-BK-43/30</v>
          </cell>
          <cell r="J123" t="str">
            <v>TO</v>
          </cell>
          <cell r="K123" t="str">
            <v>0030</v>
          </cell>
          <cell r="L123" t="str">
            <v>L</v>
          </cell>
          <cell r="M123" t="str">
            <v>000000000000250152</v>
          </cell>
          <cell r="N123" t="str">
            <v>Sodium Matabisulphite 25kg.</v>
          </cell>
          <cell r="O123" t="str">
            <v>KG</v>
          </cell>
          <cell r="P123">
            <v>0</v>
          </cell>
          <cell r="Q123" t="str">
            <v>01.09.2009</v>
          </cell>
          <cell r="R123" t="str">
            <v>31.12.9999</v>
          </cell>
          <cell r="S123" t="str">
            <v>500000000106</v>
          </cell>
          <cell r="T123">
            <v>0</v>
          </cell>
          <cell r="U123">
            <v>0</v>
          </cell>
          <cell r="V123" t="str">
            <v>00000003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 t="str">
            <v>X</v>
          </cell>
          <cell r="AB123">
            <v>0</v>
          </cell>
          <cell r="AC123">
            <v>0</v>
          </cell>
          <cell r="AD123" t="str">
            <v>0.00</v>
          </cell>
          <cell r="AE123" t="str">
            <v>0.00</v>
          </cell>
          <cell r="AF123">
            <v>0</v>
          </cell>
          <cell r="AG123">
            <v>0</v>
          </cell>
          <cell r="AH123">
            <v>0</v>
          </cell>
          <cell r="AI123" t="str">
            <v>Glucose Syrup-BK-43/30</v>
          </cell>
          <cell r="AJ123">
            <v>1000</v>
          </cell>
          <cell r="AK123">
            <v>692.14700000000005</v>
          </cell>
        </row>
        <row r="124">
          <cell r="C124" t="str">
            <v>M</v>
          </cell>
          <cell r="D124" t="str">
            <v>01040301AB</v>
          </cell>
          <cell r="E124" t="str">
            <v>Glucose Syrup-BK-43/30</v>
          </cell>
          <cell r="F124" t="str">
            <v>5320</v>
          </cell>
          <cell r="G124" t="str">
            <v>1</v>
          </cell>
          <cell r="H124" t="str">
            <v>1</v>
          </cell>
          <cell r="I124" t="str">
            <v>Glucose Syrup-BK-43/30</v>
          </cell>
          <cell r="J124" t="str">
            <v>TO</v>
          </cell>
          <cell r="K124" t="str">
            <v>0040</v>
          </cell>
          <cell r="L124" t="str">
            <v>L</v>
          </cell>
          <cell r="M124" t="str">
            <v>000000000000250160</v>
          </cell>
          <cell r="N124" t="str">
            <v>Hydrochloric  Acid 35%</v>
          </cell>
          <cell r="O124" t="str">
            <v>KG</v>
          </cell>
          <cell r="P124">
            <v>0</v>
          </cell>
          <cell r="Q124" t="str">
            <v>01.09.2009</v>
          </cell>
          <cell r="R124" t="str">
            <v>31.12.9999</v>
          </cell>
          <cell r="S124" t="str">
            <v>500000000106</v>
          </cell>
          <cell r="T124">
            <v>0</v>
          </cell>
          <cell r="U124">
            <v>0</v>
          </cell>
          <cell r="V124" t="str">
            <v>00000004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 t="str">
            <v>X</v>
          </cell>
          <cell r="AB124">
            <v>0</v>
          </cell>
          <cell r="AC124">
            <v>0</v>
          </cell>
          <cell r="AD124" t="str">
            <v>0.00</v>
          </cell>
          <cell r="AE124" t="str">
            <v>0.00</v>
          </cell>
          <cell r="AF124">
            <v>0</v>
          </cell>
          <cell r="AG124">
            <v>0</v>
          </cell>
          <cell r="AH124">
            <v>0</v>
          </cell>
          <cell r="AI124" t="str">
            <v>Glucose Syrup-BK-43/30</v>
          </cell>
          <cell r="AJ124">
            <v>1000</v>
          </cell>
          <cell r="AK124">
            <v>39931.578999999998</v>
          </cell>
        </row>
        <row r="125">
          <cell r="C125" t="str">
            <v>M</v>
          </cell>
          <cell r="D125" t="str">
            <v>01040301AB</v>
          </cell>
          <cell r="E125" t="str">
            <v>Glucose Syrup-BK-43/30</v>
          </cell>
          <cell r="F125" t="str">
            <v>5320</v>
          </cell>
          <cell r="G125" t="str">
            <v>1</v>
          </cell>
          <cell r="H125" t="str">
            <v>1</v>
          </cell>
          <cell r="I125" t="str">
            <v>Glucose Syrup-BK-43/30</v>
          </cell>
          <cell r="J125" t="str">
            <v>TO</v>
          </cell>
          <cell r="K125" t="str">
            <v>0050</v>
          </cell>
          <cell r="L125" t="str">
            <v>L</v>
          </cell>
          <cell r="M125" t="str">
            <v>000000000000250187</v>
          </cell>
          <cell r="N125" t="str">
            <v>Sodium  Hydroxide (โซดาไฟ) 50%</v>
          </cell>
          <cell r="O125" t="str">
            <v>KG</v>
          </cell>
          <cell r="P125">
            <v>0</v>
          </cell>
          <cell r="Q125" t="str">
            <v>01.09.2009</v>
          </cell>
          <cell r="R125" t="str">
            <v>31.12.9999</v>
          </cell>
          <cell r="S125" t="str">
            <v>500000000106</v>
          </cell>
          <cell r="T125">
            <v>0</v>
          </cell>
          <cell r="U125">
            <v>0</v>
          </cell>
          <cell r="V125" t="str">
            <v>00000005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 t="str">
            <v>X</v>
          </cell>
          <cell r="AB125">
            <v>0</v>
          </cell>
          <cell r="AC125">
            <v>0</v>
          </cell>
          <cell r="AD125" t="str">
            <v>0.00</v>
          </cell>
          <cell r="AE125" t="str">
            <v>0.00</v>
          </cell>
          <cell r="AF125">
            <v>0</v>
          </cell>
          <cell r="AG125">
            <v>0</v>
          </cell>
          <cell r="AH125">
            <v>0</v>
          </cell>
          <cell r="AI125" t="str">
            <v>Glucose Syrup-BK-43/30</v>
          </cell>
          <cell r="AJ125">
            <v>1000</v>
          </cell>
          <cell r="AK125">
            <v>35494.737000000001</v>
          </cell>
        </row>
        <row r="126">
          <cell r="C126" t="str">
            <v>M</v>
          </cell>
          <cell r="D126" t="str">
            <v>01040301AB</v>
          </cell>
          <cell r="E126" t="str">
            <v>Glucose Syrup-BK-43/30</v>
          </cell>
          <cell r="F126" t="str">
            <v>5320</v>
          </cell>
          <cell r="G126" t="str">
            <v>1</v>
          </cell>
          <cell r="H126" t="str">
            <v>1</v>
          </cell>
          <cell r="I126" t="str">
            <v>Glucose Syrup-BK-43/30</v>
          </cell>
          <cell r="J126" t="str">
            <v>TO</v>
          </cell>
          <cell r="K126" t="str">
            <v>0060</v>
          </cell>
          <cell r="L126" t="str">
            <v>L</v>
          </cell>
          <cell r="M126" t="str">
            <v>000000000000250631</v>
          </cell>
          <cell r="N126" t="str">
            <v>Activated Carbon S4W10LT-01 (20 kg/Bag)</v>
          </cell>
          <cell r="O126" t="str">
            <v>KG</v>
          </cell>
          <cell r="P126">
            <v>0</v>
          </cell>
          <cell r="Q126" t="str">
            <v>03.01.2013</v>
          </cell>
          <cell r="R126" t="str">
            <v>31.12.9999</v>
          </cell>
          <cell r="S126" t="str">
            <v>500000000603</v>
          </cell>
          <cell r="T126">
            <v>0</v>
          </cell>
          <cell r="U126">
            <v>0</v>
          </cell>
          <cell r="V126" t="str">
            <v>00000006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 t="str">
            <v>X</v>
          </cell>
          <cell r="AB126">
            <v>0</v>
          </cell>
          <cell r="AC126">
            <v>0</v>
          </cell>
          <cell r="AD126" t="str">
            <v>0.00</v>
          </cell>
          <cell r="AE126" t="str">
            <v>0.00</v>
          </cell>
          <cell r="AF126">
            <v>0</v>
          </cell>
          <cell r="AG126">
            <v>0</v>
          </cell>
          <cell r="AH126">
            <v>0</v>
          </cell>
          <cell r="AI126" t="str">
            <v>Glucose Syrup-BK-43/30</v>
          </cell>
          <cell r="AJ126">
            <v>1000</v>
          </cell>
          <cell r="AK126">
            <v>225</v>
          </cell>
        </row>
        <row r="127">
          <cell r="C127" t="str">
            <v>M</v>
          </cell>
          <cell r="D127" t="str">
            <v>01040301AB</v>
          </cell>
          <cell r="E127" t="str">
            <v>Glucose Syrup-BK-43/30</v>
          </cell>
          <cell r="F127" t="str">
            <v>5320</v>
          </cell>
          <cell r="G127" t="str">
            <v>1</v>
          </cell>
          <cell r="H127" t="str">
            <v>1</v>
          </cell>
          <cell r="I127" t="str">
            <v>Glucose Syrup-BK-43/30</v>
          </cell>
          <cell r="J127" t="str">
            <v>TO</v>
          </cell>
          <cell r="K127" t="str">
            <v>0070</v>
          </cell>
          <cell r="L127" t="str">
            <v>L</v>
          </cell>
          <cell r="M127" t="str">
            <v>000000000000250814</v>
          </cell>
          <cell r="N127" t="str">
            <v>Filter Aid K700  20kg.</v>
          </cell>
          <cell r="O127" t="str">
            <v>KG</v>
          </cell>
          <cell r="P127">
            <v>0</v>
          </cell>
          <cell r="Q127" t="str">
            <v>01.09.2009</v>
          </cell>
          <cell r="R127" t="str">
            <v>31.12.9999</v>
          </cell>
          <cell r="S127" t="str">
            <v>500000000106</v>
          </cell>
          <cell r="T127">
            <v>0</v>
          </cell>
          <cell r="U127">
            <v>0</v>
          </cell>
          <cell r="V127" t="str">
            <v>00000007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 t="str">
            <v>X</v>
          </cell>
          <cell r="AB127">
            <v>0</v>
          </cell>
          <cell r="AC127">
            <v>0</v>
          </cell>
          <cell r="AD127" t="str">
            <v>0.00</v>
          </cell>
          <cell r="AE127" t="str">
            <v>0.00</v>
          </cell>
          <cell r="AF127">
            <v>0</v>
          </cell>
          <cell r="AG127">
            <v>0</v>
          </cell>
          <cell r="AH127">
            <v>0</v>
          </cell>
          <cell r="AI127" t="str">
            <v>Glucose Syrup-BK-43/30</v>
          </cell>
          <cell r="AJ127">
            <v>1000</v>
          </cell>
          <cell r="AK127">
            <v>8873.6839999999993</v>
          </cell>
        </row>
        <row r="128">
          <cell r="C128" t="str">
            <v>M</v>
          </cell>
          <cell r="D128" t="str">
            <v>01040301AB</v>
          </cell>
          <cell r="E128" t="str">
            <v>Glucose Syrup-BK-43/30</v>
          </cell>
          <cell r="F128" t="str">
            <v>5320</v>
          </cell>
          <cell r="G128" t="str">
            <v>1</v>
          </cell>
          <cell r="H128" t="str">
            <v>1</v>
          </cell>
          <cell r="I128" t="str">
            <v>Glucose Syrup-BK-43/30</v>
          </cell>
          <cell r="J128" t="str">
            <v>TO</v>
          </cell>
          <cell r="K128" t="str">
            <v>0080</v>
          </cell>
          <cell r="L128" t="str">
            <v>L</v>
          </cell>
          <cell r="M128" t="str">
            <v>000000000000250162</v>
          </cell>
          <cell r="N128" t="str">
            <v>Sodium  Carbonate 20 Kg./Bag</v>
          </cell>
          <cell r="O128" t="str">
            <v>KG</v>
          </cell>
          <cell r="P128">
            <v>0</v>
          </cell>
          <cell r="Q128" t="str">
            <v>01.08.2010</v>
          </cell>
          <cell r="R128" t="str">
            <v>31.12.9999</v>
          </cell>
          <cell r="S128" t="str">
            <v>500000000480</v>
          </cell>
          <cell r="T128">
            <v>0</v>
          </cell>
          <cell r="U128">
            <v>0</v>
          </cell>
          <cell r="V128" t="str">
            <v>00000008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 t="str">
            <v>X</v>
          </cell>
          <cell r="AB128">
            <v>0</v>
          </cell>
          <cell r="AC128">
            <v>0</v>
          </cell>
          <cell r="AD128" t="str">
            <v>0.00</v>
          </cell>
          <cell r="AE128" t="str">
            <v>0.00</v>
          </cell>
          <cell r="AF128">
            <v>0</v>
          </cell>
          <cell r="AG128">
            <v>0</v>
          </cell>
          <cell r="AH128">
            <v>0</v>
          </cell>
          <cell r="AI128" t="str">
            <v>Glucose Syrup-BK-43/30</v>
          </cell>
          <cell r="AJ128">
            <v>1000</v>
          </cell>
          <cell r="AK128">
            <v>621.15800000000002</v>
          </cell>
        </row>
        <row r="129">
          <cell r="C129" t="str">
            <v>M</v>
          </cell>
          <cell r="D129" t="str">
            <v>01040301AB</v>
          </cell>
          <cell r="E129" t="str">
            <v>Glucose Syrup-BK-43/30</v>
          </cell>
          <cell r="F129" t="str">
            <v>5320</v>
          </cell>
          <cell r="G129" t="str">
            <v>1</v>
          </cell>
          <cell r="H129" t="str">
            <v>1</v>
          </cell>
          <cell r="I129" t="str">
            <v>Glucose Syrup-BK-43/30</v>
          </cell>
          <cell r="J129" t="str">
            <v>TO</v>
          </cell>
          <cell r="K129" t="str">
            <v>0090</v>
          </cell>
          <cell r="L129" t="str">
            <v>L</v>
          </cell>
          <cell r="M129" t="str">
            <v>000000000000200053</v>
          </cell>
          <cell r="N129" t="str">
            <v>Treated Water</v>
          </cell>
          <cell r="O129" t="str">
            <v>M3</v>
          </cell>
          <cell r="P129" t="str">
            <v>X</v>
          </cell>
          <cell r="Q129" t="str">
            <v>01.09.2009</v>
          </cell>
          <cell r="R129" t="str">
            <v>31.12.9999</v>
          </cell>
          <cell r="S129" t="str">
            <v>500000000106</v>
          </cell>
          <cell r="T129">
            <v>0</v>
          </cell>
          <cell r="U129">
            <v>0</v>
          </cell>
          <cell r="V129" t="str">
            <v>00000009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 t="str">
            <v>X</v>
          </cell>
          <cell r="AB129">
            <v>0</v>
          </cell>
          <cell r="AC129">
            <v>0</v>
          </cell>
          <cell r="AD129" t="str">
            <v>0.00</v>
          </cell>
          <cell r="AE129" t="str">
            <v>0.00</v>
          </cell>
          <cell r="AF129">
            <v>0</v>
          </cell>
          <cell r="AG129">
            <v>0</v>
          </cell>
          <cell r="AH129">
            <v>0</v>
          </cell>
          <cell r="AI129" t="str">
            <v>Glucose Syrup-BK-43/30</v>
          </cell>
          <cell r="AJ129">
            <v>1000</v>
          </cell>
          <cell r="AK129">
            <v>8873.6839999999993</v>
          </cell>
        </row>
        <row r="130">
          <cell r="C130" t="str">
            <v>M</v>
          </cell>
          <cell r="D130" t="str">
            <v>01040301AB</v>
          </cell>
          <cell r="E130" t="str">
            <v>Glucose Syrup-BK-43/30</v>
          </cell>
          <cell r="F130" t="str">
            <v>5320</v>
          </cell>
          <cell r="G130" t="str">
            <v>1</v>
          </cell>
          <cell r="H130" t="str">
            <v>1</v>
          </cell>
          <cell r="I130" t="str">
            <v>Glucose Syrup-BK-43/30</v>
          </cell>
          <cell r="J130" t="str">
            <v>TO</v>
          </cell>
          <cell r="K130" t="str">
            <v>0100</v>
          </cell>
          <cell r="L130" t="str">
            <v>L</v>
          </cell>
          <cell r="M130" t="str">
            <v>000000000000250176</v>
          </cell>
          <cell r="N130" t="str">
            <v>Electricity</v>
          </cell>
          <cell r="O130" t="str">
            <v>KWH</v>
          </cell>
          <cell r="P130">
            <v>0</v>
          </cell>
          <cell r="Q130" t="str">
            <v>01.09.2009</v>
          </cell>
          <cell r="R130" t="str">
            <v>31.12.9999</v>
          </cell>
          <cell r="S130" t="str">
            <v>500000000106</v>
          </cell>
          <cell r="T130">
            <v>0</v>
          </cell>
          <cell r="U130">
            <v>0</v>
          </cell>
          <cell r="V130" t="str">
            <v>00000010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 t="str">
            <v>X</v>
          </cell>
          <cell r="AB130">
            <v>0</v>
          </cell>
          <cell r="AC130">
            <v>0</v>
          </cell>
          <cell r="AD130" t="str">
            <v>0.00</v>
          </cell>
          <cell r="AE130" t="str">
            <v>0.00</v>
          </cell>
          <cell r="AF130">
            <v>0</v>
          </cell>
          <cell r="AG130">
            <v>0</v>
          </cell>
          <cell r="AH130">
            <v>0</v>
          </cell>
          <cell r="AI130" t="str">
            <v>Glucose Syrup-BK-43/30</v>
          </cell>
          <cell r="AJ130">
            <v>1000</v>
          </cell>
          <cell r="AK130">
            <v>57678.947</v>
          </cell>
        </row>
        <row r="131">
          <cell r="C131" t="str">
            <v>M</v>
          </cell>
          <cell r="D131" t="str">
            <v>01040301AB</v>
          </cell>
          <cell r="E131" t="str">
            <v>Glucose Syrup-BK-43/30</v>
          </cell>
          <cell r="F131" t="str">
            <v>5320</v>
          </cell>
          <cell r="G131" t="str">
            <v>1</v>
          </cell>
          <cell r="H131" t="str">
            <v>1</v>
          </cell>
          <cell r="I131" t="str">
            <v>Glucose Syrup-BK-43/30</v>
          </cell>
          <cell r="J131" t="str">
            <v>TO</v>
          </cell>
          <cell r="K131" t="str">
            <v>0110</v>
          </cell>
          <cell r="L131" t="str">
            <v>L</v>
          </cell>
          <cell r="M131" t="str">
            <v>000000000000200052</v>
          </cell>
          <cell r="N131" t="str">
            <v>Steam</v>
          </cell>
          <cell r="O131" t="str">
            <v>TO</v>
          </cell>
          <cell r="P131" t="str">
            <v>X</v>
          </cell>
          <cell r="Q131" t="str">
            <v>01.09.2009</v>
          </cell>
          <cell r="R131" t="str">
            <v>31.12.9999</v>
          </cell>
          <cell r="S131" t="str">
            <v>500000000106</v>
          </cell>
          <cell r="T131">
            <v>0</v>
          </cell>
          <cell r="U131">
            <v>0</v>
          </cell>
          <cell r="V131" t="str">
            <v>00000011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 t="str">
            <v>X</v>
          </cell>
          <cell r="AB131">
            <v>0</v>
          </cell>
          <cell r="AC131">
            <v>0</v>
          </cell>
          <cell r="AD131" t="str">
            <v>0.00</v>
          </cell>
          <cell r="AE131" t="str">
            <v>0.00</v>
          </cell>
          <cell r="AF131">
            <v>0</v>
          </cell>
          <cell r="AG131">
            <v>0</v>
          </cell>
          <cell r="AH131">
            <v>0</v>
          </cell>
          <cell r="AI131" t="str">
            <v>Glucose Syrup-BK-43/30</v>
          </cell>
          <cell r="AJ131">
            <v>1000</v>
          </cell>
          <cell r="AK131">
            <v>1774.7370000000001</v>
          </cell>
        </row>
        <row r="132">
          <cell r="C132" t="str">
            <v>M</v>
          </cell>
          <cell r="D132" t="str">
            <v>01040301AB</v>
          </cell>
          <cell r="E132" t="str">
            <v>Glucose Syrup-BK-43/30</v>
          </cell>
          <cell r="F132" t="str">
            <v>5320</v>
          </cell>
          <cell r="G132" t="str">
            <v>1</v>
          </cell>
          <cell r="H132" t="str">
            <v>1</v>
          </cell>
          <cell r="I132" t="str">
            <v>Glucose Syrup-BK-43/30</v>
          </cell>
          <cell r="J132" t="str">
            <v>TO</v>
          </cell>
          <cell r="K132" t="str">
            <v>0120</v>
          </cell>
          <cell r="L132" t="str">
            <v>L</v>
          </cell>
          <cell r="M132" t="str">
            <v>000000000000250750</v>
          </cell>
          <cell r="N132" t="str">
            <v>Activated Carbon YL303(20kg/bag)</v>
          </cell>
          <cell r="O132" t="str">
            <v>KG</v>
          </cell>
          <cell r="P132">
            <v>0</v>
          </cell>
          <cell r="Q132" t="str">
            <v>03.01.2013</v>
          </cell>
          <cell r="R132" t="str">
            <v>31.12.9999</v>
          </cell>
          <cell r="S132" t="str">
            <v>500000000603</v>
          </cell>
          <cell r="T132">
            <v>0</v>
          </cell>
          <cell r="U132">
            <v>0</v>
          </cell>
          <cell r="V132" t="str">
            <v>00000014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 t="str">
            <v>X</v>
          </cell>
          <cell r="AB132">
            <v>0</v>
          </cell>
          <cell r="AC132">
            <v>0</v>
          </cell>
          <cell r="AD132" t="str">
            <v>0.00</v>
          </cell>
          <cell r="AE132" t="str">
            <v>0.00</v>
          </cell>
          <cell r="AF132">
            <v>0</v>
          </cell>
          <cell r="AG132">
            <v>0</v>
          </cell>
          <cell r="AH132">
            <v>0</v>
          </cell>
          <cell r="AI132" t="str">
            <v>Glucose Syrup-BK-43/30</v>
          </cell>
          <cell r="AJ132">
            <v>1000</v>
          </cell>
          <cell r="AK132">
            <v>675</v>
          </cell>
        </row>
        <row r="133">
          <cell r="C133" t="str">
            <v>M</v>
          </cell>
          <cell r="D133" t="str">
            <v>01050300AB</v>
          </cell>
          <cell r="E133" t="str">
            <v>Glucose Syrup-BK-44/27</v>
          </cell>
          <cell r="F133" t="str">
            <v>5320</v>
          </cell>
          <cell r="G133" t="str">
            <v>1</v>
          </cell>
          <cell r="H133" t="str">
            <v>1</v>
          </cell>
          <cell r="I133" t="str">
            <v>Glucose Syrup 43 Be' /Tanker Nestle</v>
          </cell>
          <cell r="J133" t="str">
            <v>TO</v>
          </cell>
          <cell r="K133" t="str">
            <v>0010</v>
          </cell>
          <cell r="L133" t="str">
            <v>L</v>
          </cell>
          <cell r="M133" t="str">
            <v>000000000000200050</v>
          </cell>
          <cell r="N133" t="str">
            <v>Slurry</v>
          </cell>
          <cell r="O133" t="str">
            <v>TO</v>
          </cell>
          <cell r="P133" t="str">
            <v>X</v>
          </cell>
          <cell r="Q133" t="str">
            <v>01.09.2009</v>
          </cell>
          <cell r="R133" t="str">
            <v>31.12.9999</v>
          </cell>
          <cell r="S133" t="str">
            <v>500000000106</v>
          </cell>
          <cell r="T133">
            <v>0</v>
          </cell>
          <cell r="U133">
            <v>0</v>
          </cell>
          <cell r="V133" t="str">
            <v>00000001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 t="str">
            <v>X</v>
          </cell>
          <cell r="AB133">
            <v>0</v>
          </cell>
          <cell r="AC133">
            <v>0</v>
          </cell>
          <cell r="AD133" t="str">
            <v>0.00</v>
          </cell>
          <cell r="AE133" t="str">
            <v>0.00</v>
          </cell>
          <cell r="AF133">
            <v>0</v>
          </cell>
          <cell r="AG133">
            <v>0</v>
          </cell>
          <cell r="AH133">
            <v>0</v>
          </cell>
          <cell r="AI133" t="str">
            <v>Glucose Syrup-BK-44/27</v>
          </cell>
          <cell r="AJ133">
            <v>1000</v>
          </cell>
          <cell r="AK133">
            <v>1860.412</v>
          </cell>
        </row>
        <row r="134">
          <cell r="C134" t="str">
            <v>M</v>
          </cell>
          <cell r="D134" t="str">
            <v>01050300AB</v>
          </cell>
          <cell r="E134" t="str">
            <v>Glucose Syrup-BK-44/27</v>
          </cell>
          <cell r="F134" t="str">
            <v>5320</v>
          </cell>
          <cell r="G134" t="str">
            <v>1</v>
          </cell>
          <cell r="H134" t="str">
            <v>1</v>
          </cell>
          <cell r="I134" t="str">
            <v>Glucose Syrup 43 Be' /Tanker Nestle</v>
          </cell>
          <cell r="J134" t="str">
            <v>TO</v>
          </cell>
          <cell r="K134" t="str">
            <v>0030</v>
          </cell>
          <cell r="L134" t="str">
            <v>L</v>
          </cell>
          <cell r="M134" t="str">
            <v>000000000000250152</v>
          </cell>
          <cell r="N134" t="str">
            <v>Sodium Matabisulphite 25kg.</v>
          </cell>
          <cell r="O134" t="str">
            <v>KG</v>
          </cell>
          <cell r="P134">
            <v>0</v>
          </cell>
          <cell r="Q134" t="str">
            <v>01.09.2009</v>
          </cell>
          <cell r="R134" t="str">
            <v>31.12.9999</v>
          </cell>
          <cell r="S134" t="str">
            <v>500000000106</v>
          </cell>
          <cell r="T134">
            <v>0</v>
          </cell>
          <cell r="U134">
            <v>0</v>
          </cell>
          <cell r="V134" t="str">
            <v>00000003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 t="str">
            <v>X</v>
          </cell>
          <cell r="AB134">
            <v>0</v>
          </cell>
          <cell r="AC134">
            <v>0</v>
          </cell>
          <cell r="AD134" t="str">
            <v>0.00</v>
          </cell>
          <cell r="AE134" t="str">
            <v>0.00</v>
          </cell>
          <cell r="AF134">
            <v>0</v>
          </cell>
          <cell r="AG134">
            <v>0</v>
          </cell>
          <cell r="AH134">
            <v>0</v>
          </cell>
          <cell r="AI134" t="str">
            <v>Glucose Syrup-BK-44/27</v>
          </cell>
          <cell r="AJ134">
            <v>1000</v>
          </cell>
          <cell r="AK134">
            <v>667.51599999999996</v>
          </cell>
        </row>
        <row r="135">
          <cell r="C135" t="str">
            <v>M</v>
          </cell>
          <cell r="D135" t="str">
            <v>01050300AB</v>
          </cell>
          <cell r="E135" t="str">
            <v>Glucose Syrup-BK-44/27</v>
          </cell>
          <cell r="F135" t="str">
            <v>5320</v>
          </cell>
          <cell r="G135" t="str">
            <v>1</v>
          </cell>
          <cell r="H135" t="str">
            <v>1</v>
          </cell>
          <cell r="I135" t="str">
            <v>Glucose Syrup 43 Be' /Tanker Nestle</v>
          </cell>
          <cell r="J135" t="str">
            <v>TO</v>
          </cell>
          <cell r="K135" t="str">
            <v>0040</v>
          </cell>
          <cell r="L135" t="str">
            <v>L</v>
          </cell>
          <cell r="M135" t="str">
            <v>000000000000250160</v>
          </cell>
          <cell r="N135" t="str">
            <v>Hydrochloric  Acid 35%</v>
          </cell>
          <cell r="O135" t="str">
            <v>KG</v>
          </cell>
          <cell r="P135">
            <v>0</v>
          </cell>
          <cell r="Q135" t="str">
            <v>01.09.2009</v>
          </cell>
          <cell r="R135" t="str">
            <v>31.12.9999</v>
          </cell>
          <cell r="S135" t="str">
            <v>500000000106</v>
          </cell>
          <cell r="T135">
            <v>0</v>
          </cell>
          <cell r="U135">
            <v>0</v>
          </cell>
          <cell r="V135" t="str">
            <v>00000004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 t="str">
            <v>X</v>
          </cell>
          <cell r="AB135">
            <v>0</v>
          </cell>
          <cell r="AC135">
            <v>0</v>
          </cell>
          <cell r="AD135" t="str">
            <v>0.00</v>
          </cell>
          <cell r="AE135" t="str">
            <v>0.00</v>
          </cell>
          <cell r="AF135">
            <v>0</v>
          </cell>
          <cell r="AG135">
            <v>0</v>
          </cell>
          <cell r="AH135">
            <v>0</v>
          </cell>
          <cell r="AI135" t="str">
            <v>Glucose Syrup-BK-44/27</v>
          </cell>
          <cell r="AJ135">
            <v>1000</v>
          </cell>
          <cell r="AK135">
            <v>38510.525999999998</v>
          </cell>
        </row>
        <row r="136">
          <cell r="C136" t="str">
            <v>M</v>
          </cell>
          <cell r="D136" t="str">
            <v>01050300AB</v>
          </cell>
          <cell r="E136" t="str">
            <v>Glucose Syrup-BK-44/27</v>
          </cell>
          <cell r="F136" t="str">
            <v>5320</v>
          </cell>
          <cell r="G136" t="str">
            <v>1</v>
          </cell>
          <cell r="H136" t="str">
            <v>1</v>
          </cell>
          <cell r="I136" t="str">
            <v>Glucose Syrup 43 Be' /Tanker Nestle</v>
          </cell>
          <cell r="J136" t="str">
            <v>TO</v>
          </cell>
          <cell r="K136" t="str">
            <v>0050</v>
          </cell>
          <cell r="L136" t="str">
            <v>L</v>
          </cell>
          <cell r="M136" t="str">
            <v>000000000000250187</v>
          </cell>
          <cell r="N136" t="str">
            <v>Sodium  Hydroxide (โซดาไฟ) 50%</v>
          </cell>
          <cell r="O136" t="str">
            <v>KG</v>
          </cell>
          <cell r="P136">
            <v>0</v>
          </cell>
          <cell r="Q136" t="str">
            <v>01.09.2009</v>
          </cell>
          <cell r="R136" t="str">
            <v>31.12.9999</v>
          </cell>
          <cell r="S136" t="str">
            <v>500000000106</v>
          </cell>
          <cell r="T136">
            <v>0</v>
          </cell>
          <cell r="U136">
            <v>0</v>
          </cell>
          <cell r="V136" t="str">
            <v>00000005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 t="str">
            <v>X</v>
          </cell>
          <cell r="AB136">
            <v>0</v>
          </cell>
          <cell r="AC136">
            <v>0</v>
          </cell>
          <cell r="AD136" t="str">
            <v>0.00</v>
          </cell>
          <cell r="AE136" t="str">
            <v>0.00</v>
          </cell>
          <cell r="AF136">
            <v>0</v>
          </cell>
          <cell r="AG136">
            <v>0</v>
          </cell>
          <cell r="AH136">
            <v>0</v>
          </cell>
          <cell r="AI136" t="str">
            <v>Glucose Syrup-BK-44/27</v>
          </cell>
          <cell r="AJ136">
            <v>1000</v>
          </cell>
          <cell r="AK136">
            <v>34231.578999999998</v>
          </cell>
        </row>
        <row r="137">
          <cell r="C137" t="str">
            <v>M</v>
          </cell>
          <cell r="D137" t="str">
            <v>01050300AB</v>
          </cell>
          <cell r="E137" t="str">
            <v>Glucose Syrup-BK-44/27</v>
          </cell>
          <cell r="F137" t="str">
            <v>5320</v>
          </cell>
          <cell r="G137" t="str">
            <v>1</v>
          </cell>
          <cell r="H137" t="str">
            <v>1</v>
          </cell>
          <cell r="I137" t="str">
            <v>Glucose Syrup 43 Be' /Tanker Nestle</v>
          </cell>
          <cell r="J137" t="str">
            <v>TO</v>
          </cell>
          <cell r="K137" t="str">
            <v>0060</v>
          </cell>
          <cell r="L137" t="str">
            <v>L</v>
          </cell>
          <cell r="M137" t="str">
            <v>000000000000250631</v>
          </cell>
          <cell r="N137" t="str">
            <v>Activated Carbon S4W10LT-01 (20 kg/Bag)</v>
          </cell>
          <cell r="O137" t="str">
            <v>KG</v>
          </cell>
          <cell r="P137">
            <v>0</v>
          </cell>
          <cell r="Q137" t="str">
            <v>03.01.2013</v>
          </cell>
          <cell r="R137" t="str">
            <v>31.12.9999</v>
          </cell>
          <cell r="S137" t="str">
            <v>500000000603</v>
          </cell>
          <cell r="T137">
            <v>0</v>
          </cell>
          <cell r="U137">
            <v>0</v>
          </cell>
          <cell r="V137" t="str">
            <v>00000006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 t="str">
            <v>X</v>
          </cell>
          <cell r="AB137">
            <v>0</v>
          </cell>
          <cell r="AC137">
            <v>0</v>
          </cell>
          <cell r="AD137" t="str">
            <v>0.00</v>
          </cell>
          <cell r="AE137" t="str">
            <v>0.00</v>
          </cell>
          <cell r="AF137">
            <v>0</v>
          </cell>
          <cell r="AG137">
            <v>0</v>
          </cell>
          <cell r="AH137">
            <v>0</v>
          </cell>
          <cell r="AI137" t="str">
            <v>Glucose Syrup-BK-44/27</v>
          </cell>
          <cell r="AJ137">
            <v>1000</v>
          </cell>
          <cell r="AK137">
            <v>225</v>
          </cell>
        </row>
        <row r="138">
          <cell r="C138" t="str">
            <v>M</v>
          </cell>
          <cell r="D138" t="str">
            <v>01050300AB</v>
          </cell>
          <cell r="E138" t="str">
            <v>Glucose Syrup-BK-44/27</v>
          </cell>
          <cell r="F138" t="str">
            <v>5320</v>
          </cell>
          <cell r="G138" t="str">
            <v>1</v>
          </cell>
          <cell r="H138" t="str">
            <v>1</v>
          </cell>
          <cell r="I138" t="str">
            <v>Glucose Syrup 43 Be' /Tanker Nestle</v>
          </cell>
          <cell r="J138" t="str">
            <v>TO</v>
          </cell>
          <cell r="K138" t="str">
            <v>0070</v>
          </cell>
          <cell r="L138" t="str">
            <v>L</v>
          </cell>
          <cell r="M138" t="str">
            <v>000000000000250814</v>
          </cell>
          <cell r="N138" t="str">
            <v>Filter Aid K700  20kg.</v>
          </cell>
          <cell r="O138" t="str">
            <v>KG</v>
          </cell>
          <cell r="P138">
            <v>0</v>
          </cell>
          <cell r="Q138" t="str">
            <v>01.09.2009</v>
          </cell>
          <cell r="R138" t="str">
            <v>31.12.9999</v>
          </cell>
          <cell r="S138" t="str">
            <v>500000000106</v>
          </cell>
          <cell r="T138">
            <v>0</v>
          </cell>
          <cell r="U138">
            <v>0</v>
          </cell>
          <cell r="V138" t="str">
            <v>00000007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 t="str">
            <v>X</v>
          </cell>
          <cell r="AB138">
            <v>0</v>
          </cell>
          <cell r="AC138">
            <v>0</v>
          </cell>
          <cell r="AD138" t="str">
            <v>0.00</v>
          </cell>
          <cell r="AE138" t="str">
            <v>0.00</v>
          </cell>
          <cell r="AF138">
            <v>0</v>
          </cell>
          <cell r="AG138">
            <v>0</v>
          </cell>
          <cell r="AH138">
            <v>0</v>
          </cell>
          <cell r="AI138" t="str">
            <v>Glucose Syrup-BK-44/27</v>
          </cell>
          <cell r="AJ138">
            <v>1000</v>
          </cell>
          <cell r="AK138">
            <v>8557.8950000000004</v>
          </cell>
        </row>
        <row r="139">
          <cell r="C139" t="str">
            <v>M</v>
          </cell>
          <cell r="D139" t="str">
            <v>01050300AB</v>
          </cell>
          <cell r="E139" t="str">
            <v>Glucose Syrup-BK-44/27</v>
          </cell>
          <cell r="F139" t="str">
            <v>5320</v>
          </cell>
          <cell r="G139" t="str">
            <v>1</v>
          </cell>
          <cell r="H139" t="str">
            <v>1</v>
          </cell>
          <cell r="I139" t="str">
            <v>Glucose Syrup 43 Be' /Tanker Nestle</v>
          </cell>
          <cell r="J139" t="str">
            <v>TO</v>
          </cell>
          <cell r="K139" t="str">
            <v>0080</v>
          </cell>
          <cell r="L139" t="str">
            <v>L</v>
          </cell>
          <cell r="M139" t="str">
            <v>000000000000250162</v>
          </cell>
          <cell r="N139" t="str">
            <v>Sodium  Carbonate 20 Kg./Bag</v>
          </cell>
          <cell r="O139" t="str">
            <v>KG</v>
          </cell>
          <cell r="P139">
            <v>0</v>
          </cell>
          <cell r="Q139" t="str">
            <v>01.08.2010</v>
          </cell>
          <cell r="R139" t="str">
            <v>31.12.9999</v>
          </cell>
          <cell r="S139" t="str">
            <v>500000000480</v>
          </cell>
          <cell r="T139">
            <v>0</v>
          </cell>
          <cell r="U139">
            <v>0</v>
          </cell>
          <cell r="V139" t="str">
            <v>00000008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 t="str">
            <v>X</v>
          </cell>
          <cell r="AB139">
            <v>0</v>
          </cell>
          <cell r="AC139">
            <v>0</v>
          </cell>
          <cell r="AD139" t="str">
            <v>0.00</v>
          </cell>
          <cell r="AE139" t="str">
            <v>0.00</v>
          </cell>
          <cell r="AF139">
            <v>0</v>
          </cell>
          <cell r="AG139">
            <v>0</v>
          </cell>
          <cell r="AH139">
            <v>0</v>
          </cell>
          <cell r="AI139" t="str">
            <v>Glucose Syrup-BK-44/27</v>
          </cell>
          <cell r="AJ139">
            <v>1000</v>
          </cell>
          <cell r="AK139">
            <v>599.053</v>
          </cell>
        </row>
        <row r="140">
          <cell r="C140" t="str">
            <v>M</v>
          </cell>
          <cell r="D140" t="str">
            <v>01050300AB</v>
          </cell>
          <cell r="E140" t="str">
            <v>Glucose Syrup-BK-44/27</v>
          </cell>
          <cell r="F140" t="str">
            <v>5320</v>
          </cell>
          <cell r="G140" t="str">
            <v>1</v>
          </cell>
          <cell r="H140" t="str">
            <v>1</v>
          </cell>
          <cell r="I140" t="str">
            <v>Glucose Syrup 43 Be' /Tanker Nestle</v>
          </cell>
          <cell r="J140" t="str">
            <v>TO</v>
          </cell>
          <cell r="K140" t="str">
            <v>0090</v>
          </cell>
          <cell r="L140" t="str">
            <v>L</v>
          </cell>
          <cell r="M140" t="str">
            <v>000000000000200053</v>
          </cell>
          <cell r="N140" t="str">
            <v>Treated Water</v>
          </cell>
          <cell r="O140" t="str">
            <v>M3</v>
          </cell>
          <cell r="P140" t="str">
            <v>X</v>
          </cell>
          <cell r="Q140" t="str">
            <v>01.09.2009</v>
          </cell>
          <cell r="R140" t="str">
            <v>31.12.9999</v>
          </cell>
          <cell r="S140" t="str">
            <v>500000000106</v>
          </cell>
          <cell r="T140">
            <v>0</v>
          </cell>
          <cell r="U140">
            <v>0</v>
          </cell>
          <cell r="V140" t="str">
            <v>00000009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 t="str">
            <v>X</v>
          </cell>
          <cell r="AB140">
            <v>0</v>
          </cell>
          <cell r="AC140">
            <v>0</v>
          </cell>
          <cell r="AD140" t="str">
            <v>0.00</v>
          </cell>
          <cell r="AE140" t="str">
            <v>0.00</v>
          </cell>
          <cell r="AF140">
            <v>0</v>
          </cell>
          <cell r="AG140">
            <v>0</v>
          </cell>
          <cell r="AH140">
            <v>0</v>
          </cell>
          <cell r="AI140" t="str">
            <v>Glucose Syrup-BK-44/27</v>
          </cell>
          <cell r="AJ140">
            <v>1000</v>
          </cell>
          <cell r="AK140">
            <v>8557.8950000000004</v>
          </cell>
        </row>
        <row r="141">
          <cell r="C141" t="str">
            <v>M</v>
          </cell>
          <cell r="D141" t="str">
            <v>01050300AB</v>
          </cell>
          <cell r="E141" t="str">
            <v>Glucose Syrup-BK-44/27</v>
          </cell>
          <cell r="F141" t="str">
            <v>5320</v>
          </cell>
          <cell r="G141" t="str">
            <v>1</v>
          </cell>
          <cell r="H141" t="str">
            <v>1</v>
          </cell>
          <cell r="I141" t="str">
            <v>Glucose Syrup 43 Be' /Tanker Nestle</v>
          </cell>
          <cell r="J141" t="str">
            <v>TO</v>
          </cell>
          <cell r="K141" t="str">
            <v>0100</v>
          </cell>
          <cell r="L141" t="str">
            <v>L</v>
          </cell>
          <cell r="M141" t="str">
            <v>000000000000250176</v>
          </cell>
          <cell r="N141" t="str">
            <v>Electricity</v>
          </cell>
          <cell r="O141" t="str">
            <v>KWH</v>
          </cell>
          <cell r="P141">
            <v>0</v>
          </cell>
          <cell r="Q141" t="str">
            <v>01.09.2009</v>
          </cell>
          <cell r="R141" t="str">
            <v>31.12.9999</v>
          </cell>
          <cell r="S141" t="str">
            <v>500000000106</v>
          </cell>
          <cell r="T141">
            <v>0</v>
          </cell>
          <cell r="U141">
            <v>0</v>
          </cell>
          <cell r="V141" t="str">
            <v>00000010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 t="str">
            <v>X</v>
          </cell>
          <cell r="AB141">
            <v>0</v>
          </cell>
          <cell r="AC141">
            <v>0</v>
          </cell>
          <cell r="AD141" t="str">
            <v>0.00</v>
          </cell>
          <cell r="AE141" t="str">
            <v>0.00</v>
          </cell>
          <cell r="AF141">
            <v>0</v>
          </cell>
          <cell r="AG141">
            <v>0</v>
          </cell>
          <cell r="AH141">
            <v>0</v>
          </cell>
          <cell r="AI141" t="str">
            <v>Glucose Syrup-BK-44/27</v>
          </cell>
          <cell r="AJ141">
            <v>1000</v>
          </cell>
          <cell r="AK141">
            <v>55626.315999999999</v>
          </cell>
        </row>
        <row r="142">
          <cell r="C142" t="str">
            <v>M</v>
          </cell>
          <cell r="D142" t="str">
            <v>01050300AB</v>
          </cell>
          <cell r="E142" t="str">
            <v>Glucose Syrup-BK-44/27</v>
          </cell>
          <cell r="F142" t="str">
            <v>5320</v>
          </cell>
          <cell r="G142" t="str">
            <v>1</v>
          </cell>
          <cell r="H142" t="str">
            <v>1</v>
          </cell>
          <cell r="I142" t="str">
            <v>Glucose Syrup 43 Be' /Tanker Nestle</v>
          </cell>
          <cell r="J142" t="str">
            <v>TO</v>
          </cell>
          <cell r="K142" t="str">
            <v>0110</v>
          </cell>
          <cell r="L142" t="str">
            <v>L</v>
          </cell>
          <cell r="M142" t="str">
            <v>000000000000200052</v>
          </cell>
          <cell r="N142" t="str">
            <v>Steam</v>
          </cell>
          <cell r="O142" t="str">
            <v>TO</v>
          </cell>
          <cell r="P142" t="str">
            <v>X</v>
          </cell>
          <cell r="Q142" t="str">
            <v>01.09.2009</v>
          </cell>
          <cell r="R142" t="str">
            <v>31.12.9999</v>
          </cell>
          <cell r="S142" t="str">
            <v>500000000106</v>
          </cell>
          <cell r="T142">
            <v>0</v>
          </cell>
          <cell r="U142">
            <v>0</v>
          </cell>
          <cell r="V142" t="str">
            <v>00000011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 t="str">
            <v>X</v>
          </cell>
          <cell r="AB142">
            <v>0</v>
          </cell>
          <cell r="AC142">
            <v>0</v>
          </cell>
          <cell r="AD142" t="str">
            <v>0.00</v>
          </cell>
          <cell r="AE142" t="str">
            <v>0.00</v>
          </cell>
          <cell r="AF142">
            <v>0</v>
          </cell>
          <cell r="AG142">
            <v>0</v>
          </cell>
          <cell r="AH142">
            <v>0</v>
          </cell>
          <cell r="AI142" t="str">
            <v>Glucose Syrup-BK-44/27</v>
          </cell>
          <cell r="AJ142">
            <v>1000</v>
          </cell>
          <cell r="AK142">
            <v>1711.579</v>
          </cell>
        </row>
        <row r="143">
          <cell r="C143" t="str">
            <v>M</v>
          </cell>
          <cell r="D143" t="str">
            <v>01050300AB</v>
          </cell>
          <cell r="E143" t="str">
            <v>Glucose Syrup-BK-44/27</v>
          </cell>
          <cell r="F143" t="str">
            <v>5320</v>
          </cell>
          <cell r="G143" t="str">
            <v>1</v>
          </cell>
          <cell r="H143" t="str">
            <v>1</v>
          </cell>
          <cell r="I143" t="str">
            <v>Glucose Syrup 43 Be' /Tanker Nestle</v>
          </cell>
          <cell r="J143" t="str">
            <v>TO</v>
          </cell>
          <cell r="K143" t="str">
            <v>0120</v>
          </cell>
          <cell r="L143" t="str">
            <v>L</v>
          </cell>
          <cell r="M143" t="str">
            <v>000000000000250166</v>
          </cell>
          <cell r="N143" t="str">
            <v>Termamyl Classic (NON GMOS) 30kg./DR.</v>
          </cell>
          <cell r="O143" t="str">
            <v>KG</v>
          </cell>
          <cell r="P143">
            <v>0</v>
          </cell>
          <cell r="Q143" t="str">
            <v>01.01.2011</v>
          </cell>
          <cell r="R143" t="str">
            <v>31.12.9999</v>
          </cell>
          <cell r="S143">
            <v>0</v>
          </cell>
          <cell r="T143">
            <v>0</v>
          </cell>
          <cell r="U143">
            <v>0</v>
          </cell>
          <cell r="V143" t="str">
            <v>00000013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 t="str">
            <v>X</v>
          </cell>
          <cell r="AB143">
            <v>0</v>
          </cell>
          <cell r="AC143">
            <v>0</v>
          </cell>
          <cell r="AD143" t="str">
            <v>0.00</v>
          </cell>
          <cell r="AE143" t="str">
            <v>0.00</v>
          </cell>
          <cell r="AF143">
            <v>0</v>
          </cell>
          <cell r="AG143">
            <v>0</v>
          </cell>
          <cell r="AH143">
            <v>0</v>
          </cell>
          <cell r="AI143" t="str">
            <v>Glucose Syrup-BK-44/27</v>
          </cell>
          <cell r="AJ143">
            <v>1000</v>
          </cell>
          <cell r="AK143">
            <v>546</v>
          </cell>
        </row>
        <row r="144">
          <cell r="C144" t="str">
            <v>M</v>
          </cell>
          <cell r="D144" t="str">
            <v>01050300AB</v>
          </cell>
          <cell r="E144" t="str">
            <v>Glucose Syrup-BK-44/27</v>
          </cell>
          <cell r="F144" t="str">
            <v>5320</v>
          </cell>
          <cell r="G144" t="str">
            <v>1</v>
          </cell>
          <cell r="H144" t="str">
            <v>1</v>
          </cell>
          <cell r="I144" t="str">
            <v>Glucose Syrup 43 Be' /Tanker Nestle</v>
          </cell>
          <cell r="J144" t="str">
            <v>TO</v>
          </cell>
          <cell r="K144" t="str">
            <v>0130</v>
          </cell>
          <cell r="L144" t="str">
            <v>L</v>
          </cell>
          <cell r="M144" t="str">
            <v>000000000000250750</v>
          </cell>
          <cell r="N144" t="str">
            <v>Activated Carbon YL303(20kg/bag)</v>
          </cell>
          <cell r="O144" t="str">
            <v>KG</v>
          </cell>
          <cell r="P144">
            <v>0</v>
          </cell>
          <cell r="Q144" t="str">
            <v>03.01.2013</v>
          </cell>
          <cell r="R144" t="str">
            <v>31.12.9999</v>
          </cell>
          <cell r="S144" t="str">
            <v>500000000603</v>
          </cell>
          <cell r="T144">
            <v>0</v>
          </cell>
          <cell r="U144">
            <v>0</v>
          </cell>
          <cell r="V144" t="str">
            <v>00000015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 t="str">
            <v>X</v>
          </cell>
          <cell r="AB144">
            <v>0</v>
          </cell>
          <cell r="AC144">
            <v>0</v>
          </cell>
          <cell r="AD144" t="str">
            <v>0.00</v>
          </cell>
          <cell r="AE144" t="str">
            <v>0.00</v>
          </cell>
          <cell r="AF144">
            <v>0</v>
          </cell>
          <cell r="AG144">
            <v>0</v>
          </cell>
          <cell r="AH144">
            <v>0</v>
          </cell>
          <cell r="AI144" t="str">
            <v>Glucose Syrup-BK-44/27</v>
          </cell>
          <cell r="AJ144">
            <v>1000</v>
          </cell>
          <cell r="AK144">
            <v>675</v>
          </cell>
        </row>
        <row r="145">
          <cell r="C145" t="str">
            <v>M</v>
          </cell>
          <cell r="D145" t="str">
            <v>01050300OI</v>
          </cell>
          <cell r="E145" t="str">
            <v>Glucose Syrup-PD-44/27</v>
          </cell>
          <cell r="F145" t="str">
            <v>5320</v>
          </cell>
          <cell r="G145" t="str">
            <v>1</v>
          </cell>
          <cell r="H145" t="str">
            <v>1</v>
          </cell>
          <cell r="I145" t="str">
            <v>Glucose Syrup-PD-44/27</v>
          </cell>
          <cell r="J145" t="str">
            <v>TO</v>
          </cell>
          <cell r="K145" t="str">
            <v>0010</v>
          </cell>
          <cell r="L145" t="str">
            <v>L</v>
          </cell>
          <cell r="M145" t="str">
            <v>000000000000200050</v>
          </cell>
          <cell r="N145" t="str">
            <v>Slurry</v>
          </cell>
          <cell r="O145" t="str">
            <v>TO</v>
          </cell>
          <cell r="P145" t="str">
            <v>X</v>
          </cell>
          <cell r="Q145" t="str">
            <v>01.09.2009</v>
          </cell>
          <cell r="R145" t="str">
            <v>31.12.9999</v>
          </cell>
          <cell r="S145" t="str">
            <v>500000000106</v>
          </cell>
          <cell r="T145">
            <v>0</v>
          </cell>
          <cell r="U145">
            <v>0</v>
          </cell>
          <cell r="V145" t="str">
            <v>00000001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 t="str">
            <v>X</v>
          </cell>
          <cell r="AB145">
            <v>0</v>
          </cell>
          <cell r="AC145">
            <v>0</v>
          </cell>
          <cell r="AD145" t="str">
            <v>0.00</v>
          </cell>
          <cell r="AE145" t="str">
            <v>0.00</v>
          </cell>
          <cell r="AF145">
            <v>0</v>
          </cell>
          <cell r="AG145">
            <v>0</v>
          </cell>
          <cell r="AH145">
            <v>0</v>
          </cell>
          <cell r="AI145" t="str">
            <v>Glucose Syrup-PD-44/27</v>
          </cell>
          <cell r="AJ145">
            <v>1000</v>
          </cell>
          <cell r="AK145">
            <v>1892.4490000000001</v>
          </cell>
        </row>
        <row r="146">
          <cell r="C146" t="str">
            <v>M</v>
          </cell>
          <cell r="D146" t="str">
            <v>01050300OI</v>
          </cell>
          <cell r="E146" t="str">
            <v>Glucose Syrup-PD-44/27</v>
          </cell>
          <cell r="F146" t="str">
            <v>5320</v>
          </cell>
          <cell r="G146" t="str">
            <v>1</v>
          </cell>
          <cell r="H146" t="str">
            <v>1</v>
          </cell>
          <cell r="I146" t="str">
            <v>Glucose Syrup-PD-44/27</v>
          </cell>
          <cell r="J146" t="str">
            <v>TO</v>
          </cell>
          <cell r="K146" t="str">
            <v>0020</v>
          </cell>
          <cell r="L146" t="str">
            <v>L</v>
          </cell>
          <cell r="M146" t="str">
            <v>000000000000250166</v>
          </cell>
          <cell r="N146" t="str">
            <v>Termamyl Classic (NON GMOS) 30kg./DR.</v>
          </cell>
          <cell r="O146" t="str">
            <v>KG</v>
          </cell>
          <cell r="P146">
            <v>0</v>
          </cell>
          <cell r="Q146" t="str">
            <v>01.09.2009</v>
          </cell>
          <cell r="R146" t="str">
            <v>31.12.9999</v>
          </cell>
          <cell r="S146" t="str">
            <v>500000000106</v>
          </cell>
          <cell r="T146">
            <v>0</v>
          </cell>
          <cell r="U146">
            <v>0</v>
          </cell>
          <cell r="V146" t="str">
            <v>00000002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 t="str">
            <v>X</v>
          </cell>
          <cell r="AB146">
            <v>0</v>
          </cell>
          <cell r="AC146">
            <v>0</v>
          </cell>
          <cell r="AD146" t="str">
            <v>0.00</v>
          </cell>
          <cell r="AE146" t="str">
            <v>0.00</v>
          </cell>
          <cell r="AF146">
            <v>0</v>
          </cell>
          <cell r="AG146">
            <v>0</v>
          </cell>
          <cell r="AH146">
            <v>0</v>
          </cell>
          <cell r="AI146" t="str">
            <v>Glucose Syrup-PD-44/27</v>
          </cell>
          <cell r="AJ146">
            <v>1000</v>
          </cell>
          <cell r="AK146">
            <v>522.31600000000003</v>
          </cell>
        </row>
        <row r="147">
          <cell r="C147" t="str">
            <v>M</v>
          </cell>
          <cell r="D147" t="str">
            <v>01050300OI</v>
          </cell>
          <cell r="E147" t="str">
            <v>Glucose Syrup-PD-44/27</v>
          </cell>
          <cell r="F147" t="str">
            <v>5320</v>
          </cell>
          <cell r="G147" t="str">
            <v>1</v>
          </cell>
          <cell r="H147" t="str">
            <v>1</v>
          </cell>
          <cell r="I147" t="str">
            <v>Glucose Syrup-PD-44/27</v>
          </cell>
          <cell r="J147" t="str">
            <v>TO</v>
          </cell>
          <cell r="K147" t="str">
            <v>0030</v>
          </cell>
          <cell r="L147" t="str">
            <v>L</v>
          </cell>
          <cell r="M147" t="str">
            <v>000000000000250152</v>
          </cell>
          <cell r="N147" t="str">
            <v>Sodium Matabisulphite 25kg.</v>
          </cell>
          <cell r="O147" t="str">
            <v>KG</v>
          </cell>
          <cell r="P147">
            <v>0</v>
          </cell>
          <cell r="Q147" t="str">
            <v>01.09.2009</v>
          </cell>
          <cell r="R147" t="str">
            <v>31.12.9999</v>
          </cell>
          <cell r="S147" t="str">
            <v>500000000106</v>
          </cell>
          <cell r="T147">
            <v>0</v>
          </cell>
          <cell r="U147">
            <v>0</v>
          </cell>
          <cell r="V147" t="str">
            <v>00000003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 t="str">
            <v>X</v>
          </cell>
          <cell r="AB147">
            <v>0</v>
          </cell>
          <cell r="AC147">
            <v>0</v>
          </cell>
          <cell r="AD147" t="str">
            <v>0.00</v>
          </cell>
          <cell r="AE147" t="str">
            <v>0.00</v>
          </cell>
          <cell r="AF147">
            <v>0</v>
          </cell>
          <cell r="AG147">
            <v>0</v>
          </cell>
          <cell r="AH147">
            <v>0</v>
          </cell>
          <cell r="AI147" t="str">
            <v>Glucose Syrup-PD-44/27</v>
          </cell>
          <cell r="AJ147">
            <v>1000</v>
          </cell>
          <cell r="AK147">
            <v>679.01099999999997</v>
          </cell>
        </row>
        <row r="148">
          <cell r="C148" t="str">
            <v>M</v>
          </cell>
          <cell r="D148" t="str">
            <v>01050300OI</v>
          </cell>
          <cell r="E148" t="str">
            <v>Glucose Syrup-PD-44/27</v>
          </cell>
          <cell r="F148" t="str">
            <v>5320</v>
          </cell>
          <cell r="G148" t="str">
            <v>1</v>
          </cell>
          <cell r="H148" t="str">
            <v>1</v>
          </cell>
          <cell r="I148" t="str">
            <v>Glucose Syrup-PD-44/27</v>
          </cell>
          <cell r="J148" t="str">
            <v>TO</v>
          </cell>
          <cell r="K148" t="str">
            <v>0040</v>
          </cell>
          <cell r="L148" t="str">
            <v>L</v>
          </cell>
          <cell r="M148" t="str">
            <v>000000000000250160</v>
          </cell>
          <cell r="N148" t="str">
            <v>Hydrochloric  Acid 35%</v>
          </cell>
          <cell r="O148" t="str">
            <v>KG</v>
          </cell>
          <cell r="P148">
            <v>0</v>
          </cell>
          <cell r="Q148" t="str">
            <v>01.09.2009</v>
          </cell>
          <cell r="R148" t="str">
            <v>31.12.9999</v>
          </cell>
          <cell r="S148" t="str">
            <v>500000000106</v>
          </cell>
          <cell r="T148">
            <v>0</v>
          </cell>
          <cell r="U148">
            <v>0</v>
          </cell>
          <cell r="V148" t="str">
            <v>00000004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 t="str">
            <v>X</v>
          </cell>
          <cell r="AB148">
            <v>0</v>
          </cell>
          <cell r="AC148">
            <v>0</v>
          </cell>
          <cell r="AD148" t="str">
            <v>0.00</v>
          </cell>
          <cell r="AE148" t="str">
            <v>0.00</v>
          </cell>
          <cell r="AF148">
            <v>0</v>
          </cell>
          <cell r="AG148">
            <v>0</v>
          </cell>
          <cell r="AH148">
            <v>0</v>
          </cell>
          <cell r="AI148" t="str">
            <v>Glucose Syrup-PD-44/27</v>
          </cell>
          <cell r="AJ148">
            <v>1000</v>
          </cell>
          <cell r="AK148">
            <v>39173.684000000001</v>
          </cell>
        </row>
        <row r="149">
          <cell r="C149" t="str">
            <v>M</v>
          </cell>
          <cell r="D149" t="str">
            <v>01050300OI</v>
          </cell>
          <cell r="E149" t="str">
            <v>Glucose Syrup-PD-44/27</v>
          </cell>
          <cell r="F149" t="str">
            <v>5320</v>
          </cell>
          <cell r="G149" t="str">
            <v>1</v>
          </cell>
          <cell r="H149" t="str">
            <v>1</v>
          </cell>
          <cell r="I149" t="str">
            <v>Glucose Syrup-PD-44/27</v>
          </cell>
          <cell r="J149" t="str">
            <v>TO</v>
          </cell>
          <cell r="K149" t="str">
            <v>0050</v>
          </cell>
          <cell r="L149" t="str">
            <v>L</v>
          </cell>
          <cell r="M149" t="str">
            <v>000000000000250187</v>
          </cell>
          <cell r="N149" t="str">
            <v>Sodium  Hydroxide (โซดาไฟ) 50%</v>
          </cell>
          <cell r="O149" t="str">
            <v>KG</v>
          </cell>
          <cell r="P149">
            <v>0</v>
          </cell>
          <cell r="Q149" t="str">
            <v>01.09.2009</v>
          </cell>
          <cell r="R149" t="str">
            <v>31.12.9999</v>
          </cell>
          <cell r="S149" t="str">
            <v>500000000106</v>
          </cell>
          <cell r="T149">
            <v>0</v>
          </cell>
          <cell r="U149">
            <v>0</v>
          </cell>
          <cell r="V149" t="str">
            <v>00000005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 t="str">
            <v>X</v>
          </cell>
          <cell r="AB149">
            <v>0</v>
          </cell>
          <cell r="AC149">
            <v>0</v>
          </cell>
          <cell r="AD149" t="str">
            <v>0.00</v>
          </cell>
          <cell r="AE149" t="str">
            <v>0.00</v>
          </cell>
          <cell r="AF149">
            <v>0</v>
          </cell>
          <cell r="AG149">
            <v>0</v>
          </cell>
          <cell r="AH149">
            <v>0</v>
          </cell>
          <cell r="AI149" t="str">
            <v>Glucose Syrup-PD-44/27</v>
          </cell>
          <cell r="AJ149">
            <v>1000</v>
          </cell>
          <cell r="AK149">
            <v>34821.053</v>
          </cell>
        </row>
        <row r="150">
          <cell r="C150" t="str">
            <v>M</v>
          </cell>
          <cell r="D150" t="str">
            <v>01050300OI</v>
          </cell>
          <cell r="E150" t="str">
            <v>Glucose Syrup-PD-44/27</v>
          </cell>
          <cell r="F150" t="str">
            <v>5320</v>
          </cell>
          <cell r="G150" t="str">
            <v>1</v>
          </cell>
          <cell r="H150" t="str">
            <v>1</v>
          </cell>
          <cell r="I150" t="str">
            <v>Glucose Syrup-PD-44/27</v>
          </cell>
          <cell r="J150" t="str">
            <v>TO</v>
          </cell>
          <cell r="K150" t="str">
            <v>0060</v>
          </cell>
          <cell r="L150" t="str">
            <v>L</v>
          </cell>
          <cell r="M150" t="str">
            <v>000000000000250631</v>
          </cell>
          <cell r="N150" t="str">
            <v>Activated Carbon S4W10LT-01 (20 kg/Bag)</v>
          </cell>
          <cell r="O150" t="str">
            <v>KG</v>
          </cell>
          <cell r="P150">
            <v>0</v>
          </cell>
          <cell r="Q150" t="str">
            <v>06.12.2012</v>
          </cell>
          <cell r="R150" t="str">
            <v>31.12.9999</v>
          </cell>
          <cell r="S150" t="str">
            <v>500000000598</v>
          </cell>
          <cell r="T150">
            <v>0</v>
          </cell>
          <cell r="U150">
            <v>0</v>
          </cell>
          <cell r="V150" t="str">
            <v>00000006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 t="str">
            <v>X</v>
          </cell>
          <cell r="AB150">
            <v>0</v>
          </cell>
          <cell r="AC150">
            <v>0</v>
          </cell>
          <cell r="AD150" t="str">
            <v>0.00</v>
          </cell>
          <cell r="AE150" t="str">
            <v>0.00</v>
          </cell>
          <cell r="AF150">
            <v>0</v>
          </cell>
          <cell r="AG150">
            <v>0</v>
          </cell>
          <cell r="AH150">
            <v>0</v>
          </cell>
          <cell r="AI150" t="str">
            <v>Glucose Syrup-PD-44/27</v>
          </cell>
          <cell r="AJ150">
            <v>1000</v>
          </cell>
          <cell r="AK150">
            <v>700</v>
          </cell>
        </row>
        <row r="151">
          <cell r="C151" t="str">
            <v>M</v>
          </cell>
          <cell r="D151" t="str">
            <v>01050300OI</v>
          </cell>
          <cell r="E151" t="str">
            <v>Glucose Syrup-PD-44/27</v>
          </cell>
          <cell r="F151" t="str">
            <v>5320</v>
          </cell>
          <cell r="G151" t="str">
            <v>1</v>
          </cell>
          <cell r="H151" t="str">
            <v>1</v>
          </cell>
          <cell r="I151" t="str">
            <v>Glucose Syrup-PD-44/27</v>
          </cell>
          <cell r="J151" t="str">
            <v>TO</v>
          </cell>
          <cell r="K151" t="str">
            <v>0070</v>
          </cell>
          <cell r="L151" t="str">
            <v>L</v>
          </cell>
          <cell r="M151" t="str">
            <v>000000000000250184</v>
          </cell>
          <cell r="N151" t="str">
            <v>Filter  Aid Celatom FW-14  20kg.</v>
          </cell>
          <cell r="O151" t="str">
            <v>KG</v>
          </cell>
          <cell r="P151">
            <v>0</v>
          </cell>
          <cell r="Q151" t="str">
            <v>01.09.2009</v>
          </cell>
          <cell r="R151" t="str">
            <v>31.12.9999</v>
          </cell>
          <cell r="S151" t="str">
            <v>500000000106</v>
          </cell>
          <cell r="T151">
            <v>0</v>
          </cell>
          <cell r="U151">
            <v>0</v>
          </cell>
          <cell r="V151" t="str">
            <v>00000007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 t="str">
            <v>X</v>
          </cell>
          <cell r="AB151">
            <v>0</v>
          </cell>
          <cell r="AC151">
            <v>0</v>
          </cell>
          <cell r="AD151" t="str">
            <v>0.00</v>
          </cell>
          <cell r="AE151" t="str">
            <v>0.00</v>
          </cell>
          <cell r="AF151">
            <v>0</v>
          </cell>
          <cell r="AG151">
            <v>0</v>
          </cell>
          <cell r="AH151">
            <v>0</v>
          </cell>
          <cell r="AI151" t="str">
            <v>Glucose Syrup-PD-44/27</v>
          </cell>
          <cell r="AJ151">
            <v>1000</v>
          </cell>
          <cell r="AK151">
            <v>8705.2630000000008</v>
          </cell>
        </row>
        <row r="152">
          <cell r="C152" t="str">
            <v>M</v>
          </cell>
          <cell r="D152" t="str">
            <v>01050300OI</v>
          </cell>
          <cell r="E152" t="str">
            <v>Glucose Syrup-PD-44/27</v>
          </cell>
          <cell r="F152" t="str">
            <v>5320</v>
          </cell>
          <cell r="G152" t="str">
            <v>1</v>
          </cell>
          <cell r="H152" t="str">
            <v>1</v>
          </cell>
          <cell r="I152" t="str">
            <v>Glucose Syrup-PD-44/27</v>
          </cell>
          <cell r="J152" t="str">
            <v>TO</v>
          </cell>
          <cell r="K152" t="str">
            <v>0080</v>
          </cell>
          <cell r="L152" t="str">
            <v>L</v>
          </cell>
          <cell r="M152" t="str">
            <v>000000000000250162</v>
          </cell>
          <cell r="N152" t="str">
            <v>Sodium  Carbonate 20 Kg./Bag</v>
          </cell>
          <cell r="O152" t="str">
            <v>KG</v>
          </cell>
          <cell r="P152">
            <v>0</v>
          </cell>
          <cell r="Q152" t="str">
            <v>01.08.2010</v>
          </cell>
          <cell r="R152" t="str">
            <v>31.12.9999</v>
          </cell>
          <cell r="S152" t="str">
            <v>500000000480</v>
          </cell>
          <cell r="T152">
            <v>0</v>
          </cell>
          <cell r="U152">
            <v>0</v>
          </cell>
          <cell r="V152" t="str">
            <v>00000008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 t="str">
            <v>X</v>
          </cell>
          <cell r="AB152">
            <v>0</v>
          </cell>
          <cell r="AC152">
            <v>0</v>
          </cell>
          <cell r="AD152" t="str">
            <v>0.00</v>
          </cell>
          <cell r="AE152" t="str">
            <v>0.00</v>
          </cell>
          <cell r="AF152">
            <v>0</v>
          </cell>
          <cell r="AG152">
            <v>0</v>
          </cell>
          <cell r="AH152">
            <v>0</v>
          </cell>
          <cell r="AI152" t="str">
            <v>Glucose Syrup-PD-44/27</v>
          </cell>
          <cell r="AJ152">
            <v>1000</v>
          </cell>
          <cell r="AK152">
            <v>609.36800000000005</v>
          </cell>
        </row>
        <row r="153">
          <cell r="C153" t="str">
            <v>M</v>
          </cell>
          <cell r="D153" t="str">
            <v>01050300OI</v>
          </cell>
          <cell r="E153" t="str">
            <v>Glucose Syrup-PD-44/27</v>
          </cell>
          <cell r="F153" t="str">
            <v>5320</v>
          </cell>
          <cell r="G153" t="str">
            <v>1</v>
          </cell>
          <cell r="H153" t="str">
            <v>1</v>
          </cell>
          <cell r="I153" t="str">
            <v>Glucose Syrup-PD-44/27</v>
          </cell>
          <cell r="J153" t="str">
            <v>TO</v>
          </cell>
          <cell r="K153" t="str">
            <v>0090</v>
          </cell>
          <cell r="L153" t="str">
            <v>L</v>
          </cell>
          <cell r="M153" t="str">
            <v>000000000000200053</v>
          </cell>
          <cell r="N153" t="str">
            <v>Treated Water</v>
          </cell>
          <cell r="O153" t="str">
            <v>M3</v>
          </cell>
          <cell r="P153" t="str">
            <v>X</v>
          </cell>
          <cell r="Q153" t="str">
            <v>01.09.2009</v>
          </cell>
          <cell r="R153" t="str">
            <v>31.12.9999</v>
          </cell>
          <cell r="S153" t="str">
            <v>500000000106</v>
          </cell>
          <cell r="T153">
            <v>0</v>
          </cell>
          <cell r="U153">
            <v>0</v>
          </cell>
          <cell r="V153" t="str">
            <v>00000009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 t="str">
            <v>X</v>
          </cell>
          <cell r="AB153">
            <v>0</v>
          </cell>
          <cell r="AC153">
            <v>0</v>
          </cell>
          <cell r="AD153" t="str">
            <v>0.00</v>
          </cell>
          <cell r="AE153" t="str">
            <v>0.00</v>
          </cell>
          <cell r="AF153">
            <v>0</v>
          </cell>
          <cell r="AG153">
            <v>0</v>
          </cell>
          <cell r="AH153">
            <v>0</v>
          </cell>
          <cell r="AI153" t="str">
            <v>Glucose Syrup-PD-44/27</v>
          </cell>
          <cell r="AJ153">
            <v>1000</v>
          </cell>
          <cell r="AK153">
            <v>8705.2630000000008</v>
          </cell>
        </row>
        <row r="154">
          <cell r="C154" t="str">
            <v>M</v>
          </cell>
          <cell r="D154" t="str">
            <v>01050300OI</v>
          </cell>
          <cell r="E154" t="str">
            <v>Glucose Syrup-PD-44/27</v>
          </cell>
          <cell r="F154" t="str">
            <v>5320</v>
          </cell>
          <cell r="G154" t="str">
            <v>1</v>
          </cell>
          <cell r="H154" t="str">
            <v>1</v>
          </cell>
          <cell r="I154" t="str">
            <v>Glucose Syrup-PD-44/27</v>
          </cell>
          <cell r="J154" t="str">
            <v>TO</v>
          </cell>
          <cell r="K154" t="str">
            <v>0100</v>
          </cell>
          <cell r="L154" t="str">
            <v>L</v>
          </cell>
          <cell r="M154" t="str">
            <v>000000000000250176</v>
          </cell>
          <cell r="N154" t="str">
            <v>Electricity</v>
          </cell>
          <cell r="O154" t="str">
            <v>KWH</v>
          </cell>
          <cell r="P154">
            <v>0</v>
          </cell>
          <cell r="Q154" t="str">
            <v>01.09.2009</v>
          </cell>
          <cell r="R154" t="str">
            <v>31.12.9999</v>
          </cell>
          <cell r="S154" t="str">
            <v>500000000106</v>
          </cell>
          <cell r="T154">
            <v>0</v>
          </cell>
          <cell r="U154">
            <v>0</v>
          </cell>
          <cell r="V154" t="str">
            <v>00000010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 t="str">
            <v>X</v>
          </cell>
          <cell r="AB154">
            <v>0</v>
          </cell>
          <cell r="AC154">
            <v>0</v>
          </cell>
          <cell r="AD154" t="str">
            <v>0.00</v>
          </cell>
          <cell r="AE154" t="str">
            <v>0.00</v>
          </cell>
          <cell r="AF154">
            <v>0</v>
          </cell>
          <cell r="AG154">
            <v>0</v>
          </cell>
          <cell r="AH154">
            <v>0</v>
          </cell>
          <cell r="AI154" t="str">
            <v>Glucose Syrup-PD-44/27</v>
          </cell>
          <cell r="AJ154">
            <v>1000</v>
          </cell>
          <cell r="AK154">
            <v>56584.211000000003</v>
          </cell>
        </row>
        <row r="155">
          <cell r="C155" t="str">
            <v>M</v>
          </cell>
          <cell r="D155" t="str">
            <v>01050300OI</v>
          </cell>
          <cell r="E155" t="str">
            <v>Glucose Syrup-PD-44/27</v>
          </cell>
          <cell r="F155" t="str">
            <v>5320</v>
          </cell>
          <cell r="G155" t="str">
            <v>1</v>
          </cell>
          <cell r="H155" t="str">
            <v>1</v>
          </cell>
          <cell r="I155" t="str">
            <v>Glucose Syrup-PD-44/27</v>
          </cell>
          <cell r="J155" t="str">
            <v>TO</v>
          </cell>
          <cell r="K155" t="str">
            <v>0110</v>
          </cell>
          <cell r="L155" t="str">
            <v>L</v>
          </cell>
          <cell r="M155" t="str">
            <v>000000000000200052</v>
          </cell>
          <cell r="N155" t="str">
            <v>Steam</v>
          </cell>
          <cell r="O155" t="str">
            <v>TO</v>
          </cell>
          <cell r="P155" t="str">
            <v>X</v>
          </cell>
          <cell r="Q155" t="str">
            <v>01.09.2009</v>
          </cell>
          <cell r="R155" t="str">
            <v>31.12.9999</v>
          </cell>
          <cell r="S155" t="str">
            <v>500000000106</v>
          </cell>
          <cell r="T155">
            <v>0</v>
          </cell>
          <cell r="U155">
            <v>0</v>
          </cell>
          <cell r="V155" t="str">
            <v>00000011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 t="str">
            <v>X</v>
          </cell>
          <cell r="AB155">
            <v>0</v>
          </cell>
          <cell r="AC155">
            <v>0</v>
          </cell>
          <cell r="AD155" t="str">
            <v>0.00</v>
          </cell>
          <cell r="AE155" t="str">
            <v>0.00</v>
          </cell>
          <cell r="AF155">
            <v>0</v>
          </cell>
          <cell r="AG155">
            <v>0</v>
          </cell>
          <cell r="AH155">
            <v>0</v>
          </cell>
          <cell r="AI155" t="str">
            <v>Glucose Syrup-PD-44/27</v>
          </cell>
          <cell r="AJ155">
            <v>1000</v>
          </cell>
          <cell r="AK155">
            <v>1741.0530000000001</v>
          </cell>
        </row>
        <row r="156">
          <cell r="C156" t="str">
            <v>M</v>
          </cell>
          <cell r="D156" t="str">
            <v>01050300OI</v>
          </cell>
          <cell r="E156" t="str">
            <v>Glucose Syrup-PD-44/27</v>
          </cell>
          <cell r="F156" t="str">
            <v>5320</v>
          </cell>
          <cell r="G156" t="str">
            <v>1</v>
          </cell>
          <cell r="H156" t="str">
            <v>1</v>
          </cell>
          <cell r="I156" t="str">
            <v>Glucose Syrup-PD-44/27</v>
          </cell>
          <cell r="J156" t="str">
            <v>TO</v>
          </cell>
          <cell r="K156" t="str">
            <v>0120</v>
          </cell>
          <cell r="L156" t="str">
            <v>L</v>
          </cell>
          <cell r="M156" t="str">
            <v>000000000000600192</v>
          </cell>
          <cell r="N156" t="str">
            <v>Plastic Drum 200 Liter HI90</v>
          </cell>
          <cell r="O156" t="str">
            <v>EA</v>
          </cell>
          <cell r="P156">
            <v>0</v>
          </cell>
          <cell r="Q156" t="str">
            <v>01.09.2009</v>
          </cell>
          <cell r="R156" t="str">
            <v>31.12.9999</v>
          </cell>
          <cell r="S156" t="str">
            <v>500000000106</v>
          </cell>
          <cell r="T156">
            <v>0</v>
          </cell>
          <cell r="U156">
            <v>0</v>
          </cell>
          <cell r="V156" t="str">
            <v>00000012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 t="str">
            <v>X</v>
          </cell>
          <cell r="AB156">
            <v>0</v>
          </cell>
          <cell r="AC156">
            <v>0</v>
          </cell>
          <cell r="AD156" t="str">
            <v>0.00</v>
          </cell>
          <cell r="AE156" t="str">
            <v>0.00</v>
          </cell>
          <cell r="AF156">
            <v>0</v>
          </cell>
          <cell r="AG156">
            <v>0</v>
          </cell>
          <cell r="AH156">
            <v>0</v>
          </cell>
          <cell r="AI156" t="str">
            <v>Glucose Syrup-PD-44/27</v>
          </cell>
          <cell r="AJ156">
            <v>1000</v>
          </cell>
          <cell r="AK156">
            <v>3333.3330000000001</v>
          </cell>
        </row>
        <row r="157">
          <cell r="C157" t="str">
            <v>M</v>
          </cell>
          <cell r="D157" t="str">
            <v>01050301AB</v>
          </cell>
          <cell r="E157" t="str">
            <v>Glucose Syrup-BK-44/27</v>
          </cell>
          <cell r="F157" t="str">
            <v>5320</v>
          </cell>
          <cell r="G157" t="str">
            <v>1</v>
          </cell>
          <cell r="H157" t="str">
            <v>1</v>
          </cell>
          <cell r="I157" t="str">
            <v>Glucose Syrup 43 Be' /Tanker Chavanaphat</v>
          </cell>
          <cell r="J157" t="str">
            <v>TO</v>
          </cell>
          <cell r="K157" t="str">
            <v>0010</v>
          </cell>
          <cell r="L157" t="str">
            <v>L</v>
          </cell>
          <cell r="M157" t="str">
            <v>000000000000200050</v>
          </cell>
          <cell r="N157" t="str">
            <v>Slurry</v>
          </cell>
          <cell r="O157" t="str">
            <v>TO</v>
          </cell>
          <cell r="P157" t="str">
            <v>X</v>
          </cell>
          <cell r="Q157" t="str">
            <v>05.07.2012</v>
          </cell>
          <cell r="R157" t="str">
            <v>31.12.9999</v>
          </cell>
          <cell r="S157">
            <v>0</v>
          </cell>
          <cell r="T157">
            <v>0</v>
          </cell>
          <cell r="U157">
            <v>0</v>
          </cell>
          <cell r="V157" t="str">
            <v>00000001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 t="str">
            <v>X</v>
          </cell>
          <cell r="AB157">
            <v>0</v>
          </cell>
          <cell r="AC157">
            <v>0</v>
          </cell>
          <cell r="AD157" t="str">
            <v>0.00</v>
          </cell>
          <cell r="AE157" t="str">
            <v>0.00</v>
          </cell>
          <cell r="AF157">
            <v>0</v>
          </cell>
          <cell r="AG157">
            <v>0</v>
          </cell>
          <cell r="AH157">
            <v>0</v>
          </cell>
          <cell r="AI157" t="str">
            <v>Glucose Syrup-BK-44/27</v>
          </cell>
          <cell r="AJ157">
            <v>1000</v>
          </cell>
          <cell r="AK157">
            <v>1860.412</v>
          </cell>
        </row>
        <row r="158">
          <cell r="C158" t="str">
            <v>M</v>
          </cell>
          <cell r="D158" t="str">
            <v>01050301AB</v>
          </cell>
          <cell r="E158" t="str">
            <v>Glucose Syrup-BK-44/27</v>
          </cell>
          <cell r="F158" t="str">
            <v>5320</v>
          </cell>
          <cell r="G158" t="str">
            <v>1</v>
          </cell>
          <cell r="H158" t="str">
            <v>1</v>
          </cell>
          <cell r="I158" t="str">
            <v>Glucose Syrup 43 Be' /Tanker Chavanaphat</v>
          </cell>
          <cell r="J158" t="str">
            <v>TO</v>
          </cell>
          <cell r="K158" t="str">
            <v>0030</v>
          </cell>
          <cell r="L158" t="str">
            <v>L</v>
          </cell>
          <cell r="M158" t="str">
            <v>000000000000250152</v>
          </cell>
          <cell r="N158" t="str">
            <v>Sodium Matabisulphite 25kg.</v>
          </cell>
          <cell r="O158" t="str">
            <v>KG</v>
          </cell>
          <cell r="P158">
            <v>0</v>
          </cell>
          <cell r="Q158" t="str">
            <v>05.07.2012</v>
          </cell>
          <cell r="R158" t="str">
            <v>31.12.9999</v>
          </cell>
          <cell r="S158">
            <v>0</v>
          </cell>
          <cell r="T158">
            <v>0</v>
          </cell>
          <cell r="U158">
            <v>0</v>
          </cell>
          <cell r="V158" t="str">
            <v>00000002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 t="str">
            <v>X</v>
          </cell>
          <cell r="AB158">
            <v>0</v>
          </cell>
          <cell r="AC158">
            <v>0</v>
          </cell>
          <cell r="AD158" t="str">
            <v>0.00</v>
          </cell>
          <cell r="AE158" t="str">
            <v>0.00</v>
          </cell>
          <cell r="AF158">
            <v>0</v>
          </cell>
          <cell r="AG158">
            <v>0</v>
          </cell>
          <cell r="AH158">
            <v>0</v>
          </cell>
          <cell r="AI158" t="str">
            <v>Glucose Syrup-BK-44/27</v>
          </cell>
          <cell r="AJ158">
            <v>1000</v>
          </cell>
          <cell r="AK158">
            <v>667.51599999999996</v>
          </cell>
        </row>
        <row r="159">
          <cell r="C159" t="str">
            <v>M</v>
          </cell>
          <cell r="D159" t="str">
            <v>01050301AB</v>
          </cell>
          <cell r="E159" t="str">
            <v>Glucose Syrup-BK-44/27</v>
          </cell>
          <cell r="F159" t="str">
            <v>5320</v>
          </cell>
          <cell r="G159" t="str">
            <v>1</v>
          </cell>
          <cell r="H159" t="str">
            <v>1</v>
          </cell>
          <cell r="I159" t="str">
            <v>Glucose Syrup 43 Be' /Tanker Chavanaphat</v>
          </cell>
          <cell r="J159" t="str">
            <v>TO</v>
          </cell>
          <cell r="K159" t="str">
            <v>0040</v>
          </cell>
          <cell r="L159" t="str">
            <v>L</v>
          </cell>
          <cell r="M159" t="str">
            <v>000000000000250160</v>
          </cell>
          <cell r="N159" t="str">
            <v>Hydrochloric  Acid 35%</v>
          </cell>
          <cell r="O159" t="str">
            <v>KG</v>
          </cell>
          <cell r="P159">
            <v>0</v>
          </cell>
          <cell r="Q159" t="str">
            <v>05.07.2012</v>
          </cell>
          <cell r="R159" t="str">
            <v>31.12.9999</v>
          </cell>
          <cell r="S159">
            <v>0</v>
          </cell>
          <cell r="T159">
            <v>0</v>
          </cell>
          <cell r="U159">
            <v>0</v>
          </cell>
          <cell r="V159" t="str">
            <v>00000003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 t="str">
            <v>X</v>
          </cell>
          <cell r="AB159">
            <v>0</v>
          </cell>
          <cell r="AC159">
            <v>0</v>
          </cell>
          <cell r="AD159" t="str">
            <v>0.00</v>
          </cell>
          <cell r="AE159" t="str">
            <v>0.00</v>
          </cell>
          <cell r="AF159">
            <v>0</v>
          </cell>
          <cell r="AG159">
            <v>0</v>
          </cell>
          <cell r="AH159">
            <v>0</v>
          </cell>
          <cell r="AI159" t="str">
            <v>Glucose Syrup-BK-44/27</v>
          </cell>
          <cell r="AJ159">
            <v>1000</v>
          </cell>
          <cell r="AK159">
            <v>38510.525999999998</v>
          </cell>
        </row>
        <row r="160">
          <cell r="C160" t="str">
            <v>M</v>
          </cell>
          <cell r="D160" t="str">
            <v>01050301AB</v>
          </cell>
          <cell r="E160" t="str">
            <v>Glucose Syrup-BK-44/27</v>
          </cell>
          <cell r="F160" t="str">
            <v>5320</v>
          </cell>
          <cell r="G160" t="str">
            <v>1</v>
          </cell>
          <cell r="H160" t="str">
            <v>1</v>
          </cell>
          <cell r="I160" t="str">
            <v>Glucose Syrup 43 Be' /Tanker Chavanaphat</v>
          </cell>
          <cell r="J160" t="str">
            <v>TO</v>
          </cell>
          <cell r="K160" t="str">
            <v>0050</v>
          </cell>
          <cell r="L160" t="str">
            <v>L</v>
          </cell>
          <cell r="M160" t="str">
            <v>000000000000250187</v>
          </cell>
          <cell r="N160" t="str">
            <v>Sodium  Hydroxide (โซดาไฟ) 50%</v>
          </cell>
          <cell r="O160" t="str">
            <v>KG</v>
          </cell>
          <cell r="P160">
            <v>0</v>
          </cell>
          <cell r="Q160" t="str">
            <v>05.07.2012</v>
          </cell>
          <cell r="R160" t="str">
            <v>31.12.9999</v>
          </cell>
          <cell r="S160">
            <v>0</v>
          </cell>
          <cell r="T160">
            <v>0</v>
          </cell>
          <cell r="U160">
            <v>0</v>
          </cell>
          <cell r="V160" t="str">
            <v>00000004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 t="str">
            <v>X</v>
          </cell>
          <cell r="AB160">
            <v>0</v>
          </cell>
          <cell r="AC160">
            <v>0</v>
          </cell>
          <cell r="AD160" t="str">
            <v>0.00</v>
          </cell>
          <cell r="AE160" t="str">
            <v>0.00</v>
          </cell>
          <cell r="AF160">
            <v>0</v>
          </cell>
          <cell r="AG160">
            <v>0</v>
          </cell>
          <cell r="AH160">
            <v>0</v>
          </cell>
          <cell r="AI160" t="str">
            <v>Glucose Syrup-BK-44/27</v>
          </cell>
          <cell r="AJ160">
            <v>1000</v>
          </cell>
          <cell r="AK160">
            <v>34231.578999999998</v>
          </cell>
        </row>
        <row r="161">
          <cell r="C161" t="str">
            <v>M</v>
          </cell>
          <cell r="D161" t="str">
            <v>01050301AB</v>
          </cell>
          <cell r="E161" t="str">
            <v>Glucose Syrup-BK-44/27</v>
          </cell>
          <cell r="F161" t="str">
            <v>5320</v>
          </cell>
          <cell r="G161" t="str">
            <v>1</v>
          </cell>
          <cell r="H161" t="str">
            <v>1</v>
          </cell>
          <cell r="I161" t="str">
            <v>Glucose Syrup 43 Be' /Tanker Chavanaphat</v>
          </cell>
          <cell r="J161" t="str">
            <v>TO</v>
          </cell>
          <cell r="K161" t="str">
            <v>0060</v>
          </cell>
          <cell r="L161" t="str">
            <v>L</v>
          </cell>
          <cell r="M161" t="str">
            <v>000000000000250631</v>
          </cell>
          <cell r="N161" t="str">
            <v>Activated Carbon S4W10LT-01 (20 kg/Bag)</v>
          </cell>
          <cell r="O161" t="str">
            <v>KG</v>
          </cell>
          <cell r="P161">
            <v>0</v>
          </cell>
          <cell r="Q161" t="str">
            <v>03.01.2013</v>
          </cell>
          <cell r="R161" t="str">
            <v>31.12.9999</v>
          </cell>
          <cell r="S161" t="str">
            <v>500000000603</v>
          </cell>
          <cell r="T161">
            <v>0</v>
          </cell>
          <cell r="U161">
            <v>0</v>
          </cell>
          <cell r="V161" t="str">
            <v>00000005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 t="str">
            <v>X</v>
          </cell>
          <cell r="AB161">
            <v>0</v>
          </cell>
          <cell r="AC161">
            <v>0</v>
          </cell>
          <cell r="AD161" t="str">
            <v>0.00</v>
          </cell>
          <cell r="AE161" t="str">
            <v>0.00</v>
          </cell>
          <cell r="AF161">
            <v>0</v>
          </cell>
          <cell r="AG161">
            <v>0</v>
          </cell>
          <cell r="AH161">
            <v>0</v>
          </cell>
          <cell r="AI161" t="str">
            <v>Glucose Syrup-BK-44/27</v>
          </cell>
          <cell r="AJ161">
            <v>1000</v>
          </cell>
          <cell r="AK161">
            <v>225</v>
          </cell>
        </row>
        <row r="162">
          <cell r="C162" t="str">
            <v>M</v>
          </cell>
          <cell r="D162" t="str">
            <v>01050301AB</v>
          </cell>
          <cell r="E162" t="str">
            <v>Glucose Syrup-BK-44/27</v>
          </cell>
          <cell r="F162" t="str">
            <v>5320</v>
          </cell>
          <cell r="G162" t="str">
            <v>1</v>
          </cell>
          <cell r="H162" t="str">
            <v>1</v>
          </cell>
          <cell r="I162" t="str">
            <v>Glucose Syrup 43 Be' /Tanker Chavanaphat</v>
          </cell>
          <cell r="J162" t="str">
            <v>TO</v>
          </cell>
          <cell r="K162" t="str">
            <v>0070</v>
          </cell>
          <cell r="L162" t="str">
            <v>L</v>
          </cell>
          <cell r="M162" t="str">
            <v>000000000000250814</v>
          </cell>
          <cell r="N162" t="str">
            <v>Filter Aid K700  20kg.</v>
          </cell>
          <cell r="O162" t="str">
            <v>KG</v>
          </cell>
          <cell r="P162">
            <v>0</v>
          </cell>
          <cell r="Q162" t="str">
            <v>05.07.2012</v>
          </cell>
          <cell r="R162" t="str">
            <v>31.12.9999</v>
          </cell>
          <cell r="S162">
            <v>0</v>
          </cell>
          <cell r="T162">
            <v>0</v>
          </cell>
          <cell r="U162">
            <v>0</v>
          </cell>
          <cell r="V162" t="str">
            <v>00000006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 t="str">
            <v>X</v>
          </cell>
          <cell r="AB162">
            <v>0</v>
          </cell>
          <cell r="AC162">
            <v>0</v>
          </cell>
          <cell r="AD162" t="str">
            <v>0.00</v>
          </cell>
          <cell r="AE162" t="str">
            <v>0.00</v>
          </cell>
          <cell r="AF162">
            <v>0</v>
          </cell>
          <cell r="AG162">
            <v>0</v>
          </cell>
          <cell r="AH162">
            <v>0</v>
          </cell>
          <cell r="AI162" t="str">
            <v>Glucose Syrup-BK-44/27</v>
          </cell>
          <cell r="AJ162">
            <v>1000</v>
          </cell>
          <cell r="AK162">
            <v>8557.8950000000004</v>
          </cell>
        </row>
        <row r="163">
          <cell r="C163" t="str">
            <v>M</v>
          </cell>
          <cell r="D163" t="str">
            <v>01050301AB</v>
          </cell>
          <cell r="E163" t="str">
            <v>Glucose Syrup-BK-44/27</v>
          </cell>
          <cell r="F163" t="str">
            <v>5320</v>
          </cell>
          <cell r="G163" t="str">
            <v>1</v>
          </cell>
          <cell r="H163" t="str">
            <v>1</v>
          </cell>
          <cell r="I163" t="str">
            <v>Glucose Syrup 43 Be' /Tanker Chavanaphat</v>
          </cell>
          <cell r="J163" t="str">
            <v>TO</v>
          </cell>
          <cell r="K163" t="str">
            <v>0080</v>
          </cell>
          <cell r="L163" t="str">
            <v>L</v>
          </cell>
          <cell r="M163" t="str">
            <v>000000000000250162</v>
          </cell>
          <cell r="N163" t="str">
            <v>Sodium  Carbonate 20 Kg./Bag</v>
          </cell>
          <cell r="O163" t="str">
            <v>KG</v>
          </cell>
          <cell r="P163">
            <v>0</v>
          </cell>
          <cell r="Q163" t="str">
            <v>05.07.2012</v>
          </cell>
          <cell r="R163" t="str">
            <v>31.12.9999</v>
          </cell>
          <cell r="S163">
            <v>0</v>
          </cell>
          <cell r="T163">
            <v>0</v>
          </cell>
          <cell r="U163">
            <v>0</v>
          </cell>
          <cell r="V163" t="str">
            <v>00000007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 t="str">
            <v>X</v>
          </cell>
          <cell r="AB163">
            <v>0</v>
          </cell>
          <cell r="AC163">
            <v>0</v>
          </cell>
          <cell r="AD163" t="str">
            <v>0.00</v>
          </cell>
          <cell r="AE163" t="str">
            <v>0.00</v>
          </cell>
          <cell r="AF163">
            <v>0</v>
          </cell>
          <cell r="AG163">
            <v>0</v>
          </cell>
          <cell r="AH163">
            <v>0</v>
          </cell>
          <cell r="AI163" t="str">
            <v>Glucose Syrup-BK-44/27</v>
          </cell>
          <cell r="AJ163">
            <v>1000</v>
          </cell>
          <cell r="AK163">
            <v>599.053</v>
          </cell>
        </row>
        <row r="164">
          <cell r="C164" t="str">
            <v>M</v>
          </cell>
          <cell r="D164" t="str">
            <v>01050301AB</v>
          </cell>
          <cell r="E164" t="str">
            <v>Glucose Syrup-BK-44/27</v>
          </cell>
          <cell r="F164" t="str">
            <v>5320</v>
          </cell>
          <cell r="G164" t="str">
            <v>1</v>
          </cell>
          <cell r="H164" t="str">
            <v>1</v>
          </cell>
          <cell r="I164" t="str">
            <v>Glucose Syrup 43 Be' /Tanker Chavanaphat</v>
          </cell>
          <cell r="J164" t="str">
            <v>TO</v>
          </cell>
          <cell r="K164" t="str">
            <v>0090</v>
          </cell>
          <cell r="L164" t="str">
            <v>L</v>
          </cell>
          <cell r="M164" t="str">
            <v>000000000000200053</v>
          </cell>
          <cell r="N164" t="str">
            <v>Treated Water</v>
          </cell>
          <cell r="O164" t="str">
            <v>M3</v>
          </cell>
          <cell r="P164" t="str">
            <v>X</v>
          </cell>
          <cell r="Q164" t="str">
            <v>05.07.2012</v>
          </cell>
          <cell r="R164" t="str">
            <v>31.12.9999</v>
          </cell>
          <cell r="S164">
            <v>0</v>
          </cell>
          <cell r="T164">
            <v>0</v>
          </cell>
          <cell r="U164">
            <v>0</v>
          </cell>
          <cell r="V164" t="str">
            <v>00000008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 t="str">
            <v>X</v>
          </cell>
          <cell r="AB164">
            <v>0</v>
          </cell>
          <cell r="AC164">
            <v>0</v>
          </cell>
          <cell r="AD164" t="str">
            <v>0.00</v>
          </cell>
          <cell r="AE164" t="str">
            <v>0.00</v>
          </cell>
          <cell r="AF164">
            <v>0</v>
          </cell>
          <cell r="AG164">
            <v>0</v>
          </cell>
          <cell r="AH164">
            <v>0</v>
          </cell>
          <cell r="AI164" t="str">
            <v>Glucose Syrup-BK-44/27</v>
          </cell>
          <cell r="AJ164">
            <v>1000</v>
          </cell>
          <cell r="AK164">
            <v>8557.8950000000004</v>
          </cell>
        </row>
        <row r="165">
          <cell r="C165" t="str">
            <v>M</v>
          </cell>
          <cell r="D165" t="str">
            <v>01050301AB</v>
          </cell>
          <cell r="E165" t="str">
            <v>Glucose Syrup-BK-44/27</v>
          </cell>
          <cell r="F165" t="str">
            <v>5320</v>
          </cell>
          <cell r="G165" t="str">
            <v>1</v>
          </cell>
          <cell r="H165" t="str">
            <v>1</v>
          </cell>
          <cell r="I165" t="str">
            <v>Glucose Syrup 43 Be' /Tanker Chavanaphat</v>
          </cell>
          <cell r="J165" t="str">
            <v>TO</v>
          </cell>
          <cell r="K165" t="str">
            <v>0100</v>
          </cell>
          <cell r="L165" t="str">
            <v>L</v>
          </cell>
          <cell r="M165" t="str">
            <v>000000000000250176</v>
          </cell>
          <cell r="N165" t="str">
            <v>Electricity</v>
          </cell>
          <cell r="O165" t="str">
            <v>KWH</v>
          </cell>
          <cell r="P165">
            <v>0</v>
          </cell>
          <cell r="Q165" t="str">
            <v>05.07.2012</v>
          </cell>
          <cell r="R165" t="str">
            <v>31.12.9999</v>
          </cell>
          <cell r="S165">
            <v>0</v>
          </cell>
          <cell r="T165">
            <v>0</v>
          </cell>
          <cell r="U165">
            <v>0</v>
          </cell>
          <cell r="V165" t="str">
            <v>00000009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 t="str">
            <v>X</v>
          </cell>
          <cell r="AB165">
            <v>0</v>
          </cell>
          <cell r="AC165">
            <v>0</v>
          </cell>
          <cell r="AD165" t="str">
            <v>0.00</v>
          </cell>
          <cell r="AE165" t="str">
            <v>0.00</v>
          </cell>
          <cell r="AF165">
            <v>0</v>
          </cell>
          <cell r="AG165">
            <v>0</v>
          </cell>
          <cell r="AH165">
            <v>0</v>
          </cell>
          <cell r="AI165" t="str">
            <v>Glucose Syrup-BK-44/27</v>
          </cell>
          <cell r="AJ165">
            <v>1000</v>
          </cell>
          <cell r="AK165">
            <v>55626.315999999999</v>
          </cell>
        </row>
        <row r="166">
          <cell r="C166" t="str">
            <v>M</v>
          </cell>
          <cell r="D166" t="str">
            <v>01050301AB</v>
          </cell>
          <cell r="E166" t="str">
            <v>Glucose Syrup-BK-44/27</v>
          </cell>
          <cell r="F166" t="str">
            <v>5320</v>
          </cell>
          <cell r="G166" t="str">
            <v>1</v>
          </cell>
          <cell r="H166" t="str">
            <v>1</v>
          </cell>
          <cell r="I166" t="str">
            <v>Glucose Syrup 43 Be' /Tanker Chavanaphat</v>
          </cell>
          <cell r="J166" t="str">
            <v>TO</v>
          </cell>
          <cell r="K166" t="str">
            <v>0110</v>
          </cell>
          <cell r="L166" t="str">
            <v>L</v>
          </cell>
          <cell r="M166" t="str">
            <v>000000000000200052</v>
          </cell>
          <cell r="N166" t="str">
            <v>Steam</v>
          </cell>
          <cell r="O166" t="str">
            <v>TO</v>
          </cell>
          <cell r="P166" t="str">
            <v>X</v>
          </cell>
          <cell r="Q166" t="str">
            <v>05.07.2012</v>
          </cell>
          <cell r="R166" t="str">
            <v>31.12.9999</v>
          </cell>
          <cell r="S166">
            <v>0</v>
          </cell>
          <cell r="T166">
            <v>0</v>
          </cell>
          <cell r="U166">
            <v>0</v>
          </cell>
          <cell r="V166" t="str">
            <v>00000010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 t="str">
            <v>X</v>
          </cell>
          <cell r="AB166">
            <v>0</v>
          </cell>
          <cell r="AC166">
            <v>0</v>
          </cell>
          <cell r="AD166" t="str">
            <v>0.00</v>
          </cell>
          <cell r="AE166" t="str">
            <v>0.00</v>
          </cell>
          <cell r="AF166">
            <v>0</v>
          </cell>
          <cell r="AG166">
            <v>0</v>
          </cell>
          <cell r="AH166">
            <v>0</v>
          </cell>
          <cell r="AI166" t="str">
            <v>Glucose Syrup-BK-44/27</v>
          </cell>
          <cell r="AJ166">
            <v>1000</v>
          </cell>
          <cell r="AK166">
            <v>1711.579</v>
          </cell>
        </row>
        <row r="167">
          <cell r="C167" t="str">
            <v>M</v>
          </cell>
          <cell r="D167" t="str">
            <v>01050301AB</v>
          </cell>
          <cell r="E167" t="str">
            <v>Glucose Syrup-BK-44/27</v>
          </cell>
          <cell r="F167" t="str">
            <v>5320</v>
          </cell>
          <cell r="G167" t="str">
            <v>1</v>
          </cell>
          <cell r="H167" t="str">
            <v>1</v>
          </cell>
          <cell r="I167" t="str">
            <v>Glucose Syrup 43 Be' /Tanker Chavanaphat</v>
          </cell>
          <cell r="J167" t="str">
            <v>TO</v>
          </cell>
          <cell r="K167" t="str">
            <v>0120</v>
          </cell>
          <cell r="L167" t="str">
            <v>L</v>
          </cell>
          <cell r="M167" t="str">
            <v>000000000000250166</v>
          </cell>
          <cell r="N167" t="str">
            <v>Termamyl Classic (NON GMOS) 30kg./DR.</v>
          </cell>
          <cell r="O167" t="str">
            <v>KG</v>
          </cell>
          <cell r="P167">
            <v>0</v>
          </cell>
          <cell r="Q167" t="str">
            <v>05.07.2012</v>
          </cell>
          <cell r="R167" t="str">
            <v>31.12.9999</v>
          </cell>
          <cell r="S167">
            <v>0</v>
          </cell>
          <cell r="T167">
            <v>0</v>
          </cell>
          <cell r="U167">
            <v>0</v>
          </cell>
          <cell r="V167" t="str">
            <v>00000011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 t="str">
            <v>X</v>
          </cell>
          <cell r="AB167">
            <v>0</v>
          </cell>
          <cell r="AC167">
            <v>0</v>
          </cell>
          <cell r="AD167" t="str">
            <v>0.00</v>
          </cell>
          <cell r="AE167" t="str">
            <v>0.00</v>
          </cell>
          <cell r="AF167">
            <v>0</v>
          </cell>
          <cell r="AG167">
            <v>0</v>
          </cell>
          <cell r="AH167">
            <v>0</v>
          </cell>
          <cell r="AI167" t="str">
            <v>Glucose Syrup-BK-44/27</v>
          </cell>
          <cell r="AJ167">
            <v>1000</v>
          </cell>
          <cell r="AK167">
            <v>546</v>
          </cell>
        </row>
        <row r="168">
          <cell r="C168" t="str">
            <v>M</v>
          </cell>
          <cell r="D168" t="str">
            <v>01050301AB</v>
          </cell>
          <cell r="E168" t="str">
            <v>Glucose Syrup-BK-44/27</v>
          </cell>
          <cell r="F168" t="str">
            <v>5320</v>
          </cell>
          <cell r="G168" t="str">
            <v>1</v>
          </cell>
          <cell r="H168" t="str">
            <v>1</v>
          </cell>
          <cell r="I168" t="str">
            <v>Glucose Syrup 43 Be' /Tanker Chavanaphat</v>
          </cell>
          <cell r="J168" t="str">
            <v>TO</v>
          </cell>
          <cell r="K168" t="str">
            <v>0130</v>
          </cell>
          <cell r="L168" t="str">
            <v>L</v>
          </cell>
          <cell r="M168" t="str">
            <v>000000000000250750</v>
          </cell>
          <cell r="N168" t="str">
            <v>Activated Carbon YL303(20kg/bag)</v>
          </cell>
          <cell r="O168" t="str">
            <v>KG</v>
          </cell>
          <cell r="P168">
            <v>0</v>
          </cell>
          <cell r="Q168" t="str">
            <v>03.01.2013</v>
          </cell>
          <cell r="R168" t="str">
            <v>31.12.9999</v>
          </cell>
          <cell r="S168" t="str">
            <v>500000000603</v>
          </cell>
          <cell r="T168">
            <v>0</v>
          </cell>
          <cell r="U168">
            <v>0</v>
          </cell>
          <cell r="V168" t="str">
            <v>00000013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 t="str">
            <v>X</v>
          </cell>
          <cell r="AB168">
            <v>0</v>
          </cell>
          <cell r="AC168">
            <v>0</v>
          </cell>
          <cell r="AD168" t="str">
            <v>0.00</v>
          </cell>
          <cell r="AE168" t="str">
            <v>0.00</v>
          </cell>
          <cell r="AF168">
            <v>0</v>
          </cell>
          <cell r="AG168">
            <v>0</v>
          </cell>
          <cell r="AH168">
            <v>0</v>
          </cell>
          <cell r="AI168" t="str">
            <v>Glucose Syrup-BK-44/27</v>
          </cell>
          <cell r="AJ168">
            <v>1000</v>
          </cell>
          <cell r="AK168">
            <v>675</v>
          </cell>
        </row>
        <row r="169">
          <cell r="C169" t="str">
            <v>M</v>
          </cell>
          <cell r="D169" t="str">
            <v>01400300AB</v>
          </cell>
          <cell r="E169" t="str">
            <v>Glucose Syrup-BK-39/40</v>
          </cell>
          <cell r="F169" t="str">
            <v>5320</v>
          </cell>
          <cell r="G169" t="str">
            <v>1</v>
          </cell>
          <cell r="H169" t="str">
            <v>1</v>
          </cell>
          <cell r="I169" t="str">
            <v>Glucose Syrup 39 Be'/Tanker-TB</v>
          </cell>
          <cell r="J169" t="str">
            <v>TO</v>
          </cell>
          <cell r="K169" t="str">
            <v>0010</v>
          </cell>
          <cell r="L169" t="str">
            <v>L</v>
          </cell>
          <cell r="M169" t="str">
            <v>000000000000200050</v>
          </cell>
          <cell r="N169" t="str">
            <v>Slurry</v>
          </cell>
          <cell r="O169" t="str">
            <v>TO</v>
          </cell>
          <cell r="P169" t="str">
            <v>X</v>
          </cell>
          <cell r="Q169" t="str">
            <v>01.09.2009</v>
          </cell>
          <cell r="R169" t="str">
            <v>31.12.9999</v>
          </cell>
          <cell r="S169" t="str">
            <v>500000000106</v>
          </cell>
          <cell r="T169">
            <v>0</v>
          </cell>
          <cell r="U169">
            <v>0</v>
          </cell>
          <cell r="V169" t="str">
            <v>00000001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 t="str">
            <v>X</v>
          </cell>
          <cell r="AB169">
            <v>0</v>
          </cell>
          <cell r="AC169">
            <v>0</v>
          </cell>
          <cell r="AD169" t="str">
            <v>0.00</v>
          </cell>
          <cell r="AE169" t="str">
            <v>0.00</v>
          </cell>
          <cell r="AF169">
            <v>0</v>
          </cell>
          <cell r="AG169">
            <v>0</v>
          </cell>
          <cell r="AH169">
            <v>0</v>
          </cell>
          <cell r="AI169" t="str">
            <v>Glucose Syrup-BK-39/40</v>
          </cell>
          <cell r="AJ169">
            <v>1000</v>
          </cell>
          <cell r="AK169">
            <v>1702.5170000000001</v>
          </cell>
        </row>
        <row r="170">
          <cell r="C170" t="str">
            <v>M</v>
          </cell>
          <cell r="D170" t="str">
            <v>01400300AB</v>
          </cell>
          <cell r="E170" t="str">
            <v>Glucose Syrup-BK-39/40</v>
          </cell>
          <cell r="F170" t="str">
            <v>5320</v>
          </cell>
          <cell r="G170" t="str">
            <v>1</v>
          </cell>
          <cell r="H170" t="str">
            <v>1</v>
          </cell>
          <cell r="I170" t="str">
            <v>Glucose Syrup 39 Be'/Tanker-TB</v>
          </cell>
          <cell r="J170" t="str">
            <v>TO</v>
          </cell>
          <cell r="K170" t="str">
            <v>0020</v>
          </cell>
          <cell r="L170" t="str">
            <v>L</v>
          </cell>
          <cell r="M170" t="str">
            <v>000000000000250164</v>
          </cell>
          <cell r="N170" t="str">
            <v>Liquozyme Supra (gallon/30kg.)</v>
          </cell>
          <cell r="O170" t="str">
            <v>KG</v>
          </cell>
          <cell r="P170">
            <v>0</v>
          </cell>
          <cell r="Q170" t="str">
            <v>01.09.2009</v>
          </cell>
          <cell r="R170" t="str">
            <v>31.12.9999</v>
          </cell>
          <cell r="S170" t="str">
            <v>500000000106</v>
          </cell>
          <cell r="T170">
            <v>0</v>
          </cell>
          <cell r="U170">
            <v>0</v>
          </cell>
          <cell r="V170" t="str">
            <v>00000002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 t="str">
            <v>X</v>
          </cell>
          <cell r="AB170">
            <v>0</v>
          </cell>
          <cell r="AC170">
            <v>0</v>
          </cell>
          <cell r="AD170" t="str">
            <v>0.00</v>
          </cell>
          <cell r="AE170" t="str">
            <v>0.00</v>
          </cell>
          <cell r="AF170">
            <v>0</v>
          </cell>
          <cell r="AG170">
            <v>0</v>
          </cell>
          <cell r="AH170">
            <v>0</v>
          </cell>
          <cell r="AI170" t="str">
            <v>Glucose Syrup-BK-39/40</v>
          </cell>
          <cell r="AJ170">
            <v>1000</v>
          </cell>
          <cell r="AK170">
            <v>469.89499999999998</v>
          </cell>
        </row>
        <row r="171">
          <cell r="C171" t="str">
            <v>M</v>
          </cell>
          <cell r="D171" t="str">
            <v>01400300AB</v>
          </cell>
          <cell r="E171" t="str">
            <v>Glucose Syrup-BK-39/40</v>
          </cell>
          <cell r="F171" t="str">
            <v>5320</v>
          </cell>
          <cell r="G171" t="str">
            <v>1</v>
          </cell>
          <cell r="H171" t="str">
            <v>1</v>
          </cell>
          <cell r="I171" t="str">
            <v>Glucose Syrup 39 Be'/Tanker-TB</v>
          </cell>
          <cell r="J171" t="str">
            <v>TO</v>
          </cell>
          <cell r="K171" t="str">
            <v>0030</v>
          </cell>
          <cell r="L171" t="str">
            <v>L</v>
          </cell>
          <cell r="M171" t="str">
            <v>000000000000250158</v>
          </cell>
          <cell r="N171" t="str">
            <v>Fungamyl 800L (30kg / drum)</v>
          </cell>
          <cell r="O171" t="str">
            <v>KG</v>
          </cell>
          <cell r="P171">
            <v>0</v>
          </cell>
          <cell r="Q171" t="str">
            <v>01.09.2009</v>
          </cell>
          <cell r="R171" t="str">
            <v>31.12.9999</v>
          </cell>
          <cell r="S171" t="str">
            <v>500000000106</v>
          </cell>
          <cell r="T171">
            <v>0</v>
          </cell>
          <cell r="U171">
            <v>0</v>
          </cell>
          <cell r="V171" t="str">
            <v>00000003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 t="str">
            <v>X</v>
          </cell>
          <cell r="AB171">
            <v>0</v>
          </cell>
          <cell r="AC171">
            <v>0</v>
          </cell>
          <cell r="AD171" t="str">
            <v>0.00</v>
          </cell>
          <cell r="AE171" t="str">
            <v>0.00</v>
          </cell>
          <cell r="AF171">
            <v>0</v>
          </cell>
          <cell r="AG171">
            <v>0</v>
          </cell>
          <cell r="AH171">
            <v>0</v>
          </cell>
          <cell r="AI171" t="str">
            <v>Glucose Syrup-BK-39/40</v>
          </cell>
          <cell r="AJ171">
            <v>1000</v>
          </cell>
          <cell r="AK171">
            <v>313.26299999999998</v>
          </cell>
        </row>
        <row r="172">
          <cell r="C172" t="str">
            <v>M</v>
          </cell>
          <cell r="D172" t="str">
            <v>01400300AB</v>
          </cell>
          <cell r="E172" t="str">
            <v>Glucose Syrup-BK-39/40</v>
          </cell>
          <cell r="F172" t="str">
            <v>5320</v>
          </cell>
          <cell r="G172" t="str">
            <v>1</v>
          </cell>
          <cell r="H172" t="str">
            <v>1</v>
          </cell>
          <cell r="I172" t="str">
            <v>Glucose Syrup 39 Be'/Tanker-TB</v>
          </cell>
          <cell r="J172" t="str">
            <v>TO</v>
          </cell>
          <cell r="K172" t="str">
            <v>0040</v>
          </cell>
          <cell r="L172" t="str">
            <v>L</v>
          </cell>
          <cell r="M172" t="str">
            <v>000000000000250152</v>
          </cell>
          <cell r="N172" t="str">
            <v>Sodium Matabisulphite 25kg.</v>
          </cell>
          <cell r="O172" t="str">
            <v>KG</v>
          </cell>
          <cell r="P172">
            <v>0</v>
          </cell>
          <cell r="Q172" t="str">
            <v>01.09.2009</v>
          </cell>
          <cell r="R172" t="str">
            <v>31.12.9999</v>
          </cell>
          <cell r="S172" t="str">
            <v>500000000106</v>
          </cell>
          <cell r="T172">
            <v>0</v>
          </cell>
          <cell r="U172">
            <v>0</v>
          </cell>
          <cell r="V172" t="str">
            <v>00000004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 t="str">
            <v>X</v>
          </cell>
          <cell r="AB172">
            <v>0</v>
          </cell>
          <cell r="AC172">
            <v>0</v>
          </cell>
          <cell r="AD172" t="str">
            <v>0.00</v>
          </cell>
          <cell r="AE172" t="str">
            <v>0.00</v>
          </cell>
          <cell r="AF172">
            <v>0</v>
          </cell>
          <cell r="AG172">
            <v>0</v>
          </cell>
          <cell r="AH172">
            <v>0</v>
          </cell>
          <cell r="AI172" t="str">
            <v>Glucose Syrup-BK-39/40</v>
          </cell>
          <cell r="AJ172">
            <v>1000</v>
          </cell>
          <cell r="AK172">
            <v>610.86300000000006</v>
          </cell>
        </row>
        <row r="173">
          <cell r="C173" t="str">
            <v>M</v>
          </cell>
          <cell r="D173" t="str">
            <v>01400300AB</v>
          </cell>
          <cell r="E173" t="str">
            <v>Glucose Syrup-BK-39/40</v>
          </cell>
          <cell r="F173" t="str">
            <v>5320</v>
          </cell>
          <cell r="G173" t="str">
            <v>1</v>
          </cell>
          <cell r="H173" t="str">
            <v>1</v>
          </cell>
          <cell r="I173" t="str">
            <v>Glucose Syrup 39 Be'/Tanker-TB</v>
          </cell>
          <cell r="J173" t="str">
            <v>TO</v>
          </cell>
          <cell r="K173" t="str">
            <v>0050</v>
          </cell>
          <cell r="L173" t="str">
            <v>L</v>
          </cell>
          <cell r="M173" t="str">
            <v>000000000000250160</v>
          </cell>
          <cell r="N173" t="str">
            <v>Hydrochloric  Acid 35%</v>
          </cell>
          <cell r="O173" t="str">
            <v>KG</v>
          </cell>
          <cell r="P173">
            <v>0</v>
          </cell>
          <cell r="Q173" t="str">
            <v>01.09.2009</v>
          </cell>
          <cell r="R173" t="str">
            <v>31.12.9999</v>
          </cell>
          <cell r="S173" t="str">
            <v>500000000106</v>
          </cell>
          <cell r="T173">
            <v>0</v>
          </cell>
          <cell r="U173">
            <v>0</v>
          </cell>
          <cell r="V173" t="str">
            <v>00000005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 t="str">
            <v>X</v>
          </cell>
          <cell r="AB173">
            <v>0</v>
          </cell>
          <cell r="AC173">
            <v>0</v>
          </cell>
          <cell r="AD173" t="str">
            <v>0.00</v>
          </cell>
          <cell r="AE173" t="str">
            <v>0.00</v>
          </cell>
          <cell r="AF173">
            <v>0</v>
          </cell>
          <cell r="AG173">
            <v>0</v>
          </cell>
          <cell r="AH173">
            <v>0</v>
          </cell>
          <cell r="AI173" t="str">
            <v>Glucose Syrup-BK-39/40</v>
          </cell>
          <cell r="AJ173">
            <v>1000</v>
          </cell>
          <cell r="AK173">
            <v>35242.105000000003</v>
          </cell>
        </row>
        <row r="174">
          <cell r="C174" t="str">
            <v>M</v>
          </cell>
          <cell r="D174" t="str">
            <v>01400300AB</v>
          </cell>
          <cell r="E174" t="str">
            <v>Glucose Syrup-BK-39/40</v>
          </cell>
          <cell r="F174" t="str">
            <v>5320</v>
          </cell>
          <cell r="G174" t="str">
            <v>1</v>
          </cell>
          <cell r="H174" t="str">
            <v>1</v>
          </cell>
          <cell r="I174" t="str">
            <v>Glucose Syrup 39 Be'/Tanker-TB</v>
          </cell>
          <cell r="J174" t="str">
            <v>TO</v>
          </cell>
          <cell r="K174" t="str">
            <v>0060</v>
          </cell>
          <cell r="L174" t="str">
            <v>L</v>
          </cell>
          <cell r="M174" t="str">
            <v>000000000000250187</v>
          </cell>
          <cell r="N174" t="str">
            <v>Sodium  Hydroxide (โซดาไฟ) 50%</v>
          </cell>
          <cell r="O174" t="str">
            <v>KG</v>
          </cell>
          <cell r="P174">
            <v>0</v>
          </cell>
          <cell r="Q174" t="str">
            <v>01.09.2009</v>
          </cell>
          <cell r="R174" t="str">
            <v>31.12.9999</v>
          </cell>
          <cell r="S174" t="str">
            <v>500000000106</v>
          </cell>
          <cell r="T174">
            <v>0</v>
          </cell>
          <cell r="U174">
            <v>0</v>
          </cell>
          <cell r="V174" t="str">
            <v>00000006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 t="str">
            <v>X</v>
          </cell>
          <cell r="AB174">
            <v>0</v>
          </cell>
          <cell r="AC174">
            <v>0</v>
          </cell>
          <cell r="AD174" t="str">
            <v>0.00</v>
          </cell>
          <cell r="AE174" t="str">
            <v>0.00</v>
          </cell>
          <cell r="AF174">
            <v>0</v>
          </cell>
          <cell r="AG174">
            <v>0</v>
          </cell>
          <cell r="AH174">
            <v>0</v>
          </cell>
          <cell r="AI174" t="str">
            <v>Glucose Syrup-BK-39/40</v>
          </cell>
          <cell r="AJ174">
            <v>1000</v>
          </cell>
          <cell r="AK174">
            <v>31326.315999999999</v>
          </cell>
        </row>
        <row r="175">
          <cell r="C175" t="str">
            <v>M</v>
          </cell>
          <cell r="D175" t="str">
            <v>01400300AB</v>
          </cell>
          <cell r="E175" t="str">
            <v>Glucose Syrup-BK-39/40</v>
          </cell>
          <cell r="F175" t="str">
            <v>5320</v>
          </cell>
          <cell r="G175" t="str">
            <v>1</v>
          </cell>
          <cell r="H175" t="str">
            <v>1</v>
          </cell>
          <cell r="I175" t="str">
            <v>Glucose Syrup 39 Be'/Tanker-TB</v>
          </cell>
          <cell r="J175" t="str">
            <v>TO</v>
          </cell>
          <cell r="K175" t="str">
            <v>0070</v>
          </cell>
          <cell r="L175" t="str">
            <v>L</v>
          </cell>
          <cell r="M175" t="str">
            <v>000000000000250750</v>
          </cell>
          <cell r="N175" t="str">
            <v>Activated Carbon YL303(20kg/bag)</v>
          </cell>
          <cell r="O175" t="str">
            <v>KG</v>
          </cell>
          <cell r="P175">
            <v>0</v>
          </cell>
          <cell r="Q175" t="str">
            <v>06.12.2012</v>
          </cell>
          <cell r="R175" t="str">
            <v>31.12.9999</v>
          </cell>
          <cell r="S175" t="str">
            <v>500000000598</v>
          </cell>
          <cell r="T175">
            <v>0</v>
          </cell>
          <cell r="U175">
            <v>0</v>
          </cell>
          <cell r="V175" t="str">
            <v>00000007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 t="str">
            <v>X</v>
          </cell>
          <cell r="AB175">
            <v>0</v>
          </cell>
          <cell r="AC175">
            <v>0</v>
          </cell>
          <cell r="AD175" t="str">
            <v>0.00</v>
          </cell>
          <cell r="AE175" t="str">
            <v>0.00</v>
          </cell>
          <cell r="AF175">
            <v>0</v>
          </cell>
          <cell r="AG175">
            <v>0</v>
          </cell>
          <cell r="AH175">
            <v>0</v>
          </cell>
          <cell r="AI175" t="str">
            <v>Glucose Syrup-BK-39/40</v>
          </cell>
          <cell r="AJ175">
            <v>1000</v>
          </cell>
          <cell r="AK175">
            <v>700</v>
          </cell>
        </row>
        <row r="176">
          <cell r="C176" t="str">
            <v>M</v>
          </cell>
          <cell r="D176" t="str">
            <v>01400300AB</v>
          </cell>
          <cell r="E176" t="str">
            <v>Glucose Syrup-BK-39/40</v>
          </cell>
          <cell r="F176" t="str">
            <v>5320</v>
          </cell>
          <cell r="G176" t="str">
            <v>1</v>
          </cell>
          <cell r="H176" t="str">
            <v>1</v>
          </cell>
          <cell r="I176" t="str">
            <v>Glucose Syrup 39 Be'/Tanker-TB</v>
          </cell>
          <cell r="J176" t="str">
            <v>TO</v>
          </cell>
          <cell r="K176" t="str">
            <v>0080</v>
          </cell>
          <cell r="L176" t="str">
            <v>L</v>
          </cell>
          <cell r="M176" t="str">
            <v>000000000000250184</v>
          </cell>
          <cell r="N176" t="str">
            <v>Filter  Aid Celatom FW-14  20kg.</v>
          </cell>
          <cell r="O176" t="str">
            <v>KG</v>
          </cell>
          <cell r="P176">
            <v>0</v>
          </cell>
          <cell r="Q176" t="str">
            <v>01.09.2009</v>
          </cell>
          <cell r="R176" t="str">
            <v>31.12.9999</v>
          </cell>
          <cell r="S176" t="str">
            <v>500000000106</v>
          </cell>
          <cell r="T176">
            <v>0</v>
          </cell>
          <cell r="U176">
            <v>0</v>
          </cell>
          <cell r="V176" t="str">
            <v>00000008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 t="str">
            <v>X</v>
          </cell>
          <cell r="AB176">
            <v>0</v>
          </cell>
          <cell r="AC176">
            <v>0</v>
          </cell>
          <cell r="AD176" t="str">
            <v>0.00</v>
          </cell>
          <cell r="AE176" t="str">
            <v>0.00</v>
          </cell>
          <cell r="AF176">
            <v>0</v>
          </cell>
          <cell r="AG176">
            <v>0</v>
          </cell>
          <cell r="AH176">
            <v>0</v>
          </cell>
          <cell r="AI176" t="str">
            <v>Glucose Syrup-BK-39/40</v>
          </cell>
          <cell r="AJ176">
            <v>1000</v>
          </cell>
          <cell r="AK176">
            <v>7831.5789999999997</v>
          </cell>
        </row>
        <row r="177">
          <cell r="C177" t="str">
            <v>M</v>
          </cell>
          <cell r="D177" t="str">
            <v>01400300AB</v>
          </cell>
          <cell r="E177" t="str">
            <v>Glucose Syrup-BK-39/40</v>
          </cell>
          <cell r="F177" t="str">
            <v>5320</v>
          </cell>
          <cell r="G177" t="str">
            <v>1</v>
          </cell>
          <cell r="H177" t="str">
            <v>1</v>
          </cell>
          <cell r="I177" t="str">
            <v>Glucose Syrup 39 Be'/Tanker-TB</v>
          </cell>
          <cell r="J177" t="str">
            <v>TO</v>
          </cell>
          <cell r="K177" t="str">
            <v>0090</v>
          </cell>
          <cell r="L177" t="str">
            <v>L</v>
          </cell>
          <cell r="M177" t="str">
            <v>000000000000250162</v>
          </cell>
          <cell r="N177" t="str">
            <v>Sodium  Carbonate 20 Kg./Bag</v>
          </cell>
          <cell r="O177" t="str">
            <v>KG</v>
          </cell>
          <cell r="P177">
            <v>0</v>
          </cell>
          <cell r="Q177" t="str">
            <v>01.08.2010</v>
          </cell>
          <cell r="R177" t="str">
            <v>31.12.9999</v>
          </cell>
          <cell r="S177" t="str">
            <v>500000000480</v>
          </cell>
          <cell r="T177">
            <v>0</v>
          </cell>
          <cell r="U177">
            <v>0</v>
          </cell>
          <cell r="V177" t="str">
            <v>00000009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 t="str">
            <v>X</v>
          </cell>
          <cell r="AB177">
            <v>0</v>
          </cell>
          <cell r="AC177">
            <v>0</v>
          </cell>
          <cell r="AD177" t="str">
            <v>0.00</v>
          </cell>
          <cell r="AE177" t="str">
            <v>0.00</v>
          </cell>
          <cell r="AF177">
            <v>0</v>
          </cell>
          <cell r="AG177">
            <v>0</v>
          </cell>
          <cell r="AH177">
            <v>0</v>
          </cell>
          <cell r="AI177" t="str">
            <v>Glucose Syrup-BK-39/40</v>
          </cell>
          <cell r="AJ177">
            <v>1000</v>
          </cell>
          <cell r="AK177">
            <v>548.21100000000001</v>
          </cell>
        </row>
        <row r="178">
          <cell r="C178" t="str">
            <v>M</v>
          </cell>
          <cell r="D178" t="str">
            <v>01400300AB</v>
          </cell>
          <cell r="E178" t="str">
            <v>Glucose Syrup-BK-39/40</v>
          </cell>
          <cell r="F178" t="str">
            <v>5320</v>
          </cell>
          <cell r="G178" t="str">
            <v>1</v>
          </cell>
          <cell r="H178" t="str">
            <v>1</v>
          </cell>
          <cell r="I178" t="str">
            <v>Glucose Syrup 39 Be'/Tanker-TB</v>
          </cell>
          <cell r="J178" t="str">
            <v>TO</v>
          </cell>
          <cell r="K178" t="str">
            <v>0100</v>
          </cell>
          <cell r="L178" t="str">
            <v>L</v>
          </cell>
          <cell r="M178" t="str">
            <v>000000000000200053</v>
          </cell>
          <cell r="N178" t="str">
            <v>Treated Water</v>
          </cell>
          <cell r="O178" t="str">
            <v>M3</v>
          </cell>
          <cell r="P178" t="str">
            <v>X</v>
          </cell>
          <cell r="Q178" t="str">
            <v>01.09.2009</v>
          </cell>
          <cell r="R178" t="str">
            <v>31.12.9999</v>
          </cell>
          <cell r="S178" t="str">
            <v>500000000106</v>
          </cell>
          <cell r="T178">
            <v>0</v>
          </cell>
          <cell r="U178">
            <v>0</v>
          </cell>
          <cell r="V178" t="str">
            <v>00000010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 t="str">
            <v>X</v>
          </cell>
          <cell r="AB178">
            <v>0</v>
          </cell>
          <cell r="AC178">
            <v>0</v>
          </cell>
          <cell r="AD178" t="str">
            <v>0.00</v>
          </cell>
          <cell r="AE178" t="str">
            <v>0.00</v>
          </cell>
          <cell r="AF178">
            <v>0</v>
          </cell>
          <cell r="AG178">
            <v>0</v>
          </cell>
          <cell r="AH178">
            <v>0</v>
          </cell>
          <cell r="AI178" t="str">
            <v>Glucose Syrup-BK-39/40</v>
          </cell>
          <cell r="AJ178">
            <v>1000</v>
          </cell>
          <cell r="AK178">
            <v>7831.5789999999997</v>
          </cell>
        </row>
        <row r="179">
          <cell r="C179" t="str">
            <v>M</v>
          </cell>
          <cell r="D179" t="str">
            <v>01400300AB</v>
          </cell>
          <cell r="E179" t="str">
            <v>Glucose Syrup-BK-39/40</v>
          </cell>
          <cell r="F179" t="str">
            <v>5320</v>
          </cell>
          <cell r="G179" t="str">
            <v>1</v>
          </cell>
          <cell r="H179" t="str">
            <v>1</v>
          </cell>
          <cell r="I179" t="str">
            <v>Glucose Syrup 39 Be'/Tanker-TB</v>
          </cell>
          <cell r="J179" t="str">
            <v>TO</v>
          </cell>
          <cell r="K179" t="str">
            <v>0110</v>
          </cell>
          <cell r="L179" t="str">
            <v>L</v>
          </cell>
          <cell r="M179" t="str">
            <v>000000000000250176</v>
          </cell>
          <cell r="N179" t="str">
            <v>Electricity</v>
          </cell>
          <cell r="O179" t="str">
            <v>KWH</v>
          </cell>
          <cell r="P179">
            <v>0</v>
          </cell>
          <cell r="Q179" t="str">
            <v>01.09.2009</v>
          </cell>
          <cell r="R179" t="str">
            <v>31.12.9999</v>
          </cell>
          <cell r="S179" t="str">
            <v>500000000106</v>
          </cell>
          <cell r="T179">
            <v>0</v>
          </cell>
          <cell r="U179">
            <v>0</v>
          </cell>
          <cell r="V179" t="str">
            <v>00000011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 t="str">
            <v>X</v>
          </cell>
          <cell r="AB179">
            <v>0</v>
          </cell>
          <cell r="AC179">
            <v>0</v>
          </cell>
          <cell r="AD179" t="str">
            <v>0.00</v>
          </cell>
          <cell r="AE179" t="str">
            <v>0.00</v>
          </cell>
          <cell r="AF179">
            <v>0</v>
          </cell>
          <cell r="AG179">
            <v>0</v>
          </cell>
          <cell r="AH179">
            <v>0</v>
          </cell>
          <cell r="AI179" t="str">
            <v>Glucose Syrup-BK-39/40</v>
          </cell>
          <cell r="AJ179">
            <v>1000</v>
          </cell>
          <cell r="AK179">
            <v>50905.262999999999</v>
          </cell>
        </row>
        <row r="180">
          <cell r="C180" t="str">
            <v>M</v>
          </cell>
          <cell r="D180" t="str">
            <v>01400300AB</v>
          </cell>
          <cell r="E180" t="str">
            <v>Glucose Syrup-BK-39/40</v>
          </cell>
          <cell r="F180" t="str">
            <v>5320</v>
          </cell>
          <cell r="G180" t="str">
            <v>1</v>
          </cell>
          <cell r="H180" t="str">
            <v>1</v>
          </cell>
          <cell r="I180" t="str">
            <v>Glucose Syrup 39 Be'/Tanker-TB</v>
          </cell>
          <cell r="J180" t="str">
            <v>TO</v>
          </cell>
          <cell r="K180" t="str">
            <v>0120</v>
          </cell>
          <cell r="L180" t="str">
            <v>L</v>
          </cell>
          <cell r="M180" t="str">
            <v>000000000000200052</v>
          </cell>
          <cell r="N180" t="str">
            <v>Steam</v>
          </cell>
          <cell r="O180" t="str">
            <v>TO</v>
          </cell>
          <cell r="P180" t="str">
            <v>X</v>
          </cell>
          <cell r="Q180" t="str">
            <v>01.09.2009</v>
          </cell>
          <cell r="R180" t="str">
            <v>31.12.9999</v>
          </cell>
          <cell r="S180" t="str">
            <v>500000000106</v>
          </cell>
          <cell r="T180">
            <v>0</v>
          </cell>
          <cell r="U180">
            <v>0</v>
          </cell>
          <cell r="V180" t="str">
            <v>00000012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 t="str">
            <v>X</v>
          </cell>
          <cell r="AB180">
            <v>0</v>
          </cell>
          <cell r="AC180">
            <v>0</v>
          </cell>
          <cell r="AD180" t="str">
            <v>0.00</v>
          </cell>
          <cell r="AE180" t="str">
            <v>0.00</v>
          </cell>
          <cell r="AF180">
            <v>0</v>
          </cell>
          <cell r="AG180">
            <v>0</v>
          </cell>
          <cell r="AH180">
            <v>0</v>
          </cell>
          <cell r="AI180" t="str">
            <v>Glucose Syrup-BK-39/40</v>
          </cell>
          <cell r="AJ180">
            <v>1000</v>
          </cell>
          <cell r="AK180">
            <v>1566.316</v>
          </cell>
        </row>
        <row r="181">
          <cell r="C181" t="str">
            <v>M</v>
          </cell>
          <cell r="D181" t="str">
            <v>01405300TU</v>
          </cell>
          <cell r="E181" t="str">
            <v>HMS-IBC-38/45</v>
          </cell>
          <cell r="F181" t="str">
            <v>5320</v>
          </cell>
          <cell r="G181" t="str">
            <v>1</v>
          </cell>
          <cell r="H181" t="str">
            <v>1</v>
          </cell>
          <cell r="I181">
            <v>0</v>
          </cell>
          <cell r="J181" t="str">
            <v>TO</v>
          </cell>
          <cell r="K181" t="str">
            <v>0010</v>
          </cell>
          <cell r="L181" t="str">
            <v>L</v>
          </cell>
          <cell r="M181" t="str">
            <v>000000000000200050</v>
          </cell>
          <cell r="N181" t="str">
            <v>Slurry</v>
          </cell>
          <cell r="O181" t="str">
            <v>TO</v>
          </cell>
          <cell r="P181" t="str">
            <v>X</v>
          </cell>
          <cell r="Q181" t="str">
            <v>20.04.2011</v>
          </cell>
          <cell r="R181" t="str">
            <v>31.12.9999</v>
          </cell>
          <cell r="S181">
            <v>0</v>
          </cell>
          <cell r="T181">
            <v>0</v>
          </cell>
          <cell r="U181">
            <v>0</v>
          </cell>
          <cell r="V181" t="str">
            <v>00000001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 t="str">
            <v>X</v>
          </cell>
          <cell r="AB181">
            <v>0</v>
          </cell>
          <cell r="AC181">
            <v>0</v>
          </cell>
          <cell r="AD181" t="str">
            <v>0.00</v>
          </cell>
          <cell r="AE181" t="str">
            <v>0.00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1000</v>
          </cell>
          <cell r="AK181">
            <v>1578.9469999999999</v>
          </cell>
        </row>
        <row r="182">
          <cell r="C182" t="str">
            <v>M</v>
          </cell>
          <cell r="D182" t="str">
            <v>01405300TU</v>
          </cell>
          <cell r="E182" t="str">
            <v>HMS-IBC-38/45</v>
          </cell>
          <cell r="F182" t="str">
            <v>5320</v>
          </cell>
          <cell r="G182" t="str">
            <v>1</v>
          </cell>
          <cell r="H182" t="str">
            <v>1</v>
          </cell>
          <cell r="I182">
            <v>0</v>
          </cell>
          <cell r="J182" t="str">
            <v>TO</v>
          </cell>
          <cell r="K182" t="str">
            <v>0020</v>
          </cell>
          <cell r="L182" t="str">
            <v>L</v>
          </cell>
          <cell r="M182" t="str">
            <v>000000000000250164</v>
          </cell>
          <cell r="N182" t="str">
            <v>Liquozyme Supra (gallon/30kg.)</v>
          </cell>
          <cell r="O182" t="str">
            <v>KG</v>
          </cell>
          <cell r="P182">
            <v>0</v>
          </cell>
          <cell r="Q182" t="str">
            <v>20.04.2011</v>
          </cell>
          <cell r="R182" t="str">
            <v>31.12.9999</v>
          </cell>
          <cell r="S182">
            <v>0</v>
          </cell>
          <cell r="T182">
            <v>0</v>
          </cell>
          <cell r="U182">
            <v>0</v>
          </cell>
          <cell r="V182" t="str">
            <v>00000002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 t="str">
            <v>X</v>
          </cell>
          <cell r="AB182">
            <v>0</v>
          </cell>
          <cell r="AC182">
            <v>0</v>
          </cell>
          <cell r="AD182" t="str">
            <v>0.00</v>
          </cell>
          <cell r="AE182" t="str">
            <v>0.00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1000</v>
          </cell>
          <cell r="AK182">
            <v>435.78899999999999</v>
          </cell>
        </row>
        <row r="183">
          <cell r="C183" t="str">
            <v>M</v>
          </cell>
          <cell r="D183" t="str">
            <v>01405300TU</v>
          </cell>
          <cell r="E183" t="str">
            <v>HMS-IBC-38/45</v>
          </cell>
          <cell r="F183" t="str">
            <v>5320</v>
          </cell>
          <cell r="G183" t="str">
            <v>1</v>
          </cell>
          <cell r="H183" t="str">
            <v>1</v>
          </cell>
          <cell r="I183">
            <v>0</v>
          </cell>
          <cell r="J183" t="str">
            <v>TO</v>
          </cell>
          <cell r="K183" t="str">
            <v>0030</v>
          </cell>
          <cell r="L183" t="str">
            <v>L</v>
          </cell>
          <cell r="M183" t="str">
            <v>000000000000250158</v>
          </cell>
          <cell r="N183" t="str">
            <v>Fungamyl 800L (30kg / drum)</v>
          </cell>
          <cell r="O183" t="str">
            <v>KG</v>
          </cell>
          <cell r="P183">
            <v>0</v>
          </cell>
          <cell r="Q183" t="str">
            <v>20.04.2011</v>
          </cell>
          <cell r="R183" t="str">
            <v>31.12.9999</v>
          </cell>
          <cell r="S183">
            <v>0</v>
          </cell>
          <cell r="T183">
            <v>0</v>
          </cell>
          <cell r="U183">
            <v>0</v>
          </cell>
          <cell r="V183" t="str">
            <v>00000003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 t="str">
            <v>X</v>
          </cell>
          <cell r="AB183">
            <v>0</v>
          </cell>
          <cell r="AC183">
            <v>0</v>
          </cell>
          <cell r="AD183" t="str">
            <v>0.00</v>
          </cell>
          <cell r="AE183" t="str">
            <v>0.00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1000</v>
          </cell>
          <cell r="AK183">
            <v>106</v>
          </cell>
        </row>
        <row r="184">
          <cell r="C184" t="str">
            <v>M</v>
          </cell>
          <cell r="D184" t="str">
            <v>01405300TU</v>
          </cell>
          <cell r="E184" t="str">
            <v>HMS-IBC-38/45</v>
          </cell>
          <cell r="F184" t="str">
            <v>5320</v>
          </cell>
          <cell r="G184" t="str">
            <v>1</v>
          </cell>
          <cell r="H184" t="str">
            <v>1</v>
          </cell>
          <cell r="I184">
            <v>0</v>
          </cell>
          <cell r="J184" t="str">
            <v>TO</v>
          </cell>
          <cell r="K184" t="str">
            <v>0040</v>
          </cell>
          <cell r="L184" t="str">
            <v>L</v>
          </cell>
          <cell r="M184" t="str">
            <v>000000000000250152</v>
          </cell>
          <cell r="N184" t="str">
            <v>Sodium Matabisulphite 25kg.</v>
          </cell>
          <cell r="O184" t="str">
            <v>KG</v>
          </cell>
          <cell r="P184">
            <v>0</v>
          </cell>
          <cell r="Q184" t="str">
            <v>20.04.2011</v>
          </cell>
          <cell r="R184" t="str">
            <v>31.12.9999</v>
          </cell>
          <cell r="S184">
            <v>0</v>
          </cell>
          <cell r="T184">
            <v>0</v>
          </cell>
          <cell r="U184">
            <v>0</v>
          </cell>
          <cell r="V184" t="str">
            <v>00000004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 t="str">
            <v>X</v>
          </cell>
          <cell r="AB184">
            <v>0</v>
          </cell>
          <cell r="AC184">
            <v>0</v>
          </cell>
          <cell r="AD184" t="str">
            <v>0.00</v>
          </cell>
          <cell r="AE184" t="str">
            <v>0.00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1000</v>
          </cell>
          <cell r="AK184">
            <v>566.52599999999995</v>
          </cell>
        </row>
        <row r="185">
          <cell r="C185" t="str">
            <v>M</v>
          </cell>
          <cell r="D185" t="str">
            <v>01405300TU</v>
          </cell>
          <cell r="E185" t="str">
            <v>HMS-IBC-38/45</v>
          </cell>
          <cell r="F185" t="str">
            <v>5320</v>
          </cell>
          <cell r="G185" t="str">
            <v>1</v>
          </cell>
          <cell r="H185" t="str">
            <v>1</v>
          </cell>
          <cell r="I185">
            <v>0</v>
          </cell>
          <cell r="J185" t="str">
            <v>TO</v>
          </cell>
          <cell r="K185" t="str">
            <v>0050</v>
          </cell>
          <cell r="L185" t="str">
            <v>L</v>
          </cell>
          <cell r="M185" t="str">
            <v>000000000000250160</v>
          </cell>
          <cell r="N185" t="str">
            <v>Hydrochloric  Acid 35%</v>
          </cell>
          <cell r="O185" t="str">
            <v>KG</v>
          </cell>
          <cell r="P185">
            <v>0</v>
          </cell>
          <cell r="Q185" t="str">
            <v>20.04.2011</v>
          </cell>
          <cell r="R185" t="str">
            <v>31.12.9999</v>
          </cell>
          <cell r="S185">
            <v>0</v>
          </cell>
          <cell r="T185">
            <v>0</v>
          </cell>
          <cell r="U185">
            <v>0</v>
          </cell>
          <cell r="V185" t="str">
            <v>00000005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 t="str">
            <v>X</v>
          </cell>
          <cell r="AB185">
            <v>0</v>
          </cell>
          <cell r="AC185">
            <v>0</v>
          </cell>
          <cell r="AD185" t="str">
            <v>0.00</v>
          </cell>
          <cell r="AE185" t="str">
            <v>0.00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1000</v>
          </cell>
          <cell r="AK185">
            <v>32684.210999999999</v>
          </cell>
        </row>
        <row r="186">
          <cell r="C186" t="str">
            <v>M</v>
          </cell>
          <cell r="D186" t="str">
            <v>01405300TU</v>
          </cell>
          <cell r="E186" t="str">
            <v>HMS-IBC-38/45</v>
          </cell>
          <cell r="F186" t="str">
            <v>5320</v>
          </cell>
          <cell r="G186" t="str">
            <v>1</v>
          </cell>
          <cell r="H186" t="str">
            <v>1</v>
          </cell>
          <cell r="I186">
            <v>0</v>
          </cell>
          <cell r="J186" t="str">
            <v>TO</v>
          </cell>
          <cell r="K186" t="str">
            <v>0060</v>
          </cell>
          <cell r="L186" t="str">
            <v>L</v>
          </cell>
          <cell r="M186" t="str">
            <v>000000000000250187</v>
          </cell>
          <cell r="N186" t="str">
            <v>Sodium  Hydroxide (โซดาไฟ) 50%</v>
          </cell>
          <cell r="O186" t="str">
            <v>KG</v>
          </cell>
          <cell r="P186">
            <v>0</v>
          </cell>
          <cell r="Q186" t="str">
            <v>20.04.2011</v>
          </cell>
          <cell r="R186" t="str">
            <v>31.12.9999</v>
          </cell>
          <cell r="S186">
            <v>0</v>
          </cell>
          <cell r="T186">
            <v>0</v>
          </cell>
          <cell r="U186">
            <v>0</v>
          </cell>
          <cell r="V186" t="str">
            <v>00000006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 t="str">
            <v>X</v>
          </cell>
          <cell r="AB186">
            <v>0</v>
          </cell>
          <cell r="AC186">
            <v>0</v>
          </cell>
          <cell r="AD186" t="str">
            <v>0.00</v>
          </cell>
          <cell r="AE186" t="str">
            <v>0.00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1000</v>
          </cell>
          <cell r="AK186">
            <v>29052.632000000001</v>
          </cell>
        </row>
        <row r="187">
          <cell r="C187" t="str">
            <v>M</v>
          </cell>
          <cell r="D187" t="str">
            <v>01405300TU</v>
          </cell>
          <cell r="E187" t="str">
            <v>HMS-IBC-38/45</v>
          </cell>
          <cell r="F187" t="str">
            <v>5320</v>
          </cell>
          <cell r="G187" t="str">
            <v>1</v>
          </cell>
          <cell r="H187" t="str">
            <v>1</v>
          </cell>
          <cell r="I187">
            <v>0</v>
          </cell>
          <cell r="J187" t="str">
            <v>TO</v>
          </cell>
          <cell r="K187" t="str">
            <v>0080</v>
          </cell>
          <cell r="L187" t="str">
            <v>L</v>
          </cell>
          <cell r="M187" t="str">
            <v>000000000000250184</v>
          </cell>
          <cell r="N187" t="str">
            <v>Filter  Aid Celatom FW-14  20kg.</v>
          </cell>
          <cell r="O187" t="str">
            <v>KG</v>
          </cell>
          <cell r="P187">
            <v>0</v>
          </cell>
          <cell r="Q187" t="str">
            <v>20.04.2011</v>
          </cell>
          <cell r="R187" t="str">
            <v>31.12.9999</v>
          </cell>
          <cell r="S187">
            <v>0</v>
          </cell>
          <cell r="T187">
            <v>0</v>
          </cell>
          <cell r="U187">
            <v>0</v>
          </cell>
          <cell r="V187" t="str">
            <v>00000007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>X</v>
          </cell>
          <cell r="AB187">
            <v>0</v>
          </cell>
          <cell r="AC187">
            <v>0</v>
          </cell>
          <cell r="AD187" t="str">
            <v>0.00</v>
          </cell>
          <cell r="AE187" t="str">
            <v>0.00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1000</v>
          </cell>
          <cell r="AK187">
            <v>7263.1580000000004</v>
          </cell>
        </row>
        <row r="188">
          <cell r="C188" t="str">
            <v>M</v>
          </cell>
          <cell r="D188" t="str">
            <v>01405300TU</v>
          </cell>
          <cell r="E188" t="str">
            <v>HMS-IBC-38/45</v>
          </cell>
          <cell r="F188" t="str">
            <v>5320</v>
          </cell>
          <cell r="G188" t="str">
            <v>1</v>
          </cell>
          <cell r="H188" t="str">
            <v>1</v>
          </cell>
          <cell r="I188">
            <v>0</v>
          </cell>
          <cell r="J188" t="str">
            <v>TO</v>
          </cell>
          <cell r="K188" t="str">
            <v>0090</v>
          </cell>
          <cell r="L188" t="str">
            <v>L</v>
          </cell>
          <cell r="M188" t="str">
            <v>000000000000250162</v>
          </cell>
          <cell r="N188" t="str">
            <v>Sodium  Carbonate 20 Kg./Bag</v>
          </cell>
          <cell r="O188" t="str">
            <v>KG</v>
          </cell>
          <cell r="P188">
            <v>0</v>
          </cell>
          <cell r="Q188" t="str">
            <v>20.04.2011</v>
          </cell>
          <cell r="R188" t="str">
            <v>31.12.9999</v>
          </cell>
          <cell r="S188">
            <v>0</v>
          </cell>
          <cell r="T188">
            <v>0</v>
          </cell>
          <cell r="U188">
            <v>0</v>
          </cell>
          <cell r="V188" t="str">
            <v>00000008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>X</v>
          </cell>
          <cell r="AB188">
            <v>0</v>
          </cell>
          <cell r="AC188">
            <v>0</v>
          </cell>
          <cell r="AD188" t="str">
            <v>0.00</v>
          </cell>
          <cell r="AE188" t="str">
            <v>0.00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1000</v>
          </cell>
          <cell r="AK188">
            <v>508.42099999999999</v>
          </cell>
        </row>
        <row r="189">
          <cell r="C189" t="str">
            <v>M</v>
          </cell>
          <cell r="D189" t="str">
            <v>01405300TU</v>
          </cell>
          <cell r="E189" t="str">
            <v>HMS-IBC-38/45</v>
          </cell>
          <cell r="F189" t="str">
            <v>5320</v>
          </cell>
          <cell r="G189" t="str">
            <v>1</v>
          </cell>
          <cell r="H189" t="str">
            <v>1</v>
          </cell>
          <cell r="I189">
            <v>0</v>
          </cell>
          <cell r="J189" t="str">
            <v>TO</v>
          </cell>
          <cell r="K189" t="str">
            <v>0100</v>
          </cell>
          <cell r="L189" t="str">
            <v>L</v>
          </cell>
          <cell r="M189" t="str">
            <v>000000000000200053</v>
          </cell>
          <cell r="N189" t="str">
            <v>Treated Water</v>
          </cell>
          <cell r="O189" t="str">
            <v>M3</v>
          </cell>
          <cell r="P189" t="str">
            <v>X</v>
          </cell>
          <cell r="Q189" t="str">
            <v>20.04.2011</v>
          </cell>
          <cell r="R189" t="str">
            <v>31.12.9999</v>
          </cell>
          <cell r="S189">
            <v>0</v>
          </cell>
          <cell r="T189">
            <v>0</v>
          </cell>
          <cell r="U189">
            <v>0</v>
          </cell>
          <cell r="V189" t="str">
            <v>00000009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 t="str">
            <v>X</v>
          </cell>
          <cell r="AB189">
            <v>0</v>
          </cell>
          <cell r="AC189">
            <v>0</v>
          </cell>
          <cell r="AD189" t="str">
            <v>0.00</v>
          </cell>
          <cell r="AE189" t="str">
            <v>0.00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1000</v>
          </cell>
          <cell r="AK189">
            <v>7263.1580000000004</v>
          </cell>
        </row>
        <row r="190">
          <cell r="C190" t="str">
            <v>M</v>
          </cell>
          <cell r="D190" t="str">
            <v>01405300TU</v>
          </cell>
          <cell r="E190" t="str">
            <v>HMS-IBC-38/45</v>
          </cell>
          <cell r="F190" t="str">
            <v>5320</v>
          </cell>
          <cell r="G190" t="str">
            <v>1</v>
          </cell>
          <cell r="H190" t="str">
            <v>1</v>
          </cell>
          <cell r="I190">
            <v>0</v>
          </cell>
          <cell r="J190" t="str">
            <v>TO</v>
          </cell>
          <cell r="K190" t="str">
            <v>0110</v>
          </cell>
          <cell r="L190" t="str">
            <v>L</v>
          </cell>
          <cell r="M190" t="str">
            <v>000000000000250176</v>
          </cell>
          <cell r="N190" t="str">
            <v>Electricity</v>
          </cell>
          <cell r="O190" t="str">
            <v>KWH</v>
          </cell>
          <cell r="P190">
            <v>0</v>
          </cell>
          <cell r="Q190" t="str">
            <v>20.04.2011</v>
          </cell>
          <cell r="R190" t="str">
            <v>31.12.9999</v>
          </cell>
          <cell r="S190">
            <v>0</v>
          </cell>
          <cell r="T190">
            <v>0</v>
          </cell>
          <cell r="U190">
            <v>0</v>
          </cell>
          <cell r="V190" t="str">
            <v>00000010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>X</v>
          </cell>
          <cell r="AB190">
            <v>0</v>
          </cell>
          <cell r="AC190">
            <v>0</v>
          </cell>
          <cell r="AD190" t="str">
            <v>0.00</v>
          </cell>
          <cell r="AE190" t="str">
            <v>0.00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1000</v>
          </cell>
          <cell r="AK190">
            <v>47210.525999999998</v>
          </cell>
        </row>
        <row r="191">
          <cell r="C191" t="str">
            <v>M</v>
          </cell>
          <cell r="D191" t="str">
            <v>01405300TU</v>
          </cell>
          <cell r="E191" t="str">
            <v>HMS-IBC-38/45</v>
          </cell>
          <cell r="F191" t="str">
            <v>5320</v>
          </cell>
          <cell r="G191" t="str">
            <v>1</v>
          </cell>
          <cell r="H191" t="str">
            <v>1</v>
          </cell>
          <cell r="I191">
            <v>0</v>
          </cell>
          <cell r="J191" t="str">
            <v>TO</v>
          </cell>
          <cell r="K191" t="str">
            <v>0120</v>
          </cell>
          <cell r="L191" t="str">
            <v>L</v>
          </cell>
          <cell r="M191" t="str">
            <v>000000000000200052</v>
          </cell>
          <cell r="N191" t="str">
            <v>Steam</v>
          </cell>
          <cell r="O191" t="str">
            <v>TO</v>
          </cell>
          <cell r="P191" t="str">
            <v>X</v>
          </cell>
          <cell r="Q191" t="str">
            <v>20.04.2011</v>
          </cell>
          <cell r="R191" t="str">
            <v>31.12.9999</v>
          </cell>
          <cell r="S191">
            <v>0</v>
          </cell>
          <cell r="T191">
            <v>0</v>
          </cell>
          <cell r="U191">
            <v>0</v>
          </cell>
          <cell r="V191" t="str">
            <v>00000011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 t="str">
            <v>X</v>
          </cell>
          <cell r="AB191">
            <v>0</v>
          </cell>
          <cell r="AC191">
            <v>0</v>
          </cell>
          <cell r="AD191" t="str">
            <v>0.00</v>
          </cell>
          <cell r="AE191" t="str">
            <v>0.00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1000</v>
          </cell>
          <cell r="AK191">
            <v>1452.6320000000001</v>
          </cell>
        </row>
        <row r="192">
          <cell r="C192" t="str">
            <v>M</v>
          </cell>
          <cell r="D192" t="str">
            <v>01405300TU</v>
          </cell>
          <cell r="E192" t="str">
            <v>HMS-IBC-38/45</v>
          </cell>
          <cell r="F192" t="str">
            <v>5320</v>
          </cell>
          <cell r="G192" t="str">
            <v>1</v>
          </cell>
          <cell r="H192" t="str">
            <v>1</v>
          </cell>
          <cell r="I192">
            <v>0</v>
          </cell>
          <cell r="J192" t="str">
            <v>TO</v>
          </cell>
          <cell r="K192" t="str">
            <v>0130</v>
          </cell>
          <cell r="L192" t="str">
            <v>L</v>
          </cell>
          <cell r="M192" t="str">
            <v>000000000000250221</v>
          </cell>
          <cell r="N192" t="str">
            <v>Enzyme Optimalt BBA Enzyme(30kg./Gallon)</v>
          </cell>
          <cell r="O192" t="str">
            <v>KG</v>
          </cell>
          <cell r="P192">
            <v>0</v>
          </cell>
          <cell r="Q192" t="str">
            <v>20.04.2011</v>
          </cell>
          <cell r="R192" t="str">
            <v>31.12.9999</v>
          </cell>
          <cell r="S192">
            <v>0</v>
          </cell>
          <cell r="T192">
            <v>0</v>
          </cell>
          <cell r="U192">
            <v>0</v>
          </cell>
          <cell r="V192" t="str">
            <v>00000012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 t="str">
            <v>X</v>
          </cell>
          <cell r="AB192">
            <v>0</v>
          </cell>
          <cell r="AC192">
            <v>0</v>
          </cell>
          <cell r="AD192" t="str">
            <v>0.00</v>
          </cell>
          <cell r="AE192" t="str">
            <v>0.00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1000</v>
          </cell>
          <cell r="AK192">
            <v>553</v>
          </cell>
        </row>
        <row r="193">
          <cell r="C193" t="str">
            <v>M</v>
          </cell>
          <cell r="D193" t="str">
            <v>01405300TU</v>
          </cell>
          <cell r="E193" t="str">
            <v>HMS-IBC-38/45</v>
          </cell>
          <cell r="F193" t="str">
            <v>5320</v>
          </cell>
          <cell r="G193" t="str">
            <v>1</v>
          </cell>
          <cell r="H193" t="str">
            <v>1</v>
          </cell>
          <cell r="I193">
            <v>0</v>
          </cell>
          <cell r="J193" t="str">
            <v>TO</v>
          </cell>
          <cell r="K193" t="str">
            <v>0140</v>
          </cell>
          <cell r="L193" t="str">
            <v>L</v>
          </cell>
          <cell r="M193" t="str">
            <v>000000000000250631</v>
          </cell>
          <cell r="N193" t="str">
            <v>Activated Carbon S4W10LT-01 (20 kg/Bag)</v>
          </cell>
          <cell r="O193" t="str">
            <v>KG</v>
          </cell>
          <cell r="P193">
            <v>0</v>
          </cell>
          <cell r="Q193" t="str">
            <v>20.04.2011</v>
          </cell>
          <cell r="R193" t="str">
            <v>31.12.9999</v>
          </cell>
          <cell r="S193">
            <v>0</v>
          </cell>
          <cell r="T193">
            <v>0</v>
          </cell>
          <cell r="U193">
            <v>0</v>
          </cell>
          <cell r="V193" t="str">
            <v>00000013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 t="str">
            <v>X</v>
          </cell>
          <cell r="AB193">
            <v>0</v>
          </cell>
          <cell r="AC193">
            <v>0</v>
          </cell>
          <cell r="AD193" t="str">
            <v>0.00</v>
          </cell>
          <cell r="AE193" t="str">
            <v>0.00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1000</v>
          </cell>
          <cell r="AK193">
            <v>798.947</v>
          </cell>
        </row>
        <row r="194">
          <cell r="C194" t="str">
            <v>M</v>
          </cell>
          <cell r="D194" t="str">
            <v>01405300TU</v>
          </cell>
          <cell r="E194" t="str">
            <v>HMS-IBC-38/45</v>
          </cell>
          <cell r="F194" t="str">
            <v>5320</v>
          </cell>
          <cell r="G194" t="str">
            <v>1</v>
          </cell>
          <cell r="H194" t="str">
            <v>1</v>
          </cell>
          <cell r="I194">
            <v>0</v>
          </cell>
          <cell r="J194" t="str">
            <v>TO</v>
          </cell>
          <cell r="K194" t="str">
            <v>0150</v>
          </cell>
          <cell r="L194" t="str">
            <v>L</v>
          </cell>
          <cell r="M194" t="str">
            <v>000000000000601280</v>
          </cell>
          <cell r="N194" t="str">
            <v>IBC tank 1000 kg.</v>
          </cell>
          <cell r="O194" t="str">
            <v>EA</v>
          </cell>
          <cell r="P194">
            <v>0</v>
          </cell>
          <cell r="Q194" t="str">
            <v>20.04.2011</v>
          </cell>
          <cell r="R194" t="str">
            <v>31.12.9999</v>
          </cell>
          <cell r="S194">
            <v>0</v>
          </cell>
          <cell r="T194">
            <v>0</v>
          </cell>
          <cell r="U194">
            <v>0</v>
          </cell>
          <cell r="V194" t="str">
            <v>00000014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 t="str">
            <v>X</v>
          </cell>
          <cell r="AB194">
            <v>0</v>
          </cell>
          <cell r="AC194">
            <v>0</v>
          </cell>
          <cell r="AD194" t="str">
            <v>0.00</v>
          </cell>
          <cell r="AE194" t="str">
            <v>0.00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1000</v>
          </cell>
          <cell r="AK194">
            <v>666.67</v>
          </cell>
        </row>
        <row r="195">
          <cell r="C195" t="str">
            <v>M</v>
          </cell>
          <cell r="D195" t="str">
            <v>01405301AB</v>
          </cell>
          <cell r="E195" t="str">
            <v>HMS-BK-38/45-01</v>
          </cell>
          <cell r="F195" t="str">
            <v>5320</v>
          </cell>
          <cell r="G195" t="str">
            <v>1</v>
          </cell>
          <cell r="H195" t="str">
            <v>1</v>
          </cell>
          <cell r="I195">
            <v>0</v>
          </cell>
          <cell r="J195" t="str">
            <v>TO</v>
          </cell>
          <cell r="K195" t="str">
            <v>0010</v>
          </cell>
          <cell r="L195" t="str">
            <v>L</v>
          </cell>
          <cell r="M195" t="str">
            <v>000000000000200050</v>
          </cell>
          <cell r="N195" t="str">
            <v>Slurry</v>
          </cell>
          <cell r="O195" t="str">
            <v>TO</v>
          </cell>
          <cell r="P195" t="str">
            <v>X</v>
          </cell>
          <cell r="Q195" t="str">
            <v>22.04.2010</v>
          </cell>
          <cell r="R195" t="str">
            <v>31.12.9999</v>
          </cell>
          <cell r="S195" t="str">
            <v>500000000382</v>
          </cell>
          <cell r="T195">
            <v>0</v>
          </cell>
          <cell r="U195">
            <v>0</v>
          </cell>
          <cell r="V195" t="str">
            <v>00000001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 t="str">
            <v>X</v>
          </cell>
          <cell r="AB195">
            <v>0</v>
          </cell>
          <cell r="AC195">
            <v>0</v>
          </cell>
          <cell r="AD195" t="str">
            <v>0.00</v>
          </cell>
          <cell r="AE195" t="str">
            <v>0.00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1000</v>
          </cell>
          <cell r="AK195">
            <v>1578.9469999999999</v>
          </cell>
        </row>
        <row r="196">
          <cell r="C196" t="str">
            <v>M</v>
          </cell>
          <cell r="D196" t="str">
            <v>01405301AB</v>
          </cell>
          <cell r="E196" t="str">
            <v>HMS-BK-38/45-01</v>
          </cell>
          <cell r="F196" t="str">
            <v>5320</v>
          </cell>
          <cell r="G196" t="str">
            <v>1</v>
          </cell>
          <cell r="H196" t="str">
            <v>1</v>
          </cell>
          <cell r="I196">
            <v>0</v>
          </cell>
          <cell r="J196" t="str">
            <v>TO</v>
          </cell>
          <cell r="K196" t="str">
            <v>0020</v>
          </cell>
          <cell r="L196" t="str">
            <v>L</v>
          </cell>
          <cell r="M196" t="str">
            <v>000000000000250164</v>
          </cell>
          <cell r="N196" t="str">
            <v>Liquozyme Supra (gallon/30kg.)</v>
          </cell>
          <cell r="O196" t="str">
            <v>KG</v>
          </cell>
          <cell r="P196">
            <v>0</v>
          </cell>
          <cell r="Q196" t="str">
            <v>22.04.2010</v>
          </cell>
          <cell r="R196" t="str">
            <v>31.12.9999</v>
          </cell>
          <cell r="S196" t="str">
            <v>500000000382</v>
          </cell>
          <cell r="T196">
            <v>0</v>
          </cell>
          <cell r="U196">
            <v>0</v>
          </cell>
          <cell r="V196" t="str">
            <v>00000002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 t="str">
            <v>X</v>
          </cell>
          <cell r="AB196">
            <v>0</v>
          </cell>
          <cell r="AC196">
            <v>0</v>
          </cell>
          <cell r="AD196" t="str">
            <v>0.00</v>
          </cell>
          <cell r="AE196" t="str">
            <v>0.00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1000</v>
          </cell>
          <cell r="AK196">
            <v>435.78899999999999</v>
          </cell>
        </row>
        <row r="197">
          <cell r="C197" t="str">
            <v>M</v>
          </cell>
          <cell r="D197" t="str">
            <v>01405301AB</v>
          </cell>
          <cell r="E197" t="str">
            <v>HMS-BK-38/45-01</v>
          </cell>
          <cell r="F197" t="str">
            <v>5320</v>
          </cell>
          <cell r="G197" t="str">
            <v>1</v>
          </cell>
          <cell r="H197" t="str">
            <v>1</v>
          </cell>
          <cell r="I197">
            <v>0</v>
          </cell>
          <cell r="J197" t="str">
            <v>TO</v>
          </cell>
          <cell r="K197" t="str">
            <v>0030</v>
          </cell>
          <cell r="L197" t="str">
            <v>L</v>
          </cell>
          <cell r="M197" t="str">
            <v>000000000000250158</v>
          </cell>
          <cell r="N197" t="str">
            <v>Fungamyl 800L (30kg / drum)</v>
          </cell>
          <cell r="O197" t="str">
            <v>KG</v>
          </cell>
          <cell r="P197">
            <v>0</v>
          </cell>
          <cell r="Q197" t="str">
            <v>22.04.2010</v>
          </cell>
          <cell r="R197" t="str">
            <v>31.12.9999</v>
          </cell>
          <cell r="S197" t="str">
            <v>500000000382</v>
          </cell>
          <cell r="T197">
            <v>0</v>
          </cell>
          <cell r="U197">
            <v>0</v>
          </cell>
          <cell r="V197" t="str">
            <v>00000003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 t="str">
            <v>X</v>
          </cell>
          <cell r="AB197">
            <v>0</v>
          </cell>
          <cell r="AC197">
            <v>0</v>
          </cell>
          <cell r="AD197" t="str">
            <v>0.00</v>
          </cell>
          <cell r="AE197" t="str">
            <v>0.00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1000</v>
          </cell>
          <cell r="AK197">
            <v>106</v>
          </cell>
        </row>
        <row r="198">
          <cell r="C198" t="str">
            <v>M</v>
          </cell>
          <cell r="D198" t="str">
            <v>01405301AB</v>
          </cell>
          <cell r="E198" t="str">
            <v>HMS-BK-38/45-01</v>
          </cell>
          <cell r="F198" t="str">
            <v>5320</v>
          </cell>
          <cell r="G198" t="str">
            <v>1</v>
          </cell>
          <cell r="H198" t="str">
            <v>1</v>
          </cell>
          <cell r="I198">
            <v>0</v>
          </cell>
          <cell r="J198" t="str">
            <v>TO</v>
          </cell>
          <cell r="K198" t="str">
            <v>0040</v>
          </cell>
          <cell r="L198" t="str">
            <v>L</v>
          </cell>
          <cell r="M198" t="str">
            <v>000000000000250152</v>
          </cell>
          <cell r="N198" t="str">
            <v>Sodium Matabisulphite 25kg.</v>
          </cell>
          <cell r="O198" t="str">
            <v>KG</v>
          </cell>
          <cell r="P198">
            <v>0</v>
          </cell>
          <cell r="Q198" t="str">
            <v>22.04.2010</v>
          </cell>
          <cell r="R198" t="str">
            <v>31.12.9999</v>
          </cell>
          <cell r="S198" t="str">
            <v>500000000382</v>
          </cell>
          <cell r="T198">
            <v>0</v>
          </cell>
          <cell r="U198">
            <v>0</v>
          </cell>
          <cell r="V198" t="str">
            <v>00000004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 t="str">
            <v>X</v>
          </cell>
          <cell r="AB198">
            <v>0</v>
          </cell>
          <cell r="AC198">
            <v>0</v>
          </cell>
          <cell r="AD198" t="str">
            <v>0.00</v>
          </cell>
          <cell r="AE198" t="str">
            <v>0.00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1000</v>
          </cell>
          <cell r="AK198">
            <v>566.52599999999995</v>
          </cell>
        </row>
        <row r="199">
          <cell r="C199" t="str">
            <v>M</v>
          </cell>
          <cell r="D199" t="str">
            <v>01405301AB</v>
          </cell>
          <cell r="E199" t="str">
            <v>HMS-BK-38/45-01</v>
          </cell>
          <cell r="F199" t="str">
            <v>5320</v>
          </cell>
          <cell r="G199" t="str">
            <v>1</v>
          </cell>
          <cell r="H199" t="str">
            <v>1</v>
          </cell>
          <cell r="I199">
            <v>0</v>
          </cell>
          <cell r="J199" t="str">
            <v>TO</v>
          </cell>
          <cell r="K199" t="str">
            <v>0050</v>
          </cell>
          <cell r="L199" t="str">
            <v>L</v>
          </cell>
          <cell r="M199" t="str">
            <v>000000000000250160</v>
          </cell>
          <cell r="N199" t="str">
            <v>Hydrochloric  Acid 35%</v>
          </cell>
          <cell r="O199" t="str">
            <v>KG</v>
          </cell>
          <cell r="P199">
            <v>0</v>
          </cell>
          <cell r="Q199" t="str">
            <v>22.04.2010</v>
          </cell>
          <cell r="R199" t="str">
            <v>31.12.9999</v>
          </cell>
          <cell r="S199" t="str">
            <v>500000000382</v>
          </cell>
          <cell r="T199">
            <v>0</v>
          </cell>
          <cell r="U199">
            <v>0</v>
          </cell>
          <cell r="V199" t="str">
            <v>00000005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 t="str">
            <v>X</v>
          </cell>
          <cell r="AB199">
            <v>0</v>
          </cell>
          <cell r="AC199">
            <v>0</v>
          </cell>
          <cell r="AD199" t="str">
            <v>0.00</v>
          </cell>
          <cell r="AE199" t="str">
            <v>0.00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1000</v>
          </cell>
          <cell r="AK199">
            <v>32684.210999999999</v>
          </cell>
        </row>
        <row r="200">
          <cell r="C200" t="str">
            <v>M</v>
          </cell>
          <cell r="D200" t="str">
            <v>01405301AB</v>
          </cell>
          <cell r="E200" t="str">
            <v>HMS-BK-38/45-01</v>
          </cell>
          <cell r="F200" t="str">
            <v>5320</v>
          </cell>
          <cell r="G200" t="str">
            <v>1</v>
          </cell>
          <cell r="H200" t="str">
            <v>1</v>
          </cell>
          <cell r="I200">
            <v>0</v>
          </cell>
          <cell r="J200" t="str">
            <v>TO</v>
          </cell>
          <cell r="K200" t="str">
            <v>0060</v>
          </cell>
          <cell r="L200" t="str">
            <v>L</v>
          </cell>
          <cell r="M200" t="str">
            <v>000000000000250187</v>
          </cell>
          <cell r="N200" t="str">
            <v>Sodium  Hydroxide (โซดาไฟ) 50%</v>
          </cell>
          <cell r="O200" t="str">
            <v>KG</v>
          </cell>
          <cell r="P200">
            <v>0</v>
          </cell>
          <cell r="Q200" t="str">
            <v>22.04.2010</v>
          </cell>
          <cell r="R200" t="str">
            <v>31.12.9999</v>
          </cell>
          <cell r="S200" t="str">
            <v>500000000382</v>
          </cell>
          <cell r="T200">
            <v>0</v>
          </cell>
          <cell r="U200">
            <v>0</v>
          </cell>
          <cell r="V200" t="str">
            <v>00000006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>X</v>
          </cell>
          <cell r="AB200">
            <v>0</v>
          </cell>
          <cell r="AC200">
            <v>0</v>
          </cell>
          <cell r="AD200" t="str">
            <v>0.00</v>
          </cell>
          <cell r="AE200" t="str">
            <v>0.00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1000</v>
          </cell>
          <cell r="AK200">
            <v>29052.632000000001</v>
          </cell>
        </row>
        <row r="201">
          <cell r="C201" t="str">
            <v>M</v>
          </cell>
          <cell r="D201" t="str">
            <v>01405301AB</v>
          </cell>
          <cell r="E201" t="str">
            <v>HMS-BK-38/45-01</v>
          </cell>
          <cell r="F201" t="str">
            <v>5320</v>
          </cell>
          <cell r="G201" t="str">
            <v>1</v>
          </cell>
          <cell r="H201" t="str">
            <v>1</v>
          </cell>
          <cell r="I201">
            <v>0</v>
          </cell>
          <cell r="J201" t="str">
            <v>TO</v>
          </cell>
          <cell r="K201" t="str">
            <v>0070</v>
          </cell>
          <cell r="L201" t="str">
            <v>L</v>
          </cell>
          <cell r="M201" t="str">
            <v>000000000000250631</v>
          </cell>
          <cell r="N201" t="str">
            <v>Activated Carbon S4W10LT-01 (20 kg/Bag)</v>
          </cell>
          <cell r="O201" t="str">
            <v>KG</v>
          </cell>
          <cell r="P201">
            <v>0</v>
          </cell>
          <cell r="Q201" t="str">
            <v>03.01.2013</v>
          </cell>
          <cell r="R201" t="str">
            <v>31.12.9999</v>
          </cell>
          <cell r="S201" t="str">
            <v>500000000603</v>
          </cell>
          <cell r="T201">
            <v>0</v>
          </cell>
          <cell r="U201">
            <v>0</v>
          </cell>
          <cell r="V201" t="str">
            <v>00000007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 t="str">
            <v>X</v>
          </cell>
          <cell r="AB201">
            <v>0</v>
          </cell>
          <cell r="AC201">
            <v>0</v>
          </cell>
          <cell r="AD201" t="str">
            <v>0.00</v>
          </cell>
          <cell r="AE201" t="str">
            <v>0.00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1000</v>
          </cell>
          <cell r="AK201">
            <v>250</v>
          </cell>
        </row>
        <row r="202">
          <cell r="C202" t="str">
            <v>M</v>
          </cell>
          <cell r="D202" t="str">
            <v>01405301AB</v>
          </cell>
          <cell r="E202" t="str">
            <v>HMS-BK-38/45-01</v>
          </cell>
          <cell r="F202" t="str">
            <v>5320</v>
          </cell>
          <cell r="G202" t="str">
            <v>1</v>
          </cell>
          <cell r="H202" t="str">
            <v>1</v>
          </cell>
          <cell r="I202">
            <v>0</v>
          </cell>
          <cell r="J202" t="str">
            <v>TO</v>
          </cell>
          <cell r="K202" t="str">
            <v>0080</v>
          </cell>
          <cell r="L202" t="str">
            <v>L</v>
          </cell>
          <cell r="M202" t="str">
            <v>000000000000250814</v>
          </cell>
          <cell r="N202" t="str">
            <v>Filter Aid K700  20kg.</v>
          </cell>
          <cell r="O202" t="str">
            <v>KG</v>
          </cell>
          <cell r="P202">
            <v>0</v>
          </cell>
          <cell r="Q202" t="str">
            <v>22.04.2010</v>
          </cell>
          <cell r="R202" t="str">
            <v>31.12.9999</v>
          </cell>
          <cell r="S202" t="str">
            <v>500000000382</v>
          </cell>
          <cell r="T202">
            <v>0</v>
          </cell>
          <cell r="U202">
            <v>0</v>
          </cell>
          <cell r="V202" t="str">
            <v>00000008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 t="str">
            <v>X</v>
          </cell>
          <cell r="AB202">
            <v>0</v>
          </cell>
          <cell r="AC202">
            <v>0</v>
          </cell>
          <cell r="AD202" t="str">
            <v>0.00</v>
          </cell>
          <cell r="AE202" t="str">
            <v>0.00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1000</v>
          </cell>
          <cell r="AK202">
            <v>7263.1580000000004</v>
          </cell>
        </row>
        <row r="203">
          <cell r="C203" t="str">
            <v>M</v>
          </cell>
          <cell r="D203" t="str">
            <v>01405301AB</v>
          </cell>
          <cell r="E203" t="str">
            <v>HMS-BK-38/45-01</v>
          </cell>
          <cell r="F203" t="str">
            <v>5320</v>
          </cell>
          <cell r="G203" t="str">
            <v>1</v>
          </cell>
          <cell r="H203" t="str">
            <v>1</v>
          </cell>
          <cell r="I203">
            <v>0</v>
          </cell>
          <cell r="J203" t="str">
            <v>TO</v>
          </cell>
          <cell r="K203" t="str">
            <v>0090</v>
          </cell>
          <cell r="L203" t="str">
            <v>L</v>
          </cell>
          <cell r="M203" t="str">
            <v>000000000000250162</v>
          </cell>
          <cell r="N203" t="str">
            <v>Sodium  Carbonate 20 Kg./Bag</v>
          </cell>
          <cell r="O203" t="str">
            <v>KG</v>
          </cell>
          <cell r="P203">
            <v>0</v>
          </cell>
          <cell r="Q203" t="str">
            <v>01.08.2010</v>
          </cell>
          <cell r="R203" t="str">
            <v>31.12.9999</v>
          </cell>
          <cell r="S203" t="str">
            <v>500000000480</v>
          </cell>
          <cell r="T203">
            <v>0</v>
          </cell>
          <cell r="U203">
            <v>0</v>
          </cell>
          <cell r="V203" t="str">
            <v>00000009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 t="str">
            <v>X</v>
          </cell>
          <cell r="AB203">
            <v>0</v>
          </cell>
          <cell r="AC203">
            <v>0</v>
          </cell>
          <cell r="AD203" t="str">
            <v>0.00</v>
          </cell>
          <cell r="AE203" t="str">
            <v>0.00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1000</v>
          </cell>
          <cell r="AK203">
            <v>508.42099999999999</v>
          </cell>
        </row>
        <row r="204">
          <cell r="C204" t="str">
            <v>M</v>
          </cell>
          <cell r="D204" t="str">
            <v>01405301AB</v>
          </cell>
          <cell r="E204" t="str">
            <v>HMS-BK-38/45-01</v>
          </cell>
          <cell r="F204" t="str">
            <v>5320</v>
          </cell>
          <cell r="G204" t="str">
            <v>1</v>
          </cell>
          <cell r="H204" t="str">
            <v>1</v>
          </cell>
          <cell r="I204">
            <v>0</v>
          </cell>
          <cell r="J204" t="str">
            <v>TO</v>
          </cell>
          <cell r="K204" t="str">
            <v>0100</v>
          </cell>
          <cell r="L204" t="str">
            <v>L</v>
          </cell>
          <cell r="M204" t="str">
            <v>000000000000200053</v>
          </cell>
          <cell r="N204" t="str">
            <v>Treated Water</v>
          </cell>
          <cell r="O204" t="str">
            <v>M3</v>
          </cell>
          <cell r="P204" t="str">
            <v>X</v>
          </cell>
          <cell r="Q204" t="str">
            <v>22.04.2010</v>
          </cell>
          <cell r="R204" t="str">
            <v>31.12.9999</v>
          </cell>
          <cell r="S204" t="str">
            <v>500000000382</v>
          </cell>
          <cell r="T204">
            <v>0</v>
          </cell>
          <cell r="U204">
            <v>0</v>
          </cell>
          <cell r="V204" t="str">
            <v>00000010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 t="str">
            <v>X</v>
          </cell>
          <cell r="AB204">
            <v>0</v>
          </cell>
          <cell r="AC204">
            <v>0</v>
          </cell>
          <cell r="AD204" t="str">
            <v>0.00</v>
          </cell>
          <cell r="AE204" t="str">
            <v>0.00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1000</v>
          </cell>
          <cell r="AK204">
            <v>7263.1580000000004</v>
          </cell>
        </row>
        <row r="205">
          <cell r="C205" t="str">
            <v>M</v>
          </cell>
          <cell r="D205" t="str">
            <v>01405301AB</v>
          </cell>
          <cell r="E205" t="str">
            <v>HMS-BK-38/45-01</v>
          </cell>
          <cell r="F205" t="str">
            <v>5320</v>
          </cell>
          <cell r="G205" t="str">
            <v>1</v>
          </cell>
          <cell r="H205" t="str">
            <v>1</v>
          </cell>
          <cell r="I205">
            <v>0</v>
          </cell>
          <cell r="J205" t="str">
            <v>TO</v>
          </cell>
          <cell r="K205" t="str">
            <v>0110</v>
          </cell>
          <cell r="L205" t="str">
            <v>L</v>
          </cell>
          <cell r="M205" t="str">
            <v>000000000000250176</v>
          </cell>
          <cell r="N205" t="str">
            <v>Electricity</v>
          </cell>
          <cell r="O205" t="str">
            <v>KWH</v>
          </cell>
          <cell r="P205">
            <v>0</v>
          </cell>
          <cell r="Q205" t="str">
            <v>22.04.2010</v>
          </cell>
          <cell r="R205" t="str">
            <v>31.12.9999</v>
          </cell>
          <cell r="S205" t="str">
            <v>500000000382</v>
          </cell>
          <cell r="T205">
            <v>0</v>
          </cell>
          <cell r="U205">
            <v>0</v>
          </cell>
          <cell r="V205" t="str">
            <v>00000011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 t="str">
            <v>X</v>
          </cell>
          <cell r="AB205">
            <v>0</v>
          </cell>
          <cell r="AC205">
            <v>0</v>
          </cell>
          <cell r="AD205" t="str">
            <v>0.00</v>
          </cell>
          <cell r="AE205" t="str">
            <v>0.00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1000</v>
          </cell>
          <cell r="AK205">
            <v>47210.525999999998</v>
          </cell>
        </row>
        <row r="206">
          <cell r="C206" t="str">
            <v>M</v>
          </cell>
          <cell r="D206" t="str">
            <v>01405301AB</v>
          </cell>
          <cell r="E206" t="str">
            <v>HMS-BK-38/45-01</v>
          </cell>
          <cell r="F206" t="str">
            <v>5320</v>
          </cell>
          <cell r="G206" t="str">
            <v>1</v>
          </cell>
          <cell r="H206" t="str">
            <v>1</v>
          </cell>
          <cell r="I206">
            <v>0</v>
          </cell>
          <cell r="J206" t="str">
            <v>TO</v>
          </cell>
          <cell r="K206" t="str">
            <v>0120</v>
          </cell>
          <cell r="L206" t="str">
            <v>L</v>
          </cell>
          <cell r="M206" t="str">
            <v>000000000000200052</v>
          </cell>
          <cell r="N206" t="str">
            <v>Steam</v>
          </cell>
          <cell r="O206" t="str">
            <v>TO</v>
          </cell>
          <cell r="P206" t="str">
            <v>X</v>
          </cell>
          <cell r="Q206" t="str">
            <v>22.04.2010</v>
          </cell>
          <cell r="R206" t="str">
            <v>31.12.9999</v>
          </cell>
          <cell r="S206" t="str">
            <v>500000000382</v>
          </cell>
          <cell r="T206">
            <v>0</v>
          </cell>
          <cell r="U206">
            <v>0</v>
          </cell>
          <cell r="V206" t="str">
            <v>00000012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 t="str">
            <v>X</v>
          </cell>
          <cell r="AB206">
            <v>0</v>
          </cell>
          <cell r="AC206">
            <v>0</v>
          </cell>
          <cell r="AD206" t="str">
            <v>0.00</v>
          </cell>
          <cell r="AE206" t="str">
            <v>0.00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1000</v>
          </cell>
          <cell r="AK206">
            <v>1452.6320000000001</v>
          </cell>
        </row>
        <row r="207">
          <cell r="C207" t="str">
            <v>M</v>
          </cell>
          <cell r="D207" t="str">
            <v>01405301AB</v>
          </cell>
          <cell r="E207" t="str">
            <v>HMS-BK-38/45-01</v>
          </cell>
          <cell r="F207" t="str">
            <v>5320</v>
          </cell>
          <cell r="G207" t="str">
            <v>1</v>
          </cell>
          <cell r="H207" t="str">
            <v>1</v>
          </cell>
          <cell r="I207">
            <v>0</v>
          </cell>
          <cell r="J207" t="str">
            <v>TO</v>
          </cell>
          <cell r="K207" t="str">
            <v>0130</v>
          </cell>
          <cell r="L207" t="str">
            <v>L</v>
          </cell>
          <cell r="M207" t="str">
            <v>000000000000250221</v>
          </cell>
          <cell r="N207" t="str">
            <v>Enzyme Optimalt BBA Enzyme(30kg./Gallon)</v>
          </cell>
          <cell r="O207" t="str">
            <v>KG</v>
          </cell>
          <cell r="P207">
            <v>0</v>
          </cell>
          <cell r="Q207" t="str">
            <v>22.04.2010</v>
          </cell>
          <cell r="R207" t="str">
            <v>31.12.9999</v>
          </cell>
          <cell r="S207" t="str">
            <v>500000000382</v>
          </cell>
          <cell r="T207">
            <v>0</v>
          </cell>
          <cell r="U207">
            <v>0</v>
          </cell>
          <cell r="V207" t="str">
            <v>00000013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 t="str">
            <v>X</v>
          </cell>
          <cell r="AB207">
            <v>0</v>
          </cell>
          <cell r="AC207">
            <v>0</v>
          </cell>
          <cell r="AD207" t="str">
            <v>0.00</v>
          </cell>
          <cell r="AE207" t="str">
            <v>0.00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1000</v>
          </cell>
          <cell r="AK207">
            <v>553</v>
          </cell>
        </row>
        <row r="208">
          <cell r="C208" t="str">
            <v>M</v>
          </cell>
          <cell r="D208" t="str">
            <v>01405301AB</v>
          </cell>
          <cell r="E208" t="str">
            <v>HMS-BK-38/45-01</v>
          </cell>
          <cell r="F208" t="str">
            <v>5320</v>
          </cell>
          <cell r="G208" t="str">
            <v>1</v>
          </cell>
          <cell r="H208" t="str">
            <v>1</v>
          </cell>
          <cell r="I208">
            <v>0</v>
          </cell>
          <cell r="J208" t="str">
            <v>TO</v>
          </cell>
          <cell r="K208" t="str">
            <v>0140</v>
          </cell>
          <cell r="L208" t="str">
            <v>L</v>
          </cell>
          <cell r="M208" t="str">
            <v>000000000000250750</v>
          </cell>
          <cell r="N208" t="str">
            <v>Activated Carbon YL303(20kg/bag)</v>
          </cell>
          <cell r="O208" t="str">
            <v>KG</v>
          </cell>
          <cell r="P208">
            <v>0</v>
          </cell>
          <cell r="Q208" t="str">
            <v>03.01.2013</v>
          </cell>
          <cell r="R208" t="str">
            <v>31.12.9999</v>
          </cell>
          <cell r="S208" t="str">
            <v>500000000603</v>
          </cell>
          <cell r="T208">
            <v>0</v>
          </cell>
          <cell r="U208">
            <v>0</v>
          </cell>
          <cell r="V208" t="str">
            <v>00000016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 t="str">
            <v>X</v>
          </cell>
          <cell r="AB208">
            <v>0</v>
          </cell>
          <cell r="AC208">
            <v>0</v>
          </cell>
          <cell r="AD208" t="str">
            <v>0.00</v>
          </cell>
          <cell r="AE208" t="str">
            <v>0.00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1000</v>
          </cell>
          <cell r="AK208">
            <v>750</v>
          </cell>
        </row>
        <row r="209">
          <cell r="C209" t="str">
            <v>M</v>
          </cell>
          <cell r="D209" t="str">
            <v>01405301TH</v>
          </cell>
          <cell r="E209" t="str">
            <v>HMS-IBC-37/45</v>
          </cell>
          <cell r="F209" t="str">
            <v>5320</v>
          </cell>
          <cell r="G209" t="str">
            <v>1</v>
          </cell>
          <cell r="H209" t="str">
            <v>1</v>
          </cell>
          <cell r="I209">
            <v>0</v>
          </cell>
          <cell r="J209" t="str">
            <v>TO</v>
          </cell>
          <cell r="K209" t="str">
            <v>0010</v>
          </cell>
          <cell r="L209" t="str">
            <v>L</v>
          </cell>
          <cell r="M209" t="str">
            <v>000000000000200050</v>
          </cell>
          <cell r="N209" t="str">
            <v>Slurry</v>
          </cell>
          <cell r="O209" t="str">
            <v>TO</v>
          </cell>
          <cell r="P209" t="str">
            <v>X</v>
          </cell>
          <cell r="Q209" t="str">
            <v>25.07.2012</v>
          </cell>
          <cell r="R209" t="str">
            <v>31.12.9999</v>
          </cell>
          <cell r="S209">
            <v>0</v>
          </cell>
          <cell r="T209">
            <v>0</v>
          </cell>
          <cell r="U209">
            <v>0</v>
          </cell>
          <cell r="V209" t="str">
            <v>00000001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 t="str">
            <v>X</v>
          </cell>
          <cell r="AB209">
            <v>0</v>
          </cell>
          <cell r="AC209">
            <v>0</v>
          </cell>
          <cell r="AD209" t="str">
            <v>0.00</v>
          </cell>
          <cell r="AE209" t="str">
            <v>0.00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1000</v>
          </cell>
          <cell r="AK209">
            <v>1578.9469999999999</v>
          </cell>
        </row>
        <row r="210">
          <cell r="C210" t="str">
            <v>M</v>
          </cell>
          <cell r="D210" t="str">
            <v>01405301TH</v>
          </cell>
          <cell r="E210" t="str">
            <v>HMS-IBC-37/45</v>
          </cell>
          <cell r="F210" t="str">
            <v>5320</v>
          </cell>
          <cell r="G210" t="str">
            <v>1</v>
          </cell>
          <cell r="H210" t="str">
            <v>1</v>
          </cell>
          <cell r="I210">
            <v>0</v>
          </cell>
          <cell r="J210" t="str">
            <v>TO</v>
          </cell>
          <cell r="K210" t="str">
            <v>0020</v>
          </cell>
          <cell r="L210" t="str">
            <v>L</v>
          </cell>
          <cell r="M210" t="str">
            <v>000000000000250164</v>
          </cell>
          <cell r="N210" t="str">
            <v>Liquozyme Supra (gallon/30kg.)</v>
          </cell>
          <cell r="O210" t="str">
            <v>KG</v>
          </cell>
          <cell r="P210">
            <v>0</v>
          </cell>
          <cell r="Q210" t="str">
            <v>25.07.2012</v>
          </cell>
          <cell r="R210" t="str">
            <v>31.12.9999</v>
          </cell>
          <cell r="S210">
            <v>0</v>
          </cell>
          <cell r="T210">
            <v>0</v>
          </cell>
          <cell r="U210">
            <v>0</v>
          </cell>
          <cell r="V210" t="str">
            <v>00000002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 t="str">
            <v>X</v>
          </cell>
          <cell r="AB210">
            <v>0</v>
          </cell>
          <cell r="AC210">
            <v>0</v>
          </cell>
          <cell r="AD210" t="str">
            <v>0.00</v>
          </cell>
          <cell r="AE210" t="str">
            <v>0.00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1000</v>
          </cell>
          <cell r="AK210">
            <v>435.78899999999999</v>
          </cell>
        </row>
        <row r="211">
          <cell r="C211" t="str">
            <v>M</v>
          </cell>
          <cell r="D211" t="str">
            <v>01405301TH</v>
          </cell>
          <cell r="E211" t="str">
            <v>HMS-IBC-37/45</v>
          </cell>
          <cell r="F211" t="str">
            <v>5320</v>
          </cell>
          <cell r="G211" t="str">
            <v>1</v>
          </cell>
          <cell r="H211" t="str">
            <v>1</v>
          </cell>
          <cell r="I211">
            <v>0</v>
          </cell>
          <cell r="J211" t="str">
            <v>TO</v>
          </cell>
          <cell r="K211" t="str">
            <v>0030</v>
          </cell>
          <cell r="L211" t="str">
            <v>L</v>
          </cell>
          <cell r="M211" t="str">
            <v>000000000000250158</v>
          </cell>
          <cell r="N211" t="str">
            <v>Fungamyl 800L (30kg / drum)</v>
          </cell>
          <cell r="O211" t="str">
            <v>KG</v>
          </cell>
          <cell r="P211">
            <v>0</v>
          </cell>
          <cell r="Q211" t="str">
            <v>25.07.2012</v>
          </cell>
          <cell r="R211" t="str">
            <v>31.12.9999</v>
          </cell>
          <cell r="S211">
            <v>0</v>
          </cell>
          <cell r="T211">
            <v>0</v>
          </cell>
          <cell r="U211">
            <v>0</v>
          </cell>
          <cell r="V211" t="str">
            <v>00000003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 t="str">
            <v>X</v>
          </cell>
          <cell r="AB211">
            <v>0</v>
          </cell>
          <cell r="AC211">
            <v>0</v>
          </cell>
          <cell r="AD211" t="str">
            <v>0.00</v>
          </cell>
          <cell r="AE211" t="str">
            <v>0.00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1000</v>
          </cell>
          <cell r="AK211">
            <v>106</v>
          </cell>
        </row>
        <row r="212">
          <cell r="C212" t="str">
            <v>M</v>
          </cell>
          <cell r="D212" t="str">
            <v>01405301TH</v>
          </cell>
          <cell r="E212" t="str">
            <v>HMS-IBC-37/45</v>
          </cell>
          <cell r="F212" t="str">
            <v>5320</v>
          </cell>
          <cell r="G212" t="str">
            <v>1</v>
          </cell>
          <cell r="H212" t="str">
            <v>1</v>
          </cell>
          <cell r="I212">
            <v>0</v>
          </cell>
          <cell r="J212" t="str">
            <v>TO</v>
          </cell>
          <cell r="K212" t="str">
            <v>0040</v>
          </cell>
          <cell r="L212" t="str">
            <v>L</v>
          </cell>
          <cell r="M212" t="str">
            <v>000000000000250152</v>
          </cell>
          <cell r="N212" t="str">
            <v>Sodium Matabisulphite 25kg.</v>
          </cell>
          <cell r="O212" t="str">
            <v>KG</v>
          </cell>
          <cell r="P212">
            <v>0</v>
          </cell>
          <cell r="Q212" t="str">
            <v>25.07.2012</v>
          </cell>
          <cell r="R212" t="str">
            <v>31.12.9999</v>
          </cell>
          <cell r="S212">
            <v>0</v>
          </cell>
          <cell r="T212">
            <v>0</v>
          </cell>
          <cell r="U212">
            <v>0</v>
          </cell>
          <cell r="V212" t="str">
            <v>00000004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 t="str">
            <v>X</v>
          </cell>
          <cell r="AB212">
            <v>0</v>
          </cell>
          <cell r="AC212">
            <v>0</v>
          </cell>
          <cell r="AD212" t="str">
            <v>0.00</v>
          </cell>
          <cell r="AE212" t="str">
            <v>0.00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1000</v>
          </cell>
          <cell r="AK212">
            <v>566.52599999999995</v>
          </cell>
        </row>
        <row r="213">
          <cell r="C213" t="str">
            <v>M</v>
          </cell>
          <cell r="D213" t="str">
            <v>01405301TH</v>
          </cell>
          <cell r="E213" t="str">
            <v>HMS-IBC-37/45</v>
          </cell>
          <cell r="F213" t="str">
            <v>5320</v>
          </cell>
          <cell r="G213" t="str">
            <v>1</v>
          </cell>
          <cell r="H213" t="str">
            <v>1</v>
          </cell>
          <cell r="I213">
            <v>0</v>
          </cell>
          <cell r="J213" t="str">
            <v>TO</v>
          </cell>
          <cell r="K213" t="str">
            <v>0050</v>
          </cell>
          <cell r="L213" t="str">
            <v>L</v>
          </cell>
          <cell r="M213" t="str">
            <v>000000000000250160</v>
          </cell>
          <cell r="N213" t="str">
            <v>Hydrochloric  Acid 35%</v>
          </cell>
          <cell r="O213" t="str">
            <v>KG</v>
          </cell>
          <cell r="P213">
            <v>0</v>
          </cell>
          <cell r="Q213" t="str">
            <v>25.07.2012</v>
          </cell>
          <cell r="R213" t="str">
            <v>31.12.9999</v>
          </cell>
          <cell r="S213">
            <v>0</v>
          </cell>
          <cell r="T213">
            <v>0</v>
          </cell>
          <cell r="U213">
            <v>0</v>
          </cell>
          <cell r="V213" t="str">
            <v>00000005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 t="str">
            <v>X</v>
          </cell>
          <cell r="AB213">
            <v>0</v>
          </cell>
          <cell r="AC213">
            <v>0</v>
          </cell>
          <cell r="AD213" t="str">
            <v>0.00</v>
          </cell>
          <cell r="AE213" t="str">
            <v>0.00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1000</v>
          </cell>
          <cell r="AK213">
            <v>32684.210999999999</v>
          </cell>
        </row>
        <row r="214">
          <cell r="C214" t="str">
            <v>M</v>
          </cell>
          <cell r="D214" t="str">
            <v>01405301TH</v>
          </cell>
          <cell r="E214" t="str">
            <v>HMS-IBC-37/45</v>
          </cell>
          <cell r="F214" t="str">
            <v>5320</v>
          </cell>
          <cell r="G214" t="str">
            <v>1</v>
          </cell>
          <cell r="H214" t="str">
            <v>1</v>
          </cell>
          <cell r="I214">
            <v>0</v>
          </cell>
          <cell r="J214" t="str">
            <v>TO</v>
          </cell>
          <cell r="K214" t="str">
            <v>0060</v>
          </cell>
          <cell r="L214" t="str">
            <v>L</v>
          </cell>
          <cell r="M214" t="str">
            <v>000000000000250187</v>
          </cell>
          <cell r="N214" t="str">
            <v>Sodium  Hydroxide (โซดาไฟ) 50%</v>
          </cell>
          <cell r="O214" t="str">
            <v>KG</v>
          </cell>
          <cell r="P214">
            <v>0</v>
          </cell>
          <cell r="Q214" t="str">
            <v>25.07.2012</v>
          </cell>
          <cell r="R214" t="str">
            <v>31.12.9999</v>
          </cell>
          <cell r="S214">
            <v>0</v>
          </cell>
          <cell r="T214">
            <v>0</v>
          </cell>
          <cell r="U214">
            <v>0</v>
          </cell>
          <cell r="V214" t="str">
            <v>00000006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 t="str">
            <v>X</v>
          </cell>
          <cell r="AB214">
            <v>0</v>
          </cell>
          <cell r="AC214">
            <v>0</v>
          </cell>
          <cell r="AD214" t="str">
            <v>0.00</v>
          </cell>
          <cell r="AE214" t="str">
            <v>0.00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1000</v>
          </cell>
          <cell r="AK214">
            <v>29052.632000000001</v>
          </cell>
        </row>
        <row r="215">
          <cell r="C215" t="str">
            <v>M</v>
          </cell>
          <cell r="D215" t="str">
            <v>01405301TH</v>
          </cell>
          <cell r="E215" t="str">
            <v>HMS-IBC-37/45</v>
          </cell>
          <cell r="F215" t="str">
            <v>5320</v>
          </cell>
          <cell r="G215" t="str">
            <v>1</v>
          </cell>
          <cell r="H215" t="str">
            <v>1</v>
          </cell>
          <cell r="I215">
            <v>0</v>
          </cell>
          <cell r="J215" t="str">
            <v>TO</v>
          </cell>
          <cell r="K215" t="str">
            <v>0080</v>
          </cell>
          <cell r="L215" t="str">
            <v>L</v>
          </cell>
          <cell r="M215" t="str">
            <v>000000000000250814</v>
          </cell>
          <cell r="N215" t="str">
            <v>Filter Aid K700  20kg.</v>
          </cell>
          <cell r="O215" t="str">
            <v>KG</v>
          </cell>
          <cell r="P215">
            <v>0</v>
          </cell>
          <cell r="Q215" t="str">
            <v>25.07.2012</v>
          </cell>
          <cell r="R215" t="str">
            <v>31.12.9999</v>
          </cell>
          <cell r="S215">
            <v>0</v>
          </cell>
          <cell r="T215">
            <v>0</v>
          </cell>
          <cell r="U215">
            <v>0</v>
          </cell>
          <cell r="V215" t="str">
            <v>00000007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 t="str">
            <v>X</v>
          </cell>
          <cell r="AB215">
            <v>0</v>
          </cell>
          <cell r="AC215">
            <v>0</v>
          </cell>
          <cell r="AD215" t="str">
            <v>0.00</v>
          </cell>
          <cell r="AE215" t="str">
            <v>0.00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1000</v>
          </cell>
          <cell r="AK215">
            <v>7263.1580000000004</v>
          </cell>
        </row>
        <row r="216">
          <cell r="C216" t="str">
            <v>M</v>
          </cell>
          <cell r="D216" t="str">
            <v>01405301TH</v>
          </cell>
          <cell r="E216" t="str">
            <v>HMS-IBC-37/45</v>
          </cell>
          <cell r="F216" t="str">
            <v>5320</v>
          </cell>
          <cell r="G216" t="str">
            <v>1</v>
          </cell>
          <cell r="H216" t="str">
            <v>1</v>
          </cell>
          <cell r="I216">
            <v>0</v>
          </cell>
          <cell r="J216" t="str">
            <v>TO</v>
          </cell>
          <cell r="K216" t="str">
            <v>0090</v>
          </cell>
          <cell r="L216" t="str">
            <v>L</v>
          </cell>
          <cell r="M216" t="str">
            <v>000000000000250162</v>
          </cell>
          <cell r="N216" t="str">
            <v>Sodium  Carbonate 20 Kg./Bag</v>
          </cell>
          <cell r="O216" t="str">
            <v>KG</v>
          </cell>
          <cell r="P216">
            <v>0</v>
          </cell>
          <cell r="Q216" t="str">
            <v>25.07.2012</v>
          </cell>
          <cell r="R216" t="str">
            <v>31.12.9999</v>
          </cell>
          <cell r="S216">
            <v>0</v>
          </cell>
          <cell r="T216">
            <v>0</v>
          </cell>
          <cell r="U216">
            <v>0</v>
          </cell>
          <cell r="V216" t="str">
            <v>00000008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>X</v>
          </cell>
          <cell r="AB216">
            <v>0</v>
          </cell>
          <cell r="AC216">
            <v>0</v>
          </cell>
          <cell r="AD216" t="str">
            <v>0.00</v>
          </cell>
          <cell r="AE216" t="str">
            <v>0.00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1000</v>
          </cell>
          <cell r="AK216">
            <v>508.42099999999999</v>
          </cell>
        </row>
        <row r="217">
          <cell r="C217" t="str">
            <v>M</v>
          </cell>
          <cell r="D217" t="str">
            <v>01405301TH</v>
          </cell>
          <cell r="E217" t="str">
            <v>HMS-IBC-37/45</v>
          </cell>
          <cell r="F217" t="str">
            <v>5320</v>
          </cell>
          <cell r="G217" t="str">
            <v>1</v>
          </cell>
          <cell r="H217" t="str">
            <v>1</v>
          </cell>
          <cell r="I217">
            <v>0</v>
          </cell>
          <cell r="J217" t="str">
            <v>TO</v>
          </cell>
          <cell r="K217" t="str">
            <v>0100</v>
          </cell>
          <cell r="L217" t="str">
            <v>L</v>
          </cell>
          <cell r="M217" t="str">
            <v>000000000000200053</v>
          </cell>
          <cell r="N217" t="str">
            <v>Treated Water</v>
          </cell>
          <cell r="O217" t="str">
            <v>M3</v>
          </cell>
          <cell r="P217" t="str">
            <v>X</v>
          </cell>
          <cell r="Q217" t="str">
            <v>25.07.2012</v>
          </cell>
          <cell r="R217" t="str">
            <v>31.12.9999</v>
          </cell>
          <cell r="S217">
            <v>0</v>
          </cell>
          <cell r="T217">
            <v>0</v>
          </cell>
          <cell r="U217">
            <v>0</v>
          </cell>
          <cell r="V217" t="str">
            <v>00000009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>X</v>
          </cell>
          <cell r="AB217">
            <v>0</v>
          </cell>
          <cell r="AC217">
            <v>0</v>
          </cell>
          <cell r="AD217" t="str">
            <v>0.00</v>
          </cell>
          <cell r="AE217" t="str">
            <v>0.00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1000</v>
          </cell>
          <cell r="AK217">
            <v>7263.1580000000004</v>
          </cell>
        </row>
        <row r="218">
          <cell r="C218" t="str">
            <v>M</v>
          </cell>
          <cell r="D218" t="str">
            <v>01405301TH</v>
          </cell>
          <cell r="E218" t="str">
            <v>HMS-IBC-37/45</v>
          </cell>
          <cell r="F218" t="str">
            <v>5320</v>
          </cell>
          <cell r="G218" t="str">
            <v>1</v>
          </cell>
          <cell r="H218" t="str">
            <v>1</v>
          </cell>
          <cell r="I218">
            <v>0</v>
          </cell>
          <cell r="J218" t="str">
            <v>TO</v>
          </cell>
          <cell r="K218" t="str">
            <v>0110</v>
          </cell>
          <cell r="L218" t="str">
            <v>L</v>
          </cell>
          <cell r="M218" t="str">
            <v>000000000000250176</v>
          </cell>
          <cell r="N218" t="str">
            <v>Electricity</v>
          </cell>
          <cell r="O218" t="str">
            <v>KWH</v>
          </cell>
          <cell r="P218">
            <v>0</v>
          </cell>
          <cell r="Q218" t="str">
            <v>25.07.2012</v>
          </cell>
          <cell r="R218" t="str">
            <v>31.12.9999</v>
          </cell>
          <cell r="S218">
            <v>0</v>
          </cell>
          <cell r="T218">
            <v>0</v>
          </cell>
          <cell r="U218">
            <v>0</v>
          </cell>
          <cell r="V218" t="str">
            <v>00000010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 t="str">
            <v>X</v>
          </cell>
          <cell r="AB218">
            <v>0</v>
          </cell>
          <cell r="AC218">
            <v>0</v>
          </cell>
          <cell r="AD218" t="str">
            <v>0.00</v>
          </cell>
          <cell r="AE218" t="str">
            <v>0.00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1000</v>
          </cell>
          <cell r="AK218">
            <v>47210.525999999998</v>
          </cell>
        </row>
        <row r="219">
          <cell r="C219" t="str">
            <v>M</v>
          </cell>
          <cell r="D219" t="str">
            <v>01405301TH</v>
          </cell>
          <cell r="E219" t="str">
            <v>HMS-IBC-37/45</v>
          </cell>
          <cell r="F219" t="str">
            <v>5320</v>
          </cell>
          <cell r="G219" t="str">
            <v>1</v>
          </cell>
          <cell r="H219" t="str">
            <v>1</v>
          </cell>
          <cell r="I219">
            <v>0</v>
          </cell>
          <cell r="J219" t="str">
            <v>TO</v>
          </cell>
          <cell r="K219" t="str">
            <v>0120</v>
          </cell>
          <cell r="L219" t="str">
            <v>L</v>
          </cell>
          <cell r="M219" t="str">
            <v>000000000000200052</v>
          </cell>
          <cell r="N219" t="str">
            <v>Steam</v>
          </cell>
          <cell r="O219" t="str">
            <v>TO</v>
          </cell>
          <cell r="P219" t="str">
            <v>X</v>
          </cell>
          <cell r="Q219" t="str">
            <v>25.07.2012</v>
          </cell>
          <cell r="R219" t="str">
            <v>31.12.9999</v>
          </cell>
          <cell r="S219">
            <v>0</v>
          </cell>
          <cell r="T219">
            <v>0</v>
          </cell>
          <cell r="U219">
            <v>0</v>
          </cell>
          <cell r="V219" t="str">
            <v>00000011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>X</v>
          </cell>
          <cell r="AB219">
            <v>0</v>
          </cell>
          <cell r="AC219">
            <v>0</v>
          </cell>
          <cell r="AD219" t="str">
            <v>0.00</v>
          </cell>
          <cell r="AE219" t="str">
            <v>0.00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1000</v>
          </cell>
          <cell r="AK219">
            <v>1452.6320000000001</v>
          </cell>
        </row>
        <row r="220">
          <cell r="C220" t="str">
            <v>M</v>
          </cell>
          <cell r="D220" t="str">
            <v>01405301TH</v>
          </cell>
          <cell r="E220" t="str">
            <v>HMS-IBC-37/45</v>
          </cell>
          <cell r="F220" t="str">
            <v>5320</v>
          </cell>
          <cell r="G220" t="str">
            <v>1</v>
          </cell>
          <cell r="H220" t="str">
            <v>1</v>
          </cell>
          <cell r="I220">
            <v>0</v>
          </cell>
          <cell r="J220" t="str">
            <v>TO</v>
          </cell>
          <cell r="K220" t="str">
            <v>0130</v>
          </cell>
          <cell r="L220" t="str">
            <v>L</v>
          </cell>
          <cell r="M220" t="str">
            <v>000000000000250221</v>
          </cell>
          <cell r="N220" t="str">
            <v>Enzyme Optimalt BBA Enzyme(30kg./Gallon)</v>
          </cell>
          <cell r="O220" t="str">
            <v>KG</v>
          </cell>
          <cell r="P220">
            <v>0</v>
          </cell>
          <cell r="Q220" t="str">
            <v>25.07.2012</v>
          </cell>
          <cell r="R220" t="str">
            <v>31.12.9999</v>
          </cell>
          <cell r="S220">
            <v>0</v>
          </cell>
          <cell r="T220">
            <v>0</v>
          </cell>
          <cell r="U220">
            <v>0</v>
          </cell>
          <cell r="V220" t="str">
            <v>00000012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 t="str">
            <v>X</v>
          </cell>
          <cell r="AB220">
            <v>0</v>
          </cell>
          <cell r="AC220">
            <v>0</v>
          </cell>
          <cell r="AD220" t="str">
            <v>0.00</v>
          </cell>
          <cell r="AE220" t="str">
            <v>0.00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1000</v>
          </cell>
          <cell r="AK220">
            <v>553</v>
          </cell>
        </row>
        <row r="221">
          <cell r="C221" t="str">
            <v>M</v>
          </cell>
          <cell r="D221" t="str">
            <v>01405301TH</v>
          </cell>
          <cell r="E221" t="str">
            <v>HMS-IBC-37/45</v>
          </cell>
          <cell r="F221" t="str">
            <v>5320</v>
          </cell>
          <cell r="G221" t="str">
            <v>1</v>
          </cell>
          <cell r="H221" t="str">
            <v>1</v>
          </cell>
          <cell r="I221">
            <v>0</v>
          </cell>
          <cell r="J221" t="str">
            <v>TO</v>
          </cell>
          <cell r="K221" t="str">
            <v>0140</v>
          </cell>
          <cell r="L221" t="str">
            <v>L</v>
          </cell>
          <cell r="M221" t="str">
            <v>000000000000250631</v>
          </cell>
          <cell r="N221" t="str">
            <v>Activated Carbon S4W10LT-01 (20 kg/Bag)</v>
          </cell>
          <cell r="O221" t="str">
            <v>KG</v>
          </cell>
          <cell r="P221">
            <v>0</v>
          </cell>
          <cell r="Q221" t="str">
            <v>03.01.2013</v>
          </cell>
          <cell r="R221" t="str">
            <v>31.12.9999</v>
          </cell>
          <cell r="S221" t="str">
            <v>500000000603</v>
          </cell>
          <cell r="T221">
            <v>0</v>
          </cell>
          <cell r="U221">
            <v>0</v>
          </cell>
          <cell r="V221" t="str">
            <v>00000013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>X</v>
          </cell>
          <cell r="AB221">
            <v>0</v>
          </cell>
          <cell r="AC221">
            <v>0</v>
          </cell>
          <cell r="AD221" t="str">
            <v>0.00</v>
          </cell>
          <cell r="AE221" t="str">
            <v>0.00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1000</v>
          </cell>
          <cell r="AK221">
            <v>250</v>
          </cell>
        </row>
        <row r="222">
          <cell r="C222" t="str">
            <v>M</v>
          </cell>
          <cell r="D222" t="str">
            <v>01405301TH</v>
          </cell>
          <cell r="E222" t="str">
            <v>HMS-IBC-37/45</v>
          </cell>
          <cell r="F222" t="str">
            <v>5320</v>
          </cell>
          <cell r="G222" t="str">
            <v>1</v>
          </cell>
          <cell r="H222" t="str">
            <v>1</v>
          </cell>
          <cell r="I222">
            <v>0</v>
          </cell>
          <cell r="J222" t="str">
            <v>TO</v>
          </cell>
          <cell r="K222" t="str">
            <v>0150</v>
          </cell>
          <cell r="L222" t="str">
            <v>L</v>
          </cell>
          <cell r="M222" t="str">
            <v>000000000000601280</v>
          </cell>
          <cell r="N222" t="str">
            <v>IBC tank 1000 kg.</v>
          </cell>
          <cell r="O222" t="str">
            <v>EA</v>
          </cell>
          <cell r="P222">
            <v>0</v>
          </cell>
          <cell r="Q222" t="str">
            <v>25.07.2012</v>
          </cell>
          <cell r="R222" t="str">
            <v>31.12.9999</v>
          </cell>
          <cell r="S222">
            <v>0</v>
          </cell>
          <cell r="T222">
            <v>0</v>
          </cell>
          <cell r="U222">
            <v>0</v>
          </cell>
          <cell r="V222" t="str">
            <v>00000014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 t="str">
            <v>X</v>
          </cell>
          <cell r="AB222">
            <v>0</v>
          </cell>
          <cell r="AC222">
            <v>0</v>
          </cell>
          <cell r="AD222" t="str">
            <v>0.00</v>
          </cell>
          <cell r="AE222" t="str">
            <v>0.00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1000</v>
          </cell>
          <cell r="AK222">
            <v>666.67</v>
          </cell>
        </row>
        <row r="223">
          <cell r="C223" t="str">
            <v>M</v>
          </cell>
          <cell r="D223" t="str">
            <v>01405301TH</v>
          </cell>
          <cell r="E223" t="str">
            <v>HMS-IBC-37/45</v>
          </cell>
          <cell r="F223" t="str">
            <v>5320</v>
          </cell>
          <cell r="G223" t="str">
            <v>1</v>
          </cell>
          <cell r="H223" t="str">
            <v>1</v>
          </cell>
          <cell r="I223">
            <v>0</v>
          </cell>
          <cell r="J223" t="str">
            <v>TO</v>
          </cell>
          <cell r="K223" t="str">
            <v>0160</v>
          </cell>
          <cell r="L223" t="str">
            <v>L</v>
          </cell>
          <cell r="M223" t="str">
            <v>000000000000250750</v>
          </cell>
          <cell r="N223" t="str">
            <v>Activated Carbon YL303(20kg/bag)</v>
          </cell>
          <cell r="O223" t="str">
            <v>KG</v>
          </cell>
          <cell r="P223">
            <v>0</v>
          </cell>
          <cell r="Q223" t="str">
            <v>03.01.2013</v>
          </cell>
          <cell r="R223" t="str">
            <v>31.12.9999</v>
          </cell>
          <cell r="S223" t="str">
            <v>500000000603</v>
          </cell>
          <cell r="T223">
            <v>0</v>
          </cell>
          <cell r="U223">
            <v>0</v>
          </cell>
          <cell r="V223" t="str">
            <v>00000015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 t="str">
            <v>X</v>
          </cell>
          <cell r="AB223">
            <v>0</v>
          </cell>
          <cell r="AC223">
            <v>0</v>
          </cell>
          <cell r="AD223" t="str">
            <v>0.00</v>
          </cell>
          <cell r="AE223" t="str">
            <v>0.00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1000</v>
          </cell>
          <cell r="AK223">
            <v>750</v>
          </cell>
        </row>
        <row r="224">
          <cell r="C224" t="str">
            <v>M</v>
          </cell>
          <cell r="D224" t="str">
            <v>01420300AB</v>
          </cell>
          <cell r="E224" t="str">
            <v>Glucose Syrup-BK-42/40</v>
          </cell>
          <cell r="F224" t="str">
            <v>5320</v>
          </cell>
          <cell r="G224" t="str">
            <v>1</v>
          </cell>
          <cell r="H224" t="str">
            <v>1</v>
          </cell>
          <cell r="I224" t="str">
            <v>Glucose Syrup-BK-42/40</v>
          </cell>
          <cell r="J224" t="str">
            <v>TO</v>
          </cell>
          <cell r="K224" t="str">
            <v>0010</v>
          </cell>
          <cell r="L224" t="str">
            <v>L</v>
          </cell>
          <cell r="M224" t="str">
            <v>000000000000200050</v>
          </cell>
          <cell r="N224" t="str">
            <v>Slurry</v>
          </cell>
          <cell r="O224" t="str">
            <v>TO</v>
          </cell>
          <cell r="P224" t="str">
            <v>X</v>
          </cell>
          <cell r="Q224" t="str">
            <v>01.09.2009</v>
          </cell>
          <cell r="R224" t="str">
            <v>31.12.9999</v>
          </cell>
          <cell r="S224" t="str">
            <v>500000000106</v>
          </cell>
          <cell r="T224">
            <v>0</v>
          </cell>
          <cell r="U224">
            <v>0</v>
          </cell>
          <cell r="V224" t="str">
            <v>00000001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 t="str">
            <v>X</v>
          </cell>
          <cell r="AB224">
            <v>0</v>
          </cell>
          <cell r="AC224">
            <v>0</v>
          </cell>
          <cell r="AD224" t="str">
            <v>0.00</v>
          </cell>
          <cell r="AE224" t="str">
            <v>0.00</v>
          </cell>
          <cell r="AF224">
            <v>0</v>
          </cell>
          <cell r="AG224">
            <v>0</v>
          </cell>
          <cell r="AH224">
            <v>0</v>
          </cell>
          <cell r="AI224" t="str">
            <v>Glucose Syrup-BK-42/40</v>
          </cell>
          <cell r="AJ224">
            <v>1000</v>
          </cell>
          <cell r="AK224">
            <v>1837.529</v>
          </cell>
        </row>
        <row r="225">
          <cell r="C225" t="str">
            <v>M</v>
          </cell>
          <cell r="D225" t="str">
            <v>01420300AB</v>
          </cell>
          <cell r="E225" t="str">
            <v>Glucose Syrup-BK-42/40</v>
          </cell>
          <cell r="F225" t="str">
            <v>5320</v>
          </cell>
          <cell r="G225" t="str">
            <v>1</v>
          </cell>
          <cell r="H225" t="str">
            <v>1</v>
          </cell>
          <cell r="I225" t="str">
            <v>Glucose Syrup-BK-42/40</v>
          </cell>
          <cell r="J225" t="str">
            <v>TO</v>
          </cell>
          <cell r="K225" t="str">
            <v>0020</v>
          </cell>
          <cell r="L225" t="str">
            <v>L</v>
          </cell>
          <cell r="M225" t="str">
            <v>000000000000250164</v>
          </cell>
          <cell r="N225" t="str">
            <v>Liquozyme Supra (gallon/30kg.)</v>
          </cell>
          <cell r="O225" t="str">
            <v>KG</v>
          </cell>
          <cell r="P225">
            <v>0</v>
          </cell>
          <cell r="Q225" t="str">
            <v>01.09.2009</v>
          </cell>
          <cell r="R225" t="str">
            <v>31.12.9999</v>
          </cell>
          <cell r="S225" t="str">
            <v>500000000106</v>
          </cell>
          <cell r="T225">
            <v>0</v>
          </cell>
          <cell r="U225">
            <v>0</v>
          </cell>
          <cell r="V225" t="str">
            <v>00000002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 t="str">
            <v>X</v>
          </cell>
          <cell r="AB225">
            <v>0</v>
          </cell>
          <cell r="AC225">
            <v>0</v>
          </cell>
          <cell r="AD225" t="str">
            <v>0.00</v>
          </cell>
          <cell r="AE225" t="str">
            <v>0.00</v>
          </cell>
          <cell r="AF225">
            <v>0</v>
          </cell>
          <cell r="AG225">
            <v>0</v>
          </cell>
          <cell r="AH225">
            <v>0</v>
          </cell>
          <cell r="AI225" t="str">
            <v>Glucose Syrup-BK-42/40</v>
          </cell>
          <cell r="AJ225">
            <v>1000</v>
          </cell>
          <cell r="AK225">
            <v>507.15800000000002</v>
          </cell>
        </row>
        <row r="226">
          <cell r="C226" t="str">
            <v>M</v>
          </cell>
          <cell r="D226" t="str">
            <v>01420300AB</v>
          </cell>
          <cell r="E226" t="str">
            <v>Glucose Syrup-BK-42/40</v>
          </cell>
          <cell r="F226" t="str">
            <v>5320</v>
          </cell>
          <cell r="G226" t="str">
            <v>1</v>
          </cell>
          <cell r="H226" t="str">
            <v>1</v>
          </cell>
          <cell r="I226" t="str">
            <v>Glucose Syrup-BK-42/40</v>
          </cell>
          <cell r="J226" t="str">
            <v>TO</v>
          </cell>
          <cell r="K226" t="str">
            <v>0030</v>
          </cell>
          <cell r="L226" t="str">
            <v>L</v>
          </cell>
          <cell r="M226" t="str">
            <v>000000000000250158</v>
          </cell>
          <cell r="N226" t="str">
            <v>Fungamyl 800L (30kg / drum)</v>
          </cell>
          <cell r="O226" t="str">
            <v>KG</v>
          </cell>
          <cell r="P226">
            <v>0</v>
          </cell>
          <cell r="Q226" t="str">
            <v>01.09.2009</v>
          </cell>
          <cell r="R226" t="str">
            <v>31.12.9999</v>
          </cell>
          <cell r="S226" t="str">
            <v>500000000106</v>
          </cell>
          <cell r="T226">
            <v>0</v>
          </cell>
          <cell r="U226">
            <v>0</v>
          </cell>
          <cell r="V226" t="str">
            <v>00000003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 t="str">
            <v>X</v>
          </cell>
          <cell r="AB226">
            <v>0</v>
          </cell>
          <cell r="AC226">
            <v>0</v>
          </cell>
          <cell r="AD226" t="str">
            <v>0.00</v>
          </cell>
          <cell r="AE226" t="str">
            <v>0.00</v>
          </cell>
          <cell r="AF226">
            <v>0</v>
          </cell>
          <cell r="AG226">
            <v>0</v>
          </cell>
          <cell r="AH226">
            <v>0</v>
          </cell>
          <cell r="AI226" t="str">
            <v>Glucose Syrup-BK-42/40</v>
          </cell>
          <cell r="AJ226">
            <v>1000</v>
          </cell>
          <cell r="AK226">
            <v>338.10500000000002</v>
          </cell>
        </row>
        <row r="227">
          <cell r="C227" t="str">
            <v>M</v>
          </cell>
          <cell r="D227" t="str">
            <v>01420300AB</v>
          </cell>
          <cell r="E227" t="str">
            <v>Glucose Syrup-BK-42/40</v>
          </cell>
          <cell r="F227" t="str">
            <v>5320</v>
          </cell>
          <cell r="G227" t="str">
            <v>1</v>
          </cell>
          <cell r="H227" t="str">
            <v>1</v>
          </cell>
          <cell r="I227" t="str">
            <v>Glucose Syrup-BK-42/40</v>
          </cell>
          <cell r="J227" t="str">
            <v>TO</v>
          </cell>
          <cell r="K227" t="str">
            <v>0040</v>
          </cell>
          <cell r="L227" t="str">
            <v>L</v>
          </cell>
          <cell r="M227" t="str">
            <v>000000000000250152</v>
          </cell>
          <cell r="N227" t="str">
            <v>Sodium Matabisulphite 25kg.</v>
          </cell>
          <cell r="O227" t="str">
            <v>KG</v>
          </cell>
          <cell r="P227">
            <v>0</v>
          </cell>
          <cell r="Q227" t="str">
            <v>01.09.2009</v>
          </cell>
          <cell r="R227" t="str">
            <v>31.12.9999</v>
          </cell>
          <cell r="S227" t="str">
            <v>500000000106</v>
          </cell>
          <cell r="T227">
            <v>0</v>
          </cell>
          <cell r="U227">
            <v>0</v>
          </cell>
          <cell r="V227" t="str">
            <v>00000004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>X</v>
          </cell>
          <cell r="AB227">
            <v>0</v>
          </cell>
          <cell r="AC227">
            <v>0</v>
          </cell>
          <cell r="AD227" t="str">
            <v>0.00</v>
          </cell>
          <cell r="AE227" t="str">
            <v>0.00</v>
          </cell>
          <cell r="AF227">
            <v>0</v>
          </cell>
          <cell r="AG227">
            <v>0</v>
          </cell>
          <cell r="AH227">
            <v>0</v>
          </cell>
          <cell r="AI227" t="str">
            <v>Glucose Syrup-BK-42/40</v>
          </cell>
          <cell r="AJ227">
            <v>1000</v>
          </cell>
          <cell r="AK227">
            <v>659.30499999999995</v>
          </cell>
        </row>
        <row r="228">
          <cell r="C228" t="str">
            <v>M</v>
          </cell>
          <cell r="D228" t="str">
            <v>01420300AB</v>
          </cell>
          <cell r="E228" t="str">
            <v>Glucose Syrup-BK-42/40</v>
          </cell>
          <cell r="F228" t="str">
            <v>5320</v>
          </cell>
          <cell r="G228" t="str">
            <v>1</v>
          </cell>
          <cell r="H228" t="str">
            <v>1</v>
          </cell>
          <cell r="I228" t="str">
            <v>Glucose Syrup-BK-42/40</v>
          </cell>
          <cell r="J228" t="str">
            <v>TO</v>
          </cell>
          <cell r="K228" t="str">
            <v>0050</v>
          </cell>
          <cell r="L228" t="str">
            <v>L</v>
          </cell>
          <cell r="M228" t="str">
            <v>000000000000250160</v>
          </cell>
          <cell r="N228" t="str">
            <v>Hydrochloric  Acid 35%</v>
          </cell>
          <cell r="O228" t="str">
            <v>KG</v>
          </cell>
          <cell r="P228">
            <v>0</v>
          </cell>
          <cell r="Q228" t="str">
            <v>01.09.2009</v>
          </cell>
          <cell r="R228" t="str">
            <v>31.12.9999</v>
          </cell>
          <cell r="S228" t="str">
            <v>500000000106</v>
          </cell>
          <cell r="T228">
            <v>0</v>
          </cell>
          <cell r="U228">
            <v>0</v>
          </cell>
          <cell r="V228" t="str">
            <v>00000005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 t="str">
            <v>X</v>
          </cell>
          <cell r="AB228">
            <v>0</v>
          </cell>
          <cell r="AC228">
            <v>0</v>
          </cell>
          <cell r="AD228" t="str">
            <v>0.00</v>
          </cell>
          <cell r="AE228" t="str">
            <v>0.00</v>
          </cell>
          <cell r="AF228">
            <v>0</v>
          </cell>
          <cell r="AG228">
            <v>0</v>
          </cell>
          <cell r="AH228">
            <v>0</v>
          </cell>
          <cell r="AI228" t="str">
            <v>Glucose Syrup-BK-42/40</v>
          </cell>
          <cell r="AJ228">
            <v>1000</v>
          </cell>
          <cell r="AK228">
            <v>38036.841999999997</v>
          </cell>
        </row>
        <row r="229">
          <cell r="C229" t="str">
            <v>M</v>
          </cell>
          <cell r="D229" t="str">
            <v>01420300AB</v>
          </cell>
          <cell r="E229" t="str">
            <v>Glucose Syrup-BK-42/40</v>
          </cell>
          <cell r="F229" t="str">
            <v>5320</v>
          </cell>
          <cell r="G229" t="str">
            <v>1</v>
          </cell>
          <cell r="H229" t="str">
            <v>1</v>
          </cell>
          <cell r="I229" t="str">
            <v>Glucose Syrup-BK-42/40</v>
          </cell>
          <cell r="J229" t="str">
            <v>TO</v>
          </cell>
          <cell r="K229" t="str">
            <v>0060</v>
          </cell>
          <cell r="L229" t="str">
            <v>L</v>
          </cell>
          <cell r="M229" t="str">
            <v>000000000000250187</v>
          </cell>
          <cell r="N229" t="str">
            <v>Sodium  Hydroxide (โซดาไฟ) 50%</v>
          </cell>
          <cell r="O229" t="str">
            <v>KG</v>
          </cell>
          <cell r="P229">
            <v>0</v>
          </cell>
          <cell r="Q229" t="str">
            <v>01.09.2009</v>
          </cell>
          <cell r="R229" t="str">
            <v>31.12.9999</v>
          </cell>
          <cell r="S229" t="str">
            <v>500000000106</v>
          </cell>
          <cell r="T229">
            <v>0</v>
          </cell>
          <cell r="U229">
            <v>0</v>
          </cell>
          <cell r="V229" t="str">
            <v>00000006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 t="str">
            <v>X</v>
          </cell>
          <cell r="AB229">
            <v>0</v>
          </cell>
          <cell r="AC229">
            <v>0</v>
          </cell>
          <cell r="AD229" t="str">
            <v>0.00</v>
          </cell>
          <cell r="AE229" t="str">
            <v>0.00</v>
          </cell>
          <cell r="AF229">
            <v>0</v>
          </cell>
          <cell r="AG229">
            <v>0</v>
          </cell>
          <cell r="AH229">
            <v>0</v>
          </cell>
          <cell r="AI229" t="str">
            <v>Glucose Syrup-BK-42/40</v>
          </cell>
          <cell r="AJ229">
            <v>1000</v>
          </cell>
          <cell r="AK229">
            <v>33810.525999999998</v>
          </cell>
        </row>
        <row r="230">
          <cell r="C230" t="str">
            <v>M</v>
          </cell>
          <cell r="D230" t="str">
            <v>01420300AB</v>
          </cell>
          <cell r="E230" t="str">
            <v>Glucose Syrup-BK-42/40</v>
          </cell>
          <cell r="F230" t="str">
            <v>5320</v>
          </cell>
          <cell r="G230" t="str">
            <v>1</v>
          </cell>
          <cell r="H230" t="str">
            <v>1</v>
          </cell>
          <cell r="I230" t="str">
            <v>Glucose Syrup-BK-42/40</v>
          </cell>
          <cell r="J230" t="str">
            <v>TO</v>
          </cell>
          <cell r="K230" t="str">
            <v>0070</v>
          </cell>
          <cell r="L230" t="str">
            <v>L</v>
          </cell>
          <cell r="M230" t="str">
            <v>000000000000250750</v>
          </cell>
          <cell r="N230" t="str">
            <v>Activated Carbon YL303(20kg/bag)</v>
          </cell>
          <cell r="O230" t="str">
            <v>KG</v>
          </cell>
          <cell r="P230">
            <v>0</v>
          </cell>
          <cell r="Q230" t="str">
            <v>03.01.2013</v>
          </cell>
          <cell r="R230" t="str">
            <v>31.12.9999</v>
          </cell>
          <cell r="S230" t="str">
            <v>500000000603</v>
          </cell>
          <cell r="T230">
            <v>0</v>
          </cell>
          <cell r="U230">
            <v>0</v>
          </cell>
          <cell r="V230" t="str">
            <v>00000007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 t="str">
            <v>X</v>
          </cell>
          <cell r="AB230">
            <v>0</v>
          </cell>
          <cell r="AC230">
            <v>0</v>
          </cell>
          <cell r="AD230" t="str">
            <v>0.00</v>
          </cell>
          <cell r="AE230" t="str">
            <v>0.00</v>
          </cell>
          <cell r="AF230">
            <v>0</v>
          </cell>
          <cell r="AG230">
            <v>0</v>
          </cell>
          <cell r="AH230">
            <v>0</v>
          </cell>
          <cell r="AI230" t="str">
            <v>Glucose Syrup-BK-42/40</v>
          </cell>
          <cell r="AJ230">
            <v>1000</v>
          </cell>
          <cell r="AK230">
            <v>750</v>
          </cell>
        </row>
        <row r="231">
          <cell r="C231" t="str">
            <v>M</v>
          </cell>
          <cell r="D231" t="str">
            <v>01420300AB</v>
          </cell>
          <cell r="E231" t="str">
            <v>Glucose Syrup-BK-42/40</v>
          </cell>
          <cell r="F231" t="str">
            <v>5320</v>
          </cell>
          <cell r="G231" t="str">
            <v>1</v>
          </cell>
          <cell r="H231" t="str">
            <v>1</v>
          </cell>
          <cell r="I231" t="str">
            <v>Glucose Syrup-BK-42/40</v>
          </cell>
          <cell r="J231" t="str">
            <v>TO</v>
          </cell>
          <cell r="K231" t="str">
            <v>0080</v>
          </cell>
          <cell r="L231" t="str">
            <v>L</v>
          </cell>
          <cell r="M231" t="str">
            <v>000000000000250814</v>
          </cell>
          <cell r="N231" t="str">
            <v>Filter Aid K700  20kg.</v>
          </cell>
          <cell r="O231" t="str">
            <v>KG</v>
          </cell>
          <cell r="P231">
            <v>0</v>
          </cell>
          <cell r="Q231" t="str">
            <v>01.09.2009</v>
          </cell>
          <cell r="R231" t="str">
            <v>31.12.9999</v>
          </cell>
          <cell r="S231" t="str">
            <v>500000000106</v>
          </cell>
          <cell r="T231">
            <v>0</v>
          </cell>
          <cell r="U231">
            <v>0</v>
          </cell>
          <cell r="V231" t="str">
            <v>00000008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 t="str">
            <v>X</v>
          </cell>
          <cell r="AB231">
            <v>0</v>
          </cell>
          <cell r="AC231">
            <v>0</v>
          </cell>
          <cell r="AD231" t="str">
            <v>0.00</v>
          </cell>
          <cell r="AE231" t="str">
            <v>0.00</v>
          </cell>
          <cell r="AF231">
            <v>0</v>
          </cell>
          <cell r="AG231">
            <v>0</v>
          </cell>
          <cell r="AH231">
            <v>0</v>
          </cell>
          <cell r="AI231" t="str">
            <v>Glucose Syrup-BK-42/40</v>
          </cell>
          <cell r="AJ231">
            <v>1000</v>
          </cell>
          <cell r="AK231">
            <v>8452.6319999999996</v>
          </cell>
        </row>
        <row r="232">
          <cell r="C232" t="str">
            <v>M</v>
          </cell>
          <cell r="D232" t="str">
            <v>01420300AB</v>
          </cell>
          <cell r="E232" t="str">
            <v>Glucose Syrup-BK-42/40</v>
          </cell>
          <cell r="F232" t="str">
            <v>5320</v>
          </cell>
          <cell r="G232" t="str">
            <v>1</v>
          </cell>
          <cell r="H232" t="str">
            <v>1</v>
          </cell>
          <cell r="I232" t="str">
            <v>Glucose Syrup-BK-42/40</v>
          </cell>
          <cell r="J232" t="str">
            <v>TO</v>
          </cell>
          <cell r="K232" t="str">
            <v>0090</v>
          </cell>
          <cell r="L232" t="str">
            <v>L</v>
          </cell>
          <cell r="M232" t="str">
            <v>000000000000250162</v>
          </cell>
          <cell r="N232" t="str">
            <v>Sodium  Carbonate 20 Kg./Bag</v>
          </cell>
          <cell r="O232" t="str">
            <v>KG</v>
          </cell>
          <cell r="P232">
            <v>0</v>
          </cell>
          <cell r="Q232" t="str">
            <v>01.08.2010</v>
          </cell>
          <cell r="R232" t="str">
            <v>31.12.9999</v>
          </cell>
          <cell r="S232" t="str">
            <v>500000000480</v>
          </cell>
          <cell r="T232">
            <v>0</v>
          </cell>
          <cell r="U232">
            <v>0</v>
          </cell>
          <cell r="V232" t="str">
            <v>00000009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 t="str">
            <v>X</v>
          </cell>
          <cell r="AB232">
            <v>0</v>
          </cell>
          <cell r="AC232">
            <v>0</v>
          </cell>
          <cell r="AD232" t="str">
            <v>0.00</v>
          </cell>
          <cell r="AE232" t="str">
            <v>0.00</v>
          </cell>
          <cell r="AF232">
            <v>0</v>
          </cell>
          <cell r="AG232">
            <v>0</v>
          </cell>
          <cell r="AH232">
            <v>0</v>
          </cell>
          <cell r="AI232" t="str">
            <v>Glucose Syrup-BK-42/40</v>
          </cell>
          <cell r="AJ232">
            <v>1000</v>
          </cell>
          <cell r="AK232">
            <v>591.68399999999997</v>
          </cell>
        </row>
        <row r="233">
          <cell r="C233" t="str">
            <v>M</v>
          </cell>
          <cell r="D233" t="str">
            <v>01420300AB</v>
          </cell>
          <cell r="E233" t="str">
            <v>Glucose Syrup-BK-42/40</v>
          </cell>
          <cell r="F233" t="str">
            <v>5320</v>
          </cell>
          <cell r="G233" t="str">
            <v>1</v>
          </cell>
          <cell r="H233" t="str">
            <v>1</v>
          </cell>
          <cell r="I233" t="str">
            <v>Glucose Syrup-BK-42/40</v>
          </cell>
          <cell r="J233" t="str">
            <v>TO</v>
          </cell>
          <cell r="K233" t="str">
            <v>0100</v>
          </cell>
          <cell r="L233" t="str">
            <v>L</v>
          </cell>
          <cell r="M233" t="str">
            <v>000000000000200053</v>
          </cell>
          <cell r="N233" t="str">
            <v>Treated Water</v>
          </cell>
          <cell r="O233" t="str">
            <v>M3</v>
          </cell>
          <cell r="P233" t="str">
            <v>X</v>
          </cell>
          <cell r="Q233" t="str">
            <v>01.09.2009</v>
          </cell>
          <cell r="R233" t="str">
            <v>31.12.9999</v>
          </cell>
          <cell r="S233" t="str">
            <v>500000000106</v>
          </cell>
          <cell r="T233">
            <v>0</v>
          </cell>
          <cell r="U233">
            <v>0</v>
          </cell>
          <cell r="V233" t="str">
            <v>00000010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 t="str">
            <v>X</v>
          </cell>
          <cell r="AB233">
            <v>0</v>
          </cell>
          <cell r="AC233">
            <v>0</v>
          </cell>
          <cell r="AD233" t="str">
            <v>0.00</v>
          </cell>
          <cell r="AE233" t="str">
            <v>0.00</v>
          </cell>
          <cell r="AF233">
            <v>0</v>
          </cell>
          <cell r="AG233">
            <v>0</v>
          </cell>
          <cell r="AH233">
            <v>0</v>
          </cell>
          <cell r="AI233" t="str">
            <v>Glucose Syrup-BK-42/40</v>
          </cell>
          <cell r="AJ233">
            <v>1000</v>
          </cell>
          <cell r="AK233">
            <v>8452.6319999999996</v>
          </cell>
        </row>
        <row r="234">
          <cell r="C234" t="str">
            <v>M</v>
          </cell>
          <cell r="D234" t="str">
            <v>01420300AB</v>
          </cell>
          <cell r="E234" t="str">
            <v>Glucose Syrup-BK-42/40</v>
          </cell>
          <cell r="F234" t="str">
            <v>5320</v>
          </cell>
          <cell r="G234" t="str">
            <v>1</v>
          </cell>
          <cell r="H234" t="str">
            <v>1</v>
          </cell>
          <cell r="I234" t="str">
            <v>Glucose Syrup-BK-42/40</v>
          </cell>
          <cell r="J234" t="str">
            <v>TO</v>
          </cell>
          <cell r="K234" t="str">
            <v>0110</v>
          </cell>
          <cell r="L234" t="str">
            <v>L</v>
          </cell>
          <cell r="M234" t="str">
            <v>000000000000250176</v>
          </cell>
          <cell r="N234" t="str">
            <v>Electricity</v>
          </cell>
          <cell r="O234" t="str">
            <v>KWH</v>
          </cell>
          <cell r="P234">
            <v>0</v>
          </cell>
          <cell r="Q234" t="str">
            <v>01.09.2009</v>
          </cell>
          <cell r="R234" t="str">
            <v>31.12.9999</v>
          </cell>
          <cell r="S234" t="str">
            <v>500000000106</v>
          </cell>
          <cell r="T234">
            <v>0</v>
          </cell>
          <cell r="U234">
            <v>0</v>
          </cell>
          <cell r="V234" t="str">
            <v>00000011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 t="str">
            <v>X</v>
          </cell>
          <cell r="AB234">
            <v>0</v>
          </cell>
          <cell r="AC234">
            <v>0</v>
          </cell>
          <cell r="AD234" t="str">
            <v>0.00</v>
          </cell>
          <cell r="AE234" t="str">
            <v>0.00</v>
          </cell>
          <cell r="AF234">
            <v>0</v>
          </cell>
          <cell r="AG234">
            <v>0</v>
          </cell>
          <cell r="AH234">
            <v>0</v>
          </cell>
          <cell r="AI234" t="str">
            <v>Glucose Syrup-BK-42/40</v>
          </cell>
          <cell r="AJ234">
            <v>1000</v>
          </cell>
          <cell r="AK234">
            <v>54942.105000000003</v>
          </cell>
        </row>
        <row r="235">
          <cell r="C235" t="str">
            <v>M</v>
          </cell>
          <cell r="D235" t="str">
            <v>01420300AB</v>
          </cell>
          <cell r="E235" t="str">
            <v>Glucose Syrup-BK-42/40</v>
          </cell>
          <cell r="F235" t="str">
            <v>5320</v>
          </cell>
          <cell r="G235" t="str">
            <v>1</v>
          </cell>
          <cell r="H235" t="str">
            <v>1</v>
          </cell>
          <cell r="I235" t="str">
            <v>Glucose Syrup-BK-42/40</v>
          </cell>
          <cell r="J235" t="str">
            <v>TO</v>
          </cell>
          <cell r="K235" t="str">
            <v>0120</v>
          </cell>
          <cell r="L235" t="str">
            <v>L</v>
          </cell>
          <cell r="M235" t="str">
            <v>000000000000200052</v>
          </cell>
          <cell r="N235" t="str">
            <v>Steam</v>
          </cell>
          <cell r="O235" t="str">
            <v>TO</v>
          </cell>
          <cell r="P235" t="str">
            <v>X</v>
          </cell>
          <cell r="Q235" t="str">
            <v>01.09.2009</v>
          </cell>
          <cell r="R235" t="str">
            <v>31.12.9999</v>
          </cell>
          <cell r="S235" t="str">
            <v>500000000106</v>
          </cell>
          <cell r="T235">
            <v>0</v>
          </cell>
          <cell r="U235">
            <v>0</v>
          </cell>
          <cell r="V235" t="str">
            <v>00000012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 t="str">
            <v>X</v>
          </cell>
          <cell r="AB235">
            <v>0</v>
          </cell>
          <cell r="AC235">
            <v>0</v>
          </cell>
          <cell r="AD235" t="str">
            <v>0.00</v>
          </cell>
          <cell r="AE235" t="str">
            <v>0.00</v>
          </cell>
          <cell r="AF235">
            <v>0</v>
          </cell>
          <cell r="AG235">
            <v>0</v>
          </cell>
          <cell r="AH235">
            <v>0</v>
          </cell>
          <cell r="AI235" t="str">
            <v>Glucose Syrup-BK-42/40</v>
          </cell>
          <cell r="AJ235">
            <v>1000</v>
          </cell>
          <cell r="AK235">
            <v>1690.5260000000001</v>
          </cell>
        </row>
        <row r="236">
          <cell r="C236" t="str">
            <v>M</v>
          </cell>
          <cell r="D236" t="str">
            <v>01420300AB</v>
          </cell>
          <cell r="E236" t="str">
            <v>Glucose Syrup-BK-42/40</v>
          </cell>
          <cell r="F236" t="str">
            <v>5320</v>
          </cell>
          <cell r="G236" t="str">
            <v>1</v>
          </cell>
          <cell r="H236" t="str">
            <v>1</v>
          </cell>
          <cell r="I236" t="str">
            <v>Glucose Syrup-BK-42/40</v>
          </cell>
          <cell r="J236" t="str">
            <v>TO</v>
          </cell>
          <cell r="K236" t="str">
            <v>0130</v>
          </cell>
          <cell r="L236" t="str">
            <v>L</v>
          </cell>
          <cell r="M236" t="str">
            <v>000000000000250631</v>
          </cell>
          <cell r="N236" t="str">
            <v>Activated Carbon S4W10LT-01 (20 kg/Bag)</v>
          </cell>
          <cell r="O236" t="str">
            <v>KG</v>
          </cell>
          <cell r="P236">
            <v>0</v>
          </cell>
          <cell r="Q236" t="str">
            <v>03.01.2013</v>
          </cell>
          <cell r="R236" t="str">
            <v>31.12.9999</v>
          </cell>
          <cell r="S236" t="str">
            <v>500000000603</v>
          </cell>
          <cell r="T236">
            <v>0</v>
          </cell>
          <cell r="U236">
            <v>0</v>
          </cell>
          <cell r="V236" t="str">
            <v>00000015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>X</v>
          </cell>
          <cell r="AB236">
            <v>0</v>
          </cell>
          <cell r="AC236">
            <v>0</v>
          </cell>
          <cell r="AD236" t="str">
            <v>0.00</v>
          </cell>
          <cell r="AE236" t="str">
            <v>0.00</v>
          </cell>
          <cell r="AF236">
            <v>0</v>
          </cell>
          <cell r="AG236">
            <v>0</v>
          </cell>
          <cell r="AH236">
            <v>0</v>
          </cell>
          <cell r="AI236" t="str">
            <v>Glucose Syrup-BK-42/40</v>
          </cell>
          <cell r="AJ236">
            <v>1000</v>
          </cell>
          <cell r="AK236">
            <v>250</v>
          </cell>
        </row>
        <row r="237">
          <cell r="C237" t="str">
            <v>M</v>
          </cell>
          <cell r="D237" t="str">
            <v>01420300AE</v>
          </cell>
          <cell r="E237" t="str">
            <v>Glucose Syrup-Flexi-42/40</v>
          </cell>
          <cell r="F237" t="str">
            <v>5320</v>
          </cell>
          <cell r="G237" t="str">
            <v>1</v>
          </cell>
          <cell r="H237" t="str">
            <v>1</v>
          </cell>
          <cell r="I237" t="str">
            <v>Glucose Syrup-Flexi-42/40</v>
          </cell>
          <cell r="J237" t="str">
            <v>TO</v>
          </cell>
          <cell r="K237" t="str">
            <v>0010</v>
          </cell>
          <cell r="L237" t="str">
            <v>L</v>
          </cell>
          <cell r="M237" t="str">
            <v>000000000000200050</v>
          </cell>
          <cell r="N237" t="str">
            <v>Slurry</v>
          </cell>
          <cell r="O237" t="str">
            <v>TO</v>
          </cell>
          <cell r="P237" t="str">
            <v>X</v>
          </cell>
          <cell r="Q237" t="str">
            <v>01.09.2009</v>
          </cell>
          <cell r="R237" t="str">
            <v>31.12.9999</v>
          </cell>
          <cell r="S237" t="str">
            <v>500000000106</v>
          </cell>
          <cell r="T237">
            <v>0</v>
          </cell>
          <cell r="U237">
            <v>0</v>
          </cell>
          <cell r="V237" t="str">
            <v>00000001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>X</v>
          </cell>
          <cell r="AB237">
            <v>0</v>
          </cell>
          <cell r="AC237">
            <v>0</v>
          </cell>
          <cell r="AD237" t="str">
            <v>0.00</v>
          </cell>
          <cell r="AE237" t="str">
            <v>0.00</v>
          </cell>
          <cell r="AF237">
            <v>0</v>
          </cell>
          <cell r="AG237">
            <v>0</v>
          </cell>
          <cell r="AH237">
            <v>0</v>
          </cell>
          <cell r="AI237" t="str">
            <v>Glucose Syrup-Flexi-42/40</v>
          </cell>
          <cell r="AJ237">
            <v>1000</v>
          </cell>
          <cell r="AK237">
            <v>1837.529</v>
          </cell>
        </row>
        <row r="238">
          <cell r="C238" t="str">
            <v>M</v>
          </cell>
          <cell r="D238" t="str">
            <v>01420300AE</v>
          </cell>
          <cell r="E238" t="str">
            <v>Glucose Syrup-Flexi-42/40</v>
          </cell>
          <cell r="F238" t="str">
            <v>5320</v>
          </cell>
          <cell r="G238" t="str">
            <v>1</v>
          </cell>
          <cell r="H238" t="str">
            <v>1</v>
          </cell>
          <cell r="I238" t="str">
            <v>Glucose Syrup-Flexi-42/40</v>
          </cell>
          <cell r="J238" t="str">
            <v>TO</v>
          </cell>
          <cell r="K238" t="str">
            <v>0020</v>
          </cell>
          <cell r="L238" t="str">
            <v>L</v>
          </cell>
          <cell r="M238" t="str">
            <v>000000000000250164</v>
          </cell>
          <cell r="N238" t="str">
            <v>Liquozyme Supra (gallon/30kg.)</v>
          </cell>
          <cell r="O238" t="str">
            <v>KG</v>
          </cell>
          <cell r="P238">
            <v>0</v>
          </cell>
          <cell r="Q238" t="str">
            <v>01.09.2009</v>
          </cell>
          <cell r="R238" t="str">
            <v>31.12.9999</v>
          </cell>
          <cell r="S238" t="str">
            <v>500000000106</v>
          </cell>
          <cell r="T238">
            <v>0</v>
          </cell>
          <cell r="U238">
            <v>0</v>
          </cell>
          <cell r="V238" t="str">
            <v>00000002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>X</v>
          </cell>
          <cell r="AB238">
            <v>0</v>
          </cell>
          <cell r="AC238">
            <v>0</v>
          </cell>
          <cell r="AD238" t="str">
            <v>0.00</v>
          </cell>
          <cell r="AE238" t="str">
            <v>0.00</v>
          </cell>
          <cell r="AF238">
            <v>0</v>
          </cell>
          <cell r="AG238">
            <v>0</v>
          </cell>
          <cell r="AH238">
            <v>0</v>
          </cell>
          <cell r="AI238" t="str">
            <v>Glucose Syrup-Flexi-42/40</v>
          </cell>
          <cell r="AJ238">
            <v>1000</v>
          </cell>
          <cell r="AK238">
            <v>507.15800000000002</v>
          </cell>
        </row>
        <row r="239">
          <cell r="C239" t="str">
            <v>M</v>
          </cell>
          <cell r="D239" t="str">
            <v>01420300AE</v>
          </cell>
          <cell r="E239" t="str">
            <v>Glucose Syrup-Flexi-42/40</v>
          </cell>
          <cell r="F239" t="str">
            <v>5320</v>
          </cell>
          <cell r="G239" t="str">
            <v>1</v>
          </cell>
          <cell r="H239" t="str">
            <v>1</v>
          </cell>
          <cell r="I239" t="str">
            <v>Glucose Syrup-Flexi-42/40</v>
          </cell>
          <cell r="J239" t="str">
            <v>TO</v>
          </cell>
          <cell r="K239" t="str">
            <v>0030</v>
          </cell>
          <cell r="L239" t="str">
            <v>L</v>
          </cell>
          <cell r="M239" t="str">
            <v>000000000000250158</v>
          </cell>
          <cell r="N239" t="str">
            <v>Fungamyl 800L (30kg / drum)</v>
          </cell>
          <cell r="O239" t="str">
            <v>KG</v>
          </cell>
          <cell r="P239">
            <v>0</v>
          </cell>
          <cell r="Q239" t="str">
            <v>01.09.2009</v>
          </cell>
          <cell r="R239" t="str">
            <v>31.12.9999</v>
          </cell>
          <cell r="S239" t="str">
            <v>500000000106</v>
          </cell>
          <cell r="T239">
            <v>0</v>
          </cell>
          <cell r="U239">
            <v>0</v>
          </cell>
          <cell r="V239" t="str">
            <v>00000003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>X</v>
          </cell>
          <cell r="AB239">
            <v>0</v>
          </cell>
          <cell r="AC239">
            <v>0</v>
          </cell>
          <cell r="AD239" t="str">
            <v>0.00</v>
          </cell>
          <cell r="AE239" t="str">
            <v>0.00</v>
          </cell>
          <cell r="AF239">
            <v>0</v>
          </cell>
          <cell r="AG239">
            <v>0</v>
          </cell>
          <cell r="AH239">
            <v>0</v>
          </cell>
          <cell r="AI239" t="str">
            <v>Glucose Syrup-Flexi-42/40</v>
          </cell>
          <cell r="AJ239">
            <v>1000</v>
          </cell>
          <cell r="AK239">
            <v>338.10500000000002</v>
          </cell>
        </row>
        <row r="240">
          <cell r="C240" t="str">
            <v>M</v>
          </cell>
          <cell r="D240" t="str">
            <v>01420300AE</v>
          </cell>
          <cell r="E240" t="str">
            <v>Glucose Syrup-Flexi-42/40</v>
          </cell>
          <cell r="F240" t="str">
            <v>5320</v>
          </cell>
          <cell r="G240" t="str">
            <v>1</v>
          </cell>
          <cell r="H240" t="str">
            <v>1</v>
          </cell>
          <cell r="I240" t="str">
            <v>Glucose Syrup-Flexi-42/40</v>
          </cell>
          <cell r="J240" t="str">
            <v>TO</v>
          </cell>
          <cell r="K240" t="str">
            <v>0040</v>
          </cell>
          <cell r="L240" t="str">
            <v>L</v>
          </cell>
          <cell r="M240" t="str">
            <v>000000000000250152</v>
          </cell>
          <cell r="N240" t="str">
            <v>Sodium Matabisulphite 25kg.</v>
          </cell>
          <cell r="O240" t="str">
            <v>KG</v>
          </cell>
          <cell r="P240">
            <v>0</v>
          </cell>
          <cell r="Q240" t="str">
            <v>01.09.2009</v>
          </cell>
          <cell r="R240" t="str">
            <v>31.12.9999</v>
          </cell>
          <cell r="S240" t="str">
            <v>500000000106</v>
          </cell>
          <cell r="T240">
            <v>0</v>
          </cell>
          <cell r="U240">
            <v>0</v>
          </cell>
          <cell r="V240" t="str">
            <v>00000004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 t="str">
            <v>X</v>
          </cell>
          <cell r="AB240">
            <v>0</v>
          </cell>
          <cell r="AC240">
            <v>0</v>
          </cell>
          <cell r="AD240" t="str">
            <v>0.00</v>
          </cell>
          <cell r="AE240" t="str">
            <v>0.00</v>
          </cell>
          <cell r="AF240">
            <v>0</v>
          </cell>
          <cell r="AG240">
            <v>0</v>
          </cell>
          <cell r="AH240">
            <v>0</v>
          </cell>
          <cell r="AI240" t="str">
            <v>Glucose Syrup-Flexi-42/40</v>
          </cell>
          <cell r="AJ240">
            <v>1000</v>
          </cell>
          <cell r="AK240">
            <v>659.30499999999995</v>
          </cell>
        </row>
        <row r="241">
          <cell r="C241" t="str">
            <v>M</v>
          </cell>
          <cell r="D241" t="str">
            <v>01420300AE</v>
          </cell>
          <cell r="E241" t="str">
            <v>Glucose Syrup-Flexi-42/40</v>
          </cell>
          <cell r="F241" t="str">
            <v>5320</v>
          </cell>
          <cell r="G241" t="str">
            <v>1</v>
          </cell>
          <cell r="H241" t="str">
            <v>1</v>
          </cell>
          <cell r="I241" t="str">
            <v>Glucose Syrup-Flexi-42/40</v>
          </cell>
          <cell r="J241" t="str">
            <v>TO</v>
          </cell>
          <cell r="K241" t="str">
            <v>0050</v>
          </cell>
          <cell r="L241" t="str">
            <v>L</v>
          </cell>
          <cell r="M241" t="str">
            <v>000000000000250160</v>
          </cell>
          <cell r="N241" t="str">
            <v>Hydrochloric  Acid 35%</v>
          </cell>
          <cell r="O241" t="str">
            <v>KG</v>
          </cell>
          <cell r="P241">
            <v>0</v>
          </cell>
          <cell r="Q241" t="str">
            <v>01.09.2009</v>
          </cell>
          <cell r="R241" t="str">
            <v>31.12.9999</v>
          </cell>
          <cell r="S241" t="str">
            <v>500000000106</v>
          </cell>
          <cell r="T241">
            <v>0</v>
          </cell>
          <cell r="U241">
            <v>0</v>
          </cell>
          <cell r="V241" t="str">
            <v>00000005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 t="str">
            <v>X</v>
          </cell>
          <cell r="AB241">
            <v>0</v>
          </cell>
          <cell r="AC241">
            <v>0</v>
          </cell>
          <cell r="AD241" t="str">
            <v>0.00</v>
          </cell>
          <cell r="AE241" t="str">
            <v>0.00</v>
          </cell>
          <cell r="AF241">
            <v>0</v>
          </cell>
          <cell r="AG241">
            <v>0</v>
          </cell>
          <cell r="AH241">
            <v>0</v>
          </cell>
          <cell r="AI241" t="str">
            <v>Glucose Syrup-Flexi-42/40</v>
          </cell>
          <cell r="AJ241">
            <v>1000</v>
          </cell>
          <cell r="AK241">
            <v>38036.841999999997</v>
          </cell>
        </row>
        <row r="242">
          <cell r="C242" t="str">
            <v>M</v>
          </cell>
          <cell r="D242" t="str">
            <v>01420300AE</v>
          </cell>
          <cell r="E242" t="str">
            <v>Glucose Syrup-Flexi-42/40</v>
          </cell>
          <cell r="F242" t="str">
            <v>5320</v>
          </cell>
          <cell r="G242" t="str">
            <v>1</v>
          </cell>
          <cell r="H242" t="str">
            <v>1</v>
          </cell>
          <cell r="I242" t="str">
            <v>Glucose Syrup-Flexi-42/40</v>
          </cell>
          <cell r="J242" t="str">
            <v>TO</v>
          </cell>
          <cell r="K242" t="str">
            <v>0060</v>
          </cell>
          <cell r="L242" t="str">
            <v>L</v>
          </cell>
          <cell r="M242" t="str">
            <v>000000000000250187</v>
          </cell>
          <cell r="N242" t="str">
            <v>Sodium  Hydroxide (โซดาไฟ) 50%</v>
          </cell>
          <cell r="O242" t="str">
            <v>KG</v>
          </cell>
          <cell r="P242">
            <v>0</v>
          </cell>
          <cell r="Q242" t="str">
            <v>01.09.2009</v>
          </cell>
          <cell r="R242" t="str">
            <v>31.12.9999</v>
          </cell>
          <cell r="S242" t="str">
            <v>500000000106</v>
          </cell>
          <cell r="T242">
            <v>0</v>
          </cell>
          <cell r="U242">
            <v>0</v>
          </cell>
          <cell r="V242" t="str">
            <v>00000006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>X</v>
          </cell>
          <cell r="AB242">
            <v>0</v>
          </cell>
          <cell r="AC242">
            <v>0</v>
          </cell>
          <cell r="AD242" t="str">
            <v>0.00</v>
          </cell>
          <cell r="AE242" t="str">
            <v>0.00</v>
          </cell>
          <cell r="AF242">
            <v>0</v>
          </cell>
          <cell r="AG242">
            <v>0</v>
          </cell>
          <cell r="AH242">
            <v>0</v>
          </cell>
          <cell r="AI242" t="str">
            <v>Glucose Syrup-Flexi-42/40</v>
          </cell>
          <cell r="AJ242">
            <v>1000</v>
          </cell>
          <cell r="AK242">
            <v>33810.525999999998</v>
          </cell>
        </row>
        <row r="243">
          <cell r="C243" t="str">
            <v>M</v>
          </cell>
          <cell r="D243" t="str">
            <v>01420300AE</v>
          </cell>
          <cell r="E243" t="str">
            <v>Glucose Syrup-Flexi-42/40</v>
          </cell>
          <cell r="F243" t="str">
            <v>5320</v>
          </cell>
          <cell r="G243" t="str">
            <v>1</v>
          </cell>
          <cell r="H243" t="str">
            <v>1</v>
          </cell>
          <cell r="I243" t="str">
            <v>Glucose Syrup-Flexi-42/40</v>
          </cell>
          <cell r="J243" t="str">
            <v>TO</v>
          </cell>
          <cell r="K243" t="str">
            <v>0070</v>
          </cell>
          <cell r="L243" t="str">
            <v>L</v>
          </cell>
          <cell r="M243" t="str">
            <v>000000000000250750</v>
          </cell>
          <cell r="N243" t="str">
            <v>Activated Carbon YL303(20kg/bag)</v>
          </cell>
          <cell r="O243" t="str">
            <v>KG</v>
          </cell>
          <cell r="P243">
            <v>0</v>
          </cell>
          <cell r="Q243" t="str">
            <v>06.12.2012</v>
          </cell>
          <cell r="R243" t="str">
            <v>31.12.9999</v>
          </cell>
          <cell r="S243" t="str">
            <v>500000000598</v>
          </cell>
          <cell r="T243">
            <v>0</v>
          </cell>
          <cell r="U243">
            <v>0</v>
          </cell>
          <cell r="V243" t="str">
            <v>00000007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>X</v>
          </cell>
          <cell r="AB243">
            <v>0</v>
          </cell>
          <cell r="AC243">
            <v>0</v>
          </cell>
          <cell r="AD243" t="str">
            <v>0.00</v>
          </cell>
          <cell r="AE243" t="str">
            <v>0.00</v>
          </cell>
          <cell r="AF243">
            <v>0</v>
          </cell>
          <cell r="AG243">
            <v>0</v>
          </cell>
          <cell r="AH243">
            <v>0</v>
          </cell>
          <cell r="AI243" t="str">
            <v>Glucose Syrup-Flexi-42/40</v>
          </cell>
          <cell r="AJ243">
            <v>1000</v>
          </cell>
          <cell r="AK243">
            <v>700</v>
          </cell>
        </row>
        <row r="244">
          <cell r="C244" t="str">
            <v>M</v>
          </cell>
          <cell r="D244" t="str">
            <v>01420300AE</v>
          </cell>
          <cell r="E244" t="str">
            <v>Glucose Syrup-Flexi-42/40</v>
          </cell>
          <cell r="F244" t="str">
            <v>5320</v>
          </cell>
          <cell r="G244" t="str">
            <v>1</v>
          </cell>
          <cell r="H244" t="str">
            <v>1</v>
          </cell>
          <cell r="I244" t="str">
            <v>Glucose Syrup-Flexi-42/40</v>
          </cell>
          <cell r="J244" t="str">
            <v>TO</v>
          </cell>
          <cell r="K244" t="str">
            <v>0080</v>
          </cell>
          <cell r="L244" t="str">
            <v>L</v>
          </cell>
          <cell r="M244" t="str">
            <v>000000000000250184</v>
          </cell>
          <cell r="N244" t="str">
            <v>Filter  Aid Celatom FW-14  20kg.</v>
          </cell>
          <cell r="O244" t="str">
            <v>KG</v>
          </cell>
          <cell r="P244">
            <v>0</v>
          </cell>
          <cell r="Q244" t="str">
            <v>01.09.2009</v>
          </cell>
          <cell r="R244" t="str">
            <v>31.12.9999</v>
          </cell>
          <cell r="S244" t="str">
            <v>500000000106</v>
          </cell>
          <cell r="T244">
            <v>0</v>
          </cell>
          <cell r="U244">
            <v>0</v>
          </cell>
          <cell r="V244" t="str">
            <v>00000008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>X</v>
          </cell>
          <cell r="AB244">
            <v>0</v>
          </cell>
          <cell r="AC244">
            <v>0</v>
          </cell>
          <cell r="AD244" t="str">
            <v>0.00</v>
          </cell>
          <cell r="AE244" t="str">
            <v>0.00</v>
          </cell>
          <cell r="AF244">
            <v>0</v>
          </cell>
          <cell r="AG244">
            <v>0</v>
          </cell>
          <cell r="AH244">
            <v>0</v>
          </cell>
          <cell r="AI244" t="str">
            <v>Glucose Syrup-Flexi-42/40</v>
          </cell>
          <cell r="AJ244">
            <v>1000</v>
          </cell>
          <cell r="AK244">
            <v>8452.6319999999996</v>
          </cell>
        </row>
        <row r="245">
          <cell r="C245" t="str">
            <v>M</v>
          </cell>
          <cell r="D245" t="str">
            <v>01420300AE</v>
          </cell>
          <cell r="E245" t="str">
            <v>Glucose Syrup-Flexi-42/40</v>
          </cell>
          <cell r="F245" t="str">
            <v>5320</v>
          </cell>
          <cell r="G245" t="str">
            <v>1</v>
          </cell>
          <cell r="H245" t="str">
            <v>1</v>
          </cell>
          <cell r="I245" t="str">
            <v>Glucose Syrup-Flexi-42/40</v>
          </cell>
          <cell r="J245" t="str">
            <v>TO</v>
          </cell>
          <cell r="K245" t="str">
            <v>0090</v>
          </cell>
          <cell r="L245" t="str">
            <v>L</v>
          </cell>
          <cell r="M245" t="str">
            <v>000000000000250162</v>
          </cell>
          <cell r="N245" t="str">
            <v>Sodium  Carbonate 20 Kg./Bag</v>
          </cell>
          <cell r="O245" t="str">
            <v>KG</v>
          </cell>
          <cell r="P245">
            <v>0</v>
          </cell>
          <cell r="Q245" t="str">
            <v>01.08.2010</v>
          </cell>
          <cell r="R245" t="str">
            <v>31.12.9999</v>
          </cell>
          <cell r="S245" t="str">
            <v>500000000480</v>
          </cell>
          <cell r="T245">
            <v>0</v>
          </cell>
          <cell r="U245">
            <v>0</v>
          </cell>
          <cell r="V245" t="str">
            <v>00000009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 t="str">
            <v>X</v>
          </cell>
          <cell r="AB245">
            <v>0</v>
          </cell>
          <cell r="AC245">
            <v>0</v>
          </cell>
          <cell r="AD245" t="str">
            <v>0.00</v>
          </cell>
          <cell r="AE245" t="str">
            <v>0.00</v>
          </cell>
          <cell r="AF245">
            <v>0</v>
          </cell>
          <cell r="AG245">
            <v>0</v>
          </cell>
          <cell r="AH245">
            <v>0</v>
          </cell>
          <cell r="AI245" t="str">
            <v>Glucose Syrup-Flexi-42/40</v>
          </cell>
          <cell r="AJ245">
            <v>1000</v>
          </cell>
          <cell r="AK245">
            <v>591.68399999999997</v>
          </cell>
        </row>
        <row r="246">
          <cell r="C246" t="str">
            <v>M</v>
          </cell>
          <cell r="D246" t="str">
            <v>01420300AE</v>
          </cell>
          <cell r="E246" t="str">
            <v>Glucose Syrup-Flexi-42/40</v>
          </cell>
          <cell r="F246" t="str">
            <v>5320</v>
          </cell>
          <cell r="G246" t="str">
            <v>1</v>
          </cell>
          <cell r="H246" t="str">
            <v>1</v>
          </cell>
          <cell r="I246" t="str">
            <v>Glucose Syrup-Flexi-42/40</v>
          </cell>
          <cell r="J246" t="str">
            <v>TO</v>
          </cell>
          <cell r="K246" t="str">
            <v>0100</v>
          </cell>
          <cell r="L246" t="str">
            <v>L</v>
          </cell>
          <cell r="M246" t="str">
            <v>000000000000200053</v>
          </cell>
          <cell r="N246" t="str">
            <v>Treated Water</v>
          </cell>
          <cell r="O246" t="str">
            <v>M3</v>
          </cell>
          <cell r="P246" t="str">
            <v>X</v>
          </cell>
          <cell r="Q246" t="str">
            <v>01.09.2009</v>
          </cell>
          <cell r="R246" t="str">
            <v>31.12.9999</v>
          </cell>
          <cell r="S246" t="str">
            <v>500000000106</v>
          </cell>
          <cell r="T246">
            <v>0</v>
          </cell>
          <cell r="U246">
            <v>0</v>
          </cell>
          <cell r="V246" t="str">
            <v>00000010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 t="str">
            <v>X</v>
          </cell>
          <cell r="AB246">
            <v>0</v>
          </cell>
          <cell r="AC246">
            <v>0</v>
          </cell>
          <cell r="AD246" t="str">
            <v>0.00</v>
          </cell>
          <cell r="AE246" t="str">
            <v>0.00</v>
          </cell>
          <cell r="AF246">
            <v>0</v>
          </cell>
          <cell r="AG246">
            <v>0</v>
          </cell>
          <cell r="AH246">
            <v>0</v>
          </cell>
          <cell r="AI246" t="str">
            <v>Glucose Syrup-Flexi-42/40</v>
          </cell>
          <cell r="AJ246">
            <v>1000</v>
          </cell>
          <cell r="AK246">
            <v>8452.6319999999996</v>
          </cell>
        </row>
        <row r="247">
          <cell r="C247" t="str">
            <v>M</v>
          </cell>
          <cell r="D247" t="str">
            <v>01420300AE</v>
          </cell>
          <cell r="E247" t="str">
            <v>Glucose Syrup-Flexi-42/40</v>
          </cell>
          <cell r="F247" t="str">
            <v>5320</v>
          </cell>
          <cell r="G247" t="str">
            <v>1</v>
          </cell>
          <cell r="H247" t="str">
            <v>1</v>
          </cell>
          <cell r="I247" t="str">
            <v>Glucose Syrup-Flexi-42/40</v>
          </cell>
          <cell r="J247" t="str">
            <v>TO</v>
          </cell>
          <cell r="K247" t="str">
            <v>0110</v>
          </cell>
          <cell r="L247" t="str">
            <v>L</v>
          </cell>
          <cell r="M247" t="str">
            <v>000000000000250176</v>
          </cell>
          <cell r="N247" t="str">
            <v>Electricity</v>
          </cell>
          <cell r="O247" t="str">
            <v>KWH</v>
          </cell>
          <cell r="P247">
            <v>0</v>
          </cell>
          <cell r="Q247" t="str">
            <v>01.09.2009</v>
          </cell>
          <cell r="R247" t="str">
            <v>31.12.9999</v>
          </cell>
          <cell r="S247" t="str">
            <v>500000000106</v>
          </cell>
          <cell r="T247">
            <v>0</v>
          </cell>
          <cell r="U247">
            <v>0</v>
          </cell>
          <cell r="V247" t="str">
            <v>00000011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 t="str">
            <v>X</v>
          </cell>
          <cell r="AB247">
            <v>0</v>
          </cell>
          <cell r="AC247">
            <v>0</v>
          </cell>
          <cell r="AD247" t="str">
            <v>0.00</v>
          </cell>
          <cell r="AE247" t="str">
            <v>0.00</v>
          </cell>
          <cell r="AF247">
            <v>0</v>
          </cell>
          <cell r="AG247">
            <v>0</v>
          </cell>
          <cell r="AH247">
            <v>0</v>
          </cell>
          <cell r="AI247" t="str">
            <v>Glucose Syrup-Flexi-42/40</v>
          </cell>
          <cell r="AJ247">
            <v>1000</v>
          </cell>
          <cell r="AK247">
            <v>54942.105000000003</v>
          </cell>
        </row>
        <row r="248">
          <cell r="C248" t="str">
            <v>M</v>
          </cell>
          <cell r="D248" t="str">
            <v>01420300AE</v>
          </cell>
          <cell r="E248" t="str">
            <v>Glucose Syrup-Flexi-42/40</v>
          </cell>
          <cell r="F248" t="str">
            <v>5320</v>
          </cell>
          <cell r="G248" t="str">
            <v>1</v>
          </cell>
          <cell r="H248" t="str">
            <v>1</v>
          </cell>
          <cell r="I248" t="str">
            <v>Glucose Syrup-Flexi-42/40</v>
          </cell>
          <cell r="J248" t="str">
            <v>TO</v>
          </cell>
          <cell r="K248" t="str">
            <v>0120</v>
          </cell>
          <cell r="L248" t="str">
            <v>L</v>
          </cell>
          <cell r="M248" t="str">
            <v>000000000000200052</v>
          </cell>
          <cell r="N248" t="str">
            <v>Steam</v>
          </cell>
          <cell r="O248" t="str">
            <v>TO</v>
          </cell>
          <cell r="P248" t="str">
            <v>X</v>
          </cell>
          <cell r="Q248" t="str">
            <v>01.09.2009</v>
          </cell>
          <cell r="R248" t="str">
            <v>31.12.9999</v>
          </cell>
          <cell r="S248" t="str">
            <v>500000000106</v>
          </cell>
          <cell r="T248">
            <v>0</v>
          </cell>
          <cell r="U248">
            <v>0</v>
          </cell>
          <cell r="V248" t="str">
            <v>00000012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>X</v>
          </cell>
          <cell r="AB248">
            <v>0</v>
          </cell>
          <cell r="AC248">
            <v>0</v>
          </cell>
          <cell r="AD248" t="str">
            <v>0.00</v>
          </cell>
          <cell r="AE248" t="str">
            <v>0.00</v>
          </cell>
          <cell r="AF248">
            <v>0</v>
          </cell>
          <cell r="AG248">
            <v>0</v>
          </cell>
          <cell r="AH248">
            <v>0</v>
          </cell>
          <cell r="AI248" t="str">
            <v>Glucose Syrup-Flexi-42/40</v>
          </cell>
          <cell r="AJ248">
            <v>1000</v>
          </cell>
          <cell r="AK248">
            <v>1690.5260000000001</v>
          </cell>
        </row>
        <row r="249">
          <cell r="C249" t="str">
            <v>M</v>
          </cell>
          <cell r="D249" t="str">
            <v>01420300AE</v>
          </cell>
          <cell r="E249" t="str">
            <v>Glucose Syrup-Flexi-42/40</v>
          </cell>
          <cell r="F249" t="str">
            <v>5320</v>
          </cell>
          <cell r="G249" t="str">
            <v>1</v>
          </cell>
          <cell r="H249" t="str">
            <v>1</v>
          </cell>
          <cell r="I249" t="str">
            <v>Glucose Syrup-Flexi-42/40</v>
          </cell>
          <cell r="J249" t="str">
            <v>TO</v>
          </cell>
          <cell r="K249" t="str">
            <v>0130</v>
          </cell>
          <cell r="L249" t="str">
            <v>L</v>
          </cell>
          <cell r="M249" t="str">
            <v>000000000000600198</v>
          </cell>
          <cell r="N249" t="str">
            <v>Flexi bag with out heating pad</v>
          </cell>
          <cell r="O249" t="str">
            <v>EA</v>
          </cell>
          <cell r="P249">
            <v>0</v>
          </cell>
          <cell r="Q249" t="str">
            <v>01.09.2009</v>
          </cell>
          <cell r="R249" t="str">
            <v>31.12.9999</v>
          </cell>
          <cell r="S249" t="str">
            <v>500000000106</v>
          </cell>
          <cell r="T249">
            <v>0</v>
          </cell>
          <cell r="U249">
            <v>0</v>
          </cell>
          <cell r="V249" t="str">
            <v>00000013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 t="str">
            <v>X</v>
          </cell>
          <cell r="AB249">
            <v>0</v>
          </cell>
          <cell r="AC249">
            <v>0</v>
          </cell>
          <cell r="AD249" t="str">
            <v>0.00</v>
          </cell>
          <cell r="AE249" t="str">
            <v>0.00</v>
          </cell>
          <cell r="AF249">
            <v>0</v>
          </cell>
          <cell r="AG249">
            <v>0</v>
          </cell>
          <cell r="AH249">
            <v>0</v>
          </cell>
          <cell r="AI249" t="str">
            <v>Glucose Syrup-Flexi-42/40</v>
          </cell>
          <cell r="AJ249">
            <v>1000</v>
          </cell>
          <cell r="AK249">
            <v>41.667000000000002</v>
          </cell>
        </row>
        <row r="250">
          <cell r="C250" t="str">
            <v>M</v>
          </cell>
          <cell r="D250" t="str">
            <v>01420301AB</v>
          </cell>
          <cell r="E250" t="str">
            <v>Glucose Syrup-BK-42/40-01</v>
          </cell>
          <cell r="F250" t="str">
            <v>5320</v>
          </cell>
          <cell r="G250" t="str">
            <v>1</v>
          </cell>
          <cell r="H250" t="str">
            <v>1</v>
          </cell>
          <cell r="I250" t="str">
            <v>Glucose Syrup-BK-42/40-01</v>
          </cell>
          <cell r="J250" t="str">
            <v>TO</v>
          </cell>
          <cell r="K250" t="str">
            <v>0010</v>
          </cell>
          <cell r="L250" t="str">
            <v>L</v>
          </cell>
          <cell r="M250" t="str">
            <v>000000000000200050</v>
          </cell>
          <cell r="N250" t="str">
            <v>Slurry</v>
          </cell>
          <cell r="O250" t="str">
            <v>TO</v>
          </cell>
          <cell r="P250" t="str">
            <v>X</v>
          </cell>
          <cell r="Q250" t="str">
            <v>01.09.2009</v>
          </cell>
          <cell r="R250" t="str">
            <v>31.12.9999</v>
          </cell>
          <cell r="S250" t="str">
            <v>500000000106</v>
          </cell>
          <cell r="T250">
            <v>0</v>
          </cell>
          <cell r="U250">
            <v>0</v>
          </cell>
          <cell r="V250" t="str">
            <v>00000001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>X</v>
          </cell>
          <cell r="AB250">
            <v>0</v>
          </cell>
          <cell r="AC250">
            <v>0</v>
          </cell>
          <cell r="AD250" t="str">
            <v>0.00</v>
          </cell>
          <cell r="AE250" t="str">
            <v>0.00</v>
          </cell>
          <cell r="AF250">
            <v>0</v>
          </cell>
          <cell r="AG250">
            <v>0</v>
          </cell>
          <cell r="AH250">
            <v>0</v>
          </cell>
          <cell r="AI250" t="str">
            <v>Glucose Syrup-BK-42/40-01</v>
          </cell>
          <cell r="AJ250">
            <v>1000</v>
          </cell>
          <cell r="AK250">
            <v>1837.529</v>
          </cell>
        </row>
        <row r="251">
          <cell r="C251" t="str">
            <v>M</v>
          </cell>
          <cell r="D251" t="str">
            <v>01420301AB</v>
          </cell>
          <cell r="E251" t="str">
            <v>Glucose Syrup-BK-42/40-01</v>
          </cell>
          <cell r="F251" t="str">
            <v>5320</v>
          </cell>
          <cell r="G251" t="str">
            <v>1</v>
          </cell>
          <cell r="H251" t="str">
            <v>1</v>
          </cell>
          <cell r="I251" t="str">
            <v>Glucose Syrup-BK-42/40-01</v>
          </cell>
          <cell r="J251" t="str">
            <v>TO</v>
          </cell>
          <cell r="K251" t="str">
            <v>0020</v>
          </cell>
          <cell r="L251" t="str">
            <v>L</v>
          </cell>
          <cell r="M251" t="str">
            <v>000000000000250164</v>
          </cell>
          <cell r="N251" t="str">
            <v>Liquozyme Supra (gallon/30kg.)</v>
          </cell>
          <cell r="O251" t="str">
            <v>KG</v>
          </cell>
          <cell r="P251">
            <v>0</v>
          </cell>
          <cell r="Q251" t="str">
            <v>01.09.2009</v>
          </cell>
          <cell r="R251" t="str">
            <v>31.12.9999</v>
          </cell>
          <cell r="S251" t="str">
            <v>500000000106</v>
          </cell>
          <cell r="T251">
            <v>0</v>
          </cell>
          <cell r="U251">
            <v>0</v>
          </cell>
          <cell r="V251" t="str">
            <v>00000002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>X</v>
          </cell>
          <cell r="AB251">
            <v>0</v>
          </cell>
          <cell r="AC251">
            <v>0</v>
          </cell>
          <cell r="AD251" t="str">
            <v>0.00</v>
          </cell>
          <cell r="AE251" t="str">
            <v>0.00</v>
          </cell>
          <cell r="AF251">
            <v>0</v>
          </cell>
          <cell r="AG251">
            <v>0</v>
          </cell>
          <cell r="AH251">
            <v>0</v>
          </cell>
          <cell r="AI251" t="str">
            <v>Glucose Syrup-BK-42/40-01</v>
          </cell>
          <cell r="AJ251">
            <v>1000</v>
          </cell>
          <cell r="AK251">
            <v>507.15800000000002</v>
          </cell>
        </row>
        <row r="252">
          <cell r="C252" t="str">
            <v>M</v>
          </cell>
          <cell r="D252" t="str">
            <v>01420301AB</v>
          </cell>
          <cell r="E252" t="str">
            <v>Glucose Syrup-BK-42/40-01</v>
          </cell>
          <cell r="F252" t="str">
            <v>5320</v>
          </cell>
          <cell r="G252" t="str">
            <v>1</v>
          </cell>
          <cell r="H252" t="str">
            <v>1</v>
          </cell>
          <cell r="I252" t="str">
            <v>Glucose Syrup-BK-42/40-01</v>
          </cell>
          <cell r="J252" t="str">
            <v>TO</v>
          </cell>
          <cell r="K252" t="str">
            <v>0030</v>
          </cell>
          <cell r="L252" t="str">
            <v>L</v>
          </cell>
          <cell r="M252" t="str">
            <v>000000000000250158</v>
          </cell>
          <cell r="N252" t="str">
            <v>Fungamyl 800L (30kg / drum)</v>
          </cell>
          <cell r="O252" t="str">
            <v>KG</v>
          </cell>
          <cell r="P252">
            <v>0</v>
          </cell>
          <cell r="Q252" t="str">
            <v>01.09.2009</v>
          </cell>
          <cell r="R252" t="str">
            <v>31.12.9999</v>
          </cell>
          <cell r="S252" t="str">
            <v>500000000106</v>
          </cell>
          <cell r="T252">
            <v>0</v>
          </cell>
          <cell r="U252">
            <v>0</v>
          </cell>
          <cell r="V252" t="str">
            <v>00000003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>X</v>
          </cell>
          <cell r="AB252">
            <v>0</v>
          </cell>
          <cell r="AC252">
            <v>0</v>
          </cell>
          <cell r="AD252" t="str">
            <v>0.00</v>
          </cell>
          <cell r="AE252" t="str">
            <v>0.00</v>
          </cell>
          <cell r="AF252">
            <v>0</v>
          </cell>
          <cell r="AG252">
            <v>0</v>
          </cell>
          <cell r="AH252">
            <v>0</v>
          </cell>
          <cell r="AI252" t="str">
            <v>Glucose Syrup-BK-42/40-01</v>
          </cell>
          <cell r="AJ252">
            <v>1000</v>
          </cell>
          <cell r="AK252">
            <v>338.10500000000002</v>
          </cell>
        </row>
        <row r="253">
          <cell r="C253" t="str">
            <v>M</v>
          </cell>
          <cell r="D253" t="str">
            <v>01420301AB</v>
          </cell>
          <cell r="E253" t="str">
            <v>Glucose Syrup-BK-42/40-01</v>
          </cell>
          <cell r="F253" t="str">
            <v>5320</v>
          </cell>
          <cell r="G253" t="str">
            <v>1</v>
          </cell>
          <cell r="H253" t="str">
            <v>1</v>
          </cell>
          <cell r="I253" t="str">
            <v>Glucose Syrup-BK-42/40-01</v>
          </cell>
          <cell r="J253" t="str">
            <v>TO</v>
          </cell>
          <cell r="K253" t="str">
            <v>0040</v>
          </cell>
          <cell r="L253" t="str">
            <v>L</v>
          </cell>
          <cell r="M253" t="str">
            <v>000000000000250152</v>
          </cell>
          <cell r="N253" t="str">
            <v>Sodium Matabisulphite 25kg.</v>
          </cell>
          <cell r="O253" t="str">
            <v>KG</v>
          </cell>
          <cell r="P253">
            <v>0</v>
          </cell>
          <cell r="Q253" t="str">
            <v>01.09.2009</v>
          </cell>
          <cell r="R253" t="str">
            <v>31.12.9999</v>
          </cell>
          <cell r="S253" t="str">
            <v>500000000106</v>
          </cell>
          <cell r="T253">
            <v>0</v>
          </cell>
          <cell r="U253">
            <v>0</v>
          </cell>
          <cell r="V253" t="str">
            <v>00000004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>X</v>
          </cell>
          <cell r="AB253">
            <v>0</v>
          </cell>
          <cell r="AC253">
            <v>0</v>
          </cell>
          <cell r="AD253" t="str">
            <v>0.00</v>
          </cell>
          <cell r="AE253" t="str">
            <v>0.00</v>
          </cell>
          <cell r="AF253">
            <v>0</v>
          </cell>
          <cell r="AG253">
            <v>0</v>
          </cell>
          <cell r="AH253">
            <v>0</v>
          </cell>
          <cell r="AI253" t="str">
            <v>Glucose Syrup-BK-42/40-01</v>
          </cell>
          <cell r="AJ253">
            <v>1000</v>
          </cell>
          <cell r="AK253">
            <v>659.30499999999995</v>
          </cell>
        </row>
        <row r="254">
          <cell r="C254" t="str">
            <v>M</v>
          </cell>
          <cell r="D254" t="str">
            <v>01420301AB</v>
          </cell>
          <cell r="E254" t="str">
            <v>Glucose Syrup-BK-42/40-01</v>
          </cell>
          <cell r="F254" t="str">
            <v>5320</v>
          </cell>
          <cell r="G254" t="str">
            <v>1</v>
          </cell>
          <cell r="H254" t="str">
            <v>1</v>
          </cell>
          <cell r="I254" t="str">
            <v>Glucose Syrup-BK-42/40-01</v>
          </cell>
          <cell r="J254" t="str">
            <v>TO</v>
          </cell>
          <cell r="K254" t="str">
            <v>0050</v>
          </cell>
          <cell r="L254" t="str">
            <v>L</v>
          </cell>
          <cell r="M254" t="str">
            <v>000000000000250160</v>
          </cell>
          <cell r="N254" t="str">
            <v>Hydrochloric  Acid 35%</v>
          </cell>
          <cell r="O254" t="str">
            <v>KG</v>
          </cell>
          <cell r="P254">
            <v>0</v>
          </cell>
          <cell r="Q254" t="str">
            <v>01.09.2009</v>
          </cell>
          <cell r="R254" t="str">
            <v>31.12.9999</v>
          </cell>
          <cell r="S254" t="str">
            <v>500000000106</v>
          </cell>
          <cell r="T254">
            <v>0</v>
          </cell>
          <cell r="U254">
            <v>0</v>
          </cell>
          <cell r="V254" t="str">
            <v>00000005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>X</v>
          </cell>
          <cell r="AB254">
            <v>0</v>
          </cell>
          <cell r="AC254">
            <v>0</v>
          </cell>
          <cell r="AD254" t="str">
            <v>0.00</v>
          </cell>
          <cell r="AE254" t="str">
            <v>0.00</v>
          </cell>
          <cell r="AF254">
            <v>0</v>
          </cell>
          <cell r="AG254">
            <v>0</v>
          </cell>
          <cell r="AH254">
            <v>0</v>
          </cell>
          <cell r="AI254" t="str">
            <v>Glucose Syrup-BK-42/40-01</v>
          </cell>
          <cell r="AJ254">
            <v>1000</v>
          </cell>
          <cell r="AK254">
            <v>38036.841999999997</v>
          </cell>
        </row>
        <row r="255">
          <cell r="C255" t="str">
            <v>M</v>
          </cell>
          <cell r="D255" t="str">
            <v>01420301AB</v>
          </cell>
          <cell r="E255" t="str">
            <v>Glucose Syrup-BK-42/40-01</v>
          </cell>
          <cell r="F255" t="str">
            <v>5320</v>
          </cell>
          <cell r="G255" t="str">
            <v>1</v>
          </cell>
          <cell r="H255" t="str">
            <v>1</v>
          </cell>
          <cell r="I255" t="str">
            <v>Glucose Syrup-BK-42/40-01</v>
          </cell>
          <cell r="J255" t="str">
            <v>TO</v>
          </cell>
          <cell r="K255" t="str">
            <v>0060</v>
          </cell>
          <cell r="L255" t="str">
            <v>L</v>
          </cell>
          <cell r="M255" t="str">
            <v>000000000000250187</v>
          </cell>
          <cell r="N255" t="str">
            <v>Sodium  Hydroxide (โซดาไฟ) 50%</v>
          </cell>
          <cell r="O255" t="str">
            <v>KG</v>
          </cell>
          <cell r="P255">
            <v>0</v>
          </cell>
          <cell r="Q255" t="str">
            <v>01.09.2009</v>
          </cell>
          <cell r="R255" t="str">
            <v>31.12.9999</v>
          </cell>
          <cell r="S255" t="str">
            <v>500000000106</v>
          </cell>
          <cell r="T255">
            <v>0</v>
          </cell>
          <cell r="U255">
            <v>0</v>
          </cell>
          <cell r="V255" t="str">
            <v>00000006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 t="str">
            <v>X</v>
          </cell>
          <cell r="AB255">
            <v>0</v>
          </cell>
          <cell r="AC255">
            <v>0</v>
          </cell>
          <cell r="AD255" t="str">
            <v>0.00</v>
          </cell>
          <cell r="AE255" t="str">
            <v>0.00</v>
          </cell>
          <cell r="AF255">
            <v>0</v>
          </cell>
          <cell r="AG255">
            <v>0</v>
          </cell>
          <cell r="AH255">
            <v>0</v>
          </cell>
          <cell r="AI255" t="str">
            <v>Glucose Syrup-BK-42/40-01</v>
          </cell>
          <cell r="AJ255">
            <v>1000</v>
          </cell>
          <cell r="AK255">
            <v>33810.525999999998</v>
          </cell>
        </row>
        <row r="256">
          <cell r="C256" t="str">
            <v>M</v>
          </cell>
          <cell r="D256" t="str">
            <v>01420301AB</v>
          </cell>
          <cell r="E256" t="str">
            <v>Glucose Syrup-BK-42/40-01</v>
          </cell>
          <cell r="F256" t="str">
            <v>5320</v>
          </cell>
          <cell r="G256" t="str">
            <v>1</v>
          </cell>
          <cell r="H256" t="str">
            <v>1</v>
          </cell>
          <cell r="I256" t="str">
            <v>Glucose Syrup-BK-42/40-01</v>
          </cell>
          <cell r="J256" t="str">
            <v>TO</v>
          </cell>
          <cell r="K256" t="str">
            <v>0070</v>
          </cell>
          <cell r="L256" t="str">
            <v>L</v>
          </cell>
          <cell r="M256" t="str">
            <v>000000000000250750</v>
          </cell>
          <cell r="N256" t="str">
            <v>Activated Carbon YL303(20kg/bag)</v>
          </cell>
          <cell r="O256" t="str">
            <v>KG</v>
          </cell>
          <cell r="P256">
            <v>0</v>
          </cell>
          <cell r="Q256" t="str">
            <v>06.12.2012</v>
          </cell>
          <cell r="R256" t="str">
            <v>31.12.9999</v>
          </cell>
          <cell r="S256" t="str">
            <v>500000000598</v>
          </cell>
          <cell r="T256">
            <v>0</v>
          </cell>
          <cell r="U256">
            <v>0</v>
          </cell>
          <cell r="V256" t="str">
            <v>00000007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>X</v>
          </cell>
          <cell r="AB256">
            <v>0</v>
          </cell>
          <cell r="AC256">
            <v>0</v>
          </cell>
          <cell r="AD256" t="str">
            <v>0.00</v>
          </cell>
          <cell r="AE256" t="str">
            <v>0.00</v>
          </cell>
          <cell r="AF256">
            <v>0</v>
          </cell>
          <cell r="AG256">
            <v>0</v>
          </cell>
          <cell r="AH256">
            <v>0</v>
          </cell>
          <cell r="AI256" t="str">
            <v>Glucose Syrup-BK-42/40-01</v>
          </cell>
          <cell r="AJ256">
            <v>1000</v>
          </cell>
          <cell r="AK256">
            <v>700</v>
          </cell>
        </row>
        <row r="257">
          <cell r="C257" t="str">
            <v>M</v>
          </cell>
          <cell r="D257" t="str">
            <v>01420301AB</v>
          </cell>
          <cell r="E257" t="str">
            <v>Glucose Syrup-BK-42/40-01</v>
          </cell>
          <cell r="F257" t="str">
            <v>5320</v>
          </cell>
          <cell r="G257" t="str">
            <v>1</v>
          </cell>
          <cell r="H257" t="str">
            <v>1</v>
          </cell>
          <cell r="I257" t="str">
            <v>Glucose Syrup-BK-42/40-01</v>
          </cell>
          <cell r="J257" t="str">
            <v>TO</v>
          </cell>
          <cell r="K257" t="str">
            <v>0080</v>
          </cell>
          <cell r="L257" t="str">
            <v>L</v>
          </cell>
          <cell r="M257" t="str">
            <v>000000000000250184</v>
          </cell>
          <cell r="N257" t="str">
            <v>Filter  Aid Celatom FW-14  20kg.</v>
          </cell>
          <cell r="O257" t="str">
            <v>KG</v>
          </cell>
          <cell r="P257">
            <v>0</v>
          </cell>
          <cell r="Q257" t="str">
            <v>01.09.2009</v>
          </cell>
          <cell r="R257" t="str">
            <v>31.12.9999</v>
          </cell>
          <cell r="S257" t="str">
            <v>500000000106</v>
          </cell>
          <cell r="T257">
            <v>0</v>
          </cell>
          <cell r="U257">
            <v>0</v>
          </cell>
          <cell r="V257" t="str">
            <v>00000008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 t="str">
            <v>X</v>
          </cell>
          <cell r="AB257">
            <v>0</v>
          </cell>
          <cell r="AC257">
            <v>0</v>
          </cell>
          <cell r="AD257" t="str">
            <v>0.00</v>
          </cell>
          <cell r="AE257" t="str">
            <v>0.00</v>
          </cell>
          <cell r="AF257">
            <v>0</v>
          </cell>
          <cell r="AG257">
            <v>0</v>
          </cell>
          <cell r="AH257">
            <v>0</v>
          </cell>
          <cell r="AI257" t="str">
            <v>Glucose Syrup-BK-42/40-01</v>
          </cell>
          <cell r="AJ257">
            <v>1000</v>
          </cell>
          <cell r="AK257">
            <v>8452.6319999999996</v>
          </cell>
        </row>
        <row r="258">
          <cell r="C258" t="str">
            <v>M</v>
          </cell>
          <cell r="D258" t="str">
            <v>01420301AB</v>
          </cell>
          <cell r="E258" t="str">
            <v>Glucose Syrup-BK-42/40-01</v>
          </cell>
          <cell r="F258" t="str">
            <v>5320</v>
          </cell>
          <cell r="G258" t="str">
            <v>1</v>
          </cell>
          <cell r="H258" t="str">
            <v>1</v>
          </cell>
          <cell r="I258" t="str">
            <v>Glucose Syrup-BK-42/40-01</v>
          </cell>
          <cell r="J258" t="str">
            <v>TO</v>
          </cell>
          <cell r="K258" t="str">
            <v>0090</v>
          </cell>
          <cell r="L258" t="str">
            <v>L</v>
          </cell>
          <cell r="M258" t="str">
            <v>000000000000250162</v>
          </cell>
          <cell r="N258" t="str">
            <v>Sodium  Carbonate 20 Kg./Bag</v>
          </cell>
          <cell r="O258" t="str">
            <v>KG</v>
          </cell>
          <cell r="P258">
            <v>0</v>
          </cell>
          <cell r="Q258" t="str">
            <v>01.08.2010</v>
          </cell>
          <cell r="R258" t="str">
            <v>31.12.9999</v>
          </cell>
          <cell r="S258" t="str">
            <v>500000000480</v>
          </cell>
          <cell r="T258">
            <v>0</v>
          </cell>
          <cell r="U258">
            <v>0</v>
          </cell>
          <cell r="V258" t="str">
            <v>00000009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 t="str">
            <v>X</v>
          </cell>
          <cell r="AB258">
            <v>0</v>
          </cell>
          <cell r="AC258">
            <v>0</v>
          </cell>
          <cell r="AD258" t="str">
            <v>0.00</v>
          </cell>
          <cell r="AE258" t="str">
            <v>0.00</v>
          </cell>
          <cell r="AF258">
            <v>0</v>
          </cell>
          <cell r="AG258">
            <v>0</v>
          </cell>
          <cell r="AH258">
            <v>0</v>
          </cell>
          <cell r="AI258" t="str">
            <v>Glucose Syrup-BK-42/40-01</v>
          </cell>
          <cell r="AJ258">
            <v>1000</v>
          </cell>
          <cell r="AK258">
            <v>591.68399999999997</v>
          </cell>
        </row>
        <row r="259">
          <cell r="C259" t="str">
            <v>M</v>
          </cell>
          <cell r="D259" t="str">
            <v>01420301AB</v>
          </cell>
          <cell r="E259" t="str">
            <v>Glucose Syrup-BK-42/40-01</v>
          </cell>
          <cell r="F259" t="str">
            <v>5320</v>
          </cell>
          <cell r="G259" t="str">
            <v>1</v>
          </cell>
          <cell r="H259" t="str">
            <v>1</v>
          </cell>
          <cell r="I259" t="str">
            <v>Glucose Syrup-BK-42/40-01</v>
          </cell>
          <cell r="J259" t="str">
            <v>TO</v>
          </cell>
          <cell r="K259" t="str">
            <v>0100</v>
          </cell>
          <cell r="L259" t="str">
            <v>L</v>
          </cell>
          <cell r="M259" t="str">
            <v>000000000000200053</v>
          </cell>
          <cell r="N259" t="str">
            <v>Treated Water</v>
          </cell>
          <cell r="O259" t="str">
            <v>M3</v>
          </cell>
          <cell r="P259" t="str">
            <v>X</v>
          </cell>
          <cell r="Q259" t="str">
            <v>01.09.2009</v>
          </cell>
          <cell r="R259" t="str">
            <v>31.12.9999</v>
          </cell>
          <cell r="S259" t="str">
            <v>500000000106</v>
          </cell>
          <cell r="T259">
            <v>0</v>
          </cell>
          <cell r="U259">
            <v>0</v>
          </cell>
          <cell r="V259" t="str">
            <v>00000010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>X</v>
          </cell>
          <cell r="AB259">
            <v>0</v>
          </cell>
          <cell r="AC259">
            <v>0</v>
          </cell>
          <cell r="AD259" t="str">
            <v>0.00</v>
          </cell>
          <cell r="AE259" t="str">
            <v>0.00</v>
          </cell>
          <cell r="AF259">
            <v>0</v>
          </cell>
          <cell r="AG259">
            <v>0</v>
          </cell>
          <cell r="AH259">
            <v>0</v>
          </cell>
          <cell r="AI259" t="str">
            <v>Glucose Syrup-BK-42/40-01</v>
          </cell>
          <cell r="AJ259">
            <v>1000</v>
          </cell>
          <cell r="AK259">
            <v>8452.6319999999996</v>
          </cell>
        </row>
        <row r="260">
          <cell r="C260" t="str">
            <v>M</v>
          </cell>
          <cell r="D260" t="str">
            <v>01420301AB</v>
          </cell>
          <cell r="E260" t="str">
            <v>Glucose Syrup-BK-42/40-01</v>
          </cell>
          <cell r="F260" t="str">
            <v>5320</v>
          </cell>
          <cell r="G260" t="str">
            <v>1</v>
          </cell>
          <cell r="H260" t="str">
            <v>1</v>
          </cell>
          <cell r="I260" t="str">
            <v>Glucose Syrup-BK-42/40-01</v>
          </cell>
          <cell r="J260" t="str">
            <v>TO</v>
          </cell>
          <cell r="K260" t="str">
            <v>0110</v>
          </cell>
          <cell r="L260" t="str">
            <v>L</v>
          </cell>
          <cell r="M260" t="str">
            <v>000000000000250176</v>
          </cell>
          <cell r="N260" t="str">
            <v>Electricity</v>
          </cell>
          <cell r="O260" t="str">
            <v>KWH</v>
          </cell>
          <cell r="P260">
            <v>0</v>
          </cell>
          <cell r="Q260" t="str">
            <v>01.09.2009</v>
          </cell>
          <cell r="R260" t="str">
            <v>31.12.9999</v>
          </cell>
          <cell r="S260" t="str">
            <v>500000000106</v>
          </cell>
          <cell r="T260">
            <v>0</v>
          </cell>
          <cell r="U260">
            <v>0</v>
          </cell>
          <cell r="V260" t="str">
            <v>00000011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 t="str">
            <v>X</v>
          </cell>
          <cell r="AB260">
            <v>0</v>
          </cell>
          <cell r="AC260">
            <v>0</v>
          </cell>
          <cell r="AD260" t="str">
            <v>0.00</v>
          </cell>
          <cell r="AE260" t="str">
            <v>0.00</v>
          </cell>
          <cell r="AF260">
            <v>0</v>
          </cell>
          <cell r="AG260">
            <v>0</v>
          </cell>
          <cell r="AH260">
            <v>0</v>
          </cell>
          <cell r="AI260" t="str">
            <v>Glucose Syrup-BK-42/40-01</v>
          </cell>
          <cell r="AJ260">
            <v>1000</v>
          </cell>
          <cell r="AK260">
            <v>54942.105000000003</v>
          </cell>
        </row>
        <row r="261">
          <cell r="C261" t="str">
            <v>M</v>
          </cell>
          <cell r="D261" t="str">
            <v>01420301AB</v>
          </cell>
          <cell r="E261" t="str">
            <v>Glucose Syrup-BK-42/40-01</v>
          </cell>
          <cell r="F261" t="str">
            <v>5320</v>
          </cell>
          <cell r="G261" t="str">
            <v>1</v>
          </cell>
          <cell r="H261" t="str">
            <v>1</v>
          </cell>
          <cell r="I261" t="str">
            <v>Glucose Syrup-BK-42/40-01</v>
          </cell>
          <cell r="J261" t="str">
            <v>TO</v>
          </cell>
          <cell r="K261" t="str">
            <v>0120</v>
          </cell>
          <cell r="L261" t="str">
            <v>L</v>
          </cell>
          <cell r="M261" t="str">
            <v>000000000000200052</v>
          </cell>
          <cell r="N261" t="str">
            <v>Steam</v>
          </cell>
          <cell r="O261" t="str">
            <v>TO</v>
          </cell>
          <cell r="P261" t="str">
            <v>X</v>
          </cell>
          <cell r="Q261" t="str">
            <v>01.09.2009</v>
          </cell>
          <cell r="R261" t="str">
            <v>31.12.9999</v>
          </cell>
          <cell r="S261" t="str">
            <v>500000000106</v>
          </cell>
          <cell r="T261">
            <v>0</v>
          </cell>
          <cell r="U261">
            <v>0</v>
          </cell>
          <cell r="V261" t="str">
            <v>00000012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 t="str">
            <v>X</v>
          </cell>
          <cell r="AB261">
            <v>0</v>
          </cell>
          <cell r="AC261">
            <v>0</v>
          </cell>
          <cell r="AD261" t="str">
            <v>0.00</v>
          </cell>
          <cell r="AE261" t="str">
            <v>0.00</v>
          </cell>
          <cell r="AF261">
            <v>0</v>
          </cell>
          <cell r="AG261">
            <v>0</v>
          </cell>
          <cell r="AH261">
            <v>0</v>
          </cell>
          <cell r="AI261" t="str">
            <v>Glucose Syrup-BK-42/40-01</v>
          </cell>
          <cell r="AJ261">
            <v>1000</v>
          </cell>
          <cell r="AK261">
            <v>1690.5260000000001</v>
          </cell>
        </row>
        <row r="262">
          <cell r="C262" t="str">
            <v>M</v>
          </cell>
          <cell r="D262" t="str">
            <v>01440300AB</v>
          </cell>
          <cell r="E262" t="str">
            <v>Glucose Syrup-BK-43/42</v>
          </cell>
          <cell r="F262" t="str">
            <v>5320</v>
          </cell>
          <cell r="G262" t="str">
            <v>1</v>
          </cell>
          <cell r="H262" t="str">
            <v>1</v>
          </cell>
          <cell r="I262" t="str">
            <v>Glucose Syrup 43 Be'/Tanker-GEN</v>
          </cell>
          <cell r="J262" t="str">
            <v>TO</v>
          </cell>
          <cell r="K262" t="str">
            <v>0010</v>
          </cell>
          <cell r="L262" t="str">
            <v>L</v>
          </cell>
          <cell r="M262" t="str">
            <v>000000000000200050</v>
          </cell>
          <cell r="N262" t="str">
            <v>Slurry</v>
          </cell>
          <cell r="O262" t="str">
            <v>TO</v>
          </cell>
          <cell r="P262" t="str">
            <v>X</v>
          </cell>
          <cell r="Q262" t="str">
            <v>01.09.2009</v>
          </cell>
          <cell r="R262" t="str">
            <v>31.12.9999</v>
          </cell>
          <cell r="S262" t="str">
            <v>500000000106</v>
          </cell>
          <cell r="T262">
            <v>0</v>
          </cell>
          <cell r="U262">
            <v>0</v>
          </cell>
          <cell r="V262" t="str">
            <v>00000001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>X</v>
          </cell>
          <cell r="AB262">
            <v>0</v>
          </cell>
          <cell r="AC262">
            <v>0</v>
          </cell>
          <cell r="AD262" t="str">
            <v>0.00</v>
          </cell>
          <cell r="AE262" t="str">
            <v>0.00</v>
          </cell>
          <cell r="AF262">
            <v>0</v>
          </cell>
          <cell r="AG262">
            <v>0</v>
          </cell>
          <cell r="AH262">
            <v>0</v>
          </cell>
          <cell r="AI262" t="str">
            <v>Glucose Syrup-BK-42/40-03</v>
          </cell>
          <cell r="AJ262">
            <v>1000</v>
          </cell>
          <cell r="AK262">
            <v>1814.645</v>
          </cell>
        </row>
        <row r="263">
          <cell r="C263" t="str">
            <v>M</v>
          </cell>
          <cell r="D263" t="str">
            <v>01440300AB</v>
          </cell>
          <cell r="E263" t="str">
            <v>Glucose Syrup-BK-43/42</v>
          </cell>
          <cell r="F263" t="str">
            <v>5320</v>
          </cell>
          <cell r="G263" t="str">
            <v>1</v>
          </cell>
          <cell r="H263" t="str">
            <v>1</v>
          </cell>
          <cell r="I263" t="str">
            <v>Glucose Syrup 43 Be'/Tanker-GEN</v>
          </cell>
          <cell r="J263" t="str">
            <v>TO</v>
          </cell>
          <cell r="K263" t="str">
            <v>0020</v>
          </cell>
          <cell r="L263" t="str">
            <v>L</v>
          </cell>
          <cell r="M263" t="str">
            <v>000000000000250164</v>
          </cell>
          <cell r="N263" t="str">
            <v>Liquozyme Supra (gallon/30kg.)</v>
          </cell>
          <cell r="O263" t="str">
            <v>KG</v>
          </cell>
          <cell r="P263">
            <v>0</v>
          </cell>
          <cell r="Q263" t="str">
            <v>01.09.2009</v>
          </cell>
          <cell r="R263" t="str">
            <v>31.12.9999</v>
          </cell>
          <cell r="S263" t="str">
            <v>500000000106</v>
          </cell>
          <cell r="T263">
            <v>0</v>
          </cell>
          <cell r="U263">
            <v>0</v>
          </cell>
          <cell r="V263" t="str">
            <v>00000002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 t="str">
            <v>X</v>
          </cell>
          <cell r="AB263">
            <v>0</v>
          </cell>
          <cell r="AC263">
            <v>0</v>
          </cell>
          <cell r="AD263" t="str">
            <v>0.00</v>
          </cell>
          <cell r="AE263" t="str">
            <v>0.00</v>
          </cell>
          <cell r="AF263">
            <v>0</v>
          </cell>
          <cell r="AG263">
            <v>0</v>
          </cell>
          <cell r="AH263">
            <v>0</v>
          </cell>
          <cell r="AI263" t="str">
            <v>Glucose Syrup-BK-42/40-03</v>
          </cell>
          <cell r="AJ263">
            <v>1000</v>
          </cell>
          <cell r="AK263">
            <v>500.84199999999998</v>
          </cell>
        </row>
        <row r="264">
          <cell r="C264" t="str">
            <v>M</v>
          </cell>
          <cell r="D264" t="str">
            <v>01440300AB</v>
          </cell>
          <cell r="E264" t="str">
            <v>Glucose Syrup-BK-43/42</v>
          </cell>
          <cell r="F264" t="str">
            <v>5320</v>
          </cell>
          <cell r="G264" t="str">
            <v>1</v>
          </cell>
          <cell r="H264" t="str">
            <v>1</v>
          </cell>
          <cell r="I264" t="str">
            <v>Glucose Syrup 43 Be'/Tanker-GEN</v>
          </cell>
          <cell r="J264" t="str">
            <v>TO</v>
          </cell>
          <cell r="K264" t="str">
            <v>0030</v>
          </cell>
          <cell r="L264" t="str">
            <v>L</v>
          </cell>
          <cell r="M264" t="str">
            <v>000000000000250158</v>
          </cell>
          <cell r="N264" t="str">
            <v>Fungamyl 800L (30kg / drum)</v>
          </cell>
          <cell r="O264" t="str">
            <v>KG</v>
          </cell>
          <cell r="P264">
            <v>0</v>
          </cell>
          <cell r="Q264" t="str">
            <v>01.09.2009</v>
          </cell>
          <cell r="R264" t="str">
            <v>31.12.9999</v>
          </cell>
          <cell r="S264" t="str">
            <v>500000000106</v>
          </cell>
          <cell r="T264">
            <v>0</v>
          </cell>
          <cell r="U264">
            <v>0</v>
          </cell>
          <cell r="V264" t="str">
            <v>00000003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 t="str">
            <v>X</v>
          </cell>
          <cell r="AB264">
            <v>0</v>
          </cell>
          <cell r="AC264">
            <v>0</v>
          </cell>
          <cell r="AD264" t="str">
            <v>0.00</v>
          </cell>
          <cell r="AE264" t="str">
            <v>0.00</v>
          </cell>
          <cell r="AF264">
            <v>0</v>
          </cell>
          <cell r="AG264">
            <v>0</v>
          </cell>
          <cell r="AH264">
            <v>0</v>
          </cell>
          <cell r="AI264" t="str">
            <v>Glucose Syrup-BK-42/40-03</v>
          </cell>
          <cell r="AJ264">
            <v>1000</v>
          </cell>
          <cell r="AK264">
            <v>333.89499999999998</v>
          </cell>
        </row>
        <row r="265">
          <cell r="C265" t="str">
            <v>M</v>
          </cell>
          <cell r="D265" t="str">
            <v>01440300AB</v>
          </cell>
          <cell r="E265" t="str">
            <v>Glucose Syrup-BK-43/42</v>
          </cell>
          <cell r="F265" t="str">
            <v>5320</v>
          </cell>
          <cell r="G265" t="str">
            <v>1</v>
          </cell>
          <cell r="H265" t="str">
            <v>1</v>
          </cell>
          <cell r="I265" t="str">
            <v>Glucose Syrup 43 Be'/Tanker-GEN</v>
          </cell>
          <cell r="J265" t="str">
            <v>TO</v>
          </cell>
          <cell r="K265" t="str">
            <v>0040</v>
          </cell>
          <cell r="L265" t="str">
            <v>L</v>
          </cell>
          <cell r="M265" t="str">
            <v>000000000000250152</v>
          </cell>
          <cell r="N265" t="str">
            <v>Sodium Matabisulphite 25kg.</v>
          </cell>
          <cell r="O265" t="str">
            <v>KG</v>
          </cell>
          <cell r="P265">
            <v>0</v>
          </cell>
          <cell r="Q265" t="str">
            <v>01.09.2009</v>
          </cell>
          <cell r="R265" t="str">
            <v>31.12.9999</v>
          </cell>
          <cell r="S265" t="str">
            <v>500000000106</v>
          </cell>
          <cell r="T265">
            <v>0</v>
          </cell>
          <cell r="U265">
            <v>0</v>
          </cell>
          <cell r="V265" t="str">
            <v>00000004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 t="str">
            <v>X</v>
          </cell>
          <cell r="AB265">
            <v>0</v>
          </cell>
          <cell r="AC265">
            <v>0</v>
          </cell>
          <cell r="AD265" t="str">
            <v>0.00</v>
          </cell>
          <cell r="AE265" t="str">
            <v>0.00</v>
          </cell>
          <cell r="AF265">
            <v>0</v>
          </cell>
          <cell r="AG265">
            <v>0</v>
          </cell>
          <cell r="AH265">
            <v>0</v>
          </cell>
          <cell r="AI265" t="str">
            <v>Glucose Syrup-BK-42/40-03</v>
          </cell>
          <cell r="AJ265">
            <v>1000</v>
          </cell>
          <cell r="AK265">
            <v>651.09500000000003</v>
          </cell>
        </row>
        <row r="266">
          <cell r="C266" t="str">
            <v>M</v>
          </cell>
          <cell r="D266" t="str">
            <v>01440300AB</v>
          </cell>
          <cell r="E266" t="str">
            <v>Glucose Syrup-BK-43/42</v>
          </cell>
          <cell r="F266" t="str">
            <v>5320</v>
          </cell>
          <cell r="G266" t="str">
            <v>1</v>
          </cell>
          <cell r="H266" t="str">
            <v>1</v>
          </cell>
          <cell r="I266" t="str">
            <v>Glucose Syrup 43 Be'/Tanker-GEN</v>
          </cell>
          <cell r="J266" t="str">
            <v>TO</v>
          </cell>
          <cell r="K266" t="str">
            <v>0050</v>
          </cell>
          <cell r="L266" t="str">
            <v>L</v>
          </cell>
          <cell r="M266" t="str">
            <v>000000000000250160</v>
          </cell>
          <cell r="N266" t="str">
            <v>Hydrochloric  Acid 35%</v>
          </cell>
          <cell r="O266" t="str">
            <v>KG</v>
          </cell>
          <cell r="P266">
            <v>0</v>
          </cell>
          <cell r="Q266" t="str">
            <v>01.09.2009</v>
          </cell>
          <cell r="R266" t="str">
            <v>31.12.9999</v>
          </cell>
          <cell r="S266" t="str">
            <v>500000000106</v>
          </cell>
          <cell r="T266">
            <v>0</v>
          </cell>
          <cell r="U266">
            <v>0</v>
          </cell>
          <cell r="V266" t="str">
            <v>00000005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 t="str">
            <v>X</v>
          </cell>
          <cell r="AB266">
            <v>0</v>
          </cell>
          <cell r="AC266">
            <v>0</v>
          </cell>
          <cell r="AD266" t="str">
            <v>0.00</v>
          </cell>
          <cell r="AE266" t="str">
            <v>0.00</v>
          </cell>
          <cell r="AF266">
            <v>0</v>
          </cell>
          <cell r="AG266">
            <v>0</v>
          </cell>
          <cell r="AH266">
            <v>0</v>
          </cell>
          <cell r="AI266" t="str">
            <v>Glucose Syrup-BK-42/40-03</v>
          </cell>
          <cell r="AJ266">
            <v>1000</v>
          </cell>
          <cell r="AK266">
            <v>37563.158000000003</v>
          </cell>
        </row>
        <row r="267">
          <cell r="C267" t="str">
            <v>M</v>
          </cell>
          <cell r="D267" t="str">
            <v>01440300AB</v>
          </cell>
          <cell r="E267" t="str">
            <v>Glucose Syrup-BK-43/42</v>
          </cell>
          <cell r="F267" t="str">
            <v>5320</v>
          </cell>
          <cell r="G267" t="str">
            <v>1</v>
          </cell>
          <cell r="H267" t="str">
            <v>1</v>
          </cell>
          <cell r="I267" t="str">
            <v>Glucose Syrup 43 Be'/Tanker-GEN</v>
          </cell>
          <cell r="J267" t="str">
            <v>TO</v>
          </cell>
          <cell r="K267" t="str">
            <v>0060</v>
          </cell>
          <cell r="L267" t="str">
            <v>L</v>
          </cell>
          <cell r="M267" t="str">
            <v>000000000000250187</v>
          </cell>
          <cell r="N267" t="str">
            <v>Sodium  Hydroxide (โซดาไฟ) 50%</v>
          </cell>
          <cell r="O267" t="str">
            <v>KG</v>
          </cell>
          <cell r="P267">
            <v>0</v>
          </cell>
          <cell r="Q267" t="str">
            <v>01.09.2009</v>
          </cell>
          <cell r="R267" t="str">
            <v>31.12.9999</v>
          </cell>
          <cell r="S267" t="str">
            <v>500000000106</v>
          </cell>
          <cell r="T267">
            <v>0</v>
          </cell>
          <cell r="U267">
            <v>0</v>
          </cell>
          <cell r="V267" t="str">
            <v>00000006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 t="str">
            <v>X</v>
          </cell>
          <cell r="AB267">
            <v>0</v>
          </cell>
          <cell r="AC267">
            <v>0</v>
          </cell>
          <cell r="AD267" t="str">
            <v>0.00</v>
          </cell>
          <cell r="AE267" t="str">
            <v>0.00</v>
          </cell>
          <cell r="AF267">
            <v>0</v>
          </cell>
          <cell r="AG267">
            <v>0</v>
          </cell>
          <cell r="AH267">
            <v>0</v>
          </cell>
          <cell r="AI267" t="str">
            <v>Glucose Syrup-BK-42/40-03</v>
          </cell>
          <cell r="AJ267">
            <v>1000</v>
          </cell>
          <cell r="AK267">
            <v>33389.474000000002</v>
          </cell>
        </row>
        <row r="268">
          <cell r="C268" t="str">
            <v>M</v>
          </cell>
          <cell r="D268" t="str">
            <v>01440300AB</v>
          </cell>
          <cell r="E268" t="str">
            <v>Glucose Syrup-BK-43/42</v>
          </cell>
          <cell r="F268" t="str">
            <v>5320</v>
          </cell>
          <cell r="G268" t="str">
            <v>1</v>
          </cell>
          <cell r="H268" t="str">
            <v>1</v>
          </cell>
          <cell r="I268" t="str">
            <v>Glucose Syrup 43 Be'/Tanker-GEN</v>
          </cell>
          <cell r="J268" t="str">
            <v>TO</v>
          </cell>
          <cell r="K268" t="str">
            <v>0070</v>
          </cell>
          <cell r="L268" t="str">
            <v>L</v>
          </cell>
          <cell r="M268" t="str">
            <v>000000000000250750</v>
          </cell>
          <cell r="N268" t="str">
            <v>Activated Carbon YL303(20kg/bag)</v>
          </cell>
          <cell r="O268" t="str">
            <v>KG</v>
          </cell>
          <cell r="P268">
            <v>0</v>
          </cell>
          <cell r="Q268" t="str">
            <v>06.12.2012</v>
          </cell>
          <cell r="R268" t="str">
            <v>31.12.9999</v>
          </cell>
          <cell r="S268" t="str">
            <v>500000000598</v>
          </cell>
          <cell r="T268">
            <v>0</v>
          </cell>
          <cell r="U268">
            <v>0</v>
          </cell>
          <cell r="V268" t="str">
            <v>00000007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 t="str">
            <v>X</v>
          </cell>
          <cell r="AB268">
            <v>0</v>
          </cell>
          <cell r="AC268">
            <v>0</v>
          </cell>
          <cell r="AD268" t="str">
            <v>0.00</v>
          </cell>
          <cell r="AE268" t="str">
            <v>0.00</v>
          </cell>
          <cell r="AF268">
            <v>0</v>
          </cell>
          <cell r="AG268">
            <v>0</v>
          </cell>
          <cell r="AH268">
            <v>0</v>
          </cell>
          <cell r="AI268" t="str">
            <v>Glucose Syrup-BK-42/40-03</v>
          </cell>
          <cell r="AJ268">
            <v>1000</v>
          </cell>
          <cell r="AK268">
            <v>700</v>
          </cell>
        </row>
        <row r="269">
          <cell r="C269" t="str">
            <v>M</v>
          </cell>
          <cell r="D269" t="str">
            <v>01440300AB</v>
          </cell>
          <cell r="E269" t="str">
            <v>Glucose Syrup-BK-43/42</v>
          </cell>
          <cell r="F269" t="str">
            <v>5320</v>
          </cell>
          <cell r="G269" t="str">
            <v>1</v>
          </cell>
          <cell r="H269" t="str">
            <v>1</v>
          </cell>
          <cell r="I269" t="str">
            <v>Glucose Syrup 43 Be'/Tanker-GEN</v>
          </cell>
          <cell r="J269" t="str">
            <v>TO</v>
          </cell>
          <cell r="K269" t="str">
            <v>0080</v>
          </cell>
          <cell r="L269" t="str">
            <v>L</v>
          </cell>
          <cell r="M269" t="str">
            <v>000000000000250184</v>
          </cell>
          <cell r="N269" t="str">
            <v>Filter  Aid Celatom FW-14  20kg.</v>
          </cell>
          <cell r="O269" t="str">
            <v>KG</v>
          </cell>
          <cell r="P269">
            <v>0</v>
          </cell>
          <cell r="Q269" t="str">
            <v>01.09.2009</v>
          </cell>
          <cell r="R269" t="str">
            <v>31.12.9999</v>
          </cell>
          <cell r="S269" t="str">
            <v>500000000106</v>
          </cell>
          <cell r="T269">
            <v>0</v>
          </cell>
          <cell r="U269">
            <v>0</v>
          </cell>
          <cell r="V269" t="str">
            <v>00000008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 t="str">
            <v>X</v>
          </cell>
          <cell r="AB269">
            <v>0</v>
          </cell>
          <cell r="AC269">
            <v>0</v>
          </cell>
          <cell r="AD269" t="str">
            <v>0.00</v>
          </cell>
          <cell r="AE269" t="str">
            <v>0.00</v>
          </cell>
          <cell r="AF269">
            <v>0</v>
          </cell>
          <cell r="AG269">
            <v>0</v>
          </cell>
          <cell r="AH269">
            <v>0</v>
          </cell>
          <cell r="AI269" t="str">
            <v>Glucose Syrup-BK-42/40-03</v>
          </cell>
          <cell r="AJ269">
            <v>1000</v>
          </cell>
          <cell r="AK269">
            <v>8347.3680000000004</v>
          </cell>
        </row>
        <row r="270">
          <cell r="C270" t="str">
            <v>M</v>
          </cell>
          <cell r="D270" t="str">
            <v>01440300AB</v>
          </cell>
          <cell r="E270" t="str">
            <v>Glucose Syrup-BK-43/42</v>
          </cell>
          <cell r="F270" t="str">
            <v>5320</v>
          </cell>
          <cell r="G270" t="str">
            <v>1</v>
          </cell>
          <cell r="H270" t="str">
            <v>1</v>
          </cell>
          <cell r="I270" t="str">
            <v>Glucose Syrup 43 Be'/Tanker-GEN</v>
          </cell>
          <cell r="J270" t="str">
            <v>TO</v>
          </cell>
          <cell r="K270" t="str">
            <v>0090</v>
          </cell>
          <cell r="L270" t="str">
            <v>L</v>
          </cell>
          <cell r="M270" t="str">
            <v>000000000000250162</v>
          </cell>
          <cell r="N270" t="str">
            <v>Sodium  Carbonate 20 Kg./Bag</v>
          </cell>
          <cell r="O270" t="str">
            <v>KG</v>
          </cell>
          <cell r="P270">
            <v>0</v>
          </cell>
          <cell r="Q270" t="str">
            <v>01.08.2010</v>
          </cell>
          <cell r="R270" t="str">
            <v>31.12.9999</v>
          </cell>
          <cell r="S270" t="str">
            <v>500000000480</v>
          </cell>
          <cell r="T270">
            <v>0</v>
          </cell>
          <cell r="U270">
            <v>0</v>
          </cell>
          <cell r="V270" t="str">
            <v>00000009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 t="str">
            <v>X</v>
          </cell>
          <cell r="AB270">
            <v>0</v>
          </cell>
          <cell r="AC270">
            <v>0</v>
          </cell>
          <cell r="AD270" t="str">
            <v>0.00</v>
          </cell>
          <cell r="AE270" t="str">
            <v>0.00</v>
          </cell>
          <cell r="AF270">
            <v>0</v>
          </cell>
          <cell r="AG270">
            <v>0</v>
          </cell>
          <cell r="AH270">
            <v>0</v>
          </cell>
          <cell r="AI270" t="str">
            <v>Glucose Syrup-BK-42/40-03</v>
          </cell>
          <cell r="AJ270">
            <v>1000</v>
          </cell>
          <cell r="AK270">
            <v>584.31600000000003</v>
          </cell>
        </row>
        <row r="271">
          <cell r="C271" t="str">
            <v>M</v>
          </cell>
          <cell r="D271" t="str">
            <v>01440300AB</v>
          </cell>
          <cell r="E271" t="str">
            <v>Glucose Syrup-BK-43/42</v>
          </cell>
          <cell r="F271" t="str">
            <v>5320</v>
          </cell>
          <cell r="G271" t="str">
            <v>1</v>
          </cell>
          <cell r="H271" t="str">
            <v>1</v>
          </cell>
          <cell r="I271" t="str">
            <v>Glucose Syrup 43 Be'/Tanker-GEN</v>
          </cell>
          <cell r="J271" t="str">
            <v>TO</v>
          </cell>
          <cell r="K271" t="str">
            <v>0100</v>
          </cell>
          <cell r="L271" t="str">
            <v>L</v>
          </cell>
          <cell r="M271" t="str">
            <v>000000000000200053</v>
          </cell>
          <cell r="N271" t="str">
            <v>Treated Water</v>
          </cell>
          <cell r="O271" t="str">
            <v>M3</v>
          </cell>
          <cell r="P271" t="str">
            <v>X</v>
          </cell>
          <cell r="Q271" t="str">
            <v>01.09.2009</v>
          </cell>
          <cell r="R271" t="str">
            <v>31.12.9999</v>
          </cell>
          <cell r="S271" t="str">
            <v>500000000106</v>
          </cell>
          <cell r="T271">
            <v>0</v>
          </cell>
          <cell r="U271">
            <v>0</v>
          </cell>
          <cell r="V271" t="str">
            <v>00000010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 t="str">
            <v>X</v>
          </cell>
          <cell r="AB271">
            <v>0</v>
          </cell>
          <cell r="AC271">
            <v>0</v>
          </cell>
          <cell r="AD271" t="str">
            <v>0.00</v>
          </cell>
          <cell r="AE271" t="str">
            <v>0.00</v>
          </cell>
          <cell r="AF271">
            <v>0</v>
          </cell>
          <cell r="AG271">
            <v>0</v>
          </cell>
          <cell r="AH271">
            <v>0</v>
          </cell>
          <cell r="AI271" t="str">
            <v>Glucose Syrup-BK-42/40-03</v>
          </cell>
          <cell r="AJ271">
            <v>1000</v>
          </cell>
          <cell r="AK271">
            <v>8347.3680000000004</v>
          </cell>
        </row>
        <row r="272">
          <cell r="C272" t="str">
            <v>M</v>
          </cell>
          <cell r="D272" t="str">
            <v>01440300AB</v>
          </cell>
          <cell r="E272" t="str">
            <v>Glucose Syrup-BK-43/42</v>
          </cell>
          <cell r="F272" t="str">
            <v>5320</v>
          </cell>
          <cell r="G272" t="str">
            <v>1</v>
          </cell>
          <cell r="H272" t="str">
            <v>1</v>
          </cell>
          <cell r="I272" t="str">
            <v>Glucose Syrup 43 Be'/Tanker-GEN</v>
          </cell>
          <cell r="J272" t="str">
            <v>TO</v>
          </cell>
          <cell r="K272" t="str">
            <v>0110</v>
          </cell>
          <cell r="L272" t="str">
            <v>L</v>
          </cell>
          <cell r="M272" t="str">
            <v>000000000000250176</v>
          </cell>
          <cell r="N272" t="str">
            <v>Electricity</v>
          </cell>
          <cell r="O272" t="str">
            <v>KWH</v>
          </cell>
          <cell r="P272">
            <v>0</v>
          </cell>
          <cell r="Q272" t="str">
            <v>01.09.2009</v>
          </cell>
          <cell r="R272" t="str">
            <v>31.12.9999</v>
          </cell>
          <cell r="S272" t="str">
            <v>500000000106</v>
          </cell>
          <cell r="T272">
            <v>0</v>
          </cell>
          <cell r="U272">
            <v>0</v>
          </cell>
          <cell r="V272" t="str">
            <v>00000011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 t="str">
            <v>X</v>
          </cell>
          <cell r="AB272">
            <v>0</v>
          </cell>
          <cell r="AC272">
            <v>0</v>
          </cell>
          <cell r="AD272" t="str">
            <v>0.00</v>
          </cell>
          <cell r="AE272" t="str">
            <v>0.00</v>
          </cell>
          <cell r="AF272">
            <v>0</v>
          </cell>
          <cell r="AG272">
            <v>0</v>
          </cell>
          <cell r="AH272">
            <v>0</v>
          </cell>
          <cell r="AI272" t="str">
            <v>Glucose Syrup-BK-42/40-03</v>
          </cell>
          <cell r="AJ272">
            <v>1000</v>
          </cell>
          <cell r="AK272">
            <v>54257.894999999997</v>
          </cell>
        </row>
        <row r="273">
          <cell r="C273" t="str">
            <v>M</v>
          </cell>
          <cell r="D273" t="str">
            <v>01440300AB</v>
          </cell>
          <cell r="E273" t="str">
            <v>Glucose Syrup-BK-43/42</v>
          </cell>
          <cell r="F273" t="str">
            <v>5320</v>
          </cell>
          <cell r="G273" t="str">
            <v>1</v>
          </cell>
          <cell r="H273" t="str">
            <v>1</v>
          </cell>
          <cell r="I273" t="str">
            <v>Glucose Syrup 43 Be'/Tanker-GEN</v>
          </cell>
          <cell r="J273" t="str">
            <v>TO</v>
          </cell>
          <cell r="K273" t="str">
            <v>0120</v>
          </cell>
          <cell r="L273" t="str">
            <v>L</v>
          </cell>
          <cell r="M273" t="str">
            <v>000000000000200052</v>
          </cell>
          <cell r="N273" t="str">
            <v>Steam</v>
          </cell>
          <cell r="O273" t="str">
            <v>TO</v>
          </cell>
          <cell r="P273" t="str">
            <v>X</v>
          </cell>
          <cell r="Q273" t="str">
            <v>01.09.2009</v>
          </cell>
          <cell r="R273" t="str">
            <v>31.12.9999</v>
          </cell>
          <cell r="S273" t="str">
            <v>500000000106</v>
          </cell>
          <cell r="T273">
            <v>0</v>
          </cell>
          <cell r="U273">
            <v>0</v>
          </cell>
          <cell r="V273" t="str">
            <v>00000012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 t="str">
            <v>X</v>
          </cell>
          <cell r="AB273">
            <v>0</v>
          </cell>
          <cell r="AC273">
            <v>0</v>
          </cell>
          <cell r="AD273" t="str">
            <v>0.00</v>
          </cell>
          <cell r="AE273" t="str">
            <v>0.00</v>
          </cell>
          <cell r="AF273">
            <v>0</v>
          </cell>
          <cell r="AG273">
            <v>0</v>
          </cell>
          <cell r="AH273">
            <v>0</v>
          </cell>
          <cell r="AI273" t="str">
            <v>Glucose Syrup-BK-42/40-03</v>
          </cell>
          <cell r="AJ273">
            <v>1000</v>
          </cell>
          <cell r="AK273">
            <v>1669.4739999999999</v>
          </cell>
        </row>
        <row r="274">
          <cell r="C274" t="str">
            <v>M</v>
          </cell>
          <cell r="D274" t="str">
            <v>01440300AE</v>
          </cell>
          <cell r="E274" t="str">
            <v>Glucose Syrup-Flexi-43/40-01</v>
          </cell>
          <cell r="F274" t="str">
            <v>5320</v>
          </cell>
          <cell r="G274" t="str">
            <v>1</v>
          </cell>
          <cell r="H274" t="str">
            <v>1</v>
          </cell>
          <cell r="I274" t="str">
            <v>Glucose Syrup 43 Be'/Flexibag-SPI</v>
          </cell>
          <cell r="J274" t="str">
            <v>TO</v>
          </cell>
          <cell r="K274" t="str">
            <v>0010</v>
          </cell>
          <cell r="L274" t="str">
            <v>L</v>
          </cell>
          <cell r="M274" t="str">
            <v>000000000000200050</v>
          </cell>
          <cell r="N274" t="str">
            <v>Slurry</v>
          </cell>
          <cell r="O274" t="str">
            <v>TO</v>
          </cell>
          <cell r="P274" t="str">
            <v>X</v>
          </cell>
          <cell r="Q274" t="str">
            <v>01.09.2009</v>
          </cell>
          <cell r="R274" t="str">
            <v>31.12.9999</v>
          </cell>
          <cell r="S274" t="str">
            <v>500000000106</v>
          </cell>
          <cell r="T274">
            <v>0</v>
          </cell>
          <cell r="U274">
            <v>0</v>
          </cell>
          <cell r="V274" t="str">
            <v>00000001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 t="str">
            <v>X</v>
          </cell>
          <cell r="AB274">
            <v>0</v>
          </cell>
          <cell r="AC274">
            <v>0</v>
          </cell>
          <cell r="AD274" t="str">
            <v>0.00</v>
          </cell>
          <cell r="AE274" t="str">
            <v>0.00</v>
          </cell>
          <cell r="AF274">
            <v>0</v>
          </cell>
          <cell r="AG274">
            <v>0</v>
          </cell>
          <cell r="AH274">
            <v>0</v>
          </cell>
          <cell r="AI274" t="str">
            <v>Glucose Syrup-Flexi-43/40</v>
          </cell>
          <cell r="AJ274">
            <v>1000</v>
          </cell>
          <cell r="AK274">
            <v>1837.529</v>
          </cell>
        </row>
        <row r="275">
          <cell r="C275" t="str">
            <v>M</v>
          </cell>
          <cell r="D275" t="str">
            <v>01440300AE</v>
          </cell>
          <cell r="E275" t="str">
            <v>Glucose Syrup-Flexi-43/40-01</v>
          </cell>
          <cell r="F275" t="str">
            <v>5320</v>
          </cell>
          <cell r="G275" t="str">
            <v>1</v>
          </cell>
          <cell r="H275" t="str">
            <v>1</v>
          </cell>
          <cell r="I275" t="str">
            <v>Glucose Syrup 43 Be'/Flexibag-SPI</v>
          </cell>
          <cell r="J275" t="str">
            <v>TO</v>
          </cell>
          <cell r="K275" t="str">
            <v>0020</v>
          </cell>
          <cell r="L275" t="str">
            <v>L</v>
          </cell>
          <cell r="M275" t="str">
            <v>000000000000250164</v>
          </cell>
          <cell r="N275" t="str">
            <v>Liquozyme Supra (gallon/30kg.)</v>
          </cell>
          <cell r="O275" t="str">
            <v>KG</v>
          </cell>
          <cell r="P275">
            <v>0</v>
          </cell>
          <cell r="Q275" t="str">
            <v>01.09.2009</v>
          </cell>
          <cell r="R275" t="str">
            <v>31.12.9999</v>
          </cell>
          <cell r="S275" t="str">
            <v>500000000106</v>
          </cell>
          <cell r="T275">
            <v>0</v>
          </cell>
          <cell r="U275">
            <v>0</v>
          </cell>
          <cell r="V275" t="str">
            <v>00000002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 t="str">
            <v>X</v>
          </cell>
          <cell r="AB275">
            <v>0</v>
          </cell>
          <cell r="AC275">
            <v>0</v>
          </cell>
          <cell r="AD275" t="str">
            <v>0.00</v>
          </cell>
          <cell r="AE275" t="str">
            <v>0.00</v>
          </cell>
          <cell r="AF275">
            <v>0</v>
          </cell>
          <cell r="AG275">
            <v>0</v>
          </cell>
          <cell r="AH275">
            <v>0</v>
          </cell>
          <cell r="AI275" t="str">
            <v>Glucose Syrup-Flexi-43/40</v>
          </cell>
          <cell r="AJ275">
            <v>1000</v>
          </cell>
          <cell r="AK275">
            <v>507.15800000000002</v>
          </cell>
        </row>
        <row r="276">
          <cell r="C276" t="str">
            <v>M</v>
          </cell>
          <cell r="D276" t="str">
            <v>01440300AE</v>
          </cell>
          <cell r="E276" t="str">
            <v>Glucose Syrup-Flexi-43/40-01</v>
          </cell>
          <cell r="F276" t="str">
            <v>5320</v>
          </cell>
          <cell r="G276" t="str">
            <v>1</v>
          </cell>
          <cell r="H276" t="str">
            <v>1</v>
          </cell>
          <cell r="I276" t="str">
            <v>Glucose Syrup 43 Be'/Flexibag-SPI</v>
          </cell>
          <cell r="J276" t="str">
            <v>TO</v>
          </cell>
          <cell r="K276" t="str">
            <v>0030</v>
          </cell>
          <cell r="L276" t="str">
            <v>L</v>
          </cell>
          <cell r="M276" t="str">
            <v>000000000000250158</v>
          </cell>
          <cell r="N276" t="str">
            <v>Fungamyl 800L (30kg / drum)</v>
          </cell>
          <cell r="O276" t="str">
            <v>KG</v>
          </cell>
          <cell r="P276">
            <v>0</v>
          </cell>
          <cell r="Q276" t="str">
            <v>01.09.2009</v>
          </cell>
          <cell r="R276" t="str">
            <v>31.12.9999</v>
          </cell>
          <cell r="S276" t="str">
            <v>500000000106</v>
          </cell>
          <cell r="T276">
            <v>0</v>
          </cell>
          <cell r="U276">
            <v>0</v>
          </cell>
          <cell r="V276" t="str">
            <v>00000003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 t="str">
            <v>X</v>
          </cell>
          <cell r="AB276">
            <v>0</v>
          </cell>
          <cell r="AC276">
            <v>0</v>
          </cell>
          <cell r="AD276" t="str">
            <v>0.00</v>
          </cell>
          <cell r="AE276" t="str">
            <v>0.00</v>
          </cell>
          <cell r="AF276">
            <v>0</v>
          </cell>
          <cell r="AG276">
            <v>0</v>
          </cell>
          <cell r="AH276">
            <v>0</v>
          </cell>
          <cell r="AI276" t="str">
            <v>Glucose Syrup-Flexi-43/40</v>
          </cell>
          <cell r="AJ276">
            <v>1000</v>
          </cell>
          <cell r="AK276">
            <v>338.10500000000002</v>
          </cell>
        </row>
        <row r="277">
          <cell r="C277" t="str">
            <v>M</v>
          </cell>
          <cell r="D277" t="str">
            <v>01440300AE</v>
          </cell>
          <cell r="E277" t="str">
            <v>Glucose Syrup-Flexi-43/40-01</v>
          </cell>
          <cell r="F277" t="str">
            <v>5320</v>
          </cell>
          <cell r="G277" t="str">
            <v>1</v>
          </cell>
          <cell r="H277" t="str">
            <v>1</v>
          </cell>
          <cell r="I277" t="str">
            <v>Glucose Syrup 43 Be'/Flexibag-SPI</v>
          </cell>
          <cell r="J277" t="str">
            <v>TO</v>
          </cell>
          <cell r="K277" t="str">
            <v>0040</v>
          </cell>
          <cell r="L277" t="str">
            <v>L</v>
          </cell>
          <cell r="M277" t="str">
            <v>000000000000250152</v>
          </cell>
          <cell r="N277" t="str">
            <v>Sodium Matabisulphite 25kg.</v>
          </cell>
          <cell r="O277" t="str">
            <v>KG</v>
          </cell>
          <cell r="P277">
            <v>0</v>
          </cell>
          <cell r="Q277" t="str">
            <v>01.09.2009</v>
          </cell>
          <cell r="R277" t="str">
            <v>31.12.9999</v>
          </cell>
          <cell r="S277" t="str">
            <v>500000000106</v>
          </cell>
          <cell r="T277">
            <v>0</v>
          </cell>
          <cell r="U277">
            <v>0</v>
          </cell>
          <cell r="V277" t="str">
            <v>00000004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 t="str">
            <v>X</v>
          </cell>
          <cell r="AB277">
            <v>0</v>
          </cell>
          <cell r="AC277">
            <v>0</v>
          </cell>
          <cell r="AD277" t="str">
            <v>0.00</v>
          </cell>
          <cell r="AE277" t="str">
            <v>0.00</v>
          </cell>
          <cell r="AF277">
            <v>0</v>
          </cell>
          <cell r="AG277">
            <v>0</v>
          </cell>
          <cell r="AH277">
            <v>0</v>
          </cell>
          <cell r="AI277" t="str">
            <v>Glucose Syrup-Flexi-43/40</v>
          </cell>
          <cell r="AJ277">
            <v>1000</v>
          </cell>
          <cell r="AK277">
            <v>659.30499999999995</v>
          </cell>
        </row>
        <row r="278">
          <cell r="C278" t="str">
            <v>M</v>
          </cell>
          <cell r="D278" t="str">
            <v>01440300AE</v>
          </cell>
          <cell r="E278" t="str">
            <v>Glucose Syrup-Flexi-43/40-01</v>
          </cell>
          <cell r="F278" t="str">
            <v>5320</v>
          </cell>
          <cell r="G278" t="str">
            <v>1</v>
          </cell>
          <cell r="H278" t="str">
            <v>1</v>
          </cell>
          <cell r="I278" t="str">
            <v>Glucose Syrup 43 Be'/Flexibag-SPI</v>
          </cell>
          <cell r="J278" t="str">
            <v>TO</v>
          </cell>
          <cell r="K278" t="str">
            <v>0050</v>
          </cell>
          <cell r="L278" t="str">
            <v>L</v>
          </cell>
          <cell r="M278" t="str">
            <v>000000000000250160</v>
          </cell>
          <cell r="N278" t="str">
            <v>Hydrochloric  Acid 35%</v>
          </cell>
          <cell r="O278" t="str">
            <v>KG</v>
          </cell>
          <cell r="P278">
            <v>0</v>
          </cell>
          <cell r="Q278" t="str">
            <v>01.09.2009</v>
          </cell>
          <cell r="R278" t="str">
            <v>31.12.9999</v>
          </cell>
          <cell r="S278" t="str">
            <v>500000000106</v>
          </cell>
          <cell r="T278">
            <v>0</v>
          </cell>
          <cell r="U278">
            <v>0</v>
          </cell>
          <cell r="V278" t="str">
            <v>00000005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 t="str">
            <v>X</v>
          </cell>
          <cell r="AB278">
            <v>0</v>
          </cell>
          <cell r="AC278">
            <v>0</v>
          </cell>
          <cell r="AD278" t="str">
            <v>0.00</v>
          </cell>
          <cell r="AE278" t="str">
            <v>0.00</v>
          </cell>
          <cell r="AF278">
            <v>0</v>
          </cell>
          <cell r="AG278">
            <v>0</v>
          </cell>
          <cell r="AH278">
            <v>0</v>
          </cell>
          <cell r="AI278" t="str">
            <v>Glucose Syrup-Flexi-43/40</v>
          </cell>
          <cell r="AJ278">
            <v>1000</v>
          </cell>
          <cell r="AK278">
            <v>38036.841999999997</v>
          </cell>
        </row>
        <row r="279">
          <cell r="C279" t="str">
            <v>M</v>
          </cell>
          <cell r="D279" t="str">
            <v>01440300AE</v>
          </cell>
          <cell r="E279" t="str">
            <v>Glucose Syrup-Flexi-43/40-01</v>
          </cell>
          <cell r="F279" t="str">
            <v>5320</v>
          </cell>
          <cell r="G279" t="str">
            <v>1</v>
          </cell>
          <cell r="H279" t="str">
            <v>1</v>
          </cell>
          <cell r="I279" t="str">
            <v>Glucose Syrup 43 Be'/Flexibag-SPI</v>
          </cell>
          <cell r="J279" t="str">
            <v>TO</v>
          </cell>
          <cell r="K279" t="str">
            <v>0060</v>
          </cell>
          <cell r="L279" t="str">
            <v>L</v>
          </cell>
          <cell r="M279" t="str">
            <v>000000000000250187</v>
          </cell>
          <cell r="N279" t="str">
            <v>Sodium  Hydroxide (โซดาไฟ) 50%</v>
          </cell>
          <cell r="O279" t="str">
            <v>KG</v>
          </cell>
          <cell r="P279">
            <v>0</v>
          </cell>
          <cell r="Q279" t="str">
            <v>01.09.2009</v>
          </cell>
          <cell r="R279" t="str">
            <v>31.12.9999</v>
          </cell>
          <cell r="S279" t="str">
            <v>500000000106</v>
          </cell>
          <cell r="T279">
            <v>0</v>
          </cell>
          <cell r="U279">
            <v>0</v>
          </cell>
          <cell r="V279" t="str">
            <v>00000006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 t="str">
            <v>X</v>
          </cell>
          <cell r="AB279">
            <v>0</v>
          </cell>
          <cell r="AC279">
            <v>0</v>
          </cell>
          <cell r="AD279" t="str">
            <v>0.00</v>
          </cell>
          <cell r="AE279" t="str">
            <v>0.00</v>
          </cell>
          <cell r="AF279">
            <v>0</v>
          </cell>
          <cell r="AG279">
            <v>0</v>
          </cell>
          <cell r="AH279">
            <v>0</v>
          </cell>
          <cell r="AI279" t="str">
            <v>Glucose Syrup-Flexi-43/40</v>
          </cell>
          <cell r="AJ279">
            <v>1000</v>
          </cell>
          <cell r="AK279">
            <v>33810.525999999998</v>
          </cell>
        </row>
        <row r="280">
          <cell r="C280" t="str">
            <v>M</v>
          </cell>
          <cell r="D280" t="str">
            <v>01440300AE</v>
          </cell>
          <cell r="E280" t="str">
            <v>Glucose Syrup-Flexi-43/40-01</v>
          </cell>
          <cell r="F280" t="str">
            <v>5320</v>
          </cell>
          <cell r="G280" t="str">
            <v>1</v>
          </cell>
          <cell r="H280" t="str">
            <v>1</v>
          </cell>
          <cell r="I280" t="str">
            <v>Glucose Syrup 43 Be'/Flexibag-SPI</v>
          </cell>
          <cell r="J280" t="str">
            <v>TO</v>
          </cell>
          <cell r="K280" t="str">
            <v>0070</v>
          </cell>
          <cell r="L280" t="str">
            <v>L</v>
          </cell>
          <cell r="M280" t="str">
            <v>000000000000250750</v>
          </cell>
          <cell r="N280" t="str">
            <v>Activated Carbon YL303(20kg/bag)</v>
          </cell>
          <cell r="O280" t="str">
            <v>KG</v>
          </cell>
          <cell r="P280">
            <v>0</v>
          </cell>
          <cell r="Q280" t="str">
            <v>03.01.2013</v>
          </cell>
          <cell r="R280" t="str">
            <v>31.12.9999</v>
          </cell>
          <cell r="S280" t="str">
            <v>500000000603</v>
          </cell>
          <cell r="T280">
            <v>0</v>
          </cell>
          <cell r="U280">
            <v>0</v>
          </cell>
          <cell r="V280" t="str">
            <v>00000007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 t="str">
            <v>X</v>
          </cell>
          <cell r="AB280">
            <v>0</v>
          </cell>
          <cell r="AC280">
            <v>0</v>
          </cell>
          <cell r="AD280" t="str">
            <v>0.00</v>
          </cell>
          <cell r="AE280" t="str">
            <v>0.00</v>
          </cell>
          <cell r="AF280">
            <v>0</v>
          </cell>
          <cell r="AG280">
            <v>0</v>
          </cell>
          <cell r="AH280">
            <v>0</v>
          </cell>
          <cell r="AI280" t="str">
            <v>Glucose Syrup-Flexi-43/40</v>
          </cell>
          <cell r="AJ280">
            <v>1000</v>
          </cell>
          <cell r="AK280">
            <v>675</v>
          </cell>
        </row>
        <row r="281">
          <cell r="C281" t="str">
            <v>M</v>
          </cell>
          <cell r="D281" t="str">
            <v>01440300AE</v>
          </cell>
          <cell r="E281" t="str">
            <v>Glucose Syrup-Flexi-43/40-01</v>
          </cell>
          <cell r="F281" t="str">
            <v>5320</v>
          </cell>
          <cell r="G281" t="str">
            <v>1</v>
          </cell>
          <cell r="H281" t="str">
            <v>1</v>
          </cell>
          <cell r="I281" t="str">
            <v>Glucose Syrup 43 Be'/Flexibag-SPI</v>
          </cell>
          <cell r="J281" t="str">
            <v>TO</v>
          </cell>
          <cell r="K281" t="str">
            <v>0080</v>
          </cell>
          <cell r="L281" t="str">
            <v>L</v>
          </cell>
          <cell r="M281" t="str">
            <v>000000000000250814</v>
          </cell>
          <cell r="N281" t="str">
            <v>Filter Aid K700  20kg.</v>
          </cell>
          <cell r="O281" t="str">
            <v>KG</v>
          </cell>
          <cell r="P281">
            <v>0</v>
          </cell>
          <cell r="Q281" t="str">
            <v>01.09.2009</v>
          </cell>
          <cell r="R281" t="str">
            <v>31.12.9999</v>
          </cell>
          <cell r="S281" t="str">
            <v>500000000106</v>
          </cell>
          <cell r="T281">
            <v>0</v>
          </cell>
          <cell r="U281">
            <v>0</v>
          </cell>
          <cell r="V281" t="str">
            <v>00000008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 t="str">
            <v>X</v>
          </cell>
          <cell r="AB281">
            <v>0</v>
          </cell>
          <cell r="AC281">
            <v>0</v>
          </cell>
          <cell r="AD281" t="str">
            <v>0.00</v>
          </cell>
          <cell r="AE281" t="str">
            <v>0.00</v>
          </cell>
          <cell r="AF281">
            <v>0</v>
          </cell>
          <cell r="AG281">
            <v>0</v>
          </cell>
          <cell r="AH281">
            <v>0</v>
          </cell>
          <cell r="AI281" t="str">
            <v>Glucose Syrup-Flexi-43/40</v>
          </cell>
          <cell r="AJ281">
            <v>1000</v>
          </cell>
          <cell r="AK281">
            <v>8452.6319999999996</v>
          </cell>
        </row>
        <row r="282">
          <cell r="C282" t="str">
            <v>M</v>
          </cell>
          <cell r="D282" t="str">
            <v>01440300AE</v>
          </cell>
          <cell r="E282" t="str">
            <v>Glucose Syrup-Flexi-43/40-01</v>
          </cell>
          <cell r="F282" t="str">
            <v>5320</v>
          </cell>
          <cell r="G282" t="str">
            <v>1</v>
          </cell>
          <cell r="H282" t="str">
            <v>1</v>
          </cell>
          <cell r="I282" t="str">
            <v>Glucose Syrup 43 Be'/Flexibag-SPI</v>
          </cell>
          <cell r="J282" t="str">
            <v>TO</v>
          </cell>
          <cell r="K282" t="str">
            <v>0090</v>
          </cell>
          <cell r="L282" t="str">
            <v>L</v>
          </cell>
          <cell r="M282" t="str">
            <v>000000000000250162</v>
          </cell>
          <cell r="N282" t="str">
            <v>Sodium  Carbonate 20 Kg./Bag</v>
          </cell>
          <cell r="O282" t="str">
            <v>KG</v>
          </cell>
          <cell r="P282">
            <v>0</v>
          </cell>
          <cell r="Q282" t="str">
            <v>01.08.2010</v>
          </cell>
          <cell r="R282" t="str">
            <v>31.12.9999</v>
          </cell>
          <cell r="S282" t="str">
            <v>500000000480</v>
          </cell>
          <cell r="T282">
            <v>0</v>
          </cell>
          <cell r="U282">
            <v>0</v>
          </cell>
          <cell r="V282" t="str">
            <v>00000009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 t="str">
            <v>X</v>
          </cell>
          <cell r="AB282">
            <v>0</v>
          </cell>
          <cell r="AC282">
            <v>0</v>
          </cell>
          <cell r="AD282" t="str">
            <v>0.00</v>
          </cell>
          <cell r="AE282" t="str">
            <v>0.00</v>
          </cell>
          <cell r="AF282">
            <v>0</v>
          </cell>
          <cell r="AG282">
            <v>0</v>
          </cell>
          <cell r="AH282">
            <v>0</v>
          </cell>
          <cell r="AI282" t="str">
            <v>Glucose Syrup-Flexi-43/40</v>
          </cell>
          <cell r="AJ282">
            <v>1000</v>
          </cell>
          <cell r="AK282">
            <v>591.68399999999997</v>
          </cell>
        </row>
        <row r="283">
          <cell r="C283" t="str">
            <v>M</v>
          </cell>
          <cell r="D283" t="str">
            <v>01440300AE</v>
          </cell>
          <cell r="E283" t="str">
            <v>Glucose Syrup-Flexi-43/40-01</v>
          </cell>
          <cell r="F283" t="str">
            <v>5320</v>
          </cell>
          <cell r="G283" t="str">
            <v>1</v>
          </cell>
          <cell r="H283" t="str">
            <v>1</v>
          </cell>
          <cell r="I283" t="str">
            <v>Glucose Syrup 43 Be'/Flexibag-SPI</v>
          </cell>
          <cell r="J283" t="str">
            <v>TO</v>
          </cell>
          <cell r="K283" t="str">
            <v>0100</v>
          </cell>
          <cell r="L283" t="str">
            <v>L</v>
          </cell>
          <cell r="M283" t="str">
            <v>000000000000200053</v>
          </cell>
          <cell r="N283" t="str">
            <v>Treated Water</v>
          </cell>
          <cell r="O283" t="str">
            <v>M3</v>
          </cell>
          <cell r="P283" t="str">
            <v>X</v>
          </cell>
          <cell r="Q283" t="str">
            <v>01.09.2009</v>
          </cell>
          <cell r="R283" t="str">
            <v>31.12.9999</v>
          </cell>
          <cell r="S283" t="str">
            <v>500000000106</v>
          </cell>
          <cell r="T283">
            <v>0</v>
          </cell>
          <cell r="U283">
            <v>0</v>
          </cell>
          <cell r="V283" t="str">
            <v>00000010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 t="str">
            <v>X</v>
          </cell>
          <cell r="AB283">
            <v>0</v>
          </cell>
          <cell r="AC283">
            <v>0</v>
          </cell>
          <cell r="AD283" t="str">
            <v>0.00</v>
          </cell>
          <cell r="AE283" t="str">
            <v>0.00</v>
          </cell>
          <cell r="AF283">
            <v>0</v>
          </cell>
          <cell r="AG283">
            <v>0</v>
          </cell>
          <cell r="AH283">
            <v>0</v>
          </cell>
          <cell r="AI283" t="str">
            <v>Glucose Syrup-Flexi-43/40</v>
          </cell>
          <cell r="AJ283">
            <v>1000</v>
          </cell>
          <cell r="AK283">
            <v>8452.6319999999996</v>
          </cell>
        </row>
        <row r="284">
          <cell r="C284" t="str">
            <v>M</v>
          </cell>
          <cell r="D284" t="str">
            <v>01440300AE</v>
          </cell>
          <cell r="E284" t="str">
            <v>Glucose Syrup-Flexi-43/40-01</v>
          </cell>
          <cell r="F284" t="str">
            <v>5320</v>
          </cell>
          <cell r="G284" t="str">
            <v>1</v>
          </cell>
          <cell r="H284" t="str">
            <v>1</v>
          </cell>
          <cell r="I284" t="str">
            <v>Glucose Syrup 43 Be'/Flexibag-SPI</v>
          </cell>
          <cell r="J284" t="str">
            <v>TO</v>
          </cell>
          <cell r="K284" t="str">
            <v>0110</v>
          </cell>
          <cell r="L284" t="str">
            <v>L</v>
          </cell>
          <cell r="M284" t="str">
            <v>000000000000250176</v>
          </cell>
          <cell r="N284" t="str">
            <v>Electricity</v>
          </cell>
          <cell r="O284" t="str">
            <v>KWH</v>
          </cell>
          <cell r="P284">
            <v>0</v>
          </cell>
          <cell r="Q284" t="str">
            <v>01.09.2009</v>
          </cell>
          <cell r="R284" t="str">
            <v>31.12.9999</v>
          </cell>
          <cell r="S284" t="str">
            <v>500000000106</v>
          </cell>
          <cell r="T284">
            <v>0</v>
          </cell>
          <cell r="U284">
            <v>0</v>
          </cell>
          <cell r="V284" t="str">
            <v>00000011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 t="str">
            <v>X</v>
          </cell>
          <cell r="AB284">
            <v>0</v>
          </cell>
          <cell r="AC284">
            <v>0</v>
          </cell>
          <cell r="AD284" t="str">
            <v>0.00</v>
          </cell>
          <cell r="AE284" t="str">
            <v>0.00</v>
          </cell>
          <cell r="AF284">
            <v>0</v>
          </cell>
          <cell r="AG284">
            <v>0</v>
          </cell>
          <cell r="AH284">
            <v>0</v>
          </cell>
          <cell r="AI284" t="str">
            <v>Glucose Syrup-Flexi-43/40</v>
          </cell>
          <cell r="AJ284">
            <v>1000</v>
          </cell>
          <cell r="AK284">
            <v>54942.105000000003</v>
          </cell>
        </row>
        <row r="285">
          <cell r="C285" t="str">
            <v>M</v>
          </cell>
          <cell r="D285" t="str">
            <v>01440300AE</v>
          </cell>
          <cell r="E285" t="str">
            <v>Glucose Syrup-Flexi-43/40-01</v>
          </cell>
          <cell r="F285" t="str">
            <v>5320</v>
          </cell>
          <cell r="G285" t="str">
            <v>1</v>
          </cell>
          <cell r="H285" t="str">
            <v>1</v>
          </cell>
          <cell r="I285" t="str">
            <v>Glucose Syrup 43 Be'/Flexibag-SPI</v>
          </cell>
          <cell r="J285" t="str">
            <v>TO</v>
          </cell>
          <cell r="K285" t="str">
            <v>0120</v>
          </cell>
          <cell r="L285" t="str">
            <v>L</v>
          </cell>
          <cell r="M285" t="str">
            <v>000000000000200052</v>
          </cell>
          <cell r="N285" t="str">
            <v>Steam</v>
          </cell>
          <cell r="O285" t="str">
            <v>TO</v>
          </cell>
          <cell r="P285" t="str">
            <v>X</v>
          </cell>
          <cell r="Q285" t="str">
            <v>01.09.2009</v>
          </cell>
          <cell r="R285" t="str">
            <v>31.12.9999</v>
          </cell>
          <cell r="S285" t="str">
            <v>500000000106</v>
          </cell>
          <cell r="T285">
            <v>0</v>
          </cell>
          <cell r="U285">
            <v>0</v>
          </cell>
          <cell r="V285" t="str">
            <v>00000012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 t="str">
            <v>X</v>
          </cell>
          <cell r="AB285">
            <v>0</v>
          </cell>
          <cell r="AC285">
            <v>0</v>
          </cell>
          <cell r="AD285" t="str">
            <v>0.00</v>
          </cell>
          <cell r="AE285" t="str">
            <v>0.00</v>
          </cell>
          <cell r="AF285">
            <v>0</v>
          </cell>
          <cell r="AG285">
            <v>0</v>
          </cell>
          <cell r="AH285">
            <v>0</v>
          </cell>
          <cell r="AI285" t="str">
            <v>Glucose Syrup-Flexi-43/40</v>
          </cell>
          <cell r="AJ285">
            <v>1000</v>
          </cell>
          <cell r="AK285">
            <v>1690.5260000000001</v>
          </cell>
        </row>
        <row r="286">
          <cell r="C286" t="str">
            <v>M</v>
          </cell>
          <cell r="D286" t="str">
            <v>01440300AE</v>
          </cell>
          <cell r="E286" t="str">
            <v>Glucose Syrup-Flexi-43/40-01</v>
          </cell>
          <cell r="F286" t="str">
            <v>5320</v>
          </cell>
          <cell r="G286" t="str">
            <v>1</v>
          </cell>
          <cell r="H286" t="str">
            <v>1</v>
          </cell>
          <cell r="I286" t="str">
            <v>Glucose Syrup 43 Be'/Flexibag-SPI</v>
          </cell>
          <cell r="J286" t="str">
            <v>TO</v>
          </cell>
          <cell r="K286" t="str">
            <v>0130</v>
          </cell>
          <cell r="L286" t="str">
            <v>L</v>
          </cell>
          <cell r="M286" t="str">
            <v>000000000000600197</v>
          </cell>
          <cell r="N286" t="str">
            <v>Flexi bag with heating pad</v>
          </cell>
          <cell r="O286" t="str">
            <v>EA</v>
          </cell>
          <cell r="P286">
            <v>0</v>
          </cell>
          <cell r="Q286" t="str">
            <v>01.09.2009</v>
          </cell>
          <cell r="R286" t="str">
            <v>31.12.9999</v>
          </cell>
          <cell r="S286" t="str">
            <v>500000000106</v>
          </cell>
          <cell r="T286">
            <v>0</v>
          </cell>
          <cell r="U286">
            <v>0</v>
          </cell>
          <cell r="V286" t="str">
            <v>00000013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 t="str">
            <v>X</v>
          </cell>
          <cell r="AB286">
            <v>0</v>
          </cell>
          <cell r="AC286">
            <v>0</v>
          </cell>
          <cell r="AD286" t="str">
            <v>0.00</v>
          </cell>
          <cell r="AE286" t="str">
            <v>0.00</v>
          </cell>
          <cell r="AF286">
            <v>0</v>
          </cell>
          <cell r="AG286">
            <v>0</v>
          </cell>
          <cell r="AH286">
            <v>0</v>
          </cell>
          <cell r="AI286" t="str">
            <v>Glucose Syrup-Flexi-43/40</v>
          </cell>
          <cell r="AJ286">
            <v>1000</v>
          </cell>
          <cell r="AK286">
            <v>41.667000000000002</v>
          </cell>
        </row>
        <row r="287">
          <cell r="C287" t="str">
            <v>M</v>
          </cell>
          <cell r="D287" t="str">
            <v>01440300AE</v>
          </cell>
          <cell r="E287" t="str">
            <v>Glucose Syrup-Flexi-43/40-01</v>
          </cell>
          <cell r="F287" t="str">
            <v>5320</v>
          </cell>
          <cell r="G287" t="str">
            <v>1</v>
          </cell>
          <cell r="H287" t="str">
            <v>1</v>
          </cell>
          <cell r="I287" t="str">
            <v>Glucose Syrup 43 Be'/Flexibag-SPI</v>
          </cell>
          <cell r="J287" t="str">
            <v>TO</v>
          </cell>
          <cell r="K287" t="str">
            <v>0140</v>
          </cell>
          <cell r="L287" t="str">
            <v>L</v>
          </cell>
          <cell r="M287" t="str">
            <v>000000000000250631</v>
          </cell>
          <cell r="N287" t="str">
            <v>Activated Carbon S4W10LT-01 (20 kg/Bag)</v>
          </cell>
          <cell r="O287" t="str">
            <v>KG</v>
          </cell>
          <cell r="P287">
            <v>0</v>
          </cell>
          <cell r="Q287" t="str">
            <v>03.01.2013</v>
          </cell>
          <cell r="R287" t="str">
            <v>31.12.9999</v>
          </cell>
          <cell r="S287" t="str">
            <v>500000000603</v>
          </cell>
          <cell r="T287">
            <v>0</v>
          </cell>
          <cell r="U287">
            <v>0</v>
          </cell>
          <cell r="V287" t="str">
            <v>00000016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 t="str">
            <v>X</v>
          </cell>
          <cell r="AB287">
            <v>0</v>
          </cell>
          <cell r="AC287">
            <v>0</v>
          </cell>
          <cell r="AD287" t="str">
            <v>0.00</v>
          </cell>
          <cell r="AE287" t="str">
            <v>0.00</v>
          </cell>
          <cell r="AF287">
            <v>0</v>
          </cell>
          <cell r="AG287">
            <v>0</v>
          </cell>
          <cell r="AH287">
            <v>0</v>
          </cell>
          <cell r="AI287" t="str">
            <v>Glucose Syrup-Flexi-43/40</v>
          </cell>
          <cell r="AJ287">
            <v>1000</v>
          </cell>
          <cell r="AK287">
            <v>225</v>
          </cell>
        </row>
        <row r="288">
          <cell r="C288" t="str">
            <v>M</v>
          </cell>
          <cell r="D288" t="str">
            <v>01440300OI</v>
          </cell>
          <cell r="E288" t="str">
            <v>Glucose Syrup-PD-43/40</v>
          </cell>
          <cell r="F288" t="str">
            <v>5320</v>
          </cell>
          <cell r="G288" t="str">
            <v>1</v>
          </cell>
          <cell r="H288" t="str">
            <v>1</v>
          </cell>
          <cell r="I288" t="str">
            <v>Glucose Syrup 43 Be'/New Plastic Drum-JB</v>
          </cell>
          <cell r="J288" t="str">
            <v>TO</v>
          </cell>
          <cell r="K288" t="str">
            <v>0010</v>
          </cell>
          <cell r="L288" t="str">
            <v>L</v>
          </cell>
          <cell r="M288" t="str">
            <v>000000000000200050</v>
          </cell>
          <cell r="N288" t="str">
            <v>Slurry</v>
          </cell>
          <cell r="O288" t="str">
            <v>TO</v>
          </cell>
          <cell r="P288" t="str">
            <v>X</v>
          </cell>
          <cell r="Q288" t="str">
            <v>01.09.2009</v>
          </cell>
          <cell r="R288" t="str">
            <v>31.12.9999</v>
          </cell>
          <cell r="S288" t="str">
            <v>500000000106</v>
          </cell>
          <cell r="T288">
            <v>0</v>
          </cell>
          <cell r="U288">
            <v>0</v>
          </cell>
          <cell r="V288" t="str">
            <v>00000001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>X</v>
          </cell>
          <cell r="AB288">
            <v>0</v>
          </cell>
          <cell r="AC288">
            <v>0</v>
          </cell>
          <cell r="AD288" t="str">
            <v>0.00</v>
          </cell>
          <cell r="AE288" t="str">
            <v>0.00</v>
          </cell>
          <cell r="AF288">
            <v>0</v>
          </cell>
          <cell r="AG288">
            <v>0</v>
          </cell>
          <cell r="AH288">
            <v>0</v>
          </cell>
          <cell r="AI288" t="str">
            <v>Glucose Syrup-PD-43/40</v>
          </cell>
          <cell r="AJ288">
            <v>1000</v>
          </cell>
          <cell r="AK288">
            <v>1855.835</v>
          </cell>
        </row>
        <row r="289">
          <cell r="C289" t="str">
            <v>M</v>
          </cell>
          <cell r="D289" t="str">
            <v>01440300OI</v>
          </cell>
          <cell r="E289" t="str">
            <v>Glucose Syrup-PD-43/40</v>
          </cell>
          <cell r="F289" t="str">
            <v>5320</v>
          </cell>
          <cell r="G289" t="str">
            <v>1</v>
          </cell>
          <cell r="H289" t="str">
            <v>1</v>
          </cell>
          <cell r="I289" t="str">
            <v>Glucose Syrup 43 Be'/New Plastic Drum-JB</v>
          </cell>
          <cell r="J289" t="str">
            <v>TO</v>
          </cell>
          <cell r="K289" t="str">
            <v>0020</v>
          </cell>
          <cell r="L289" t="str">
            <v>L</v>
          </cell>
          <cell r="M289" t="str">
            <v>000000000000250164</v>
          </cell>
          <cell r="N289" t="str">
            <v>Liquozyme Supra (gallon/30kg.)</v>
          </cell>
          <cell r="O289" t="str">
            <v>KG</v>
          </cell>
          <cell r="P289">
            <v>0</v>
          </cell>
          <cell r="Q289" t="str">
            <v>01.09.2009</v>
          </cell>
          <cell r="R289" t="str">
            <v>31.12.9999</v>
          </cell>
          <cell r="S289" t="str">
            <v>500000000106</v>
          </cell>
          <cell r="T289">
            <v>0</v>
          </cell>
          <cell r="U289">
            <v>0</v>
          </cell>
          <cell r="V289" t="str">
            <v>00000002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 t="str">
            <v>X</v>
          </cell>
          <cell r="AB289">
            <v>0</v>
          </cell>
          <cell r="AC289">
            <v>0</v>
          </cell>
          <cell r="AD289" t="str">
            <v>0.00</v>
          </cell>
          <cell r="AE289" t="str">
            <v>0.00</v>
          </cell>
          <cell r="AF289">
            <v>0</v>
          </cell>
          <cell r="AG289">
            <v>0</v>
          </cell>
          <cell r="AH289">
            <v>0</v>
          </cell>
          <cell r="AI289" t="str">
            <v>Glucose Syrup-PD-43/40</v>
          </cell>
          <cell r="AJ289">
            <v>1000</v>
          </cell>
          <cell r="AK289">
            <v>512.21100000000001</v>
          </cell>
        </row>
        <row r="290">
          <cell r="C290" t="str">
            <v>M</v>
          </cell>
          <cell r="D290" t="str">
            <v>01440300OI</v>
          </cell>
          <cell r="E290" t="str">
            <v>Glucose Syrup-PD-43/40</v>
          </cell>
          <cell r="F290" t="str">
            <v>5320</v>
          </cell>
          <cell r="G290" t="str">
            <v>1</v>
          </cell>
          <cell r="H290" t="str">
            <v>1</v>
          </cell>
          <cell r="I290" t="str">
            <v>Glucose Syrup 43 Be'/New Plastic Drum-JB</v>
          </cell>
          <cell r="J290" t="str">
            <v>TO</v>
          </cell>
          <cell r="K290" t="str">
            <v>0030</v>
          </cell>
          <cell r="L290" t="str">
            <v>L</v>
          </cell>
          <cell r="M290" t="str">
            <v>000000000000250152</v>
          </cell>
          <cell r="N290" t="str">
            <v>Sodium Matabisulphite 25kg.</v>
          </cell>
          <cell r="O290" t="str">
            <v>KG</v>
          </cell>
          <cell r="P290">
            <v>0</v>
          </cell>
          <cell r="Q290" t="str">
            <v>01.09.2009</v>
          </cell>
          <cell r="R290" t="str">
            <v>31.12.9999</v>
          </cell>
          <cell r="S290" t="str">
            <v>500000000106</v>
          </cell>
          <cell r="T290">
            <v>0</v>
          </cell>
          <cell r="U290">
            <v>0</v>
          </cell>
          <cell r="V290" t="str">
            <v>00000003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 t="str">
            <v>X</v>
          </cell>
          <cell r="AB290">
            <v>0</v>
          </cell>
          <cell r="AC290">
            <v>0</v>
          </cell>
          <cell r="AD290" t="str">
            <v>0.00</v>
          </cell>
          <cell r="AE290" t="str">
            <v>0.00</v>
          </cell>
          <cell r="AF290">
            <v>0</v>
          </cell>
          <cell r="AG290">
            <v>0</v>
          </cell>
          <cell r="AH290">
            <v>0</v>
          </cell>
          <cell r="AI290" t="str">
            <v>Glucose Syrup-PD-43/40</v>
          </cell>
          <cell r="AJ290">
            <v>1000</v>
          </cell>
          <cell r="AK290">
            <v>665.87400000000002</v>
          </cell>
        </row>
        <row r="291">
          <cell r="C291" t="str">
            <v>M</v>
          </cell>
          <cell r="D291" t="str">
            <v>01440300OI</v>
          </cell>
          <cell r="E291" t="str">
            <v>Glucose Syrup-PD-43/40</v>
          </cell>
          <cell r="F291" t="str">
            <v>5320</v>
          </cell>
          <cell r="G291" t="str">
            <v>1</v>
          </cell>
          <cell r="H291" t="str">
            <v>1</v>
          </cell>
          <cell r="I291" t="str">
            <v>Glucose Syrup 43 Be'/New Plastic Drum-JB</v>
          </cell>
          <cell r="J291" t="str">
            <v>TO</v>
          </cell>
          <cell r="K291" t="str">
            <v>0040</v>
          </cell>
          <cell r="L291" t="str">
            <v>L</v>
          </cell>
          <cell r="M291" t="str">
            <v>000000000000250160</v>
          </cell>
          <cell r="N291" t="str">
            <v>Hydrochloric  Acid 35%</v>
          </cell>
          <cell r="O291" t="str">
            <v>KG</v>
          </cell>
          <cell r="P291">
            <v>0</v>
          </cell>
          <cell r="Q291" t="str">
            <v>01.09.2009</v>
          </cell>
          <cell r="R291" t="str">
            <v>31.12.9999</v>
          </cell>
          <cell r="S291" t="str">
            <v>500000000106</v>
          </cell>
          <cell r="T291">
            <v>0</v>
          </cell>
          <cell r="U291">
            <v>0</v>
          </cell>
          <cell r="V291" t="str">
            <v>00000004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 t="str">
            <v>X</v>
          </cell>
          <cell r="AB291">
            <v>0</v>
          </cell>
          <cell r="AC291">
            <v>0</v>
          </cell>
          <cell r="AD291" t="str">
            <v>0.00</v>
          </cell>
          <cell r="AE291" t="str">
            <v>0.00</v>
          </cell>
          <cell r="AF291">
            <v>0</v>
          </cell>
          <cell r="AG291">
            <v>0</v>
          </cell>
          <cell r="AH291">
            <v>0</v>
          </cell>
          <cell r="AI291" t="str">
            <v>Glucose Syrup-PD-43/40</v>
          </cell>
          <cell r="AJ291">
            <v>1000</v>
          </cell>
          <cell r="AK291">
            <v>38415.788999999997</v>
          </cell>
        </row>
        <row r="292">
          <cell r="C292" t="str">
            <v>M</v>
          </cell>
          <cell r="D292" t="str">
            <v>01440300OI</v>
          </cell>
          <cell r="E292" t="str">
            <v>Glucose Syrup-PD-43/40</v>
          </cell>
          <cell r="F292" t="str">
            <v>5320</v>
          </cell>
          <cell r="G292" t="str">
            <v>1</v>
          </cell>
          <cell r="H292" t="str">
            <v>1</v>
          </cell>
          <cell r="I292" t="str">
            <v>Glucose Syrup 43 Be'/New Plastic Drum-JB</v>
          </cell>
          <cell r="J292" t="str">
            <v>TO</v>
          </cell>
          <cell r="K292" t="str">
            <v>0050</v>
          </cell>
          <cell r="L292" t="str">
            <v>L</v>
          </cell>
          <cell r="M292" t="str">
            <v>000000000000250187</v>
          </cell>
          <cell r="N292" t="str">
            <v>Sodium  Hydroxide (โซดาไฟ) 50%</v>
          </cell>
          <cell r="O292" t="str">
            <v>KG</v>
          </cell>
          <cell r="P292">
            <v>0</v>
          </cell>
          <cell r="Q292" t="str">
            <v>01.09.2009</v>
          </cell>
          <cell r="R292" t="str">
            <v>31.12.9999</v>
          </cell>
          <cell r="S292" t="str">
            <v>500000000106</v>
          </cell>
          <cell r="T292">
            <v>0</v>
          </cell>
          <cell r="U292">
            <v>0</v>
          </cell>
          <cell r="V292" t="str">
            <v>00000005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 t="str">
            <v>X</v>
          </cell>
          <cell r="AB292">
            <v>0</v>
          </cell>
          <cell r="AC292">
            <v>0</v>
          </cell>
          <cell r="AD292" t="str">
            <v>0.00</v>
          </cell>
          <cell r="AE292" t="str">
            <v>0.00</v>
          </cell>
          <cell r="AF292">
            <v>0</v>
          </cell>
          <cell r="AG292">
            <v>0</v>
          </cell>
          <cell r="AH292">
            <v>0</v>
          </cell>
          <cell r="AI292" t="str">
            <v>Glucose Syrup-PD-43/40</v>
          </cell>
          <cell r="AJ292">
            <v>1000</v>
          </cell>
          <cell r="AK292">
            <v>34147.368000000002</v>
          </cell>
        </row>
        <row r="293">
          <cell r="C293" t="str">
            <v>M</v>
          </cell>
          <cell r="D293" t="str">
            <v>01440300OI</v>
          </cell>
          <cell r="E293" t="str">
            <v>Glucose Syrup-PD-43/40</v>
          </cell>
          <cell r="F293" t="str">
            <v>5320</v>
          </cell>
          <cell r="G293" t="str">
            <v>1</v>
          </cell>
          <cell r="H293" t="str">
            <v>1</v>
          </cell>
          <cell r="I293" t="str">
            <v>Glucose Syrup 43 Be'/New Plastic Drum-JB</v>
          </cell>
          <cell r="J293" t="str">
            <v>TO</v>
          </cell>
          <cell r="K293" t="str">
            <v>0060</v>
          </cell>
          <cell r="L293" t="str">
            <v>L</v>
          </cell>
          <cell r="M293" t="str">
            <v>000000000000250750</v>
          </cell>
          <cell r="N293" t="str">
            <v>Activated Carbon YL303(20kg/bag)</v>
          </cell>
          <cell r="O293" t="str">
            <v>KG</v>
          </cell>
          <cell r="P293">
            <v>0</v>
          </cell>
          <cell r="Q293" t="str">
            <v>03.01.2013</v>
          </cell>
          <cell r="R293" t="str">
            <v>31.12.9999</v>
          </cell>
          <cell r="S293" t="str">
            <v>500000000603</v>
          </cell>
          <cell r="T293">
            <v>0</v>
          </cell>
          <cell r="U293">
            <v>0</v>
          </cell>
          <cell r="V293" t="str">
            <v>00000006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 t="str">
            <v>X</v>
          </cell>
          <cell r="AB293">
            <v>0</v>
          </cell>
          <cell r="AC293">
            <v>0</v>
          </cell>
          <cell r="AD293" t="str">
            <v>0.00</v>
          </cell>
          <cell r="AE293" t="str">
            <v>0.00</v>
          </cell>
          <cell r="AF293">
            <v>0</v>
          </cell>
          <cell r="AG293">
            <v>0</v>
          </cell>
          <cell r="AH293">
            <v>0</v>
          </cell>
          <cell r="AI293" t="str">
            <v>Glucose Syrup-PD-43/40</v>
          </cell>
          <cell r="AJ293">
            <v>1000</v>
          </cell>
          <cell r="AK293">
            <v>675</v>
          </cell>
        </row>
        <row r="294">
          <cell r="C294" t="str">
            <v>M</v>
          </cell>
          <cell r="D294" t="str">
            <v>01440300OI</v>
          </cell>
          <cell r="E294" t="str">
            <v>Glucose Syrup-PD-43/40</v>
          </cell>
          <cell r="F294" t="str">
            <v>5320</v>
          </cell>
          <cell r="G294" t="str">
            <v>1</v>
          </cell>
          <cell r="H294" t="str">
            <v>1</v>
          </cell>
          <cell r="I294" t="str">
            <v>Glucose Syrup 43 Be'/New Plastic Drum-JB</v>
          </cell>
          <cell r="J294" t="str">
            <v>TO</v>
          </cell>
          <cell r="K294" t="str">
            <v>0070</v>
          </cell>
          <cell r="L294" t="str">
            <v>L</v>
          </cell>
          <cell r="M294" t="str">
            <v>000000000000250814</v>
          </cell>
          <cell r="N294" t="str">
            <v>Filter Aid K700  20kg.</v>
          </cell>
          <cell r="O294" t="str">
            <v>KG</v>
          </cell>
          <cell r="P294">
            <v>0</v>
          </cell>
          <cell r="Q294" t="str">
            <v>01.09.2009</v>
          </cell>
          <cell r="R294" t="str">
            <v>31.12.9999</v>
          </cell>
          <cell r="S294" t="str">
            <v>500000000106</v>
          </cell>
          <cell r="T294">
            <v>0</v>
          </cell>
          <cell r="U294">
            <v>0</v>
          </cell>
          <cell r="V294" t="str">
            <v>00000007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 t="str">
            <v>X</v>
          </cell>
          <cell r="AB294">
            <v>0</v>
          </cell>
          <cell r="AC294">
            <v>0</v>
          </cell>
          <cell r="AD294" t="str">
            <v>0.00</v>
          </cell>
          <cell r="AE294" t="str">
            <v>0.00</v>
          </cell>
          <cell r="AF294">
            <v>0</v>
          </cell>
          <cell r="AG294">
            <v>0</v>
          </cell>
          <cell r="AH294">
            <v>0</v>
          </cell>
          <cell r="AI294" t="str">
            <v>Glucose Syrup-PD-43/40</v>
          </cell>
          <cell r="AJ294">
            <v>1000</v>
          </cell>
          <cell r="AK294">
            <v>8536.8420000000006</v>
          </cell>
        </row>
        <row r="295">
          <cell r="C295" t="str">
            <v>M</v>
          </cell>
          <cell r="D295" t="str">
            <v>01440300OI</v>
          </cell>
          <cell r="E295" t="str">
            <v>Glucose Syrup-PD-43/40</v>
          </cell>
          <cell r="F295" t="str">
            <v>5320</v>
          </cell>
          <cell r="G295" t="str">
            <v>1</v>
          </cell>
          <cell r="H295" t="str">
            <v>1</v>
          </cell>
          <cell r="I295" t="str">
            <v>Glucose Syrup 43 Be'/New Plastic Drum-JB</v>
          </cell>
          <cell r="J295" t="str">
            <v>TO</v>
          </cell>
          <cell r="K295" t="str">
            <v>0080</v>
          </cell>
          <cell r="L295" t="str">
            <v>L</v>
          </cell>
          <cell r="M295" t="str">
            <v>000000000000250162</v>
          </cell>
          <cell r="N295" t="str">
            <v>Sodium  Carbonate 20 Kg./Bag</v>
          </cell>
          <cell r="O295" t="str">
            <v>KG</v>
          </cell>
          <cell r="P295">
            <v>0</v>
          </cell>
          <cell r="Q295" t="str">
            <v>01.08.2010</v>
          </cell>
          <cell r="R295" t="str">
            <v>31.12.9999</v>
          </cell>
          <cell r="S295" t="str">
            <v>500000000480</v>
          </cell>
          <cell r="T295">
            <v>0</v>
          </cell>
          <cell r="U295">
            <v>0</v>
          </cell>
          <cell r="V295" t="str">
            <v>00000008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 t="str">
            <v>X</v>
          </cell>
          <cell r="AB295">
            <v>0</v>
          </cell>
          <cell r="AC295">
            <v>0</v>
          </cell>
          <cell r="AD295" t="str">
            <v>0.00</v>
          </cell>
          <cell r="AE295" t="str">
            <v>0.00</v>
          </cell>
          <cell r="AF295">
            <v>0</v>
          </cell>
          <cell r="AG295">
            <v>0</v>
          </cell>
          <cell r="AH295">
            <v>0</v>
          </cell>
          <cell r="AI295" t="str">
            <v>Glucose Syrup-PD-43/40</v>
          </cell>
          <cell r="AJ295">
            <v>1000</v>
          </cell>
          <cell r="AK295">
            <v>597.57899999999995</v>
          </cell>
        </row>
        <row r="296">
          <cell r="C296" t="str">
            <v>M</v>
          </cell>
          <cell r="D296" t="str">
            <v>01440300OI</v>
          </cell>
          <cell r="E296" t="str">
            <v>Glucose Syrup-PD-43/40</v>
          </cell>
          <cell r="F296" t="str">
            <v>5320</v>
          </cell>
          <cell r="G296" t="str">
            <v>1</v>
          </cell>
          <cell r="H296" t="str">
            <v>1</v>
          </cell>
          <cell r="I296" t="str">
            <v>Glucose Syrup 43 Be'/New Plastic Drum-JB</v>
          </cell>
          <cell r="J296" t="str">
            <v>TO</v>
          </cell>
          <cell r="K296" t="str">
            <v>0090</v>
          </cell>
          <cell r="L296" t="str">
            <v>L</v>
          </cell>
          <cell r="M296" t="str">
            <v>000000000000200053</v>
          </cell>
          <cell r="N296" t="str">
            <v>Treated Water</v>
          </cell>
          <cell r="O296" t="str">
            <v>M3</v>
          </cell>
          <cell r="P296" t="str">
            <v>X</v>
          </cell>
          <cell r="Q296" t="str">
            <v>01.09.2009</v>
          </cell>
          <cell r="R296" t="str">
            <v>31.12.9999</v>
          </cell>
          <cell r="S296" t="str">
            <v>500000000106</v>
          </cell>
          <cell r="T296">
            <v>0</v>
          </cell>
          <cell r="U296">
            <v>0</v>
          </cell>
          <cell r="V296" t="str">
            <v>00000009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 t="str">
            <v>X</v>
          </cell>
          <cell r="AB296">
            <v>0</v>
          </cell>
          <cell r="AC296">
            <v>0</v>
          </cell>
          <cell r="AD296" t="str">
            <v>0.00</v>
          </cell>
          <cell r="AE296" t="str">
            <v>0.00</v>
          </cell>
          <cell r="AF296">
            <v>0</v>
          </cell>
          <cell r="AG296">
            <v>0</v>
          </cell>
          <cell r="AH296">
            <v>0</v>
          </cell>
          <cell r="AI296" t="str">
            <v>Glucose Syrup-PD-43/40</v>
          </cell>
          <cell r="AJ296">
            <v>1000</v>
          </cell>
          <cell r="AK296">
            <v>8536.8420000000006</v>
          </cell>
        </row>
        <row r="297">
          <cell r="C297" t="str">
            <v>M</v>
          </cell>
          <cell r="D297" t="str">
            <v>01440300OI</v>
          </cell>
          <cell r="E297" t="str">
            <v>Glucose Syrup-PD-43/40</v>
          </cell>
          <cell r="F297" t="str">
            <v>5320</v>
          </cell>
          <cell r="G297" t="str">
            <v>1</v>
          </cell>
          <cell r="H297" t="str">
            <v>1</v>
          </cell>
          <cell r="I297" t="str">
            <v>Glucose Syrup 43 Be'/New Plastic Drum-JB</v>
          </cell>
          <cell r="J297" t="str">
            <v>TO</v>
          </cell>
          <cell r="K297" t="str">
            <v>0100</v>
          </cell>
          <cell r="L297" t="str">
            <v>L</v>
          </cell>
          <cell r="M297" t="str">
            <v>000000000000250176</v>
          </cell>
          <cell r="N297" t="str">
            <v>Electricity</v>
          </cell>
          <cell r="O297" t="str">
            <v>KWH</v>
          </cell>
          <cell r="P297">
            <v>0</v>
          </cell>
          <cell r="Q297" t="str">
            <v>01.09.2009</v>
          </cell>
          <cell r="R297" t="str">
            <v>31.12.9999</v>
          </cell>
          <cell r="S297" t="str">
            <v>500000000106</v>
          </cell>
          <cell r="T297">
            <v>0</v>
          </cell>
          <cell r="U297">
            <v>0</v>
          </cell>
          <cell r="V297" t="str">
            <v>00000010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 t="str">
            <v>X</v>
          </cell>
          <cell r="AB297">
            <v>0</v>
          </cell>
          <cell r="AC297">
            <v>0</v>
          </cell>
          <cell r="AD297" t="str">
            <v>0.00</v>
          </cell>
          <cell r="AE297" t="str">
            <v>0.00</v>
          </cell>
          <cell r="AF297">
            <v>0</v>
          </cell>
          <cell r="AG297">
            <v>0</v>
          </cell>
          <cell r="AH297">
            <v>0</v>
          </cell>
          <cell r="AI297" t="str">
            <v>Glucose Syrup-PD-43/40</v>
          </cell>
          <cell r="AJ297">
            <v>1000</v>
          </cell>
          <cell r="AK297">
            <v>55489.474000000002</v>
          </cell>
        </row>
        <row r="298">
          <cell r="C298" t="str">
            <v>M</v>
          </cell>
          <cell r="D298" t="str">
            <v>01440300OI</v>
          </cell>
          <cell r="E298" t="str">
            <v>Glucose Syrup-PD-43/40</v>
          </cell>
          <cell r="F298" t="str">
            <v>5320</v>
          </cell>
          <cell r="G298" t="str">
            <v>1</v>
          </cell>
          <cell r="H298" t="str">
            <v>1</v>
          </cell>
          <cell r="I298" t="str">
            <v>Glucose Syrup 43 Be'/New Plastic Drum-JB</v>
          </cell>
          <cell r="J298" t="str">
            <v>TO</v>
          </cell>
          <cell r="K298" t="str">
            <v>0110</v>
          </cell>
          <cell r="L298" t="str">
            <v>L</v>
          </cell>
          <cell r="M298" t="str">
            <v>000000000000200052</v>
          </cell>
          <cell r="N298" t="str">
            <v>Steam</v>
          </cell>
          <cell r="O298" t="str">
            <v>TO</v>
          </cell>
          <cell r="P298" t="str">
            <v>X</v>
          </cell>
          <cell r="Q298" t="str">
            <v>01.09.2009</v>
          </cell>
          <cell r="R298" t="str">
            <v>31.12.9999</v>
          </cell>
          <cell r="S298" t="str">
            <v>500000000106</v>
          </cell>
          <cell r="T298">
            <v>0</v>
          </cell>
          <cell r="U298">
            <v>0</v>
          </cell>
          <cell r="V298" t="str">
            <v>00000011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 t="str">
            <v>X</v>
          </cell>
          <cell r="AB298">
            <v>0</v>
          </cell>
          <cell r="AC298">
            <v>0</v>
          </cell>
          <cell r="AD298" t="str">
            <v>0.00</v>
          </cell>
          <cell r="AE298" t="str">
            <v>0.00</v>
          </cell>
          <cell r="AF298">
            <v>0</v>
          </cell>
          <cell r="AG298">
            <v>0</v>
          </cell>
          <cell r="AH298">
            <v>0</v>
          </cell>
          <cell r="AI298" t="str">
            <v>Glucose Syrup-PD-43/40</v>
          </cell>
          <cell r="AJ298">
            <v>1000</v>
          </cell>
          <cell r="AK298">
            <v>1707.3679999999999</v>
          </cell>
        </row>
        <row r="299">
          <cell r="C299" t="str">
            <v>M</v>
          </cell>
          <cell r="D299" t="str">
            <v>01440300OI</v>
          </cell>
          <cell r="E299" t="str">
            <v>Glucose Syrup-PD-43/40</v>
          </cell>
          <cell r="F299" t="str">
            <v>5320</v>
          </cell>
          <cell r="G299" t="str">
            <v>1</v>
          </cell>
          <cell r="H299" t="str">
            <v>1</v>
          </cell>
          <cell r="I299" t="str">
            <v>Glucose Syrup 43 Be'/New Plastic Drum-JB</v>
          </cell>
          <cell r="J299" t="str">
            <v>TO</v>
          </cell>
          <cell r="K299" t="str">
            <v>0120</v>
          </cell>
          <cell r="L299" t="str">
            <v>L</v>
          </cell>
          <cell r="M299" t="str">
            <v>000000000000600192</v>
          </cell>
          <cell r="N299" t="str">
            <v>Plastic Drum 200 Liter HI90</v>
          </cell>
          <cell r="O299" t="str">
            <v>EA</v>
          </cell>
          <cell r="P299">
            <v>0</v>
          </cell>
          <cell r="Q299" t="str">
            <v>01.09.2009</v>
          </cell>
          <cell r="R299" t="str">
            <v>31.12.9999</v>
          </cell>
          <cell r="S299" t="str">
            <v>500000000106</v>
          </cell>
          <cell r="T299">
            <v>0</v>
          </cell>
          <cell r="U299">
            <v>0</v>
          </cell>
          <cell r="V299" t="str">
            <v>00000012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 t="str">
            <v>X</v>
          </cell>
          <cell r="AB299">
            <v>0</v>
          </cell>
          <cell r="AC299">
            <v>0</v>
          </cell>
          <cell r="AD299" t="str">
            <v>0.00</v>
          </cell>
          <cell r="AE299" t="str">
            <v>0.00</v>
          </cell>
          <cell r="AF299">
            <v>0</v>
          </cell>
          <cell r="AG299">
            <v>0</v>
          </cell>
          <cell r="AH299">
            <v>0</v>
          </cell>
          <cell r="AI299" t="str">
            <v>Glucose Syrup-PD-43/40</v>
          </cell>
          <cell r="AJ299">
            <v>1000</v>
          </cell>
          <cell r="AK299">
            <v>3333.3330000000001</v>
          </cell>
        </row>
        <row r="300">
          <cell r="C300" t="str">
            <v>M</v>
          </cell>
          <cell r="D300" t="str">
            <v>01440300OI</v>
          </cell>
          <cell r="E300" t="str">
            <v>Glucose Syrup-PD-43/40</v>
          </cell>
          <cell r="F300" t="str">
            <v>5320</v>
          </cell>
          <cell r="G300" t="str">
            <v>1</v>
          </cell>
          <cell r="H300" t="str">
            <v>1</v>
          </cell>
          <cell r="I300" t="str">
            <v>Glucose Syrup 43 Be'/New Plastic Drum-JB</v>
          </cell>
          <cell r="J300" t="str">
            <v>TO</v>
          </cell>
          <cell r="K300" t="str">
            <v>0130</v>
          </cell>
          <cell r="L300" t="str">
            <v>L</v>
          </cell>
          <cell r="M300" t="str">
            <v>000000000000250631</v>
          </cell>
          <cell r="N300" t="str">
            <v>Activated Carbon S4W10LT-01 (20 kg/Bag)</v>
          </cell>
          <cell r="O300" t="str">
            <v>KG</v>
          </cell>
          <cell r="P300">
            <v>0</v>
          </cell>
          <cell r="Q300" t="str">
            <v>03.01.2013</v>
          </cell>
          <cell r="R300" t="str">
            <v>31.12.9999</v>
          </cell>
          <cell r="S300" t="str">
            <v>500000000603</v>
          </cell>
          <cell r="T300">
            <v>0</v>
          </cell>
          <cell r="U300">
            <v>0</v>
          </cell>
          <cell r="V300" t="str">
            <v>00000014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 t="str">
            <v>X</v>
          </cell>
          <cell r="AB300">
            <v>0</v>
          </cell>
          <cell r="AC300">
            <v>0</v>
          </cell>
          <cell r="AD300" t="str">
            <v>0.00</v>
          </cell>
          <cell r="AE300" t="str">
            <v>0.00</v>
          </cell>
          <cell r="AF300">
            <v>0</v>
          </cell>
          <cell r="AG300">
            <v>0</v>
          </cell>
          <cell r="AH300">
            <v>0</v>
          </cell>
          <cell r="AI300" t="str">
            <v>Glucose Syrup-PD-43/40</v>
          </cell>
          <cell r="AJ300">
            <v>1000</v>
          </cell>
          <cell r="AK300">
            <v>225</v>
          </cell>
        </row>
        <row r="301">
          <cell r="C301" t="str">
            <v>M</v>
          </cell>
          <cell r="D301" t="str">
            <v>01440300OJ</v>
          </cell>
          <cell r="E301" t="str">
            <v>Glucose Syrup-MD-43/40</v>
          </cell>
          <cell r="F301" t="str">
            <v>5320</v>
          </cell>
          <cell r="G301" t="str">
            <v>1</v>
          </cell>
          <cell r="H301" t="str">
            <v>1</v>
          </cell>
          <cell r="I301" t="str">
            <v>Glucose Syrup 43 Be'/New Steel Drum-MG</v>
          </cell>
          <cell r="J301" t="str">
            <v>TO</v>
          </cell>
          <cell r="K301" t="str">
            <v>0010</v>
          </cell>
          <cell r="L301" t="str">
            <v>L</v>
          </cell>
          <cell r="M301" t="str">
            <v>000000000000200050</v>
          </cell>
          <cell r="N301" t="str">
            <v>Slurry</v>
          </cell>
          <cell r="O301" t="str">
            <v>TO</v>
          </cell>
          <cell r="P301" t="str">
            <v>X</v>
          </cell>
          <cell r="Q301" t="str">
            <v>01.09.2009</v>
          </cell>
          <cell r="R301" t="str">
            <v>31.12.9999</v>
          </cell>
          <cell r="S301" t="str">
            <v>500000000106</v>
          </cell>
          <cell r="T301">
            <v>0</v>
          </cell>
          <cell r="U301">
            <v>0</v>
          </cell>
          <cell r="V301" t="str">
            <v>00000001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 t="str">
            <v>X</v>
          </cell>
          <cell r="AB301">
            <v>0</v>
          </cell>
          <cell r="AC301">
            <v>0</v>
          </cell>
          <cell r="AD301" t="str">
            <v>0.00</v>
          </cell>
          <cell r="AE301" t="str">
            <v>0.00</v>
          </cell>
          <cell r="AF301">
            <v>0</v>
          </cell>
          <cell r="AG301">
            <v>0</v>
          </cell>
          <cell r="AH301">
            <v>0</v>
          </cell>
          <cell r="AI301" t="str">
            <v>Glucose Syrup-MD-43/40</v>
          </cell>
          <cell r="AJ301">
            <v>1000</v>
          </cell>
          <cell r="AK301">
            <v>1855.835</v>
          </cell>
        </row>
        <row r="302">
          <cell r="C302" t="str">
            <v>M</v>
          </cell>
          <cell r="D302" t="str">
            <v>01440300OJ</v>
          </cell>
          <cell r="E302" t="str">
            <v>Glucose Syrup-MD-43/40</v>
          </cell>
          <cell r="F302" t="str">
            <v>5320</v>
          </cell>
          <cell r="G302" t="str">
            <v>1</v>
          </cell>
          <cell r="H302" t="str">
            <v>1</v>
          </cell>
          <cell r="I302" t="str">
            <v>Glucose Syrup 43 Be'/New Steel Drum-MG</v>
          </cell>
          <cell r="J302" t="str">
            <v>TO</v>
          </cell>
          <cell r="K302" t="str">
            <v>0020</v>
          </cell>
          <cell r="L302" t="str">
            <v>L</v>
          </cell>
          <cell r="M302" t="str">
            <v>000000000000250164</v>
          </cell>
          <cell r="N302" t="str">
            <v>Liquozyme Supra (gallon/30kg.)</v>
          </cell>
          <cell r="O302" t="str">
            <v>KG</v>
          </cell>
          <cell r="P302">
            <v>0</v>
          </cell>
          <cell r="Q302" t="str">
            <v>01.09.2009</v>
          </cell>
          <cell r="R302" t="str">
            <v>31.12.9999</v>
          </cell>
          <cell r="S302" t="str">
            <v>500000000106</v>
          </cell>
          <cell r="T302">
            <v>0</v>
          </cell>
          <cell r="U302">
            <v>0</v>
          </cell>
          <cell r="V302" t="str">
            <v>00000002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 t="str">
            <v>X</v>
          </cell>
          <cell r="AB302">
            <v>0</v>
          </cell>
          <cell r="AC302">
            <v>0</v>
          </cell>
          <cell r="AD302" t="str">
            <v>0.00</v>
          </cell>
          <cell r="AE302" t="str">
            <v>0.00</v>
          </cell>
          <cell r="AF302">
            <v>0</v>
          </cell>
          <cell r="AG302">
            <v>0</v>
          </cell>
          <cell r="AH302">
            <v>0</v>
          </cell>
          <cell r="AI302" t="str">
            <v>Glucose Syrup-MD-43/40</v>
          </cell>
          <cell r="AJ302">
            <v>1000</v>
          </cell>
          <cell r="AK302">
            <v>512.21100000000001</v>
          </cell>
        </row>
        <row r="303">
          <cell r="C303" t="str">
            <v>M</v>
          </cell>
          <cell r="D303" t="str">
            <v>01440300OJ</v>
          </cell>
          <cell r="E303" t="str">
            <v>Glucose Syrup-MD-43/40</v>
          </cell>
          <cell r="F303" t="str">
            <v>5320</v>
          </cell>
          <cell r="G303" t="str">
            <v>1</v>
          </cell>
          <cell r="H303" t="str">
            <v>1</v>
          </cell>
          <cell r="I303" t="str">
            <v>Glucose Syrup 43 Be'/New Steel Drum-MG</v>
          </cell>
          <cell r="J303" t="str">
            <v>TO</v>
          </cell>
          <cell r="K303" t="str">
            <v>0030</v>
          </cell>
          <cell r="L303" t="str">
            <v>L</v>
          </cell>
          <cell r="M303" t="str">
            <v>000000000000250158</v>
          </cell>
          <cell r="N303" t="str">
            <v>Fungamyl 800L (30kg / drum)</v>
          </cell>
          <cell r="O303" t="str">
            <v>KG</v>
          </cell>
          <cell r="P303">
            <v>0</v>
          </cell>
          <cell r="Q303" t="str">
            <v>01.09.2009</v>
          </cell>
          <cell r="R303" t="str">
            <v>31.12.9999</v>
          </cell>
          <cell r="S303" t="str">
            <v>500000000106</v>
          </cell>
          <cell r="T303">
            <v>0</v>
          </cell>
          <cell r="U303">
            <v>0</v>
          </cell>
          <cell r="V303" t="str">
            <v>00000003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 t="str">
            <v>X</v>
          </cell>
          <cell r="AB303">
            <v>0</v>
          </cell>
          <cell r="AC303">
            <v>0</v>
          </cell>
          <cell r="AD303" t="str">
            <v>0.00</v>
          </cell>
          <cell r="AE303" t="str">
            <v>0.00</v>
          </cell>
          <cell r="AF303">
            <v>0</v>
          </cell>
          <cell r="AG303">
            <v>0</v>
          </cell>
          <cell r="AH303">
            <v>0</v>
          </cell>
          <cell r="AI303" t="str">
            <v>Glucose Syrup-MD-43/40</v>
          </cell>
          <cell r="AJ303">
            <v>1000</v>
          </cell>
          <cell r="AK303">
            <v>341.47399999999999</v>
          </cell>
        </row>
        <row r="304">
          <cell r="C304" t="str">
            <v>M</v>
          </cell>
          <cell r="D304" t="str">
            <v>01440300OJ</v>
          </cell>
          <cell r="E304" t="str">
            <v>Glucose Syrup-MD-43/40</v>
          </cell>
          <cell r="F304" t="str">
            <v>5320</v>
          </cell>
          <cell r="G304" t="str">
            <v>1</v>
          </cell>
          <cell r="H304" t="str">
            <v>1</v>
          </cell>
          <cell r="I304" t="str">
            <v>Glucose Syrup 43 Be'/New Steel Drum-MG</v>
          </cell>
          <cell r="J304" t="str">
            <v>TO</v>
          </cell>
          <cell r="K304" t="str">
            <v>0040</v>
          </cell>
          <cell r="L304" t="str">
            <v>L</v>
          </cell>
          <cell r="M304" t="str">
            <v>000000000000250152</v>
          </cell>
          <cell r="N304" t="str">
            <v>Sodium Matabisulphite 25kg.</v>
          </cell>
          <cell r="O304" t="str">
            <v>KG</v>
          </cell>
          <cell r="P304">
            <v>0</v>
          </cell>
          <cell r="Q304" t="str">
            <v>01.09.2009</v>
          </cell>
          <cell r="R304" t="str">
            <v>31.12.9999</v>
          </cell>
          <cell r="S304" t="str">
            <v>500000000106</v>
          </cell>
          <cell r="T304">
            <v>0</v>
          </cell>
          <cell r="U304">
            <v>0</v>
          </cell>
          <cell r="V304" t="str">
            <v>00000004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 t="str">
            <v>X</v>
          </cell>
          <cell r="AB304">
            <v>0</v>
          </cell>
          <cell r="AC304">
            <v>0</v>
          </cell>
          <cell r="AD304" t="str">
            <v>0.00</v>
          </cell>
          <cell r="AE304" t="str">
            <v>0.00</v>
          </cell>
          <cell r="AF304">
            <v>0</v>
          </cell>
          <cell r="AG304">
            <v>0</v>
          </cell>
          <cell r="AH304">
            <v>0</v>
          </cell>
          <cell r="AI304" t="str">
            <v>Glucose Syrup-MD-43/40</v>
          </cell>
          <cell r="AJ304">
            <v>1000</v>
          </cell>
          <cell r="AK304">
            <v>665.87400000000002</v>
          </cell>
        </row>
        <row r="305">
          <cell r="C305" t="str">
            <v>M</v>
          </cell>
          <cell r="D305" t="str">
            <v>01440300OJ</v>
          </cell>
          <cell r="E305" t="str">
            <v>Glucose Syrup-MD-43/40</v>
          </cell>
          <cell r="F305" t="str">
            <v>5320</v>
          </cell>
          <cell r="G305" t="str">
            <v>1</v>
          </cell>
          <cell r="H305" t="str">
            <v>1</v>
          </cell>
          <cell r="I305" t="str">
            <v>Glucose Syrup 43 Be'/New Steel Drum-MG</v>
          </cell>
          <cell r="J305" t="str">
            <v>TO</v>
          </cell>
          <cell r="K305" t="str">
            <v>0050</v>
          </cell>
          <cell r="L305" t="str">
            <v>L</v>
          </cell>
          <cell r="M305" t="str">
            <v>000000000000250160</v>
          </cell>
          <cell r="N305" t="str">
            <v>Hydrochloric  Acid 35%</v>
          </cell>
          <cell r="O305" t="str">
            <v>KG</v>
          </cell>
          <cell r="P305">
            <v>0</v>
          </cell>
          <cell r="Q305" t="str">
            <v>01.09.2009</v>
          </cell>
          <cell r="R305" t="str">
            <v>31.12.9999</v>
          </cell>
          <cell r="S305" t="str">
            <v>500000000106</v>
          </cell>
          <cell r="T305">
            <v>0</v>
          </cell>
          <cell r="U305">
            <v>0</v>
          </cell>
          <cell r="V305" t="str">
            <v>00000005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 t="str">
            <v>X</v>
          </cell>
          <cell r="AB305">
            <v>0</v>
          </cell>
          <cell r="AC305">
            <v>0</v>
          </cell>
          <cell r="AD305" t="str">
            <v>0.00</v>
          </cell>
          <cell r="AE305" t="str">
            <v>0.00</v>
          </cell>
          <cell r="AF305">
            <v>0</v>
          </cell>
          <cell r="AG305">
            <v>0</v>
          </cell>
          <cell r="AH305">
            <v>0</v>
          </cell>
          <cell r="AI305" t="str">
            <v>Glucose Syrup-MD-43/40</v>
          </cell>
          <cell r="AJ305">
            <v>1000</v>
          </cell>
          <cell r="AK305">
            <v>38415.788999999997</v>
          </cell>
        </row>
        <row r="306">
          <cell r="C306" t="str">
            <v>M</v>
          </cell>
          <cell r="D306" t="str">
            <v>01440300OJ</v>
          </cell>
          <cell r="E306" t="str">
            <v>Glucose Syrup-MD-43/40</v>
          </cell>
          <cell r="F306" t="str">
            <v>5320</v>
          </cell>
          <cell r="G306" t="str">
            <v>1</v>
          </cell>
          <cell r="H306" t="str">
            <v>1</v>
          </cell>
          <cell r="I306" t="str">
            <v>Glucose Syrup 43 Be'/New Steel Drum-MG</v>
          </cell>
          <cell r="J306" t="str">
            <v>TO</v>
          </cell>
          <cell r="K306" t="str">
            <v>0060</v>
          </cell>
          <cell r="L306" t="str">
            <v>L</v>
          </cell>
          <cell r="M306" t="str">
            <v>000000000000250187</v>
          </cell>
          <cell r="N306" t="str">
            <v>Sodium  Hydroxide (โซดาไฟ) 50%</v>
          </cell>
          <cell r="O306" t="str">
            <v>KG</v>
          </cell>
          <cell r="P306">
            <v>0</v>
          </cell>
          <cell r="Q306" t="str">
            <v>01.09.2009</v>
          </cell>
          <cell r="R306" t="str">
            <v>31.12.9999</v>
          </cell>
          <cell r="S306" t="str">
            <v>500000000106</v>
          </cell>
          <cell r="T306">
            <v>0</v>
          </cell>
          <cell r="U306">
            <v>0</v>
          </cell>
          <cell r="V306" t="str">
            <v>00000006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 t="str">
            <v>X</v>
          </cell>
          <cell r="AB306">
            <v>0</v>
          </cell>
          <cell r="AC306">
            <v>0</v>
          </cell>
          <cell r="AD306" t="str">
            <v>0.00</v>
          </cell>
          <cell r="AE306" t="str">
            <v>0.00</v>
          </cell>
          <cell r="AF306">
            <v>0</v>
          </cell>
          <cell r="AG306">
            <v>0</v>
          </cell>
          <cell r="AH306">
            <v>0</v>
          </cell>
          <cell r="AI306" t="str">
            <v>Glucose Syrup-MD-43/40</v>
          </cell>
          <cell r="AJ306">
            <v>1000</v>
          </cell>
          <cell r="AK306">
            <v>34147.368000000002</v>
          </cell>
        </row>
        <row r="307">
          <cell r="C307" t="str">
            <v>M</v>
          </cell>
          <cell r="D307" t="str">
            <v>01440300OJ</v>
          </cell>
          <cell r="E307" t="str">
            <v>Glucose Syrup-MD-43/40</v>
          </cell>
          <cell r="F307" t="str">
            <v>5320</v>
          </cell>
          <cell r="G307" t="str">
            <v>1</v>
          </cell>
          <cell r="H307" t="str">
            <v>1</v>
          </cell>
          <cell r="I307" t="str">
            <v>Glucose Syrup 43 Be'/New Steel Drum-MG</v>
          </cell>
          <cell r="J307" t="str">
            <v>TO</v>
          </cell>
          <cell r="K307" t="str">
            <v>0070</v>
          </cell>
          <cell r="L307" t="str">
            <v>L</v>
          </cell>
          <cell r="M307" t="str">
            <v>000000000000250750</v>
          </cell>
          <cell r="N307" t="str">
            <v>Activated Carbon YL303(20kg/bag)</v>
          </cell>
          <cell r="O307" t="str">
            <v>KG</v>
          </cell>
          <cell r="P307">
            <v>0</v>
          </cell>
          <cell r="Q307" t="str">
            <v>06.12.2012</v>
          </cell>
          <cell r="R307" t="str">
            <v>31.12.9999</v>
          </cell>
          <cell r="S307" t="str">
            <v>500000000598</v>
          </cell>
          <cell r="T307">
            <v>0</v>
          </cell>
          <cell r="U307">
            <v>0</v>
          </cell>
          <cell r="V307" t="str">
            <v>00000007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>X</v>
          </cell>
          <cell r="AB307">
            <v>0</v>
          </cell>
          <cell r="AC307">
            <v>0</v>
          </cell>
          <cell r="AD307" t="str">
            <v>0.00</v>
          </cell>
          <cell r="AE307" t="str">
            <v>0.00</v>
          </cell>
          <cell r="AF307">
            <v>0</v>
          </cell>
          <cell r="AG307">
            <v>0</v>
          </cell>
          <cell r="AH307">
            <v>0</v>
          </cell>
          <cell r="AI307" t="str">
            <v>Glucose Syrup-MD-43/40</v>
          </cell>
          <cell r="AJ307">
            <v>1000</v>
          </cell>
          <cell r="AK307">
            <v>700</v>
          </cell>
        </row>
        <row r="308">
          <cell r="C308" t="str">
            <v>M</v>
          </cell>
          <cell r="D308" t="str">
            <v>01440300OJ</v>
          </cell>
          <cell r="E308" t="str">
            <v>Glucose Syrup-MD-43/40</v>
          </cell>
          <cell r="F308" t="str">
            <v>5320</v>
          </cell>
          <cell r="G308" t="str">
            <v>1</v>
          </cell>
          <cell r="H308" t="str">
            <v>1</v>
          </cell>
          <cell r="I308" t="str">
            <v>Glucose Syrup 43 Be'/New Steel Drum-MG</v>
          </cell>
          <cell r="J308" t="str">
            <v>TO</v>
          </cell>
          <cell r="K308" t="str">
            <v>0080</v>
          </cell>
          <cell r="L308" t="str">
            <v>L</v>
          </cell>
          <cell r="M308" t="str">
            <v>000000000000250184</v>
          </cell>
          <cell r="N308" t="str">
            <v>Filter  Aid Celatom FW-14  20kg.</v>
          </cell>
          <cell r="O308" t="str">
            <v>KG</v>
          </cell>
          <cell r="P308">
            <v>0</v>
          </cell>
          <cell r="Q308" t="str">
            <v>01.09.2009</v>
          </cell>
          <cell r="R308" t="str">
            <v>31.12.9999</v>
          </cell>
          <cell r="S308" t="str">
            <v>500000000106</v>
          </cell>
          <cell r="T308">
            <v>0</v>
          </cell>
          <cell r="U308">
            <v>0</v>
          </cell>
          <cell r="V308" t="str">
            <v>00000008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>X</v>
          </cell>
          <cell r="AB308">
            <v>0</v>
          </cell>
          <cell r="AC308">
            <v>0</v>
          </cell>
          <cell r="AD308" t="str">
            <v>0.00</v>
          </cell>
          <cell r="AE308" t="str">
            <v>0.00</v>
          </cell>
          <cell r="AF308">
            <v>0</v>
          </cell>
          <cell r="AG308">
            <v>0</v>
          </cell>
          <cell r="AH308">
            <v>0</v>
          </cell>
          <cell r="AI308" t="str">
            <v>Glucose Syrup-MD-43/40</v>
          </cell>
          <cell r="AJ308">
            <v>1000</v>
          </cell>
          <cell r="AK308">
            <v>8536.8420000000006</v>
          </cell>
        </row>
        <row r="309">
          <cell r="C309" t="str">
            <v>M</v>
          </cell>
          <cell r="D309" t="str">
            <v>01440300OJ</v>
          </cell>
          <cell r="E309" t="str">
            <v>Glucose Syrup-MD-43/40</v>
          </cell>
          <cell r="F309" t="str">
            <v>5320</v>
          </cell>
          <cell r="G309" t="str">
            <v>1</v>
          </cell>
          <cell r="H309" t="str">
            <v>1</v>
          </cell>
          <cell r="I309" t="str">
            <v>Glucose Syrup 43 Be'/New Steel Drum-MG</v>
          </cell>
          <cell r="J309" t="str">
            <v>TO</v>
          </cell>
          <cell r="K309" t="str">
            <v>0090</v>
          </cell>
          <cell r="L309" t="str">
            <v>L</v>
          </cell>
          <cell r="M309" t="str">
            <v>000000000000250162</v>
          </cell>
          <cell r="N309" t="str">
            <v>Sodium  Carbonate 20 Kg./Bag</v>
          </cell>
          <cell r="O309" t="str">
            <v>KG</v>
          </cell>
          <cell r="P309">
            <v>0</v>
          </cell>
          <cell r="Q309" t="str">
            <v>01.08.2010</v>
          </cell>
          <cell r="R309" t="str">
            <v>31.12.9999</v>
          </cell>
          <cell r="S309" t="str">
            <v>500000000480</v>
          </cell>
          <cell r="T309">
            <v>0</v>
          </cell>
          <cell r="U309">
            <v>0</v>
          </cell>
          <cell r="V309" t="str">
            <v>00000009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>X</v>
          </cell>
          <cell r="AB309">
            <v>0</v>
          </cell>
          <cell r="AC309">
            <v>0</v>
          </cell>
          <cell r="AD309" t="str">
            <v>0.00</v>
          </cell>
          <cell r="AE309" t="str">
            <v>0.00</v>
          </cell>
          <cell r="AF309">
            <v>0</v>
          </cell>
          <cell r="AG309">
            <v>0</v>
          </cell>
          <cell r="AH309">
            <v>0</v>
          </cell>
          <cell r="AI309" t="str">
            <v>Glucose Syrup-MD-43/40</v>
          </cell>
          <cell r="AJ309">
            <v>1000</v>
          </cell>
          <cell r="AK309">
            <v>597.57899999999995</v>
          </cell>
        </row>
        <row r="310">
          <cell r="C310" t="str">
            <v>M</v>
          </cell>
          <cell r="D310" t="str">
            <v>01440300OJ</v>
          </cell>
          <cell r="E310" t="str">
            <v>Glucose Syrup-MD-43/40</v>
          </cell>
          <cell r="F310" t="str">
            <v>5320</v>
          </cell>
          <cell r="G310" t="str">
            <v>1</v>
          </cell>
          <cell r="H310" t="str">
            <v>1</v>
          </cell>
          <cell r="I310" t="str">
            <v>Glucose Syrup 43 Be'/New Steel Drum-MG</v>
          </cell>
          <cell r="J310" t="str">
            <v>TO</v>
          </cell>
          <cell r="K310" t="str">
            <v>0100</v>
          </cell>
          <cell r="L310" t="str">
            <v>L</v>
          </cell>
          <cell r="M310" t="str">
            <v>000000000000200053</v>
          </cell>
          <cell r="N310" t="str">
            <v>Treated Water</v>
          </cell>
          <cell r="O310" t="str">
            <v>M3</v>
          </cell>
          <cell r="P310" t="str">
            <v>X</v>
          </cell>
          <cell r="Q310" t="str">
            <v>01.09.2009</v>
          </cell>
          <cell r="R310" t="str">
            <v>31.12.9999</v>
          </cell>
          <cell r="S310" t="str">
            <v>500000000106</v>
          </cell>
          <cell r="T310">
            <v>0</v>
          </cell>
          <cell r="U310">
            <v>0</v>
          </cell>
          <cell r="V310" t="str">
            <v>00000010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>X</v>
          </cell>
          <cell r="AB310">
            <v>0</v>
          </cell>
          <cell r="AC310">
            <v>0</v>
          </cell>
          <cell r="AD310" t="str">
            <v>0.00</v>
          </cell>
          <cell r="AE310" t="str">
            <v>0.00</v>
          </cell>
          <cell r="AF310">
            <v>0</v>
          </cell>
          <cell r="AG310">
            <v>0</v>
          </cell>
          <cell r="AH310">
            <v>0</v>
          </cell>
          <cell r="AI310" t="str">
            <v>Glucose Syrup-MD-43/40</v>
          </cell>
          <cell r="AJ310">
            <v>1000</v>
          </cell>
          <cell r="AK310">
            <v>8536.8420000000006</v>
          </cell>
        </row>
        <row r="311">
          <cell r="C311" t="str">
            <v>M</v>
          </cell>
          <cell r="D311" t="str">
            <v>01440300OJ</v>
          </cell>
          <cell r="E311" t="str">
            <v>Glucose Syrup-MD-43/40</v>
          </cell>
          <cell r="F311" t="str">
            <v>5320</v>
          </cell>
          <cell r="G311" t="str">
            <v>1</v>
          </cell>
          <cell r="H311" t="str">
            <v>1</v>
          </cell>
          <cell r="I311" t="str">
            <v>Glucose Syrup 43 Be'/New Steel Drum-MG</v>
          </cell>
          <cell r="J311" t="str">
            <v>TO</v>
          </cell>
          <cell r="K311" t="str">
            <v>0110</v>
          </cell>
          <cell r="L311" t="str">
            <v>L</v>
          </cell>
          <cell r="M311" t="str">
            <v>000000000000250176</v>
          </cell>
          <cell r="N311" t="str">
            <v>Electricity</v>
          </cell>
          <cell r="O311" t="str">
            <v>KWH</v>
          </cell>
          <cell r="P311">
            <v>0</v>
          </cell>
          <cell r="Q311" t="str">
            <v>01.09.2009</v>
          </cell>
          <cell r="R311" t="str">
            <v>31.12.9999</v>
          </cell>
          <cell r="S311" t="str">
            <v>500000000106</v>
          </cell>
          <cell r="T311">
            <v>0</v>
          </cell>
          <cell r="U311">
            <v>0</v>
          </cell>
          <cell r="V311" t="str">
            <v>00000011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>X</v>
          </cell>
          <cell r="AB311">
            <v>0</v>
          </cell>
          <cell r="AC311">
            <v>0</v>
          </cell>
          <cell r="AD311" t="str">
            <v>0.00</v>
          </cell>
          <cell r="AE311" t="str">
            <v>0.00</v>
          </cell>
          <cell r="AF311">
            <v>0</v>
          </cell>
          <cell r="AG311">
            <v>0</v>
          </cell>
          <cell r="AH311">
            <v>0</v>
          </cell>
          <cell r="AI311" t="str">
            <v>Glucose Syrup-MD-43/40</v>
          </cell>
          <cell r="AJ311">
            <v>1000</v>
          </cell>
          <cell r="AK311">
            <v>55489.474000000002</v>
          </cell>
        </row>
        <row r="312">
          <cell r="C312" t="str">
            <v>M</v>
          </cell>
          <cell r="D312" t="str">
            <v>01440300OJ</v>
          </cell>
          <cell r="E312" t="str">
            <v>Glucose Syrup-MD-43/40</v>
          </cell>
          <cell r="F312" t="str">
            <v>5320</v>
          </cell>
          <cell r="G312" t="str">
            <v>1</v>
          </cell>
          <cell r="H312" t="str">
            <v>1</v>
          </cell>
          <cell r="I312" t="str">
            <v>Glucose Syrup 43 Be'/New Steel Drum-MG</v>
          </cell>
          <cell r="J312" t="str">
            <v>TO</v>
          </cell>
          <cell r="K312" t="str">
            <v>0120</v>
          </cell>
          <cell r="L312" t="str">
            <v>L</v>
          </cell>
          <cell r="M312" t="str">
            <v>000000000000200052</v>
          </cell>
          <cell r="N312" t="str">
            <v>Steam</v>
          </cell>
          <cell r="O312" t="str">
            <v>TO</v>
          </cell>
          <cell r="P312" t="str">
            <v>X</v>
          </cell>
          <cell r="Q312" t="str">
            <v>01.09.2009</v>
          </cell>
          <cell r="R312" t="str">
            <v>31.12.9999</v>
          </cell>
          <cell r="S312" t="str">
            <v>500000000106</v>
          </cell>
          <cell r="T312">
            <v>0</v>
          </cell>
          <cell r="U312">
            <v>0</v>
          </cell>
          <cell r="V312" t="str">
            <v>00000012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>X</v>
          </cell>
          <cell r="AB312">
            <v>0</v>
          </cell>
          <cell r="AC312">
            <v>0</v>
          </cell>
          <cell r="AD312" t="str">
            <v>0.00</v>
          </cell>
          <cell r="AE312" t="str">
            <v>0.00</v>
          </cell>
          <cell r="AF312">
            <v>0</v>
          </cell>
          <cell r="AG312">
            <v>0</v>
          </cell>
          <cell r="AH312">
            <v>0</v>
          </cell>
          <cell r="AI312" t="str">
            <v>Glucose Syrup-MD-43/40</v>
          </cell>
          <cell r="AJ312">
            <v>1000</v>
          </cell>
          <cell r="AK312">
            <v>1707.3679999999999</v>
          </cell>
        </row>
        <row r="313">
          <cell r="C313" t="str">
            <v>M</v>
          </cell>
          <cell r="D313" t="str">
            <v>01440300OJ</v>
          </cell>
          <cell r="E313" t="str">
            <v>Glucose Syrup-MD-43/40</v>
          </cell>
          <cell r="F313" t="str">
            <v>5320</v>
          </cell>
          <cell r="G313" t="str">
            <v>1</v>
          </cell>
          <cell r="H313" t="str">
            <v>1</v>
          </cell>
          <cell r="I313" t="str">
            <v>Glucose Syrup 43 Be'/New Steel Drum-MG</v>
          </cell>
          <cell r="J313" t="str">
            <v>TO</v>
          </cell>
          <cell r="K313" t="str">
            <v>0130</v>
          </cell>
          <cell r="L313" t="str">
            <v>L</v>
          </cell>
          <cell r="M313" t="str">
            <v>000000000000600196</v>
          </cell>
          <cell r="N313" t="str">
            <v>Steel Drum 200 Lt. 2 Hole + Buker cover</v>
          </cell>
          <cell r="O313" t="str">
            <v>EA</v>
          </cell>
          <cell r="P313">
            <v>0</v>
          </cell>
          <cell r="Q313" t="str">
            <v>01.09.2009</v>
          </cell>
          <cell r="R313" t="str">
            <v>31.12.9999</v>
          </cell>
          <cell r="S313" t="str">
            <v>500000000106</v>
          </cell>
          <cell r="T313">
            <v>0</v>
          </cell>
          <cell r="U313">
            <v>0</v>
          </cell>
          <cell r="V313" t="str">
            <v>00000013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>X</v>
          </cell>
          <cell r="AB313">
            <v>0</v>
          </cell>
          <cell r="AC313">
            <v>0</v>
          </cell>
          <cell r="AD313" t="str">
            <v>0.00</v>
          </cell>
          <cell r="AE313" t="str">
            <v>0.00</v>
          </cell>
          <cell r="AF313">
            <v>0</v>
          </cell>
          <cell r="AG313">
            <v>0</v>
          </cell>
          <cell r="AH313">
            <v>0</v>
          </cell>
          <cell r="AI313" t="str">
            <v>Glucose Syrup-MD-43/40</v>
          </cell>
          <cell r="AJ313">
            <v>1000</v>
          </cell>
          <cell r="AK313">
            <v>3333.3330000000001</v>
          </cell>
        </row>
        <row r="314">
          <cell r="C314" t="str">
            <v>M</v>
          </cell>
          <cell r="D314" t="str">
            <v>01440300TU</v>
          </cell>
          <cell r="E314" t="str">
            <v>Glucose Syrup-IBC-42/40</v>
          </cell>
          <cell r="F314" t="str">
            <v>5320</v>
          </cell>
          <cell r="G314" t="str">
            <v>1</v>
          </cell>
          <cell r="H314" t="str">
            <v>1</v>
          </cell>
          <cell r="I314" t="str">
            <v>GlucoseSyrup 42 DE/IBC</v>
          </cell>
          <cell r="J314" t="str">
            <v>TO</v>
          </cell>
          <cell r="K314" t="str">
            <v>0010</v>
          </cell>
          <cell r="L314" t="str">
            <v>L</v>
          </cell>
          <cell r="M314" t="str">
            <v>000000000000200050</v>
          </cell>
          <cell r="N314" t="str">
            <v>Slurry</v>
          </cell>
          <cell r="O314" t="str">
            <v>TO</v>
          </cell>
          <cell r="P314" t="str">
            <v>X</v>
          </cell>
          <cell r="Q314" t="str">
            <v>01.09.2009</v>
          </cell>
          <cell r="R314" t="str">
            <v>31.12.9999</v>
          </cell>
          <cell r="S314" t="str">
            <v>500000000106</v>
          </cell>
          <cell r="T314">
            <v>0</v>
          </cell>
          <cell r="U314">
            <v>0</v>
          </cell>
          <cell r="V314" t="str">
            <v>00000001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>X</v>
          </cell>
          <cell r="AB314">
            <v>0</v>
          </cell>
          <cell r="AC314">
            <v>0</v>
          </cell>
          <cell r="AD314" t="str">
            <v>0.00</v>
          </cell>
          <cell r="AE314" t="str">
            <v>0.00</v>
          </cell>
          <cell r="AF314">
            <v>0</v>
          </cell>
          <cell r="AG314">
            <v>0</v>
          </cell>
          <cell r="AH314">
            <v>0</v>
          </cell>
          <cell r="AI314" t="str">
            <v>Glucose Syrup-IBC-42/40</v>
          </cell>
          <cell r="AJ314">
            <v>1000</v>
          </cell>
          <cell r="AK314">
            <v>1787.1849999999999</v>
          </cell>
        </row>
        <row r="315">
          <cell r="C315" t="str">
            <v>M</v>
          </cell>
          <cell r="D315" t="str">
            <v>01440300TU</v>
          </cell>
          <cell r="E315" t="str">
            <v>Glucose Syrup-IBC-42/40</v>
          </cell>
          <cell r="F315" t="str">
            <v>5320</v>
          </cell>
          <cell r="G315" t="str">
            <v>1</v>
          </cell>
          <cell r="H315" t="str">
            <v>1</v>
          </cell>
          <cell r="I315" t="str">
            <v>GlucoseSyrup 42 DE/IBC</v>
          </cell>
          <cell r="J315" t="str">
            <v>TO</v>
          </cell>
          <cell r="K315" t="str">
            <v>0020</v>
          </cell>
          <cell r="L315" t="str">
            <v>L</v>
          </cell>
          <cell r="M315" t="str">
            <v>000000000000250164</v>
          </cell>
          <cell r="N315" t="str">
            <v>Liquozyme Supra (gallon/30kg.)</v>
          </cell>
          <cell r="O315" t="str">
            <v>KG</v>
          </cell>
          <cell r="P315">
            <v>0</v>
          </cell>
          <cell r="Q315" t="str">
            <v>01.09.2009</v>
          </cell>
          <cell r="R315" t="str">
            <v>31.12.9999</v>
          </cell>
          <cell r="S315" t="str">
            <v>500000000106</v>
          </cell>
          <cell r="T315">
            <v>0</v>
          </cell>
          <cell r="U315">
            <v>0</v>
          </cell>
          <cell r="V315" t="str">
            <v>00000002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>X</v>
          </cell>
          <cell r="AB315">
            <v>0</v>
          </cell>
          <cell r="AC315">
            <v>0</v>
          </cell>
          <cell r="AD315" t="str">
            <v>0.00</v>
          </cell>
          <cell r="AE315" t="str">
            <v>0.00</v>
          </cell>
          <cell r="AF315">
            <v>0</v>
          </cell>
          <cell r="AG315">
            <v>0</v>
          </cell>
          <cell r="AH315">
            <v>0</v>
          </cell>
          <cell r="AI315" t="str">
            <v>Glucose Syrup-IBC-42/40</v>
          </cell>
          <cell r="AJ315">
            <v>1000</v>
          </cell>
          <cell r="AK315">
            <v>493.26299999999998</v>
          </cell>
        </row>
        <row r="316">
          <cell r="C316" t="str">
            <v>M</v>
          </cell>
          <cell r="D316" t="str">
            <v>01440300TU</v>
          </cell>
          <cell r="E316" t="str">
            <v>Glucose Syrup-IBC-42/40</v>
          </cell>
          <cell r="F316" t="str">
            <v>5320</v>
          </cell>
          <cell r="G316" t="str">
            <v>1</v>
          </cell>
          <cell r="H316" t="str">
            <v>1</v>
          </cell>
          <cell r="I316" t="str">
            <v>GlucoseSyrup 42 DE/IBC</v>
          </cell>
          <cell r="J316" t="str">
            <v>TO</v>
          </cell>
          <cell r="K316" t="str">
            <v>0030</v>
          </cell>
          <cell r="L316" t="str">
            <v>L</v>
          </cell>
          <cell r="M316" t="str">
            <v>000000000000250158</v>
          </cell>
          <cell r="N316" t="str">
            <v>Fungamyl 800L (30kg / drum)</v>
          </cell>
          <cell r="O316" t="str">
            <v>KG</v>
          </cell>
          <cell r="P316">
            <v>0</v>
          </cell>
          <cell r="Q316" t="str">
            <v>01.09.2009</v>
          </cell>
          <cell r="R316" t="str">
            <v>31.12.9999</v>
          </cell>
          <cell r="S316" t="str">
            <v>500000000106</v>
          </cell>
          <cell r="T316">
            <v>0</v>
          </cell>
          <cell r="U316">
            <v>0</v>
          </cell>
          <cell r="V316" t="str">
            <v>00000003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>X</v>
          </cell>
          <cell r="AB316">
            <v>0</v>
          </cell>
          <cell r="AC316">
            <v>0</v>
          </cell>
          <cell r="AD316" t="str">
            <v>0.00</v>
          </cell>
          <cell r="AE316" t="str">
            <v>0.00</v>
          </cell>
          <cell r="AF316">
            <v>0</v>
          </cell>
          <cell r="AG316">
            <v>0</v>
          </cell>
          <cell r="AH316">
            <v>0</v>
          </cell>
          <cell r="AI316" t="str">
            <v>Glucose Syrup-IBC-42/40</v>
          </cell>
          <cell r="AJ316">
            <v>1000</v>
          </cell>
          <cell r="AK316">
            <v>328.84199999999998</v>
          </cell>
        </row>
        <row r="317">
          <cell r="C317" t="str">
            <v>M</v>
          </cell>
          <cell r="D317" t="str">
            <v>01440300TU</v>
          </cell>
          <cell r="E317" t="str">
            <v>Glucose Syrup-IBC-42/40</v>
          </cell>
          <cell r="F317" t="str">
            <v>5320</v>
          </cell>
          <cell r="G317" t="str">
            <v>1</v>
          </cell>
          <cell r="H317" t="str">
            <v>1</v>
          </cell>
          <cell r="I317" t="str">
            <v>GlucoseSyrup 42 DE/IBC</v>
          </cell>
          <cell r="J317" t="str">
            <v>TO</v>
          </cell>
          <cell r="K317" t="str">
            <v>0040</v>
          </cell>
          <cell r="L317" t="str">
            <v>L</v>
          </cell>
          <cell r="M317" t="str">
            <v>000000000000250152</v>
          </cell>
          <cell r="N317" t="str">
            <v>Sodium Matabisulphite 25kg.</v>
          </cell>
          <cell r="O317" t="str">
            <v>KG</v>
          </cell>
          <cell r="P317">
            <v>0</v>
          </cell>
          <cell r="Q317" t="str">
            <v>01.09.2009</v>
          </cell>
          <cell r="R317" t="str">
            <v>31.12.9999</v>
          </cell>
          <cell r="S317" t="str">
            <v>500000000106</v>
          </cell>
          <cell r="T317">
            <v>0</v>
          </cell>
          <cell r="U317">
            <v>0</v>
          </cell>
          <cell r="V317" t="str">
            <v>00000004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>X</v>
          </cell>
          <cell r="AB317">
            <v>0</v>
          </cell>
          <cell r="AC317">
            <v>0</v>
          </cell>
          <cell r="AD317" t="str">
            <v>0.00</v>
          </cell>
          <cell r="AE317" t="str">
            <v>0.00</v>
          </cell>
          <cell r="AF317">
            <v>0</v>
          </cell>
          <cell r="AG317">
            <v>0</v>
          </cell>
          <cell r="AH317">
            <v>0</v>
          </cell>
          <cell r="AI317" t="str">
            <v>Glucose Syrup-IBC-42/40</v>
          </cell>
          <cell r="AJ317">
            <v>1000</v>
          </cell>
          <cell r="AK317">
            <v>641.24199999999996</v>
          </cell>
        </row>
        <row r="318">
          <cell r="C318" t="str">
            <v>M</v>
          </cell>
          <cell r="D318" t="str">
            <v>01440300TU</v>
          </cell>
          <cell r="E318" t="str">
            <v>Glucose Syrup-IBC-42/40</v>
          </cell>
          <cell r="F318" t="str">
            <v>5320</v>
          </cell>
          <cell r="G318" t="str">
            <v>1</v>
          </cell>
          <cell r="H318" t="str">
            <v>1</v>
          </cell>
          <cell r="I318" t="str">
            <v>GlucoseSyrup 42 DE/IBC</v>
          </cell>
          <cell r="J318" t="str">
            <v>TO</v>
          </cell>
          <cell r="K318" t="str">
            <v>0050</v>
          </cell>
          <cell r="L318" t="str">
            <v>L</v>
          </cell>
          <cell r="M318" t="str">
            <v>000000000000250160</v>
          </cell>
          <cell r="N318" t="str">
            <v>Hydrochloric  Acid 35%</v>
          </cell>
          <cell r="O318" t="str">
            <v>KG</v>
          </cell>
          <cell r="P318">
            <v>0</v>
          </cell>
          <cell r="Q318" t="str">
            <v>01.09.2009</v>
          </cell>
          <cell r="R318" t="str">
            <v>31.12.9999</v>
          </cell>
          <cell r="S318" t="str">
            <v>500000000106</v>
          </cell>
          <cell r="T318">
            <v>0</v>
          </cell>
          <cell r="U318">
            <v>0</v>
          </cell>
          <cell r="V318" t="str">
            <v>00000005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>X</v>
          </cell>
          <cell r="AB318">
            <v>0</v>
          </cell>
          <cell r="AC318">
            <v>0</v>
          </cell>
          <cell r="AD318" t="str">
            <v>0.00</v>
          </cell>
          <cell r="AE318" t="str">
            <v>0.00</v>
          </cell>
          <cell r="AF318">
            <v>0</v>
          </cell>
          <cell r="AG318">
            <v>0</v>
          </cell>
          <cell r="AH318">
            <v>0</v>
          </cell>
          <cell r="AI318" t="str">
            <v>Glucose Syrup-IBC-42/40</v>
          </cell>
          <cell r="AJ318">
            <v>1000</v>
          </cell>
          <cell r="AK318">
            <v>36994.737000000001</v>
          </cell>
        </row>
        <row r="319">
          <cell r="C319" t="str">
            <v>M</v>
          </cell>
          <cell r="D319" t="str">
            <v>01440300TU</v>
          </cell>
          <cell r="E319" t="str">
            <v>Glucose Syrup-IBC-42/40</v>
          </cell>
          <cell r="F319" t="str">
            <v>5320</v>
          </cell>
          <cell r="G319" t="str">
            <v>1</v>
          </cell>
          <cell r="H319" t="str">
            <v>1</v>
          </cell>
          <cell r="I319" t="str">
            <v>GlucoseSyrup 42 DE/IBC</v>
          </cell>
          <cell r="J319" t="str">
            <v>TO</v>
          </cell>
          <cell r="K319" t="str">
            <v>0060</v>
          </cell>
          <cell r="L319" t="str">
            <v>L</v>
          </cell>
          <cell r="M319" t="str">
            <v>000000000000250187</v>
          </cell>
          <cell r="N319" t="str">
            <v>Sodium  Hydroxide (โซดาไฟ) 50%</v>
          </cell>
          <cell r="O319" t="str">
            <v>KG</v>
          </cell>
          <cell r="P319">
            <v>0</v>
          </cell>
          <cell r="Q319" t="str">
            <v>01.09.2009</v>
          </cell>
          <cell r="R319" t="str">
            <v>31.12.9999</v>
          </cell>
          <cell r="S319" t="str">
            <v>500000000106</v>
          </cell>
          <cell r="T319">
            <v>0</v>
          </cell>
          <cell r="U319">
            <v>0</v>
          </cell>
          <cell r="V319" t="str">
            <v>00000006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>X</v>
          </cell>
          <cell r="AB319">
            <v>0</v>
          </cell>
          <cell r="AC319">
            <v>0</v>
          </cell>
          <cell r="AD319" t="str">
            <v>0.00</v>
          </cell>
          <cell r="AE319" t="str">
            <v>0.00</v>
          </cell>
          <cell r="AF319">
            <v>0</v>
          </cell>
          <cell r="AG319">
            <v>0</v>
          </cell>
          <cell r="AH319">
            <v>0</v>
          </cell>
          <cell r="AI319" t="str">
            <v>Glucose Syrup-IBC-42/40</v>
          </cell>
          <cell r="AJ319">
            <v>1000</v>
          </cell>
          <cell r="AK319">
            <v>32884.211000000003</v>
          </cell>
        </row>
        <row r="320">
          <cell r="C320" t="str">
            <v>M</v>
          </cell>
          <cell r="D320" t="str">
            <v>01440300TU</v>
          </cell>
          <cell r="E320" t="str">
            <v>Glucose Syrup-IBC-42/40</v>
          </cell>
          <cell r="F320" t="str">
            <v>5320</v>
          </cell>
          <cell r="G320" t="str">
            <v>1</v>
          </cell>
          <cell r="H320" t="str">
            <v>1</v>
          </cell>
          <cell r="I320" t="str">
            <v>GlucoseSyrup 42 DE/IBC</v>
          </cell>
          <cell r="J320" t="str">
            <v>TO</v>
          </cell>
          <cell r="K320" t="str">
            <v>0070</v>
          </cell>
          <cell r="L320" t="str">
            <v>L</v>
          </cell>
          <cell r="M320" t="str">
            <v>000000000000250750</v>
          </cell>
          <cell r="N320" t="str">
            <v>Activated Carbon YL303(20kg/bag)</v>
          </cell>
          <cell r="O320" t="str">
            <v>KG</v>
          </cell>
          <cell r="P320">
            <v>0</v>
          </cell>
          <cell r="Q320" t="str">
            <v>06.12.2012</v>
          </cell>
          <cell r="R320" t="str">
            <v>31.12.9999</v>
          </cell>
          <cell r="S320" t="str">
            <v>500000000598</v>
          </cell>
          <cell r="T320">
            <v>0</v>
          </cell>
          <cell r="U320">
            <v>0</v>
          </cell>
          <cell r="V320" t="str">
            <v>00000007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>X</v>
          </cell>
          <cell r="AB320">
            <v>0</v>
          </cell>
          <cell r="AC320">
            <v>0</v>
          </cell>
          <cell r="AD320" t="str">
            <v>0.00</v>
          </cell>
          <cell r="AE320" t="str">
            <v>0.00</v>
          </cell>
          <cell r="AF320">
            <v>0</v>
          </cell>
          <cell r="AG320">
            <v>0</v>
          </cell>
          <cell r="AH320">
            <v>0</v>
          </cell>
          <cell r="AI320" t="str">
            <v>Glucose Syrup-IBC-42/40</v>
          </cell>
          <cell r="AJ320">
            <v>1000</v>
          </cell>
          <cell r="AK320">
            <v>700</v>
          </cell>
        </row>
        <row r="321">
          <cell r="C321" t="str">
            <v>M</v>
          </cell>
          <cell r="D321" t="str">
            <v>01440300TU</v>
          </cell>
          <cell r="E321" t="str">
            <v>Glucose Syrup-IBC-42/40</v>
          </cell>
          <cell r="F321" t="str">
            <v>5320</v>
          </cell>
          <cell r="G321" t="str">
            <v>1</v>
          </cell>
          <cell r="H321" t="str">
            <v>1</v>
          </cell>
          <cell r="I321" t="str">
            <v>GlucoseSyrup 42 DE/IBC</v>
          </cell>
          <cell r="J321" t="str">
            <v>TO</v>
          </cell>
          <cell r="K321" t="str">
            <v>0080</v>
          </cell>
          <cell r="L321" t="str">
            <v>L</v>
          </cell>
          <cell r="M321" t="str">
            <v>000000000000250184</v>
          </cell>
          <cell r="N321" t="str">
            <v>Filter  Aid Celatom FW-14  20kg.</v>
          </cell>
          <cell r="O321" t="str">
            <v>KG</v>
          </cell>
          <cell r="P321">
            <v>0</v>
          </cell>
          <cell r="Q321" t="str">
            <v>01.09.2009</v>
          </cell>
          <cell r="R321" t="str">
            <v>31.12.9999</v>
          </cell>
          <cell r="S321" t="str">
            <v>500000000106</v>
          </cell>
          <cell r="T321">
            <v>0</v>
          </cell>
          <cell r="U321">
            <v>0</v>
          </cell>
          <cell r="V321" t="str">
            <v>00000008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>X</v>
          </cell>
          <cell r="AB321">
            <v>0</v>
          </cell>
          <cell r="AC321">
            <v>0</v>
          </cell>
          <cell r="AD321" t="str">
            <v>0.00</v>
          </cell>
          <cell r="AE321" t="str">
            <v>0.00</v>
          </cell>
          <cell r="AF321">
            <v>0</v>
          </cell>
          <cell r="AG321">
            <v>0</v>
          </cell>
          <cell r="AH321">
            <v>0</v>
          </cell>
          <cell r="AI321" t="str">
            <v>Glucose Syrup-IBC-42/40</v>
          </cell>
          <cell r="AJ321">
            <v>1000</v>
          </cell>
          <cell r="AK321">
            <v>8221.0529999999999</v>
          </cell>
        </row>
        <row r="322">
          <cell r="C322" t="str">
            <v>M</v>
          </cell>
          <cell r="D322" t="str">
            <v>01440300TU</v>
          </cell>
          <cell r="E322" t="str">
            <v>Glucose Syrup-IBC-42/40</v>
          </cell>
          <cell r="F322" t="str">
            <v>5320</v>
          </cell>
          <cell r="G322" t="str">
            <v>1</v>
          </cell>
          <cell r="H322" t="str">
            <v>1</v>
          </cell>
          <cell r="I322" t="str">
            <v>GlucoseSyrup 42 DE/IBC</v>
          </cell>
          <cell r="J322" t="str">
            <v>TO</v>
          </cell>
          <cell r="K322" t="str">
            <v>0090</v>
          </cell>
          <cell r="L322" t="str">
            <v>L</v>
          </cell>
          <cell r="M322" t="str">
            <v>000000000000250162</v>
          </cell>
          <cell r="N322" t="str">
            <v>Sodium  Carbonate 20 Kg./Bag</v>
          </cell>
          <cell r="O322" t="str">
            <v>KG</v>
          </cell>
          <cell r="P322">
            <v>0</v>
          </cell>
          <cell r="Q322" t="str">
            <v>01.08.2010</v>
          </cell>
          <cell r="R322" t="str">
            <v>31.12.9999</v>
          </cell>
          <cell r="S322" t="str">
            <v>500000000480</v>
          </cell>
          <cell r="T322">
            <v>0</v>
          </cell>
          <cell r="U322">
            <v>0</v>
          </cell>
          <cell r="V322" t="str">
            <v>00000009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>X</v>
          </cell>
          <cell r="AB322">
            <v>0</v>
          </cell>
          <cell r="AC322">
            <v>0</v>
          </cell>
          <cell r="AD322" t="str">
            <v>0.00</v>
          </cell>
          <cell r="AE322" t="str">
            <v>0.00</v>
          </cell>
          <cell r="AF322">
            <v>0</v>
          </cell>
          <cell r="AG322">
            <v>0</v>
          </cell>
          <cell r="AH322">
            <v>0</v>
          </cell>
          <cell r="AI322" t="str">
            <v>Glucose Syrup-IBC-42/40</v>
          </cell>
          <cell r="AJ322">
            <v>1000</v>
          </cell>
          <cell r="AK322">
            <v>575.47400000000005</v>
          </cell>
        </row>
        <row r="323">
          <cell r="C323" t="str">
            <v>M</v>
          </cell>
          <cell r="D323" t="str">
            <v>01440300TU</v>
          </cell>
          <cell r="E323" t="str">
            <v>Glucose Syrup-IBC-42/40</v>
          </cell>
          <cell r="F323" t="str">
            <v>5320</v>
          </cell>
          <cell r="G323" t="str">
            <v>1</v>
          </cell>
          <cell r="H323" t="str">
            <v>1</v>
          </cell>
          <cell r="I323" t="str">
            <v>GlucoseSyrup 42 DE/IBC</v>
          </cell>
          <cell r="J323" t="str">
            <v>TO</v>
          </cell>
          <cell r="K323" t="str">
            <v>0100</v>
          </cell>
          <cell r="L323" t="str">
            <v>L</v>
          </cell>
          <cell r="M323" t="str">
            <v>000000000000200053</v>
          </cell>
          <cell r="N323" t="str">
            <v>Treated Water</v>
          </cell>
          <cell r="O323" t="str">
            <v>M3</v>
          </cell>
          <cell r="P323" t="str">
            <v>X</v>
          </cell>
          <cell r="Q323" t="str">
            <v>01.09.2009</v>
          </cell>
          <cell r="R323" t="str">
            <v>31.12.9999</v>
          </cell>
          <cell r="S323" t="str">
            <v>500000000106</v>
          </cell>
          <cell r="T323">
            <v>0</v>
          </cell>
          <cell r="U323">
            <v>0</v>
          </cell>
          <cell r="V323" t="str">
            <v>00000010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>X</v>
          </cell>
          <cell r="AB323">
            <v>0</v>
          </cell>
          <cell r="AC323">
            <v>0</v>
          </cell>
          <cell r="AD323" t="str">
            <v>0.00</v>
          </cell>
          <cell r="AE323" t="str">
            <v>0.00</v>
          </cell>
          <cell r="AF323">
            <v>0</v>
          </cell>
          <cell r="AG323">
            <v>0</v>
          </cell>
          <cell r="AH323">
            <v>0</v>
          </cell>
          <cell r="AI323" t="str">
            <v>Glucose Syrup-IBC-42/40</v>
          </cell>
          <cell r="AJ323">
            <v>1000</v>
          </cell>
          <cell r="AK323">
            <v>8221.0529999999999</v>
          </cell>
        </row>
        <row r="324">
          <cell r="C324" t="str">
            <v>M</v>
          </cell>
          <cell r="D324" t="str">
            <v>01440300TU</v>
          </cell>
          <cell r="E324" t="str">
            <v>Glucose Syrup-IBC-42/40</v>
          </cell>
          <cell r="F324" t="str">
            <v>5320</v>
          </cell>
          <cell r="G324" t="str">
            <v>1</v>
          </cell>
          <cell r="H324" t="str">
            <v>1</v>
          </cell>
          <cell r="I324" t="str">
            <v>GlucoseSyrup 42 DE/IBC</v>
          </cell>
          <cell r="J324" t="str">
            <v>TO</v>
          </cell>
          <cell r="K324" t="str">
            <v>0110</v>
          </cell>
          <cell r="L324" t="str">
            <v>L</v>
          </cell>
          <cell r="M324" t="str">
            <v>000000000000250176</v>
          </cell>
          <cell r="N324" t="str">
            <v>Electricity</v>
          </cell>
          <cell r="O324" t="str">
            <v>KWH</v>
          </cell>
          <cell r="P324">
            <v>0</v>
          </cell>
          <cell r="Q324" t="str">
            <v>01.09.2009</v>
          </cell>
          <cell r="R324" t="str">
            <v>31.12.9999</v>
          </cell>
          <cell r="S324" t="str">
            <v>500000000106</v>
          </cell>
          <cell r="T324">
            <v>0</v>
          </cell>
          <cell r="U324">
            <v>0</v>
          </cell>
          <cell r="V324" t="str">
            <v>00000011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>X</v>
          </cell>
          <cell r="AB324">
            <v>0</v>
          </cell>
          <cell r="AC324">
            <v>0</v>
          </cell>
          <cell r="AD324" t="str">
            <v>0.00</v>
          </cell>
          <cell r="AE324" t="str">
            <v>0.00</v>
          </cell>
          <cell r="AF324">
            <v>0</v>
          </cell>
          <cell r="AG324">
            <v>0</v>
          </cell>
          <cell r="AH324">
            <v>0</v>
          </cell>
          <cell r="AI324" t="str">
            <v>Glucose Syrup-IBC-42/40</v>
          </cell>
          <cell r="AJ324">
            <v>1000</v>
          </cell>
          <cell r="AK324">
            <v>53436.841999999997</v>
          </cell>
        </row>
        <row r="325">
          <cell r="C325" t="str">
            <v>M</v>
          </cell>
          <cell r="D325" t="str">
            <v>01440300TU</v>
          </cell>
          <cell r="E325" t="str">
            <v>Glucose Syrup-IBC-42/40</v>
          </cell>
          <cell r="F325" t="str">
            <v>5320</v>
          </cell>
          <cell r="G325" t="str">
            <v>1</v>
          </cell>
          <cell r="H325" t="str">
            <v>1</v>
          </cell>
          <cell r="I325" t="str">
            <v>GlucoseSyrup 42 DE/IBC</v>
          </cell>
          <cell r="J325" t="str">
            <v>TO</v>
          </cell>
          <cell r="K325" t="str">
            <v>0120</v>
          </cell>
          <cell r="L325" t="str">
            <v>L</v>
          </cell>
          <cell r="M325" t="str">
            <v>000000000000200052</v>
          </cell>
          <cell r="N325" t="str">
            <v>Steam</v>
          </cell>
          <cell r="O325" t="str">
            <v>TO</v>
          </cell>
          <cell r="P325" t="str">
            <v>X</v>
          </cell>
          <cell r="Q325" t="str">
            <v>01.09.2009</v>
          </cell>
          <cell r="R325" t="str">
            <v>31.12.9999</v>
          </cell>
          <cell r="S325" t="str">
            <v>500000000106</v>
          </cell>
          <cell r="T325">
            <v>0</v>
          </cell>
          <cell r="U325">
            <v>0</v>
          </cell>
          <cell r="V325" t="str">
            <v>00000012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>X</v>
          </cell>
          <cell r="AB325">
            <v>0</v>
          </cell>
          <cell r="AC325">
            <v>0</v>
          </cell>
          <cell r="AD325" t="str">
            <v>0.00</v>
          </cell>
          <cell r="AE325" t="str">
            <v>0.00</v>
          </cell>
          <cell r="AF325">
            <v>0</v>
          </cell>
          <cell r="AG325">
            <v>0</v>
          </cell>
          <cell r="AH325">
            <v>0</v>
          </cell>
          <cell r="AI325" t="str">
            <v>Glucose Syrup-IBC-42/40</v>
          </cell>
          <cell r="AJ325">
            <v>1000</v>
          </cell>
          <cell r="AK325">
            <v>1644.211</v>
          </cell>
        </row>
        <row r="326">
          <cell r="C326" t="str">
            <v>M</v>
          </cell>
          <cell r="D326" t="str">
            <v>01440300TU</v>
          </cell>
          <cell r="E326" t="str">
            <v>Glucose Syrup-IBC-42/40</v>
          </cell>
          <cell r="F326" t="str">
            <v>5320</v>
          </cell>
          <cell r="G326" t="str">
            <v>1</v>
          </cell>
          <cell r="H326" t="str">
            <v>1</v>
          </cell>
          <cell r="I326" t="str">
            <v>GlucoseSyrup 42 DE/IBC</v>
          </cell>
          <cell r="J326" t="str">
            <v>TO</v>
          </cell>
          <cell r="K326" t="str">
            <v>0130</v>
          </cell>
          <cell r="L326" t="str">
            <v>L</v>
          </cell>
          <cell r="M326" t="str">
            <v>000000000000301527</v>
          </cell>
          <cell r="N326" t="str">
            <v>IBC Packaging</v>
          </cell>
          <cell r="O326" t="str">
            <v>EA</v>
          </cell>
          <cell r="P326">
            <v>0</v>
          </cell>
          <cell r="Q326" t="str">
            <v>01.09.2009</v>
          </cell>
          <cell r="R326" t="str">
            <v>31.12.9999</v>
          </cell>
          <cell r="S326" t="str">
            <v>500000000106</v>
          </cell>
          <cell r="T326">
            <v>0</v>
          </cell>
          <cell r="U326">
            <v>0</v>
          </cell>
          <cell r="V326" t="str">
            <v>00000013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 t="str">
            <v>0.00</v>
          </cell>
          <cell r="AE326" t="str">
            <v>0.00</v>
          </cell>
          <cell r="AF326">
            <v>0</v>
          </cell>
          <cell r="AG326">
            <v>0</v>
          </cell>
          <cell r="AH326">
            <v>0</v>
          </cell>
          <cell r="AI326" t="str">
            <v>Glucose Syrup-IBC-42/40</v>
          </cell>
          <cell r="AJ326">
            <v>1000</v>
          </cell>
          <cell r="AK326">
            <v>666.66700000000003</v>
          </cell>
        </row>
        <row r="327">
          <cell r="C327" t="str">
            <v>M</v>
          </cell>
          <cell r="D327" t="str">
            <v>01440301AE</v>
          </cell>
          <cell r="E327" t="str">
            <v>Glucose Syrup-Flexi-43/40-01</v>
          </cell>
          <cell r="F327" t="str">
            <v>5320</v>
          </cell>
          <cell r="G327" t="str">
            <v>1</v>
          </cell>
          <cell r="H327" t="str">
            <v>1</v>
          </cell>
          <cell r="I327" t="str">
            <v>Glucose Syrup 43 Be'/Flexibag-SPI</v>
          </cell>
          <cell r="J327" t="str">
            <v>TO</v>
          </cell>
          <cell r="K327" t="str">
            <v>0010</v>
          </cell>
          <cell r="L327" t="str">
            <v>L</v>
          </cell>
          <cell r="M327" t="str">
            <v>000000000000200050</v>
          </cell>
          <cell r="N327" t="str">
            <v>Slurry</v>
          </cell>
          <cell r="O327" t="str">
            <v>TO</v>
          </cell>
          <cell r="P327" t="str">
            <v>X</v>
          </cell>
          <cell r="Q327" t="str">
            <v>01.10.2009</v>
          </cell>
          <cell r="R327" t="str">
            <v>31.12.9999</v>
          </cell>
          <cell r="S327" t="str">
            <v>500000000113</v>
          </cell>
          <cell r="T327">
            <v>0</v>
          </cell>
          <cell r="U327">
            <v>0</v>
          </cell>
          <cell r="V327" t="str">
            <v>00000001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>X</v>
          </cell>
          <cell r="AB327">
            <v>0</v>
          </cell>
          <cell r="AC327">
            <v>0</v>
          </cell>
          <cell r="AD327" t="str">
            <v>0.00</v>
          </cell>
          <cell r="AE327" t="str">
            <v>0.00</v>
          </cell>
          <cell r="AF327">
            <v>0</v>
          </cell>
          <cell r="AG327">
            <v>0</v>
          </cell>
          <cell r="AH327">
            <v>0</v>
          </cell>
          <cell r="AI327" t="str">
            <v>Glucose Syrup-Flexi-43/40</v>
          </cell>
          <cell r="AJ327">
            <v>1000</v>
          </cell>
          <cell r="AK327">
            <v>1837.529</v>
          </cell>
        </row>
        <row r="328">
          <cell r="C328" t="str">
            <v>M</v>
          </cell>
          <cell r="D328" t="str">
            <v>01440301AE</v>
          </cell>
          <cell r="E328" t="str">
            <v>Glucose Syrup-Flexi-43/40-01</v>
          </cell>
          <cell r="F328" t="str">
            <v>5320</v>
          </cell>
          <cell r="G328" t="str">
            <v>1</v>
          </cell>
          <cell r="H328" t="str">
            <v>1</v>
          </cell>
          <cell r="I328" t="str">
            <v>Glucose Syrup 43 Be'/Flexibag-SPI</v>
          </cell>
          <cell r="J328" t="str">
            <v>TO</v>
          </cell>
          <cell r="K328" t="str">
            <v>0020</v>
          </cell>
          <cell r="L328" t="str">
            <v>L</v>
          </cell>
          <cell r="M328" t="str">
            <v>000000000000250164</v>
          </cell>
          <cell r="N328" t="str">
            <v>Liquozyme Supra (gallon/30kg.)</v>
          </cell>
          <cell r="O328" t="str">
            <v>KG</v>
          </cell>
          <cell r="P328">
            <v>0</v>
          </cell>
          <cell r="Q328" t="str">
            <v>01.10.2009</v>
          </cell>
          <cell r="R328" t="str">
            <v>31.12.9999</v>
          </cell>
          <cell r="S328" t="str">
            <v>500000000113</v>
          </cell>
          <cell r="T328">
            <v>0</v>
          </cell>
          <cell r="U328">
            <v>0</v>
          </cell>
          <cell r="V328" t="str">
            <v>00000002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>X</v>
          </cell>
          <cell r="AB328">
            <v>0</v>
          </cell>
          <cell r="AC328">
            <v>0</v>
          </cell>
          <cell r="AD328" t="str">
            <v>0.00</v>
          </cell>
          <cell r="AE328" t="str">
            <v>0.00</v>
          </cell>
          <cell r="AF328">
            <v>0</v>
          </cell>
          <cell r="AG328">
            <v>0</v>
          </cell>
          <cell r="AH328">
            <v>0</v>
          </cell>
          <cell r="AI328" t="str">
            <v>Glucose Syrup-Flexi-43/40</v>
          </cell>
          <cell r="AJ328">
            <v>1000</v>
          </cell>
          <cell r="AK328">
            <v>507.15800000000002</v>
          </cell>
        </row>
        <row r="329">
          <cell r="C329" t="str">
            <v>M</v>
          </cell>
          <cell r="D329" t="str">
            <v>01440301AE</v>
          </cell>
          <cell r="E329" t="str">
            <v>Glucose Syrup-Flexi-43/40-01</v>
          </cell>
          <cell r="F329" t="str">
            <v>5320</v>
          </cell>
          <cell r="G329" t="str">
            <v>1</v>
          </cell>
          <cell r="H329" t="str">
            <v>1</v>
          </cell>
          <cell r="I329" t="str">
            <v>Glucose Syrup 43 Be'/Flexibag-SPI</v>
          </cell>
          <cell r="J329" t="str">
            <v>TO</v>
          </cell>
          <cell r="K329" t="str">
            <v>0030</v>
          </cell>
          <cell r="L329" t="str">
            <v>L</v>
          </cell>
          <cell r="M329" t="str">
            <v>000000000000250158</v>
          </cell>
          <cell r="N329" t="str">
            <v>Fungamyl 800L (30kg / drum)</v>
          </cell>
          <cell r="O329" t="str">
            <v>KG</v>
          </cell>
          <cell r="P329">
            <v>0</v>
          </cell>
          <cell r="Q329" t="str">
            <v>01.10.2009</v>
          </cell>
          <cell r="R329" t="str">
            <v>31.12.9999</v>
          </cell>
          <cell r="S329" t="str">
            <v>500000000113</v>
          </cell>
          <cell r="T329">
            <v>0</v>
          </cell>
          <cell r="U329">
            <v>0</v>
          </cell>
          <cell r="V329" t="str">
            <v>00000003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>X</v>
          </cell>
          <cell r="AB329">
            <v>0</v>
          </cell>
          <cell r="AC329">
            <v>0</v>
          </cell>
          <cell r="AD329" t="str">
            <v>0.00</v>
          </cell>
          <cell r="AE329" t="str">
            <v>0.00</v>
          </cell>
          <cell r="AF329">
            <v>0</v>
          </cell>
          <cell r="AG329">
            <v>0</v>
          </cell>
          <cell r="AH329">
            <v>0</v>
          </cell>
          <cell r="AI329" t="str">
            <v>Glucose Syrup-Flexi-43/40</v>
          </cell>
          <cell r="AJ329">
            <v>1000</v>
          </cell>
          <cell r="AK329">
            <v>338.10500000000002</v>
          </cell>
        </row>
        <row r="330">
          <cell r="C330" t="str">
            <v>M</v>
          </cell>
          <cell r="D330" t="str">
            <v>01440301AE</v>
          </cell>
          <cell r="E330" t="str">
            <v>Glucose Syrup-Flexi-43/40-01</v>
          </cell>
          <cell r="F330" t="str">
            <v>5320</v>
          </cell>
          <cell r="G330" t="str">
            <v>1</v>
          </cell>
          <cell r="H330" t="str">
            <v>1</v>
          </cell>
          <cell r="I330" t="str">
            <v>Glucose Syrup 43 Be'/Flexibag-SPI</v>
          </cell>
          <cell r="J330" t="str">
            <v>TO</v>
          </cell>
          <cell r="K330" t="str">
            <v>0040</v>
          </cell>
          <cell r="L330" t="str">
            <v>L</v>
          </cell>
          <cell r="M330" t="str">
            <v>000000000000250152</v>
          </cell>
          <cell r="N330" t="str">
            <v>Sodium Matabisulphite 25kg.</v>
          </cell>
          <cell r="O330" t="str">
            <v>KG</v>
          </cell>
          <cell r="P330">
            <v>0</v>
          </cell>
          <cell r="Q330" t="str">
            <v>01.10.2009</v>
          </cell>
          <cell r="R330" t="str">
            <v>31.12.9999</v>
          </cell>
          <cell r="S330" t="str">
            <v>500000000113</v>
          </cell>
          <cell r="T330">
            <v>0</v>
          </cell>
          <cell r="U330">
            <v>0</v>
          </cell>
          <cell r="V330" t="str">
            <v>00000004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>X</v>
          </cell>
          <cell r="AB330">
            <v>0</v>
          </cell>
          <cell r="AC330">
            <v>0</v>
          </cell>
          <cell r="AD330" t="str">
            <v>0.00</v>
          </cell>
          <cell r="AE330" t="str">
            <v>0.00</v>
          </cell>
          <cell r="AF330">
            <v>0</v>
          </cell>
          <cell r="AG330">
            <v>0</v>
          </cell>
          <cell r="AH330">
            <v>0</v>
          </cell>
          <cell r="AI330" t="str">
            <v>Glucose Syrup-Flexi-43/40</v>
          </cell>
          <cell r="AJ330">
            <v>1000</v>
          </cell>
          <cell r="AK330">
            <v>659.30499999999995</v>
          </cell>
        </row>
        <row r="331">
          <cell r="C331" t="str">
            <v>M</v>
          </cell>
          <cell r="D331" t="str">
            <v>01440301AE</v>
          </cell>
          <cell r="E331" t="str">
            <v>Glucose Syrup-Flexi-43/40-01</v>
          </cell>
          <cell r="F331" t="str">
            <v>5320</v>
          </cell>
          <cell r="G331" t="str">
            <v>1</v>
          </cell>
          <cell r="H331" t="str">
            <v>1</v>
          </cell>
          <cell r="I331" t="str">
            <v>Glucose Syrup 43 Be'/Flexibag-SPI</v>
          </cell>
          <cell r="J331" t="str">
            <v>TO</v>
          </cell>
          <cell r="K331" t="str">
            <v>0050</v>
          </cell>
          <cell r="L331" t="str">
            <v>L</v>
          </cell>
          <cell r="M331" t="str">
            <v>000000000000250160</v>
          </cell>
          <cell r="N331" t="str">
            <v>Hydrochloric  Acid 35%</v>
          </cell>
          <cell r="O331" t="str">
            <v>KG</v>
          </cell>
          <cell r="P331">
            <v>0</v>
          </cell>
          <cell r="Q331" t="str">
            <v>01.10.2009</v>
          </cell>
          <cell r="R331" t="str">
            <v>31.12.9999</v>
          </cell>
          <cell r="S331" t="str">
            <v>500000000113</v>
          </cell>
          <cell r="T331">
            <v>0</v>
          </cell>
          <cell r="U331">
            <v>0</v>
          </cell>
          <cell r="V331" t="str">
            <v>00000005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>X</v>
          </cell>
          <cell r="AB331">
            <v>0</v>
          </cell>
          <cell r="AC331">
            <v>0</v>
          </cell>
          <cell r="AD331" t="str">
            <v>0.00</v>
          </cell>
          <cell r="AE331" t="str">
            <v>0.00</v>
          </cell>
          <cell r="AF331">
            <v>0</v>
          </cell>
          <cell r="AG331">
            <v>0</v>
          </cell>
          <cell r="AH331">
            <v>0</v>
          </cell>
          <cell r="AI331" t="str">
            <v>Glucose Syrup-Flexi-43/40</v>
          </cell>
          <cell r="AJ331">
            <v>1000</v>
          </cell>
          <cell r="AK331">
            <v>38036.841999999997</v>
          </cell>
        </row>
        <row r="332">
          <cell r="C332" t="str">
            <v>M</v>
          </cell>
          <cell r="D332" t="str">
            <v>01440301AE</v>
          </cell>
          <cell r="E332" t="str">
            <v>Glucose Syrup-Flexi-43/40-01</v>
          </cell>
          <cell r="F332" t="str">
            <v>5320</v>
          </cell>
          <cell r="G332" t="str">
            <v>1</v>
          </cell>
          <cell r="H332" t="str">
            <v>1</v>
          </cell>
          <cell r="I332" t="str">
            <v>Glucose Syrup 43 Be'/Flexibag-SPI</v>
          </cell>
          <cell r="J332" t="str">
            <v>TO</v>
          </cell>
          <cell r="K332" t="str">
            <v>0060</v>
          </cell>
          <cell r="L332" t="str">
            <v>L</v>
          </cell>
          <cell r="M332" t="str">
            <v>000000000000250187</v>
          </cell>
          <cell r="N332" t="str">
            <v>Sodium  Hydroxide (โซดาไฟ) 50%</v>
          </cell>
          <cell r="O332" t="str">
            <v>KG</v>
          </cell>
          <cell r="P332">
            <v>0</v>
          </cell>
          <cell r="Q332" t="str">
            <v>01.10.2009</v>
          </cell>
          <cell r="R332" t="str">
            <v>31.12.9999</v>
          </cell>
          <cell r="S332" t="str">
            <v>500000000113</v>
          </cell>
          <cell r="T332">
            <v>0</v>
          </cell>
          <cell r="U332">
            <v>0</v>
          </cell>
          <cell r="V332" t="str">
            <v>00000006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>X</v>
          </cell>
          <cell r="AB332">
            <v>0</v>
          </cell>
          <cell r="AC332">
            <v>0</v>
          </cell>
          <cell r="AD332" t="str">
            <v>0.00</v>
          </cell>
          <cell r="AE332" t="str">
            <v>0.00</v>
          </cell>
          <cell r="AF332">
            <v>0</v>
          </cell>
          <cell r="AG332">
            <v>0</v>
          </cell>
          <cell r="AH332">
            <v>0</v>
          </cell>
          <cell r="AI332" t="str">
            <v>Glucose Syrup-Flexi-43/40</v>
          </cell>
          <cell r="AJ332">
            <v>1000</v>
          </cell>
          <cell r="AK332">
            <v>33810.525999999998</v>
          </cell>
        </row>
        <row r="333">
          <cell r="C333" t="str">
            <v>M</v>
          </cell>
          <cell r="D333" t="str">
            <v>01440301AE</v>
          </cell>
          <cell r="E333" t="str">
            <v>Glucose Syrup-Flexi-43/40-01</v>
          </cell>
          <cell r="F333" t="str">
            <v>5320</v>
          </cell>
          <cell r="G333" t="str">
            <v>1</v>
          </cell>
          <cell r="H333" t="str">
            <v>1</v>
          </cell>
          <cell r="I333" t="str">
            <v>Glucose Syrup 43 Be'/Flexibag-SPI</v>
          </cell>
          <cell r="J333" t="str">
            <v>TO</v>
          </cell>
          <cell r="K333" t="str">
            <v>0070</v>
          </cell>
          <cell r="L333" t="str">
            <v>L</v>
          </cell>
          <cell r="M333" t="str">
            <v>000000000000250750</v>
          </cell>
          <cell r="N333" t="str">
            <v>Activated Carbon YL303(20kg/bag)</v>
          </cell>
          <cell r="O333" t="str">
            <v>KG</v>
          </cell>
          <cell r="P333">
            <v>0</v>
          </cell>
          <cell r="Q333" t="str">
            <v>06.12.2012</v>
          </cell>
          <cell r="R333" t="str">
            <v>31.12.9999</v>
          </cell>
          <cell r="S333" t="str">
            <v>500000000598</v>
          </cell>
          <cell r="T333">
            <v>0</v>
          </cell>
          <cell r="U333">
            <v>0</v>
          </cell>
          <cell r="V333" t="str">
            <v>00000007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>X</v>
          </cell>
          <cell r="AB333">
            <v>0</v>
          </cell>
          <cell r="AC333">
            <v>0</v>
          </cell>
          <cell r="AD333" t="str">
            <v>0.00</v>
          </cell>
          <cell r="AE333" t="str">
            <v>0.00</v>
          </cell>
          <cell r="AF333">
            <v>0</v>
          </cell>
          <cell r="AG333">
            <v>0</v>
          </cell>
          <cell r="AH333">
            <v>0</v>
          </cell>
          <cell r="AI333" t="str">
            <v>Glucose Syrup-Flexi-43/40</v>
          </cell>
          <cell r="AJ333">
            <v>1000</v>
          </cell>
          <cell r="AK333">
            <v>700</v>
          </cell>
        </row>
        <row r="334">
          <cell r="C334" t="str">
            <v>M</v>
          </cell>
          <cell r="D334" t="str">
            <v>01440301AE</v>
          </cell>
          <cell r="E334" t="str">
            <v>Glucose Syrup-Flexi-43/40-01</v>
          </cell>
          <cell r="F334" t="str">
            <v>5320</v>
          </cell>
          <cell r="G334" t="str">
            <v>1</v>
          </cell>
          <cell r="H334" t="str">
            <v>1</v>
          </cell>
          <cell r="I334" t="str">
            <v>Glucose Syrup 43 Be'/Flexibag-SPI</v>
          </cell>
          <cell r="J334" t="str">
            <v>TO</v>
          </cell>
          <cell r="K334" t="str">
            <v>0080</v>
          </cell>
          <cell r="L334" t="str">
            <v>L</v>
          </cell>
          <cell r="M334" t="str">
            <v>000000000000250184</v>
          </cell>
          <cell r="N334" t="str">
            <v>Filter  Aid Celatom FW-14  20kg.</v>
          </cell>
          <cell r="O334" t="str">
            <v>KG</v>
          </cell>
          <cell r="P334">
            <v>0</v>
          </cell>
          <cell r="Q334" t="str">
            <v>01.10.2009</v>
          </cell>
          <cell r="R334" t="str">
            <v>31.12.9999</v>
          </cell>
          <cell r="S334" t="str">
            <v>500000000113</v>
          </cell>
          <cell r="T334">
            <v>0</v>
          </cell>
          <cell r="U334">
            <v>0</v>
          </cell>
          <cell r="V334" t="str">
            <v>00000008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>X</v>
          </cell>
          <cell r="AB334">
            <v>0</v>
          </cell>
          <cell r="AC334">
            <v>0</v>
          </cell>
          <cell r="AD334" t="str">
            <v>0.00</v>
          </cell>
          <cell r="AE334" t="str">
            <v>0.00</v>
          </cell>
          <cell r="AF334">
            <v>0</v>
          </cell>
          <cell r="AG334">
            <v>0</v>
          </cell>
          <cell r="AH334">
            <v>0</v>
          </cell>
          <cell r="AI334" t="str">
            <v>Glucose Syrup-Flexi-43/40</v>
          </cell>
          <cell r="AJ334">
            <v>1000</v>
          </cell>
          <cell r="AK334">
            <v>8452.6319999999996</v>
          </cell>
        </row>
        <row r="335">
          <cell r="C335" t="str">
            <v>M</v>
          </cell>
          <cell r="D335" t="str">
            <v>01440301AE</v>
          </cell>
          <cell r="E335" t="str">
            <v>Glucose Syrup-Flexi-43/40-01</v>
          </cell>
          <cell r="F335" t="str">
            <v>5320</v>
          </cell>
          <cell r="G335" t="str">
            <v>1</v>
          </cell>
          <cell r="H335" t="str">
            <v>1</v>
          </cell>
          <cell r="I335" t="str">
            <v>Glucose Syrup 43 Be'/Flexibag-SPI</v>
          </cell>
          <cell r="J335" t="str">
            <v>TO</v>
          </cell>
          <cell r="K335" t="str">
            <v>0090</v>
          </cell>
          <cell r="L335" t="str">
            <v>L</v>
          </cell>
          <cell r="M335" t="str">
            <v>000000000000250162</v>
          </cell>
          <cell r="N335" t="str">
            <v>Sodium  Carbonate 20 Kg./Bag</v>
          </cell>
          <cell r="O335" t="str">
            <v>KG</v>
          </cell>
          <cell r="P335">
            <v>0</v>
          </cell>
          <cell r="Q335" t="str">
            <v>01.08.2010</v>
          </cell>
          <cell r="R335" t="str">
            <v>31.12.9999</v>
          </cell>
          <cell r="S335" t="str">
            <v>500000000480</v>
          </cell>
          <cell r="T335">
            <v>0</v>
          </cell>
          <cell r="U335">
            <v>0</v>
          </cell>
          <cell r="V335" t="str">
            <v>00000009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>X</v>
          </cell>
          <cell r="AB335">
            <v>0</v>
          </cell>
          <cell r="AC335">
            <v>0</v>
          </cell>
          <cell r="AD335" t="str">
            <v>0.00</v>
          </cell>
          <cell r="AE335" t="str">
            <v>0.00</v>
          </cell>
          <cell r="AF335">
            <v>0</v>
          </cell>
          <cell r="AG335">
            <v>0</v>
          </cell>
          <cell r="AH335">
            <v>0</v>
          </cell>
          <cell r="AI335" t="str">
            <v>Glucose Syrup-Flexi-43/40</v>
          </cell>
          <cell r="AJ335">
            <v>1000</v>
          </cell>
          <cell r="AK335">
            <v>591.68399999999997</v>
          </cell>
        </row>
        <row r="336">
          <cell r="C336" t="str">
            <v>M</v>
          </cell>
          <cell r="D336" t="str">
            <v>01440301AE</v>
          </cell>
          <cell r="E336" t="str">
            <v>Glucose Syrup-Flexi-43/40-01</v>
          </cell>
          <cell r="F336" t="str">
            <v>5320</v>
          </cell>
          <cell r="G336" t="str">
            <v>1</v>
          </cell>
          <cell r="H336" t="str">
            <v>1</v>
          </cell>
          <cell r="I336" t="str">
            <v>Glucose Syrup 43 Be'/Flexibag-SPI</v>
          </cell>
          <cell r="J336" t="str">
            <v>TO</v>
          </cell>
          <cell r="K336" t="str">
            <v>0100</v>
          </cell>
          <cell r="L336" t="str">
            <v>L</v>
          </cell>
          <cell r="M336" t="str">
            <v>000000000000200053</v>
          </cell>
          <cell r="N336" t="str">
            <v>Treated Water</v>
          </cell>
          <cell r="O336" t="str">
            <v>M3</v>
          </cell>
          <cell r="P336" t="str">
            <v>X</v>
          </cell>
          <cell r="Q336" t="str">
            <v>01.10.2009</v>
          </cell>
          <cell r="R336" t="str">
            <v>31.12.9999</v>
          </cell>
          <cell r="S336" t="str">
            <v>500000000113</v>
          </cell>
          <cell r="T336">
            <v>0</v>
          </cell>
          <cell r="U336">
            <v>0</v>
          </cell>
          <cell r="V336" t="str">
            <v>00000010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>X</v>
          </cell>
          <cell r="AB336">
            <v>0</v>
          </cell>
          <cell r="AC336">
            <v>0</v>
          </cell>
          <cell r="AD336" t="str">
            <v>0.00</v>
          </cell>
          <cell r="AE336" t="str">
            <v>0.00</v>
          </cell>
          <cell r="AF336">
            <v>0</v>
          </cell>
          <cell r="AG336">
            <v>0</v>
          </cell>
          <cell r="AH336">
            <v>0</v>
          </cell>
          <cell r="AI336" t="str">
            <v>Glucose Syrup-Flexi-43/40</v>
          </cell>
          <cell r="AJ336">
            <v>1000</v>
          </cell>
          <cell r="AK336">
            <v>8452.6319999999996</v>
          </cell>
        </row>
        <row r="337">
          <cell r="C337" t="str">
            <v>M</v>
          </cell>
          <cell r="D337" t="str">
            <v>01440301AE</v>
          </cell>
          <cell r="E337" t="str">
            <v>Glucose Syrup-Flexi-43/40-01</v>
          </cell>
          <cell r="F337" t="str">
            <v>5320</v>
          </cell>
          <cell r="G337" t="str">
            <v>1</v>
          </cell>
          <cell r="H337" t="str">
            <v>1</v>
          </cell>
          <cell r="I337" t="str">
            <v>Glucose Syrup 43 Be'/Flexibag-SPI</v>
          </cell>
          <cell r="J337" t="str">
            <v>TO</v>
          </cell>
          <cell r="K337" t="str">
            <v>0110</v>
          </cell>
          <cell r="L337" t="str">
            <v>L</v>
          </cell>
          <cell r="M337" t="str">
            <v>000000000000250176</v>
          </cell>
          <cell r="N337" t="str">
            <v>Electricity</v>
          </cell>
          <cell r="O337" t="str">
            <v>KWH</v>
          </cell>
          <cell r="P337">
            <v>0</v>
          </cell>
          <cell r="Q337" t="str">
            <v>01.10.2009</v>
          </cell>
          <cell r="R337" t="str">
            <v>31.12.9999</v>
          </cell>
          <cell r="S337" t="str">
            <v>500000000113</v>
          </cell>
          <cell r="T337">
            <v>0</v>
          </cell>
          <cell r="U337">
            <v>0</v>
          </cell>
          <cell r="V337" t="str">
            <v>00000011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>X</v>
          </cell>
          <cell r="AB337">
            <v>0</v>
          </cell>
          <cell r="AC337">
            <v>0</v>
          </cell>
          <cell r="AD337" t="str">
            <v>0.00</v>
          </cell>
          <cell r="AE337" t="str">
            <v>0.00</v>
          </cell>
          <cell r="AF337">
            <v>0</v>
          </cell>
          <cell r="AG337">
            <v>0</v>
          </cell>
          <cell r="AH337">
            <v>0</v>
          </cell>
          <cell r="AI337" t="str">
            <v>Glucose Syrup-Flexi-43/40</v>
          </cell>
          <cell r="AJ337">
            <v>1000</v>
          </cell>
          <cell r="AK337">
            <v>54942.105000000003</v>
          </cell>
        </row>
        <row r="338">
          <cell r="C338" t="str">
            <v>M</v>
          </cell>
          <cell r="D338" t="str">
            <v>01440301AE</v>
          </cell>
          <cell r="E338" t="str">
            <v>Glucose Syrup-Flexi-43/40-01</v>
          </cell>
          <cell r="F338" t="str">
            <v>5320</v>
          </cell>
          <cell r="G338" t="str">
            <v>1</v>
          </cell>
          <cell r="H338" t="str">
            <v>1</v>
          </cell>
          <cell r="I338" t="str">
            <v>Glucose Syrup 43 Be'/Flexibag-SPI</v>
          </cell>
          <cell r="J338" t="str">
            <v>TO</v>
          </cell>
          <cell r="K338" t="str">
            <v>0120</v>
          </cell>
          <cell r="L338" t="str">
            <v>L</v>
          </cell>
          <cell r="M338" t="str">
            <v>000000000000200052</v>
          </cell>
          <cell r="N338" t="str">
            <v>Steam</v>
          </cell>
          <cell r="O338" t="str">
            <v>TO</v>
          </cell>
          <cell r="P338" t="str">
            <v>X</v>
          </cell>
          <cell r="Q338" t="str">
            <v>01.10.2009</v>
          </cell>
          <cell r="R338" t="str">
            <v>31.12.9999</v>
          </cell>
          <cell r="S338" t="str">
            <v>500000000113</v>
          </cell>
          <cell r="T338">
            <v>0</v>
          </cell>
          <cell r="U338">
            <v>0</v>
          </cell>
          <cell r="V338" t="str">
            <v>00000012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>X</v>
          </cell>
          <cell r="AB338">
            <v>0</v>
          </cell>
          <cell r="AC338">
            <v>0</v>
          </cell>
          <cell r="AD338" t="str">
            <v>0.00</v>
          </cell>
          <cell r="AE338" t="str">
            <v>0.00</v>
          </cell>
          <cell r="AF338">
            <v>0</v>
          </cell>
          <cell r="AG338">
            <v>0</v>
          </cell>
          <cell r="AH338">
            <v>0</v>
          </cell>
          <cell r="AI338" t="str">
            <v>Glucose Syrup-Flexi-43/40</v>
          </cell>
          <cell r="AJ338">
            <v>1000</v>
          </cell>
          <cell r="AK338">
            <v>1690.5260000000001</v>
          </cell>
        </row>
        <row r="339">
          <cell r="C339" t="str">
            <v>M</v>
          </cell>
          <cell r="D339" t="str">
            <v>01440301AE</v>
          </cell>
          <cell r="E339" t="str">
            <v>Glucose Syrup-Flexi-43/40-01</v>
          </cell>
          <cell r="F339" t="str">
            <v>5320</v>
          </cell>
          <cell r="G339" t="str">
            <v>1</v>
          </cell>
          <cell r="H339" t="str">
            <v>1</v>
          </cell>
          <cell r="I339" t="str">
            <v>Glucose Syrup 43 Be'/Flexibag-SPI</v>
          </cell>
          <cell r="J339" t="str">
            <v>TO</v>
          </cell>
          <cell r="K339" t="str">
            <v>0130</v>
          </cell>
          <cell r="L339" t="str">
            <v>L</v>
          </cell>
          <cell r="M339" t="str">
            <v>000000000000600197</v>
          </cell>
          <cell r="N339" t="str">
            <v>Flexi bag with heating pad</v>
          </cell>
          <cell r="O339" t="str">
            <v>EA</v>
          </cell>
          <cell r="P339">
            <v>0</v>
          </cell>
          <cell r="Q339" t="str">
            <v>01.10.2009</v>
          </cell>
          <cell r="R339" t="str">
            <v>31.12.9999</v>
          </cell>
          <cell r="S339" t="str">
            <v>500000000113</v>
          </cell>
          <cell r="T339">
            <v>0</v>
          </cell>
          <cell r="U339">
            <v>0</v>
          </cell>
          <cell r="V339" t="str">
            <v>00000013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>X</v>
          </cell>
          <cell r="AB339">
            <v>0</v>
          </cell>
          <cell r="AC339">
            <v>0</v>
          </cell>
          <cell r="AD339" t="str">
            <v>0.00</v>
          </cell>
          <cell r="AE339" t="str">
            <v>0.00</v>
          </cell>
          <cell r="AF339">
            <v>0</v>
          </cell>
          <cell r="AG339">
            <v>0</v>
          </cell>
          <cell r="AH339">
            <v>0</v>
          </cell>
          <cell r="AI339" t="str">
            <v>Glucose Syrup-Flexi-43/40</v>
          </cell>
          <cell r="AJ339">
            <v>1000</v>
          </cell>
          <cell r="AK339">
            <v>41.667000000000002</v>
          </cell>
        </row>
        <row r="340">
          <cell r="C340" t="str">
            <v>M</v>
          </cell>
          <cell r="D340" t="str">
            <v>01440301OI</v>
          </cell>
          <cell r="E340" t="str">
            <v>Glucose Syrup-PD-43/40-01</v>
          </cell>
          <cell r="F340" t="str">
            <v>5320</v>
          </cell>
          <cell r="G340" t="str">
            <v>1</v>
          </cell>
          <cell r="H340" t="str">
            <v>1</v>
          </cell>
          <cell r="I340" t="str">
            <v>Glucose Syrup 43 Be'/New Plastic Drum-JB</v>
          </cell>
          <cell r="J340" t="str">
            <v>TO</v>
          </cell>
          <cell r="K340" t="str">
            <v>0010</v>
          </cell>
          <cell r="L340" t="str">
            <v>L</v>
          </cell>
          <cell r="M340" t="str">
            <v>000000000000200050</v>
          </cell>
          <cell r="N340" t="str">
            <v>Slurry</v>
          </cell>
          <cell r="O340" t="str">
            <v>TO</v>
          </cell>
          <cell r="P340" t="str">
            <v>X</v>
          </cell>
          <cell r="Q340" t="str">
            <v>01.10.2009</v>
          </cell>
          <cell r="R340" t="str">
            <v>31.12.9999</v>
          </cell>
          <cell r="S340" t="str">
            <v>500000000113</v>
          </cell>
          <cell r="T340">
            <v>0</v>
          </cell>
          <cell r="U340">
            <v>0</v>
          </cell>
          <cell r="V340" t="str">
            <v>00000001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>X</v>
          </cell>
          <cell r="AB340">
            <v>0</v>
          </cell>
          <cell r="AC340">
            <v>0</v>
          </cell>
          <cell r="AD340" t="str">
            <v>0.00</v>
          </cell>
          <cell r="AE340" t="str">
            <v>0.00</v>
          </cell>
          <cell r="AF340">
            <v>0</v>
          </cell>
          <cell r="AG340">
            <v>0</v>
          </cell>
          <cell r="AH340">
            <v>0</v>
          </cell>
          <cell r="AI340" t="str">
            <v>Glucose Syrup-PD-43/40</v>
          </cell>
          <cell r="AJ340">
            <v>1000</v>
          </cell>
          <cell r="AK340">
            <v>1855.835</v>
          </cell>
        </row>
        <row r="341">
          <cell r="C341" t="str">
            <v>M</v>
          </cell>
          <cell r="D341" t="str">
            <v>01440301OI</v>
          </cell>
          <cell r="E341" t="str">
            <v>Glucose Syrup-PD-43/40-01</v>
          </cell>
          <cell r="F341" t="str">
            <v>5320</v>
          </cell>
          <cell r="G341" t="str">
            <v>1</v>
          </cell>
          <cell r="H341" t="str">
            <v>1</v>
          </cell>
          <cell r="I341" t="str">
            <v>Glucose Syrup 43 Be'/New Plastic Drum-JB</v>
          </cell>
          <cell r="J341" t="str">
            <v>TO</v>
          </cell>
          <cell r="K341" t="str">
            <v>0020</v>
          </cell>
          <cell r="L341" t="str">
            <v>L</v>
          </cell>
          <cell r="M341" t="str">
            <v>000000000000250164</v>
          </cell>
          <cell r="N341" t="str">
            <v>Liquozyme Supra (gallon/30kg.)</v>
          </cell>
          <cell r="O341" t="str">
            <v>KG</v>
          </cell>
          <cell r="P341">
            <v>0</v>
          </cell>
          <cell r="Q341" t="str">
            <v>01.10.2009</v>
          </cell>
          <cell r="R341" t="str">
            <v>31.12.9999</v>
          </cell>
          <cell r="S341" t="str">
            <v>500000000113</v>
          </cell>
          <cell r="T341">
            <v>0</v>
          </cell>
          <cell r="U341">
            <v>0</v>
          </cell>
          <cell r="V341" t="str">
            <v>00000002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>X</v>
          </cell>
          <cell r="AB341">
            <v>0</v>
          </cell>
          <cell r="AC341">
            <v>0</v>
          </cell>
          <cell r="AD341" t="str">
            <v>0.00</v>
          </cell>
          <cell r="AE341" t="str">
            <v>0.00</v>
          </cell>
          <cell r="AF341">
            <v>0</v>
          </cell>
          <cell r="AG341">
            <v>0</v>
          </cell>
          <cell r="AH341">
            <v>0</v>
          </cell>
          <cell r="AI341" t="str">
            <v>Glucose Syrup-PD-43/40</v>
          </cell>
          <cell r="AJ341">
            <v>1000</v>
          </cell>
          <cell r="AK341">
            <v>512.21100000000001</v>
          </cell>
        </row>
        <row r="342">
          <cell r="C342" t="str">
            <v>M</v>
          </cell>
          <cell r="D342" t="str">
            <v>01440301OI</v>
          </cell>
          <cell r="E342" t="str">
            <v>Glucose Syrup-PD-43/40-01</v>
          </cell>
          <cell r="F342" t="str">
            <v>5320</v>
          </cell>
          <cell r="G342" t="str">
            <v>1</v>
          </cell>
          <cell r="H342" t="str">
            <v>1</v>
          </cell>
          <cell r="I342" t="str">
            <v>Glucose Syrup 43 Be'/New Plastic Drum-JB</v>
          </cell>
          <cell r="J342" t="str">
            <v>TO</v>
          </cell>
          <cell r="K342" t="str">
            <v>0030</v>
          </cell>
          <cell r="L342" t="str">
            <v>L</v>
          </cell>
          <cell r="M342" t="str">
            <v>000000000000250152</v>
          </cell>
          <cell r="N342" t="str">
            <v>Sodium Matabisulphite 25kg.</v>
          </cell>
          <cell r="O342" t="str">
            <v>KG</v>
          </cell>
          <cell r="P342">
            <v>0</v>
          </cell>
          <cell r="Q342" t="str">
            <v>01.10.2009</v>
          </cell>
          <cell r="R342" t="str">
            <v>31.12.9999</v>
          </cell>
          <cell r="S342" t="str">
            <v>500000000113</v>
          </cell>
          <cell r="T342">
            <v>0</v>
          </cell>
          <cell r="U342">
            <v>0</v>
          </cell>
          <cell r="V342" t="str">
            <v>00000003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>X</v>
          </cell>
          <cell r="AB342">
            <v>0</v>
          </cell>
          <cell r="AC342">
            <v>0</v>
          </cell>
          <cell r="AD342" t="str">
            <v>0.00</v>
          </cell>
          <cell r="AE342" t="str">
            <v>0.00</v>
          </cell>
          <cell r="AF342">
            <v>0</v>
          </cell>
          <cell r="AG342">
            <v>0</v>
          </cell>
          <cell r="AH342">
            <v>0</v>
          </cell>
          <cell r="AI342" t="str">
            <v>Glucose Syrup-PD-43/40</v>
          </cell>
          <cell r="AJ342">
            <v>1000</v>
          </cell>
          <cell r="AK342">
            <v>665.87400000000002</v>
          </cell>
        </row>
        <row r="343">
          <cell r="C343" t="str">
            <v>M</v>
          </cell>
          <cell r="D343" t="str">
            <v>01440301OI</v>
          </cell>
          <cell r="E343" t="str">
            <v>Glucose Syrup-PD-43/40-01</v>
          </cell>
          <cell r="F343" t="str">
            <v>5320</v>
          </cell>
          <cell r="G343" t="str">
            <v>1</v>
          </cell>
          <cell r="H343" t="str">
            <v>1</v>
          </cell>
          <cell r="I343" t="str">
            <v>Glucose Syrup 43 Be'/New Plastic Drum-JB</v>
          </cell>
          <cell r="J343" t="str">
            <v>TO</v>
          </cell>
          <cell r="K343" t="str">
            <v>0040</v>
          </cell>
          <cell r="L343" t="str">
            <v>L</v>
          </cell>
          <cell r="M343" t="str">
            <v>000000000000250160</v>
          </cell>
          <cell r="N343" t="str">
            <v>Hydrochloric  Acid 35%</v>
          </cell>
          <cell r="O343" t="str">
            <v>KG</v>
          </cell>
          <cell r="P343">
            <v>0</v>
          </cell>
          <cell r="Q343" t="str">
            <v>01.10.2009</v>
          </cell>
          <cell r="R343" t="str">
            <v>31.12.9999</v>
          </cell>
          <cell r="S343" t="str">
            <v>500000000113</v>
          </cell>
          <cell r="T343">
            <v>0</v>
          </cell>
          <cell r="U343">
            <v>0</v>
          </cell>
          <cell r="V343" t="str">
            <v>00000004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>X</v>
          </cell>
          <cell r="AB343">
            <v>0</v>
          </cell>
          <cell r="AC343">
            <v>0</v>
          </cell>
          <cell r="AD343" t="str">
            <v>0.00</v>
          </cell>
          <cell r="AE343" t="str">
            <v>0.00</v>
          </cell>
          <cell r="AF343">
            <v>0</v>
          </cell>
          <cell r="AG343">
            <v>0</v>
          </cell>
          <cell r="AH343">
            <v>0</v>
          </cell>
          <cell r="AI343" t="str">
            <v>Glucose Syrup-PD-43/40</v>
          </cell>
          <cell r="AJ343">
            <v>1000</v>
          </cell>
          <cell r="AK343">
            <v>38415.788999999997</v>
          </cell>
        </row>
        <row r="344">
          <cell r="C344" t="str">
            <v>M</v>
          </cell>
          <cell r="D344" t="str">
            <v>01440301OI</v>
          </cell>
          <cell r="E344" t="str">
            <v>Glucose Syrup-PD-43/40-01</v>
          </cell>
          <cell r="F344" t="str">
            <v>5320</v>
          </cell>
          <cell r="G344" t="str">
            <v>1</v>
          </cell>
          <cell r="H344" t="str">
            <v>1</v>
          </cell>
          <cell r="I344" t="str">
            <v>Glucose Syrup 43 Be'/New Plastic Drum-JB</v>
          </cell>
          <cell r="J344" t="str">
            <v>TO</v>
          </cell>
          <cell r="K344" t="str">
            <v>0050</v>
          </cell>
          <cell r="L344" t="str">
            <v>L</v>
          </cell>
          <cell r="M344" t="str">
            <v>000000000000250187</v>
          </cell>
          <cell r="N344" t="str">
            <v>Sodium  Hydroxide (โซดาไฟ) 50%</v>
          </cell>
          <cell r="O344" t="str">
            <v>KG</v>
          </cell>
          <cell r="P344">
            <v>0</v>
          </cell>
          <cell r="Q344" t="str">
            <v>01.10.2009</v>
          </cell>
          <cell r="R344" t="str">
            <v>31.12.9999</v>
          </cell>
          <cell r="S344" t="str">
            <v>500000000113</v>
          </cell>
          <cell r="T344">
            <v>0</v>
          </cell>
          <cell r="U344">
            <v>0</v>
          </cell>
          <cell r="V344" t="str">
            <v>00000005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>X</v>
          </cell>
          <cell r="AB344">
            <v>0</v>
          </cell>
          <cell r="AC344">
            <v>0</v>
          </cell>
          <cell r="AD344" t="str">
            <v>0.00</v>
          </cell>
          <cell r="AE344" t="str">
            <v>0.00</v>
          </cell>
          <cell r="AF344">
            <v>0</v>
          </cell>
          <cell r="AG344">
            <v>0</v>
          </cell>
          <cell r="AH344">
            <v>0</v>
          </cell>
          <cell r="AI344" t="str">
            <v>Glucose Syrup-PD-43/40</v>
          </cell>
          <cell r="AJ344">
            <v>1000</v>
          </cell>
          <cell r="AK344">
            <v>34147.368000000002</v>
          </cell>
        </row>
        <row r="345">
          <cell r="C345" t="str">
            <v>M</v>
          </cell>
          <cell r="D345" t="str">
            <v>01440301OI</v>
          </cell>
          <cell r="E345" t="str">
            <v>Glucose Syrup-PD-43/40-01</v>
          </cell>
          <cell r="F345" t="str">
            <v>5320</v>
          </cell>
          <cell r="G345" t="str">
            <v>1</v>
          </cell>
          <cell r="H345" t="str">
            <v>1</v>
          </cell>
          <cell r="I345" t="str">
            <v>Glucose Syrup 43 Be'/New Plastic Drum-JB</v>
          </cell>
          <cell r="J345" t="str">
            <v>TO</v>
          </cell>
          <cell r="K345" t="str">
            <v>0060</v>
          </cell>
          <cell r="L345" t="str">
            <v>L</v>
          </cell>
          <cell r="M345" t="str">
            <v>000000000000250750</v>
          </cell>
          <cell r="N345" t="str">
            <v>Activated Carbon YL303(20kg/bag)</v>
          </cell>
          <cell r="O345" t="str">
            <v>KG</v>
          </cell>
          <cell r="P345">
            <v>0</v>
          </cell>
          <cell r="Q345" t="str">
            <v>06.12.2012</v>
          </cell>
          <cell r="R345" t="str">
            <v>31.12.9999</v>
          </cell>
          <cell r="S345" t="str">
            <v>500000000598</v>
          </cell>
          <cell r="T345">
            <v>0</v>
          </cell>
          <cell r="U345">
            <v>0</v>
          </cell>
          <cell r="V345" t="str">
            <v>00000006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>X</v>
          </cell>
          <cell r="AB345">
            <v>0</v>
          </cell>
          <cell r="AC345">
            <v>0</v>
          </cell>
          <cell r="AD345" t="str">
            <v>0.00</v>
          </cell>
          <cell r="AE345" t="str">
            <v>0.00</v>
          </cell>
          <cell r="AF345">
            <v>0</v>
          </cell>
          <cell r="AG345">
            <v>0</v>
          </cell>
          <cell r="AH345">
            <v>0</v>
          </cell>
          <cell r="AI345" t="str">
            <v>Glucose Syrup-PD-43/40</v>
          </cell>
          <cell r="AJ345">
            <v>1000</v>
          </cell>
          <cell r="AK345">
            <v>700</v>
          </cell>
        </row>
        <row r="346">
          <cell r="C346" t="str">
            <v>M</v>
          </cell>
          <cell r="D346" t="str">
            <v>01440301OI</v>
          </cell>
          <cell r="E346" t="str">
            <v>Glucose Syrup-PD-43/40-01</v>
          </cell>
          <cell r="F346" t="str">
            <v>5320</v>
          </cell>
          <cell r="G346" t="str">
            <v>1</v>
          </cell>
          <cell r="H346" t="str">
            <v>1</v>
          </cell>
          <cell r="I346" t="str">
            <v>Glucose Syrup 43 Be'/New Plastic Drum-JB</v>
          </cell>
          <cell r="J346" t="str">
            <v>TO</v>
          </cell>
          <cell r="K346" t="str">
            <v>0070</v>
          </cell>
          <cell r="L346" t="str">
            <v>L</v>
          </cell>
          <cell r="M346" t="str">
            <v>000000000000250184</v>
          </cell>
          <cell r="N346" t="str">
            <v>Filter  Aid Celatom FW-14  20kg.</v>
          </cell>
          <cell r="O346" t="str">
            <v>KG</v>
          </cell>
          <cell r="P346">
            <v>0</v>
          </cell>
          <cell r="Q346" t="str">
            <v>01.10.2009</v>
          </cell>
          <cell r="R346" t="str">
            <v>31.12.9999</v>
          </cell>
          <cell r="S346" t="str">
            <v>500000000113</v>
          </cell>
          <cell r="T346">
            <v>0</v>
          </cell>
          <cell r="U346">
            <v>0</v>
          </cell>
          <cell r="V346" t="str">
            <v>00000007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>X</v>
          </cell>
          <cell r="AB346">
            <v>0</v>
          </cell>
          <cell r="AC346">
            <v>0</v>
          </cell>
          <cell r="AD346" t="str">
            <v>0.00</v>
          </cell>
          <cell r="AE346" t="str">
            <v>0.00</v>
          </cell>
          <cell r="AF346">
            <v>0</v>
          </cell>
          <cell r="AG346">
            <v>0</v>
          </cell>
          <cell r="AH346">
            <v>0</v>
          </cell>
          <cell r="AI346" t="str">
            <v>Glucose Syrup-PD-43/40</v>
          </cell>
          <cell r="AJ346">
            <v>1000</v>
          </cell>
          <cell r="AK346">
            <v>8536.8420000000006</v>
          </cell>
        </row>
        <row r="347">
          <cell r="C347" t="str">
            <v>M</v>
          </cell>
          <cell r="D347" t="str">
            <v>01440301OI</v>
          </cell>
          <cell r="E347" t="str">
            <v>Glucose Syrup-PD-43/40-01</v>
          </cell>
          <cell r="F347" t="str">
            <v>5320</v>
          </cell>
          <cell r="G347" t="str">
            <v>1</v>
          </cell>
          <cell r="H347" t="str">
            <v>1</v>
          </cell>
          <cell r="I347" t="str">
            <v>Glucose Syrup 43 Be'/New Plastic Drum-JB</v>
          </cell>
          <cell r="J347" t="str">
            <v>TO</v>
          </cell>
          <cell r="K347" t="str">
            <v>0080</v>
          </cell>
          <cell r="L347" t="str">
            <v>L</v>
          </cell>
          <cell r="M347" t="str">
            <v>000000000000250162</v>
          </cell>
          <cell r="N347" t="str">
            <v>Sodium  Carbonate 20 Kg./Bag</v>
          </cell>
          <cell r="O347" t="str">
            <v>KG</v>
          </cell>
          <cell r="P347">
            <v>0</v>
          </cell>
          <cell r="Q347" t="str">
            <v>01.08.2010</v>
          </cell>
          <cell r="R347" t="str">
            <v>31.12.9999</v>
          </cell>
          <cell r="S347" t="str">
            <v>500000000480</v>
          </cell>
          <cell r="T347">
            <v>0</v>
          </cell>
          <cell r="U347">
            <v>0</v>
          </cell>
          <cell r="V347" t="str">
            <v>00000008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>X</v>
          </cell>
          <cell r="AB347">
            <v>0</v>
          </cell>
          <cell r="AC347">
            <v>0</v>
          </cell>
          <cell r="AD347" t="str">
            <v>0.00</v>
          </cell>
          <cell r="AE347" t="str">
            <v>0.00</v>
          </cell>
          <cell r="AF347">
            <v>0</v>
          </cell>
          <cell r="AG347">
            <v>0</v>
          </cell>
          <cell r="AH347">
            <v>0</v>
          </cell>
          <cell r="AI347" t="str">
            <v>Glucose Syrup-PD-43/40</v>
          </cell>
          <cell r="AJ347">
            <v>1000</v>
          </cell>
          <cell r="AK347">
            <v>597.57899999999995</v>
          </cell>
        </row>
        <row r="348">
          <cell r="C348" t="str">
            <v>M</v>
          </cell>
          <cell r="D348" t="str">
            <v>01440301OI</v>
          </cell>
          <cell r="E348" t="str">
            <v>Glucose Syrup-PD-43/40-01</v>
          </cell>
          <cell r="F348" t="str">
            <v>5320</v>
          </cell>
          <cell r="G348" t="str">
            <v>1</v>
          </cell>
          <cell r="H348" t="str">
            <v>1</v>
          </cell>
          <cell r="I348" t="str">
            <v>Glucose Syrup 43 Be'/New Plastic Drum-JB</v>
          </cell>
          <cell r="J348" t="str">
            <v>TO</v>
          </cell>
          <cell r="K348" t="str">
            <v>0090</v>
          </cell>
          <cell r="L348" t="str">
            <v>L</v>
          </cell>
          <cell r="M348" t="str">
            <v>000000000000200053</v>
          </cell>
          <cell r="N348" t="str">
            <v>Treated Water</v>
          </cell>
          <cell r="O348" t="str">
            <v>M3</v>
          </cell>
          <cell r="P348" t="str">
            <v>X</v>
          </cell>
          <cell r="Q348" t="str">
            <v>01.10.2009</v>
          </cell>
          <cell r="R348" t="str">
            <v>31.12.9999</v>
          </cell>
          <cell r="S348" t="str">
            <v>500000000113</v>
          </cell>
          <cell r="T348">
            <v>0</v>
          </cell>
          <cell r="U348">
            <v>0</v>
          </cell>
          <cell r="V348" t="str">
            <v>00000009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>X</v>
          </cell>
          <cell r="AB348">
            <v>0</v>
          </cell>
          <cell r="AC348">
            <v>0</v>
          </cell>
          <cell r="AD348" t="str">
            <v>0.00</v>
          </cell>
          <cell r="AE348" t="str">
            <v>0.00</v>
          </cell>
          <cell r="AF348">
            <v>0</v>
          </cell>
          <cell r="AG348">
            <v>0</v>
          </cell>
          <cell r="AH348">
            <v>0</v>
          </cell>
          <cell r="AI348" t="str">
            <v>Glucose Syrup-PD-43/40</v>
          </cell>
          <cell r="AJ348">
            <v>1000</v>
          </cell>
          <cell r="AK348">
            <v>8536.8420000000006</v>
          </cell>
        </row>
        <row r="349">
          <cell r="C349" t="str">
            <v>M</v>
          </cell>
          <cell r="D349" t="str">
            <v>01440301OI</v>
          </cell>
          <cell r="E349" t="str">
            <v>Glucose Syrup-PD-43/40-01</v>
          </cell>
          <cell r="F349" t="str">
            <v>5320</v>
          </cell>
          <cell r="G349" t="str">
            <v>1</v>
          </cell>
          <cell r="H349" t="str">
            <v>1</v>
          </cell>
          <cell r="I349" t="str">
            <v>Glucose Syrup 43 Be'/New Plastic Drum-JB</v>
          </cell>
          <cell r="J349" t="str">
            <v>TO</v>
          </cell>
          <cell r="K349" t="str">
            <v>0100</v>
          </cell>
          <cell r="L349" t="str">
            <v>L</v>
          </cell>
          <cell r="M349" t="str">
            <v>000000000000250176</v>
          </cell>
          <cell r="N349" t="str">
            <v>Electricity</v>
          </cell>
          <cell r="O349" t="str">
            <v>KWH</v>
          </cell>
          <cell r="P349">
            <v>0</v>
          </cell>
          <cell r="Q349" t="str">
            <v>01.10.2009</v>
          </cell>
          <cell r="R349" t="str">
            <v>31.12.9999</v>
          </cell>
          <cell r="S349" t="str">
            <v>500000000113</v>
          </cell>
          <cell r="T349">
            <v>0</v>
          </cell>
          <cell r="U349">
            <v>0</v>
          </cell>
          <cell r="V349" t="str">
            <v>00000010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>X</v>
          </cell>
          <cell r="AB349">
            <v>0</v>
          </cell>
          <cell r="AC349">
            <v>0</v>
          </cell>
          <cell r="AD349" t="str">
            <v>0.00</v>
          </cell>
          <cell r="AE349" t="str">
            <v>0.00</v>
          </cell>
          <cell r="AF349">
            <v>0</v>
          </cell>
          <cell r="AG349">
            <v>0</v>
          </cell>
          <cell r="AH349">
            <v>0</v>
          </cell>
          <cell r="AI349" t="str">
            <v>Glucose Syrup-PD-43/40</v>
          </cell>
          <cell r="AJ349">
            <v>1000</v>
          </cell>
          <cell r="AK349">
            <v>55489.474000000002</v>
          </cell>
        </row>
        <row r="350">
          <cell r="C350" t="str">
            <v>M</v>
          </cell>
          <cell r="D350" t="str">
            <v>01440301OI</v>
          </cell>
          <cell r="E350" t="str">
            <v>Glucose Syrup-PD-43/40-01</v>
          </cell>
          <cell r="F350" t="str">
            <v>5320</v>
          </cell>
          <cell r="G350" t="str">
            <v>1</v>
          </cell>
          <cell r="H350" t="str">
            <v>1</v>
          </cell>
          <cell r="I350" t="str">
            <v>Glucose Syrup 43 Be'/New Plastic Drum-JB</v>
          </cell>
          <cell r="J350" t="str">
            <v>TO</v>
          </cell>
          <cell r="K350" t="str">
            <v>0110</v>
          </cell>
          <cell r="L350" t="str">
            <v>L</v>
          </cell>
          <cell r="M350" t="str">
            <v>000000000000200052</v>
          </cell>
          <cell r="N350" t="str">
            <v>Steam</v>
          </cell>
          <cell r="O350" t="str">
            <v>TO</v>
          </cell>
          <cell r="P350" t="str">
            <v>X</v>
          </cell>
          <cell r="Q350" t="str">
            <v>01.10.2009</v>
          </cell>
          <cell r="R350" t="str">
            <v>31.12.9999</v>
          </cell>
          <cell r="S350" t="str">
            <v>500000000113</v>
          </cell>
          <cell r="T350">
            <v>0</v>
          </cell>
          <cell r="U350">
            <v>0</v>
          </cell>
          <cell r="V350" t="str">
            <v>00000011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>X</v>
          </cell>
          <cell r="AB350">
            <v>0</v>
          </cell>
          <cell r="AC350">
            <v>0</v>
          </cell>
          <cell r="AD350" t="str">
            <v>0.00</v>
          </cell>
          <cell r="AE350" t="str">
            <v>0.00</v>
          </cell>
          <cell r="AF350">
            <v>0</v>
          </cell>
          <cell r="AG350">
            <v>0</v>
          </cell>
          <cell r="AH350">
            <v>0</v>
          </cell>
          <cell r="AI350" t="str">
            <v>Glucose Syrup-PD-43/40</v>
          </cell>
          <cell r="AJ350">
            <v>1000</v>
          </cell>
          <cell r="AK350">
            <v>1707.3679999999999</v>
          </cell>
        </row>
        <row r="351">
          <cell r="C351" t="str">
            <v>M</v>
          </cell>
          <cell r="D351" t="str">
            <v>01440301OI</v>
          </cell>
          <cell r="E351" t="str">
            <v>Glucose Syrup-PD-43/40-01</v>
          </cell>
          <cell r="F351" t="str">
            <v>5320</v>
          </cell>
          <cell r="G351" t="str">
            <v>1</v>
          </cell>
          <cell r="H351" t="str">
            <v>1</v>
          </cell>
          <cell r="I351" t="str">
            <v>Glucose Syrup 43 Be'/New Plastic Drum-JB</v>
          </cell>
          <cell r="J351" t="str">
            <v>TO</v>
          </cell>
          <cell r="K351" t="str">
            <v>0120</v>
          </cell>
          <cell r="L351" t="str">
            <v>L</v>
          </cell>
          <cell r="M351" t="str">
            <v>000000000000600192</v>
          </cell>
          <cell r="N351" t="str">
            <v>Plastic Drum 200 Liter HI90</v>
          </cell>
          <cell r="O351" t="str">
            <v>EA</v>
          </cell>
          <cell r="P351">
            <v>0</v>
          </cell>
          <cell r="Q351" t="str">
            <v>01.10.2009</v>
          </cell>
          <cell r="R351" t="str">
            <v>31.12.9999</v>
          </cell>
          <cell r="S351" t="str">
            <v>500000000113</v>
          </cell>
          <cell r="T351">
            <v>0</v>
          </cell>
          <cell r="U351">
            <v>0</v>
          </cell>
          <cell r="V351" t="str">
            <v>00000012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>X</v>
          </cell>
          <cell r="AB351">
            <v>0</v>
          </cell>
          <cell r="AC351">
            <v>0</v>
          </cell>
          <cell r="AD351" t="str">
            <v>0.00</v>
          </cell>
          <cell r="AE351" t="str">
            <v>0.00</v>
          </cell>
          <cell r="AF351">
            <v>0</v>
          </cell>
          <cell r="AG351">
            <v>0</v>
          </cell>
          <cell r="AH351">
            <v>0</v>
          </cell>
          <cell r="AI351" t="str">
            <v>Glucose Syrup-PD-43/40</v>
          </cell>
          <cell r="AJ351">
            <v>1000</v>
          </cell>
          <cell r="AK351">
            <v>3333.3330000000001</v>
          </cell>
        </row>
        <row r="352">
          <cell r="C352" t="str">
            <v>M</v>
          </cell>
          <cell r="D352" t="str">
            <v>01440303AB</v>
          </cell>
          <cell r="E352" t="str">
            <v>Glucose Syrup-BK-43/42-(H)</v>
          </cell>
          <cell r="F352" t="str">
            <v>5320</v>
          </cell>
          <cell r="G352" t="str">
            <v>1</v>
          </cell>
          <cell r="H352" t="str">
            <v>1</v>
          </cell>
          <cell r="I352" t="str">
            <v>Glucose Syrup 63 DE/ Tanker</v>
          </cell>
          <cell r="J352" t="str">
            <v>TO</v>
          </cell>
          <cell r="K352" t="str">
            <v>0010</v>
          </cell>
          <cell r="L352" t="str">
            <v>L</v>
          </cell>
          <cell r="M352" t="str">
            <v>000000000000200050</v>
          </cell>
          <cell r="N352" t="str">
            <v>Slurry</v>
          </cell>
          <cell r="O352" t="str">
            <v>TO</v>
          </cell>
          <cell r="P352" t="str">
            <v>X</v>
          </cell>
          <cell r="Q352" t="str">
            <v>09.05.2011</v>
          </cell>
          <cell r="R352" t="str">
            <v>31.12.9999</v>
          </cell>
          <cell r="S352">
            <v>0</v>
          </cell>
          <cell r="T352">
            <v>0</v>
          </cell>
          <cell r="U352">
            <v>0</v>
          </cell>
          <cell r="V352" t="str">
            <v>00000001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>X</v>
          </cell>
          <cell r="AB352">
            <v>0</v>
          </cell>
          <cell r="AC352">
            <v>0</v>
          </cell>
          <cell r="AD352" t="str">
            <v>0.00</v>
          </cell>
          <cell r="AE352" t="str">
            <v>0.00</v>
          </cell>
          <cell r="AF352">
            <v>0</v>
          </cell>
          <cell r="AG352">
            <v>0</v>
          </cell>
          <cell r="AH352">
            <v>0</v>
          </cell>
          <cell r="AI352" t="str">
            <v>HMS-BK-43/63</v>
          </cell>
          <cell r="AJ352">
            <v>1000</v>
          </cell>
          <cell r="AK352">
            <v>1915.3320000000001</v>
          </cell>
        </row>
        <row r="353">
          <cell r="C353" t="str">
            <v>M</v>
          </cell>
          <cell r="D353" t="str">
            <v>01440303AB</v>
          </cell>
          <cell r="E353" t="str">
            <v>Glucose Syrup-BK-43/42-(H)</v>
          </cell>
          <cell r="F353" t="str">
            <v>5320</v>
          </cell>
          <cell r="G353" t="str">
            <v>1</v>
          </cell>
          <cell r="H353" t="str">
            <v>1</v>
          </cell>
          <cell r="I353" t="str">
            <v>Glucose Syrup 63 DE/ Tanker</v>
          </cell>
          <cell r="J353" t="str">
            <v>TO</v>
          </cell>
          <cell r="K353" t="str">
            <v>0020</v>
          </cell>
          <cell r="L353" t="str">
            <v>L</v>
          </cell>
          <cell r="M353" t="str">
            <v>000000000000250164</v>
          </cell>
          <cell r="N353" t="str">
            <v>Liquozyme Supra (gallon/30kg.)</v>
          </cell>
          <cell r="O353" t="str">
            <v>KG</v>
          </cell>
          <cell r="P353">
            <v>0</v>
          </cell>
          <cell r="Q353" t="str">
            <v>09.05.2011</v>
          </cell>
          <cell r="R353" t="str">
            <v>31.12.9999</v>
          </cell>
          <cell r="S353">
            <v>0</v>
          </cell>
          <cell r="T353">
            <v>0</v>
          </cell>
          <cell r="U353">
            <v>0</v>
          </cell>
          <cell r="V353" t="str">
            <v>00000002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>X</v>
          </cell>
          <cell r="AB353">
            <v>0</v>
          </cell>
          <cell r="AC353">
            <v>0</v>
          </cell>
          <cell r="AD353" t="str">
            <v>0.00</v>
          </cell>
          <cell r="AE353" t="str">
            <v>0.00</v>
          </cell>
          <cell r="AF353">
            <v>0</v>
          </cell>
          <cell r="AG353">
            <v>0</v>
          </cell>
          <cell r="AH353">
            <v>0</v>
          </cell>
          <cell r="AI353" t="str">
            <v>HMS-BK-43/63</v>
          </cell>
          <cell r="AJ353">
            <v>1000</v>
          </cell>
          <cell r="AK353">
            <v>528.63199999999995</v>
          </cell>
        </row>
        <row r="354">
          <cell r="C354" t="str">
            <v>M</v>
          </cell>
          <cell r="D354" t="str">
            <v>01440303AB</v>
          </cell>
          <cell r="E354" t="str">
            <v>Glucose Syrup-BK-43/42-(H)</v>
          </cell>
          <cell r="F354" t="str">
            <v>5320</v>
          </cell>
          <cell r="G354" t="str">
            <v>1</v>
          </cell>
          <cell r="H354" t="str">
            <v>1</v>
          </cell>
          <cell r="I354" t="str">
            <v>Glucose Syrup 63 DE/ Tanker</v>
          </cell>
          <cell r="J354" t="str">
            <v>TO</v>
          </cell>
          <cell r="K354" t="str">
            <v>0030</v>
          </cell>
          <cell r="L354" t="str">
            <v>L</v>
          </cell>
          <cell r="M354" t="str">
            <v>000000000000250178</v>
          </cell>
          <cell r="N354" t="str">
            <v>Enzyme Clarase L (28 kg./Gallon)</v>
          </cell>
          <cell r="O354" t="str">
            <v>KG</v>
          </cell>
          <cell r="P354">
            <v>0</v>
          </cell>
          <cell r="Q354" t="str">
            <v>09.05.2011</v>
          </cell>
          <cell r="R354" t="str">
            <v>31.12.9999</v>
          </cell>
          <cell r="S354">
            <v>0</v>
          </cell>
          <cell r="T354">
            <v>0</v>
          </cell>
          <cell r="U354">
            <v>0</v>
          </cell>
          <cell r="V354" t="str">
            <v>00000003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>X</v>
          </cell>
          <cell r="AB354">
            <v>0</v>
          </cell>
          <cell r="AC354">
            <v>0</v>
          </cell>
          <cell r="AD354" t="str">
            <v>0.00</v>
          </cell>
          <cell r="AE354" t="str">
            <v>0.00</v>
          </cell>
          <cell r="AF354">
            <v>0</v>
          </cell>
          <cell r="AG354">
            <v>0</v>
          </cell>
          <cell r="AH354">
            <v>0</v>
          </cell>
          <cell r="AI354" t="str">
            <v>HMS-BK-43/63</v>
          </cell>
          <cell r="AJ354">
            <v>1000</v>
          </cell>
          <cell r="AK354">
            <v>11.3</v>
          </cell>
        </row>
        <row r="355">
          <cell r="C355" t="str">
            <v>M</v>
          </cell>
          <cell r="D355" t="str">
            <v>01440303AB</v>
          </cell>
          <cell r="E355" t="str">
            <v>Glucose Syrup-BK-43/42-(H)</v>
          </cell>
          <cell r="F355" t="str">
            <v>5320</v>
          </cell>
          <cell r="G355" t="str">
            <v>1</v>
          </cell>
          <cell r="H355" t="str">
            <v>1</v>
          </cell>
          <cell r="I355" t="str">
            <v>Glucose Syrup 63 DE/ Tanker</v>
          </cell>
          <cell r="J355" t="str">
            <v>TO</v>
          </cell>
          <cell r="K355" t="str">
            <v>0040</v>
          </cell>
          <cell r="L355" t="str">
            <v>L</v>
          </cell>
          <cell r="M355" t="str">
            <v>000000000000250179</v>
          </cell>
          <cell r="N355" t="str">
            <v>Enzyme Otidex L400 (28 kg./Gallon)</v>
          </cell>
          <cell r="O355" t="str">
            <v>KG</v>
          </cell>
          <cell r="P355">
            <v>0</v>
          </cell>
          <cell r="Q355" t="str">
            <v>09.05.2011</v>
          </cell>
          <cell r="R355" t="str">
            <v>31.12.9999</v>
          </cell>
          <cell r="S355">
            <v>0</v>
          </cell>
          <cell r="T355">
            <v>0</v>
          </cell>
          <cell r="U355">
            <v>0</v>
          </cell>
          <cell r="V355" t="str">
            <v>00000004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 t="str">
            <v>X</v>
          </cell>
          <cell r="AB355">
            <v>0</v>
          </cell>
          <cell r="AC355">
            <v>0</v>
          </cell>
          <cell r="AD355" t="str">
            <v>0.00</v>
          </cell>
          <cell r="AE355" t="str">
            <v>0.00</v>
          </cell>
          <cell r="AF355">
            <v>0</v>
          </cell>
          <cell r="AG355">
            <v>0</v>
          </cell>
          <cell r="AH355">
            <v>0</v>
          </cell>
          <cell r="AI355" t="str">
            <v>HMS-BK-43/63</v>
          </cell>
          <cell r="AJ355">
            <v>1000</v>
          </cell>
          <cell r="AK355">
            <v>54.2</v>
          </cell>
        </row>
        <row r="356">
          <cell r="C356" t="str">
            <v>M</v>
          </cell>
          <cell r="D356" t="str">
            <v>01440303AB</v>
          </cell>
          <cell r="E356" t="str">
            <v>Glucose Syrup-BK-43/42-(H)</v>
          </cell>
          <cell r="F356" t="str">
            <v>5320</v>
          </cell>
          <cell r="G356" t="str">
            <v>1</v>
          </cell>
          <cell r="H356" t="str">
            <v>1</v>
          </cell>
          <cell r="I356" t="str">
            <v>Glucose Syrup 63 DE/ Tanker</v>
          </cell>
          <cell r="J356" t="str">
            <v>TO</v>
          </cell>
          <cell r="K356" t="str">
            <v>0050</v>
          </cell>
          <cell r="L356" t="str">
            <v>L</v>
          </cell>
          <cell r="M356" t="str">
            <v>000000000000250152</v>
          </cell>
          <cell r="N356" t="str">
            <v>Sodium Matabisulphite 25kg.</v>
          </cell>
          <cell r="O356" t="str">
            <v>KG</v>
          </cell>
          <cell r="P356">
            <v>0</v>
          </cell>
          <cell r="Q356" t="str">
            <v>09.05.2011</v>
          </cell>
          <cell r="R356" t="str">
            <v>31.12.9999</v>
          </cell>
          <cell r="S356">
            <v>0</v>
          </cell>
          <cell r="T356">
            <v>0</v>
          </cell>
          <cell r="U356">
            <v>0</v>
          </cell>
          <cell r="V356" t="str">
            <v>00000005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 t="str">
            <v>X</v>
          </cell>
          <cell r="AB356">
            <v>0</v>
          </cell>
          <cell r="AC356">
            <v>0</v>
          </cell>
          <cell r="AD356" t="str">
            <v>0.00</v>
          </cell>
          <cell r="AE356" t="str">
            <v>0.00</v>
          </cell>
          <cell r="AF356">
            <v>0</v>
          </cell>
          <cell r="AG356">
            <v>0</v>
          </cell>
          <cell r="AH356">
            <v>0</v>
          </cell>
          <cell r="AI356" t="str">
            <v>HMS-BK-43/63</v>
          </cell>
          <cell r="AJ356">
            <v>1000</v>
          </cell>
          <cell r="AK356">
            <v>687.221</v>
          </cell>
        </row>
        <row r="357">
          <cell r="C357" t="str">
            <v>M</v>
          </cell>
          <cell r="D357" t="str">
            <v>01440303AB</v>
          </cell>
          <cell r="E357" t="str">
            <v>Glucose Syrup-BK-43/42-(H)</v>
          </cell>
          <cell r="F357" t="str">
            <v>5320</v>
          </cell>
          <cell r="G357" t="str">
            <v>1</v>
          </cell>
          <cell r="H357" t="str">
            <v>1</v>
          </cell>
          <cell r="I357" t="str">
            <v>Glucose Syrup 63 DE/ Tanker</v>
          </cell>
          <cell r="J357" t="str">
            <v>TO</v>
          </cell>
          <cell r="K357" t="str">
            <v>0060</v>
          </cell>
          <cell r="L357" t="str">
            <v>L</v>
          </cell>
          <cell r="M357" t="str">
            <v>000000000000250160</v>
          </cell>
          <cell r="N357" t="str">
            <v>Hydrochloric  Acid 35%</v>
          </cell>
          <cell r="O357" t="str">
            <v>KG</v>
          </cell>
          <cell r="P357">
            <v>0</v>
          </cell>
          <cell r="Q357" t="str">
            <v>09.05.2011</v>
          </cell>
          <cell r="R357" t="str">
            <v>31.12.9999</v>
          </cell>
          <cell r="S357">
            <v>0</v>
          </cell>
          <cell r="T357">
            <v>0</v>
          </cell>
          <cell r="U357">
            <v>0</v>
          </cell>
          <cell r="V357" t="str">
            <v>00000006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>X</v>
          </cell>
          <cell r="AB357">
            <v>0</v>
          </cell>
          <cell r="AC357">
            <v>0</v>
          </cell>
          <cell r="AD357" t="str">
            <v>0.00</v>
          </cell>
          <cell r="AE357" t="str">
            <v>0.00</v>
          </cell>
          <cell r="AF357">
            <v>0</v>
          </cell>
          <cell r="AG357">
            <v>0</v>
          </cell>
          <cell r="AH357">
            <v>0</v>
          </cell>
          <cell r="AI357" t="str">
            <v>HMS-BK-43/63</v>
          </cell>
          <cell r="AJ357">
            <v>1000</v>
          </cell>
          <cell r="AK357">
            <v>39647.368000000002</v>
          </cell>
        </row>
        <row r="358">
          <cell r="C358" t="str">
            <v>M</v>
          </cell>
          <cell r="D358" t="str">
            <v>01440303AB</v>
          </cell>
          <cell r="E358" t="str">
            <v>Glucose Syrup-BK-43/42-(H)</v>
          </cell>
          <cell r="F358" t="str">
            <v>5320</v>
          </cell>
          <cell r="G358" t="str">
            <v>1</v>
          </cell>
          <cell r="H358" t="str">
            <v>1</v>
          </cell>
          <cell r="I358" t="str">
            <v>Glucose Syrup 63 DE/ Tanker</v>
          </cell>
          <cell r="J358" t="str">
            <v>TO</v>
          </cell>
          <cell r="K358" t="str">
            <v>0070</v>
          </cell>
          <cell r="L358" t="str">
            <v>L</v>
          </cell>
          <cell r="M358" t="str">
            <v>000000000000250187</v>
          </cell>
          <cell r="N358" t="str">
            <v>Sodium  Hydroxide (โซดาไฟ) 50%</v>
          </cell>
          <cell r="O358" t="str">
            <v>KG</v>
          </cell>
          <cell r="P358">
            <v>0</v>
          </cell>
          <cell r="Q358" t="str">
            <v>09.05.2011</v>
          </cell>
          <cell r="R358" t="str">
            <v>31.12.9999</v>
          </cell>
          <cell r="S358">
            <v>0</v>
          </cell>
          <cell r="T358">
            <v>0</v>
          </cell>
          <cell r="U358">
            <v>0</v>
          </cell>
          <cell r="V358" t="str">
            <v>00000007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>X</v>
          </cell>
          <cell r="AB358">
            <v>0</v>
          </cell>
          <cell r="AC358">
            <v>0</v>
          </cell>
          <cell r="AD358" t="str">
            <v>0.00</v>
          </cell>
          <cell r="AE358" t="str">
            <v>0.00</v>
          </cell>
          <cell r="AF358">
            <v>0</v>
          </cell>
          <cell r="AG358">
            <v>0</v>
          </cell>
          <cell r="AH358">
            <v>0</v>
          </cell>
          <cell r="AI358" t="str">
            <v>HMS-BK-43/63</v>
          </cell>
          <cell r="AJ358">
            <v>1000</v>
          </cell>
          <cell r="AK358">
            <v>35242.105000000003</v>
          </cell>
        </row>
        <row r="359">
          <cell r="C359" t="str">
            <v>M</v>
          </cell>
          <cell r="D359" t="str">
            <v>01440303AB</v>
          </cell>
          <cell r="E359" t="str">
            <v>Glucose Syrup-BK-43/42-(H)</v>
          </cell>
          <cell r="F359" t="str">
            <v>5320</v>
          </cell>
          <cell r="G359" t="str">
            <v>1</v>
          </cell>
          <cell r="H359" t="str">
            <v>1</v>
          </cell>
          <cell r="I359" t="str">
            <v>Glucose Syrup 63 DE/ Tanker</v>
          </cell>
          <cell r="J359" t="str">
            <v>TO</v>
          </cell>
          <cell r="K359" t="str">
            <v>0080</v>
          </cell>
          <cell r="L359" t="str">
            <v>L</v>
          </cell>
          <cell r="M359" t="str">
            <v>000000000000250750</v>
          </cell>
          <cell r="N359" t="str">
            <v>Activated Carbon YL303(20kg/bag)</v>
          </cell>
          <cell r="O359" t="str">
            <v>KG</v>
          </cell>
          <cell r="P359">
            <v>0</v>
          </cell>
          <cell r="Q359" t="str">
            <v>03.01.2013</v>
          </cell>
          <cell r="R359" t="str">
            <v>31.12.9999</v>
          </cell>
          <cell r="S359" t="str">
            <v>500000000603</v>
          </cell>
          <cell r="T359">
            <v>0</v>
          </cell>
          <cell r="U359">
            <v>0</v>
          </cell>
          <cell r="V359" t="str">
            <v>00000008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>X</v>
          </cell>
          <cell r="AB359">
            <v>0</v>
          </cell>
          <cell r="AC359">
            <v>0</v>
          </cell>
          <cell r="AD359" t="str">
            <v>0.00</v>
          </cell>
          <cell r="AE359" t="str">
            <v>0.00</v>
          </cell>
          <cell r="AF359">
            <v>0</v>
          </cell>
          <cell r="AG359">
            <v>0</v>
          </cell>
          <cell r="AH359">
            <v>0</v>
          </cell>
          <cell r="AI359" t="str">
            <v>HMS-BK-43/63</v>
          </cell>
          <cell r="AJ359">
            <v>1000</v>
          </cell>
          <cell r="AK359">
            <v>675</v>
          </cell>
        </row>
        <row r="360">
          <cell r="C360" t="str">
            <v>M</v>
          </cell>
          <cell r="D360" t="str">
            <v>01440303AB</v>
          </cell>
          <cell r="E360" t="str">
            <v>Glucose Syrup-BK-43/42-(H)</v>
          </cell>
          <cell r="F360" t="str">
            <v>5320</v>
          </cell>
          <cell r="G360" t="str">
            <v>1</v>
          </cell>
          <cell r="H360" t="str">
            <v>1</v>
          </cell>
          <cell r="I360" t="str">
            <v>Glucose Syrup 63 DE/ Tanker</v>
          </cell>
          <cell r="J360" t="str">
            <v>TO</v>
          </cell>
          <cell r="K360" t="str">
            <v>0090</v>
          </cell>
          <cell r="L360" t="str">
            <v>L</v>
          </cell>
          <cell r="M360" t="str">
            <v>000000000000250814</v>
          </cell>
          <cell r="N360" t="str">
            <v>Filter Aid K700  20kg.</v>
          </cell>
          <cell r="O360" t="str">
            <v>KG</v>
          </cell>
          <cell r="P360">
            <v>0</v>
          </cell>
          <cell r="Q360" t="str">
            <v>09.05.2011</v>
          </cell>
          <cell r="R360" t="str">
            <v>31.12.9999</v>
          </cell>
          <cell r="S360">
            <v>0</v>
          </cell>
          <cell r="T360">
            <v>0</v>
          </cell>
          <cell r="U360">
            <v>0</v>
          </cell>
          <cell r="V360" t="str">
            <v>00000009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>X</v>
          </cell>
          <cell r="AB360">
            <v>0</v>
          </cell>
          <cell r="AC360">
            <v>0</v>
          </cell>
          <cell r="AD360" t="str">
            <v>0.00</v>
          </cell>
          <cell r="AE360" t="str">
            <v>0.00</v>
          </cell>
          <cell r="AF360">
            <v>0</v>
          </cell>
          <cell r="AG360">
            <v>0</v>
          </cell>
          <cell r="AH360">
            <v>0</v>
          </cell>
          <cell r="AI360" t="str">
            <v>HMS-BK-43/63</v>
          </cell>
          <cell r="AJ360">
            <v>1000</v>
          </cell>
          <cell r="AK360">
            <v>8810.5259999999998</v>
          </cell>
        </row>
        <row r="361">
          <cell r="C361" t="str">
            <v>M</v>
          </cell>
          <cell r="D361" t="str">
            <v>01440303AB</v>
          </cell>
          <cell r="E361" t="str">
            <v>Glucose Syrup-BK-43/42-(H)</v>
          </cell>
          <cell r="F361" t="str">
            <v>5320</v>
          </cell>
          <cell r="G361" t="str">
            <v>1</v>
          </cell>
          <cell r="H361" t="str">
            <v>1</v>
          </cell>
          <cell r="I361" t="str">
            <v>Glucose Syrup 63 DE/ Tanker</v>
          </cell>
          <cell r="J361" t="str">
            <v>TO</v>
          </cell>
          <cell r="K361" t="str">
            <v>0100</v>
          </cell>
          <cell r="L361" t="str">
            <v>L</v>
          </cell>
          <cell r="M361" t="str">
            <v>000000000000250162</v>
          </cell>
          <cell r="N361" t="str">
            <v>Sodium  Carbonate 20 Kg./Bag</v>
          </cell>
          <cell r="O361" t="str">
            <v>KG</v>
          </cell>
          <cell r="P361">
            <v>0</v>
          </cell>
          <cell r="Q361" t="str">
            <v>09.05.2011</v>
          </cell>
          <cell r="R361" t="str">
            <v>31.12.9999</v>
          </cell>
          <cell r="S361">
            <v>0</v>
          </cell>
          <cell r="T361">
            <v>0</v>
          </cell>
          <cell r="U361">
            <v>0</v>
          </cell>
          <cell r="V361" t="str">
            <v>00000010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>X</v>
          </cell>
          <cell r="AB361">
            <v>0</v>
          </cell>
          <cell r="AC361">
            <v>0</v>
          </cell>
          <cell r="AD361" t="str">
            <v>0.00</v>
          </cell>
          <cell r="AE361" t="str">
            <v>0.00</v>
          </cell>
          <cell r="AF361">
            <v>0</v>
          </cell>
          <cell r="AG361">
            <v>0</v>
          </cell>
          <cell r="AH361">
            <v>0</v>
          </cell>
          <cell r="AI361" t="str">
            <v>HMS-BK-43/63</v>
          </cell>
          <cell r="AJ361">
            <v>1000</v>
          </cell>
          <cell r="AK361">
            <v>616.73699999999997</v>
          </cell>
        </row>
        <row r="362">
          <cell r="C362" t="str">
            <v>M</v>
          </cell>
          <cell r="D362" t="str">
            <v>01440303AB</v>
          </cell>
          <cell r="E362" t="str">
            <v>Glucose Syrup-BK-43/42-(H)</v>
          </cell>
          <cell r="F362" t="str">
            <v>5320</v>
          </cell>
          <cell r="G362" t="str">
            <v>1</v>
          </cell>
          <cell r="H362" t="str">
            <v>1</v>
          </cell>
          <cell r="I362" t="str">
            <v>Glucose Syrup 63 DE/ Tanker</v>
          </cell>
          <cell r="J362" t="str">
            <v>TO</v>
          </cell>
          <cell r="K362" t="str">
            <v>0110</v>
          </cell>
          <cell r="L362" t="str">
            <v>L</v>
          </cell>
          <cell r="M362" t="str">
            <v>000000000000200053</v>
          </cell>
          <cell r="N362" t="str">
            <v>Treated Water</v>
          </cell>
          <cell r="O362" t="str">
            <v>M3</v>
          </cell>
          <cell r="P362" t="str">
            <v>X</v>
          </cell>
          <cell r="Q362" t="str">
            <v>09.05.2011</v>
          </cell>
          <cell r="R362" t="str">
            <v>31.12.9999</v>
          </cell>
          <cell r="S362">
            <v>0</v>
          </cell>
          <cell r="T362">
            <v>0</v>
          </cell>
          <cell r="U362">
            <v>0</v>
          </cell>
          <cell r="V362" t="str">
            <v>00000011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>X</v>
          </cell>
          <cell r="AB362">
            <v>0</v>
          </cell>
          <cell r="AC362">
            <v>0</v>
          </cell>
          <cell r="AD362" t="str">
            <v>0.00</v>
          </cell>
          <cell r="AE362" t="str">
            <v>0.00</v>
          </cell>
          <cell r="AF362">
            <v>0</v>
          </cell>
          <cell r="AG362">
            <v>0</v>
          </cell>
          <cell r="AH362">
            <v>0</v>
          </cell>
          <cell r="AI362" t="str">
            <v>HMS-BK-43/63</v>
          </cell>
          <cell r="AJ362">
            <v>1000</v>
          </cell>
          <cell r="AK362">
            <v>8810.5259999999998</v>
          </cell>
        </row>
        <row r="363">
          <cell r="C363" t="str">
            <v>M</v>
          </cell>
          <cell r="D363" t="str">
            <v>01440303AB</v>
          </cell>
          <cell r="E363" t="str">
            <v>Glucose Syrup-BK-43/42-(H)</v>
          </cell>
          <cell r="F363" t="str">
            <v>5320</v>
          </cell>
          <cell r="G363" t="str">
            <v>1</v>
          </cell>
          <cell r="H363" t="str">
            <v>1</v>
          </cell>
          <cell r="I363" t="str">
            <v>Glucose Syrup 63 DE/ Tanker</v>
          </cell>
          <cell r="J363" t="str">
            <v>TO</v>
          </cell>
          <cell r="K363" t="str">
            <v>0120</v>
          </cell>
          <cell r="L363" t="str">
            <v>L</v>
          </cell>
          <cell r="M363" t="str">
            <v>000000000000250176</v>
          </cell>
          <cell r="N363" t="str">
            <v>Electricity</v>
          </cell>
          <cell r="O363" t="str">
            <v>KWH</v>
          </cell>
          <cell r="P363">
            <v>0</v>
          </cell>
          <cell r="Q363" t="str">
            <v>09.05.2011</v>
          </cell>
          <cell r="R363" t="str">
            <v>31.12.9999</v>
          </cell>
          <cell r="S363">
            <v>0</v>
          </cell>
          <cell r="T363">
            <v>0</v>
          </cell>
          <cell r="U363">
            <v>0</v>
          </cell>
          <cell r="V363" t="str">
            <v>00000012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>X</v>
          </cell>
          <cell r="AB363">
            <v>0</v>
          </cell>
          <cell r="AC363">
            <v>0</v>
          </cell>
          <cell r="AD363" t="str">
            <v>0.00</v>
          </cell>
          <cell r="AE363" t="str">
            <v>0.00</v>
          </cell>
          <cell r="AF363">
            <v>0</v>
          </cell>
          <cell r="AG363">
            <v>0</v>
          </cell>
          <cell r="AH363">
            <v>0</v>
          </cell>
          <cell r="AI363" t="str">
            <v>HMS-BK-43/63</v>
          </cell>
          <cell r="AJ363">
            <v>1000</v>
          </cell>
          <cell r="AK363">
            <v>57268.421000000002</v>
          </cell>
        </row>
        <row r="364">
          <cell r="C364" t="str">
            <v>M</v>
          </cell>
          <cell r="D364" t="str">
            <v>01440303AB</v>
          </cell>
          <cell r="E364" t="str">
            <v>Glucose Syrup-BK-43/42-(H)</v>
          </cell>
          <cell r="F364" t="str">
            <v>5320</v>
          </cell>
          <cell r="G364" t="str">
            <v>1</v>
          </cell>
          <cell r="H364" t="str">
            <v>1</v>
          </cell>
          <cell r="I364" t="str">
            <v>Glucose Syrup 63 DE/ Tanker</v>
          </cell>
          <cell r="J364" t="str">
            <v>TO</v>
          </cell>
          <cell r="K364" t="str">
            <v>0130</v>
          </cell>
          <cell r="L364" t="str">
            <v>L</v>
          </cell>
          <cell r="M364" t="str">
            <v>000000000000200052</v>
          </cell>
          <cell r="N364" t="str">
            <v>Steam</v>
          </cell>
          <cell r="O364" t="str">
            <v>TO</v>
          </cell>
          <cell r="P364" t="str">
            <v>X</v>
          </cell>
          <cell r="Q364" t="str">
            <v>09.05.2011</v>
          </cell>
          <cell r="R364" t="str">
            <v>31.12.9999</v>
          </cell>
          <cell r="S364">
            <v>0</v>
          </cell>
          <cell r="T364">
            <v>0</v>
          </cell>
          <cell r="U364">
            <v>0</v>
          </cell>
          <cell r="V364" t="str">
            <v>00000013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>X</v>
          </cell>
          <cell r="AB364">
            <v>0</v>
          </cell>
          <cell r="AC364">
            <v>0</v>
          </cell>
          <cell r="AD364" t="str">
            <v>0.00</v>
          </cell>
          <cell r="AE364" t="str">
            <v>0.00</v>
          </cell>
          <cell r="AF364">
            <v>0</v>
          </cell>
          <cell r="AG364">
            <v>0</v>
          </cell>
          <cell r="AH364">
            <v>0</v>
          </cell>
          <cell r="AI364" t="str">
            <v>HMS-BK-43/63</v>
          </cell>
          <cell r="AJ364">
            <v>1000</v>
          </cell>
          <cell r="AK364">
            <v>1762.105</v>
          </cell>
        </row>
        <row r="365">
          <cell r="C365" t="str">
            <v>M</v>
          </cell>
          <cell r="D365" t="str">
            <v>01440303AB</v>
          </cell>
          <cell r="E365" t="str">
            <v>Glucose Syrup-BK-43/42-(H)</v>
          </cell>
          <cell r="F365" t="str">
            <v>5320</v>
          </cell>
          <cell r="G365" t="str">
            <v>1</v>
          </cell>
          <cell r="H365" t="str">
            <v>1</v>
          </cell>
          <cell r="I365" t="str">
            <v>Glucose Syrup 63 DE/ Tanker</v>
          </cell>
          <cell r="J365" t="str">
            <v>TO</v>
          </cell>
          <cell r="K365" t="str">
            <v>0140</v>
          </cell>
          <cell r="L365" t="str">
            <v>L</v>
          </cell>
          <cell r="M365" t="str">
            <v>000000000000250631</v>
          </cell>
          <cell r="N365" t="str">
            <v>Activated Carbon S4W10LT-01 (20 kg/Bag)</v>
          </cell>
          <cell r="O365" t="str">
            <v>KG</v>
          </cell>
          <cell r="P365">
            <v>0</v>
          </cell>
          <cell r="Q365" t="str">
            <v>03.01.2013</v>
          </cell>
          <cell r="R365" t="str">
            <v>31.12.9999</v>
          </cell>
          <cell r="S365" t="str">
            <v>500000000603</v>
          </cell>
          <cell r="T365">
            <v>0</v>
          </cell>
          <cell r="U365">
            <v>0</v>
          </cell>
          <cell r="V365" t="str">
            <v>00000015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>X</v>
          </cell>
          <cell r="AB365">
            <v>0</v>
          </cell>
          <cell r="AC365">
            <v>0</v>
          </cell>
          <cell r="AD365" t="str">
            <v>0.00</v>
          </cell>
          <cell r="AE365" t="str">
            <v>0.00</v>
          </cell>
          <cell r="AF365">
            <v>0</v>
          </cell>
          <cell r="AG365">
            <v>0</v>
          </cell>
          <cell r="AH365">
            <v>0</v>
          </cell>
          <cell r="AI365" t="str">
            <v>HMS-BK-43/63</v>
          </cell>
          <cell r="AJ365">
            <v>1000</v>
          </cell>
          <cell r="AK365">
            <v>225</v>
          </cell>
        </row>
        <row r="366">
          <cell r="C366" t="str">
            <v>M</v>
          </cell>
          <cell r="D366" t="str">
            <v>01440303OI</v>
          </cell>
          <cell r="E366" t="str">
            <v>Glucose Syrup-PD-43/42</v>
          </cell>
          <cell r="F366" t="str">
            <v>5320</v>
          </cell>
          <cell r="G366" t="str">
            <v>1</v>
          </cell>
          <cell r="H366" t="str">
            <v>1</v>
          </cell>
          <cell r="I366" t="str">
            <v>Glucose Syrup-PD-43/40</v>
          </cell>
          <cell r="J366" t="str">
            <v>TO</v>
          </cell>
          <cell r="K366" t="str">
            <v>0010</v>
          </cell>
          <cell r="L366" t="str">
            <v>L</v>
          </cell>
          <cell r="M366" t="str">
            <v>000000000000200050</v>
          </cell>
          <cell r="N366" t="str">
            <v>Slurry</v>
          </cell>
          <cell r="O366" t="str">
            <v>TO</v>
          </cell>
          <cell r="P366" t="str">
            <v>X</v>
          </cell>
          <cell r="Q366" t="str">
            <v>10.01.2012</v>
          </cell>
          <cell r="R366" t="str">
            <v>31.12.9999</v>
          </cell>
          <cell r="S366">
            <v>0</v>
          </cell>
          <cell r="T366">
            <v>0</v>
          </cell>
          <cell r="U366">
            <v>0</v>
          </cell>
          <cell r="V366" t="str">
            <v>00000001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>X</v>
          </cell>
          <cell r="AB366">
            <v>0</v>
          </cell>
          <cell r="AC366">
            <v>0</v>
          </cell>
          <cell r="AD366" t="str">
            <v>0.00</v>
          </cell>
          <cell r="AE366" t="str">
            <v>0.00</v>
          </cell>
          <cell r="AF366">
            <v>0</v>
          </cell>
          <cell r="AG366">
            <v>0</v>
          </cell>
          <cell r="AH366">
            <v>0</v>
          </cell>
          <cell r="AI366" t="str">
            <v>Glucose Syrup-PD-43/40</v>
          </cell>
          <cell r="AJ366">
            <v>1000</v>
          </cell>
          <cell r="AK366">
            <v>1855.835</v>
          </cell>
        </row>
        <row r="367">
          <cell r="C367" t="str">
            <v>M</v>
          </cell>
          <cell r="D367" t="str">
            <v>01440303OI</v>
          </cell>
          <cell r="E367" t="str">
            <v>Glucose Syrup-PD-43/42</v>
          </cell>
          <cell r="F367" t="str">
            <v>5320</v>
          </cell>
          <cell r="G367" t="str">
            <v>1</v>
          </cell>
          <cell r="H367" t="str">
            <v>1</v>
          </cell>
          <cell r="I367" t="str">
            <v>Glucose Syrup-PD-43/40</v>
          </cell>
          <cell r="J367" t="str">
            <v>TO</v>
          </cell>
          <cell r="K367" t="str">
            <v>0020</v>
          </cell>
          <cell r="L367" t="str">
            <v>L</v>
          </cell>
          <cell r="M367" t="str">
            <v>000000000000250164</v>
          </cell>
          <cell r="N367" t="str">
            <v>Liquozyme Supra (gallon/30kg.)</v>
          </cell>
          <cell r="O367" t="str">
            <v>KG</v>
          </cell>
          <cell r="P367">
            <v>0</v>
          </cell>
          <cell r="Q367" t="str">
            <v>10.01.2012</v>
          </cell>
          <cell r="R367" t="str">
            <v>31.12.9999</v>
          </cell>
          <cell r="S367">
            <v>0</v>
          </cell>
          <cell r="T367">
            <v>0</v>
          </cell>
          <cell r="U367">
            <v>0</v>
          </cell>
          <cell r="V367" t="str">
            <v>00000002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>X</v>
          </cell>
          <cell r="AB367">
            <v>0</v>
          </cell>
          <cell r="AC367">
            <v>0</v>
          </cell>
          <cell r="AD367" t="str">
            <v>0.00</v>
          </cell>
          <cell r="AE367" t="str">
            <v>0.00</v>
          </cell>
          <cell r="AF367">
            <v>0</v>
          </cell>
          <cell r="AG367">
            <v>0</v>
          </cell>
          <cell r="AH367">
            <v>0</v>
          </cell>
          <cell r="AI367" t="str">
            <v>Glucose Syrup-PD-43/40</v>
          </cell>
          <cell r="AJ367">
            <v>1000</v>
          </cell>
          <cell r="AK367">
            <v>512.21100000000001</v>
          </cell>
        </row>
        <row r="368">
          <cell r="C368" t="str">
            <v>M</v>
          </cell>
          <cell r="D368" t="str">
            <v>01440303OI</v>
          </cell>
          <cell r="E368" t="str">
            <v>Glucose Syrup-PD-43/42</v>
          </cell>
          <cell r="F368" t="str">
            <v>5320</v>
          </cell>
          <cell r="G368" t="str">
            <v>1</v>
          </cell>
          <cell r="H368" t="str">
            <v>1</v>
          </cell>
          <cell r="I368" t="str">
            <v>Glucose Syrup-PD-43/40</v>
          </cell>
          <cell r="J368" t="str">
            <v>TO</v>
          </cell>
          <cell r="K368" t="str">
            <v>0030</v>
          </cell>
          <cell r="L368" t="str">
            <v>L</v>
          </cell>
          <cell r="M368" t="str">
            <v>000000000000250152</v>
          </cell>
          <cell r="N368" t="str">
            <v>Sodium Matabisulphite 25kg.</v>
          </cell>
          <cell r="O368" t="str">
            <v>KG</v>
          </cell>
          <cell r="P368">
            <v>0</v>
          </cell>
          <cell r="Q368" t="str">
            <v>10.01.2012</v>
          </cell>
          <cell r="R368" t="str">
            <v>31.12.9999</v>
          </cell>
          <cell r="S368">
            <v>0</v>
          </cell>
          <cell r="T368">
            <v>0</v>
          </cell>
          <cell r="U368">
            <v>0</v>
          </cell>
          <cell r="V368" t="str">
            <v>00000003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>X</v>
          </cell>
          <cell r="AB368">
            <v>0</v>
          </cell>
          <cell r="AC368">
            <v>0</v>
          </cell>
          <cell r="AD368" t="str">
            <v>0.00</v>
          </cell>
          <cell r="AE368" t="str">
            <v>0.00</v>
          </cell>
          <cell r="AF368">
            <v>0</v>
          </cell>
          <cell r="AG368">
            <v>0</v>
          </cell>
          <cell r="AH368">
            <v>0</v>
          </cell>
          <cell r="AI368" t="str">
            <v>Glucose Syrup-PD-43/40</v>
          </cell>
          <cell r="AJ368">
            <v>1000</v>
          </cell>
          <cell r="AK368">
            <v>665.87400000000002</v>
          </cell>
        </row>
        <row r="369">
          <cell r="C369" t="str">
            <v>M</v>
          </cell>
          <cell r="D369" t="str">
            <v>01440303OI</v>
          </cell>
          <cell r="E369" t="str">
            <v>Glucose Syrup-PD-43/42</v>
          </cell>
          <cell r="F369" t="str">
            <v>5320</v>
          </cell>
          <cell r="G369" t="str">
            <v>1</v>
          </cell>
          <cell r="H369" t="str">
            <v>1</v>
          </cell>
          <cell r="I369" t="str">
            <v>Glucose Syrup-PD-43/40</v>
          </cell>
          <cell r="J369" t="str">
            <v>TO</v>
          </cell>
          <cell r="K369" t="str">
            <v>0040</v>
          </cell>
          <cell r="L369" t="str">
            <v>L</v>
          </cell>
          <cell r="M369" t="str">
            <v>000000000000250160</v>
          </cell>
          <cell r="N369" t="str">
            <v>Hydrochloric  Acid 35%</v>
          </cell>
          <cell r="O369" t="str">
            <v>KG</v>
          </cell>
          <cell r="P369">
            <v>0</v>
          </cell>
          <cell r="Q369" t="str">
            <v>10.01.2012</v>
          </cell>
          <cell r="R369" t="str">
            <v>31.12.9999</v>
          </cell>
          <cell r="S369">
            <v>0</v>
          </cell>
          <cell r="T369">
            <v>0</v>
          </cell>
          <cell r="U369">
            <v>0</v>
          </cell>
          <cell r="V369" t="str">
            <v>00000004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>X</v>
          </cell>
          <cell r="AB369">
            <v>0</v>
          </cell>
          <cell r="AC369">
            <v>0</v>
          </cell>
          <cell r="AD369" t="str">
            <v>0.00</v>
          </cell>
          <cell r="AE369" t="str">
            <v>0.00</v>
          </cell>
          <cell r="AF369">
            <v>0</v>
          </cell>
          <cell r="AG369">
            <v>0</v>
          </cell>
          <cell r="AH369">
            <v>0</v>
          </cell>
          <cell r="AI369" t="str">
            <v>Glucose Syrup-PD-43/40</v>
          </cell>
          <cell r="AJ369">
            <v>1000</v>
          </cell>
          <cell r="AK369">
            <v>38415.788999999997</v>
          </cell>
        </row>
        <row r="370">
          <cell r="C370" t="str">
            <v>M</v>
          </cell>
          <cell r="D370" t="str">
            <v>01440303OI</v>
          </cell>
          <cell r="E370" t="str">
            <v>Glucose Syrup-PD-43/42</v>
          </cell>
          <cell r="F370" t="str">
            <v>5320</v>
          </cell>
          <cell r="G370" t="str">
            <v>1</v>
          </cell>
          <cell r="H370" t="str">
            <v>1</v>
          </cell>
          <cell r="I370" t="str">
            <v>Glucose Syrup-PD-43/40</v>
          </cell>
          <cell r="J370" t="str">
            <v>TO</v>
          </cell>
          <cell r="K370" t="str">
            <v>0050</v>
          </cell>
          <cell r="L370" t="str">
            <v>L</v>
          </cell>
          <cell r="M370" t="str">
            <v>000000000000250187</v>
          </cell>
          <cell r="N370" t="str">
            <v>Sodium  Hydroxide (โซดาไฟ) 50%</v>
          </cell>
          <cell r="O370" t="str">
            <v>KG</v>
          </cell>
          <cell r="P370">
            <v>0</v>
          </cell>
          <cell r="Q370" t="str">
            <v>10.01.2012</v>
          </cell>
          <cell r="R370" t="str">
            <v>31.12.9999</v>
          </cell>
          <cell r="S370">
            <v>0</v>
          </cell>
          <cell r="T370">
            <v>0</v>
          </cell>
          <cell r="U370">
            <v>0</v>
          </cell>
          <cell r="V370" t="str">
            <v>00000005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>X</v>
          </cell>
          <cell r="AB370">
            <v>0</v>
          </cell>
          <cell r="AC370">
            <v>0</v>
          </cell>
          <cell r="AD370" t="str">
            <v>0.00</v>
          </cell>
          <cell r="AE370" t="str">
            <v>0.00</v>
          </cell>
          <cell r="AF370">
            <v>0</v>
          </cell>
          <cell r="AG370">
            <v>0</v>
          </cell>
          <cell r="AH370">
            <v>0</v>
          </cell>
          <cell r="AI370" t="str">
            <v>Glucose Syrup-PD-43/40</v>
          </cell>
          <cell r="AJ370">
            <v>1000</v>
          </cell>
          <cell r="AK370">
            <v>34147.368000000002</v>
          </cell>
        </row>
        <row r="371">
          <cell r="C371" t="str">
            <v>M</v>
          </cell>
          <cell r="D371" t="str">
            <v>01440303OI</v>
          </cell>
          <cell r="E371" t="str">
            <v>Glucose Syrup-PD-43/42</v>
          </cell>
          <cell r="F371" t="str">
            <v>5320</v>
          </cell>
          <cell r="G371" t="str">
            <v>1</v>
          </cell>
          <cell r="H371" t="str">
            <v>1</v>
          </cell>
          <cell r="I371" t="str">
            <v>Glucose Syrup-PD-43/40</v>
          </cell>
          <cell r="J371" t="str">
            <v>TO</v>
          </cell>
          <cell r="K371" t="str">
            <v>0060</v>
          </cell>
          <cell r="L371" t="str">
            <v>L</v>
          </cell>
          <cell r="M371" t="str">
            <v>000000000000250750</v>
          </cell>
          <cell r="N371" t="str">
            <v>Activated Carbon YL303(20kg/bag)</v>
          </cell>
          <cell r="O371" t="str">
            <v>KG</v>
          </cell>
          <cell r="P371">
            <v>0</v>
          </cell>
          <cell r="Q371" t="str">
            <v>03.01.2013</v>
          </cell>
          <cell r="R371" t="str">
            <v>31.12.9999</v>
          </cell>
          <cell r="S371" t="str">
            <v>500000000603</v>
          </cell>
          <cell r="T371">
            <v>0</v>
          </cell>
          <cell r="U371">
            <v>0</v>
          </cell>
          <cell r="V371" t="str">
            <v>00000006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>X</v>
          </cell>
          <cell r="AB371">
            <v>0</v>
          </cell>
          <cell r="AC371">
            <v>0</v>
          </cell>
          <cell r="AD371" t="str">
            <v>0.00</v>
          </cell>
          <cell r="AE371" t="str">
            <v>0.00</v>
          </cell>
          <cell r="AF371">
            <v>0</v>
          </cell>
          <cell r="AG371">
            <v>0</v>
          </cell>
          <cell r="AH371">
            <v>0</v>
          </cell>
          <cell r="AI371" t="str">
            <v>Glucose Syrup-PD-43/40</v>
          </cell>
          <cell r="AJ371">
            <v>1000</v>
          </cell>
          <cell r="AK371">
            <v>675</v>
          </cell>
        </row>
        <row r="372">
          <cell r="C372" t="str">
            <v>M</v>
          </cell>
          <cell r="D372" t="str">
            <v>01440303OI</v>
          </cell>
          <cell r="E372" t="str">
            <v>Glucose Syrup-PD-43/42</v>
          </cell>
          <cell r="F372" t="str">
            <v>5320</v>
          </cell>
          <cell r="G372" t="str">
            <v>1</v>
          </cell>
          <cell r="H372" t="str">
            <v>1</v>
          </cell>
          <cell r="I372" t="str">
            <v>Glucose Syrup-PD-43/40</v>
          </cell>
          <cell r="J372" t="str">
            <v>TO</v>
          </cell>
          <cell r="K372" t="str">
            <v>0070</v>
          </cell>
          <cell r="L372" t="str">
            <v>L</v>
          </cell>
          <cell r="M372" t="str">
            <v>000000000000250814</v>
          </cell>
          <cell r="N372" t="str">
            <v>Filter Aid K700  20kg.</v>
          </cell>
          <cell r="O372" t="str">
            <v>KG</v>
          </cell>
          <cell r="P372">
            <v>0</v>
          </cell>
          <cell r="Q372" t="str">
            <v>10.01.2012</v>
          </cell>
          <cell r="R372" t="str">
            <v>31.12.9999</v>
          </cell>
          <cell r="S372">
            <v>0</v>
          </cell>
          <cell r="T372">
            <v>0</v>
          </cell>
          <cell r="U372">
            <v>0</v>
          </cell>
          <cell r="V372" t="str">
            <v>00000007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>X</v>
          </cell>
          <cell r="AB372">
            <v>0</v>
          </cell>
          <cell r="AC372">
            <v>0</v>
          </cell>
          <cell r="AD372" t="str">
            <v>0.00</v>
          </cell>
          <cell r="AE372" t="str">
            <v>0.00</v>
          </cell>
          <cell r="AF372">
            <v>0</v>
          </cell>
          <cell r="AG372">
            <v>0</v>
          </cell>
          <cell r="AH372">
            <v>0</v>
          </cell>
          <cell r="AI372" t="str">
            <v>Glucose Syrup-PD-43/40</v>
          </cell>
          <cell r="AJ372">
            <v>1000</v>
          </cell>
          <cell r="AK372">
            <v>8536.8420000000006</v>
          </cell>
        </row>
        <row r="373">
          <cell r="C373" t="str">
            <v>M</v>
          </cell>
          <cell r="D373" t="str">
            <v>01440303OI</v>
          </cell>
          <cell r="E373" t="str">
            <v>Glucose Syrup-PD-43/42</v>
          </cell>
          <cell r="F373" t="str">
            <v>5320</v>
          </cell>
          <cell r="G373" t="str">
            <v>1</v>
          </cell>
          <cell r="H373" t="str">
            <v>1</v>
          </cell>
          <cell r="I373" t="str">
            <v>Glucose Syrup-PD-43/40</v>
          </cell>
          <cell r="J373" t="str">
            <v>TO</v>
          </cell>
          <cell r="K373" t="str">
            <v>0080</v>
          </cell>
          <cell r="L373" t="str">
            <v>L</v>
          </cell>
          <cell r="M373" t="str">
            <v>000000000000250162</v>
          </cell>
          <cell r="N373" t="str">
            <v>Sodium  Carbonate 20 Kg./Bag</v>
          </cell>
          <cell r="O373" t="str">
            <v>KG</v>
          </cell>
          <cell r="P373">
            <v>0</v>
          </cell>
          <cell r="Q373" t="str">
            <v>10.01.2012</v>
          </cell>
          <cell r="R373" t="str">
            <v>31.12.9999</v>
          </cell>
          <cell r="S373">
            <v>0</v>
          </cell>
          <cell r="T373">
            <v>0</v>
          </cell>
          <cell r="U373">
            <v>0</v>
          </cell>
          <cell r="V373" t="str">
            <v>00000008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>X</v>
          </cell>
          <cell r="AB373">
            <v>0</v>
          </cell>
          <cell r="AC373">
            <v>0</v>
          </cell>
          <cell r="AD373" t="str">
            <v>0.00</v>
          </cell>
          <cell r="AE373" t="str">
            <v>0.00</v>
          </cell>
          <cell r="AF373">
            <v>0</v>
          </cell>
          <cell r="AG373">
            <v>0</v>
          </cell>
          <cell r="AH373">
            <v>0</v>
          </cell>
          <cell r="AI373" t="str">
            <v>Glucose Syrup-PD-43/40</v>
          </cell>
          <cell r="AJ373">
            <v>1000</v>
          </cell>
          <cell r="AK373">
            <v>597.57899999999995</v>
          </cell>
        </row>
        <row r="374">
          <cell r="C374" t="str">
            <v>M</v>
          </cell>
          <cell r="D374" t="str">
            <v>01440303OI</v>
          </cell>
          <cell r="E374" t="str">
            <v>Glucose Syrup-PD-43/42</v>
          </cell>
          <cell r="F374" t="str">
            <v>5320</v>
          </cell>
          <cell r="G374" t="str">
            <v>1</v>
          </cell>
          <cell r="H374" t="str">
            <v>1</v>
          </cell>
          <cell r="I374" t="str">
            <v>Glucose Syrup-PD-43/40</v>
          </cell>
          <cell r="J374" t="str">
            <v>TO</v>
          </cell>
          <cell r="K374" t="str">
            <v>0090</v>
          </cell>
          <cell r="L374" t="str">
            <v>L</v>
          </cell>
          <cell r="M374" t="str">
            <v>000000000000200053</v>
          </cell>
          <cell r="N374" t="str">
            <v>Treated Water</v>
          </cell>
          <cell r="O374" t="str">
            <v>M3</v>
          </cell>
          <cell r="P374" t="str">
            <v>X</v>
          </cell>
          <cell r="Q374" t="str">
            <v>10.01.2012</v>
          </cell>
          <cell r="R374" t="str">
            <v>31.12.9999</v>
          </cell>
          <cell r="S374">
            <v>0</v>
          </cell>
          <cell r="T374">
            <v>0</v>
          </cell>
          <cell r="U374">
            <v>0</v>
          </cell>
          <cell r="V374" t="str">
            <v>00000009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>X</v>
          </cell>
          <cell r="AB374">
            <v>0</v>
          </cell>
          <cell r="AC374">
            <v>0</v>
          </cell>
          <cell r="AD374" t="str">
            <v>0.00</v>
          </cell>
          <cell r="AE374" t="str">
            <v>0.00</v>
          </cell>
          <cell r="AF374">
            <v>0</v>
          </cell>
          <cell r="AG374">
            <v>0</v>
          </cell>
          <cell r="AH374">
            <v>0</v>
          </cell>
          <cell r="AI374" t="str">
            <v>Glucose Syrup-PD-43/40</v>
          </cell>
          <cell r="AJ374">
            <v>1000</v>
          </cell>
          <cell r="AK374">
            <v>8536.8420000000006</v>
          </cell>
        </row>
        <row r="375">
          <cell r="C375" t="str">
            <v>M</v>
          </cell>
          <cell r="D375" t="str">
            <v>01440303OI</v>
          </cell>
          <cell r="E375" t="str">
            <v>Glucose Syrup-PD-43/42</v>
          </cell>
          <cell r="F375" t="str">
            <v>5320</v>
          </cell>
          <cell r="G375" t="str">
            <v>1</v>
          </cell>
          <cell r="H375" t="str">
            <v>1</v>
          </cell>
          <cell r="I375" t="str">
            <v>Glucose Syrup-PD-43/40</v>
          </cell>
          <cell r="J375" t="str">
            <v>TO</v>
          </cell>
          <cell r="K375" t="str">
            <v>0100</v>
          </cell>
          <cell r="L375" t="str">
            <v>L</v>
          </cell>
          <cell r="M375" t="str">
            <v>000000000000250176</v>
          </cell>
          <cell r="N375" t="str">
            <v>Electricity</v>
          </cell>
          <cell r="O375" t="str">
            <v>KWH</v>
          </cell>
          <cell r="P375">
            <v>0</v>
          </cell>
          <cell r="Q375" t="str">
            <v>10.01.2012</v>
          </cell>
          <cell r="R375" t="str">
            <v>31.12.9999</v>
          </cell>
          <cell r="S375">
            <v>0</v>
          </cell>
          <cell r="T375">
            <v>0</v>
          </cell>
          <cell r="U375">
            <v>0</v>
          </cell>
          <cell r="V375" t="str">
            <v>00000010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>X</v>
          </cell>
          <cell r="AB375">
            <v>0</v>
          </cell>
          <cell r="AC375">
            <v>0</v>
          </cell>
          <cell r="AD375" t="str">
            <v>0.00</v>
          </cell>
          <cell r="AE375" t="str">
            <v>0.00</v>
          </cell>
          <cell r="AF375">
            <v>0</v>
          </cell>
          <cell r="AG375">
            <v>0</v>
          </cell>
          <cell r="AH375">
            <v>0</v>
          </cell>
          <cell r="AI375" t="str">
            <v>Glucose Syrup-PD-43/40</v>
          </cell>
          <cell r="AJ375">
            <v>1000</v>
          </cell>
          <cell r="AK375">
            <v>55489.474000000002</v>
          </cell>
        </row>
        <row r="376">
          <cell r="C376" t="str">
            <v>M</v>
          </cell>
          <cell r="D376" t="str">
            <v>01440303OI</v>
          </cell>
          <cell r="E376" t="str">
            <v>Glucose Syrup-PD-43/42</v>
          </cell>
          <cell r="F376" t="str">
            <v>5320</v>
          </cell>
          <cell r="G376" t="str">
            <v>1</v>
          </cell>
          <cell r="H376" t="str">
            <v>1</v>
          </cell>
          <cell r="I376" t="str">
            <v>Glucose Syrup-PD-43/40</v>
          </cell>
          <cell r="J376" t="str">
            <v>TO</v>
          </cell>
          <cell r="K376" t="str">
            <v>0110</v>
          </cell>
          <cell r="L376" t="str">
            <v>L</v>
          </cell>
          <cell r="M376" t="str">
            <v>000000000000200052</v>
          </cell>
          <cell r="N376" t="str">
            <v>Steam</v>
          </cell>
          <cell r="O376" t="str">
            <v>TO</v>
          </cell>
          <cell r="P376" t="str">
            <v>X</v>
          </cell>
          <cell r="Q376" t="str">
            <v>10.01.2012</v>
          </cell>
          <cell r="R376" t="str">
            <v>31.12.9999</v>
          </cell>
          <cell r="S376">
            <v>0</v>
          </cell>
          <cell r="T376">
            <v>0</v>
          </cell>
          <cell r="U376">
            <v>0</v>
          </cell>
          <cell r="V376" t="str">
            <v>00000011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>X</v>
          </cell>
          <cell r="AB376">
            <v>0</v>
          </cell>
          <cell r="AC376">
            <v>0</v>
          </cell>
          <cell r="AD376" t="str">
            <v>0.00</v>
          </cell>
          <cell r="AE376" t="str">
            <v>0.00</v>
          </cell>
          <cell r="AF376">
            <v>0</v>
          </cell>
          <cell r="AG376">
            <v>0</v>
          </cell>
          <cell r="AH376">
            <v>0</v>
          </cell>
          <cell r="AI376" t="str">
            <v>Glucose Syrup-PD-43/40</v>
          </cell>
          <cell r="AJ376">
            <v>1000</v>
          </cell>
          <cell r="AK376">
            <v>1707.3679999999999</v>
          </cell>
        </row>
        <row r="377">
          <cell r="C377" t="str">
            <v>M</v>
          </cell>
          <cell r="D377" t="str">
            <v>01440303OI</v>
          </cell>
          <cell r="E377" t="str">
            <v>Glucose Syrup-PD-43/42</v>
          </cell>
          <cell r="F377" t="str">
            <v>5320</v>
          </cell>
          <cell r="G377" t="str">
            <v>1</v>
          </cell>
          <cell r="H377" t="str">
            <v>1</v>
          </cell>
          <cell r="I377" t="str">
            <v>Glucose Syrup-PD-43/40</v>
          </cell>
          <cell r="J377" t="str">
            <v>TO</v>
          </cell>
          <cell r="K377" t="str">
            <v>0120</v>
          </cell>
          <cell r="L377" t="str">
            <v>L</v>
          </cell>
          <cell r="M377" t="str">
            <v>000000000000600192</v>
          </cell>
          <cell r="N377" t="str">
            <v>Plastic Drum 200 Liter HI90</v>
          </cell>
          <cell r="O377" t="str">
            <v>EA</v>
          </cell>
          <cell r="P377">
            <v>0</v>
          </cell>
          <cell r="Q377" t="str">
            <v>10.01.2012</v>
          </cell>
          <cell r="R377" t="str">
            <v>31.12.9999</v>
          </cell>
          <cell r="S377">
            <v>0</v>
          </cell>
          <cell r="T377">
            <v>0</v>
          </cell>
          <cell r="U377">
            <v>0</v>
          </cell>
          <cell r="V377" t="str">
            <v>00000012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>X</v>
          </cell>
          <cell r="AB377">
            <v>0</v>
          </cell>
          <cell r="AC377">
            <v>0</v>
          </cell>
          <cell r="AD377" t="str">
            <v>0.00</v>
          </cell>
          <cell r="AE377" t="str">
            <v>0.00</v>
          </cell>
          <cell r="AF377">
            <v>0</v>
          </cell>
          <cell r="AG377">
            <v>0</v>
          </cell>
          <cell r="AH377">
            <v>0</v>
          </cell>
          <cell r="AI377" t="str">
            <v>Glucose Syrup-PD-43/40</v>
          </cell>
          <cell r="AJ377">
            <v>1000</v>
          </cell>
          <cell r="AK377">
            <v>3333.3330000000001</v>
          </cell>
        </row>
        <row r="378">
          <cell r="C378" t="str">
            <v>M</v>
          </cell>
          <cell r="D378" t="str">
            <v>01440303OI</v>
          </cell>
          <cell r="E378" t="str">
            <v>Glucose Syrup-PD-43/42</v>
          </cell>
          <cell r="F378" t="str">
            <v>5320</v>
          </cell>
          <cell r="G378" t="str">
            <v>1</v>
          </cell>
          <cell r="H378" t="str">
            <v>1</v>
          </cell>
          <cell r="I378" t="str">
            <v>Glucose Syrup-PD-43/40</v>
          </cell>
          <cell r="J378" t="str">
            <v>TO</v>
          </cell>
          <cell r="K378" t="str">
            <v>0130</v>
          </cell>
          <cell r="L378" t="str">
            <v>L</v>
          </cell>
          <cell r="M378" t="str">
            <v>000000000000250178</v>
          </cell>
          <cell r="N378" t="str">
            <v>Enzyme Clarase L (28 kg./Gallon)</v>
          </cell>
          <cell r="O378" t="str">
            <v>KG</v>
          </cell>
          <cell r="P378">
            <v>0</v>
          </cell>
          <cell r="Q378" t="str">
            <v>10.01.2012</v>
          </cell>
          <cell r="R378" t="str">
            <v>31.12.9999</v>
          </cell>
          <cell r="S378">
            <v>0</v>
          </cell>
          <cell r="T378">
            <v>0</v>
          </cell>
          <cell r="U378">
            <v>0</v>
          </cell>
          <cell r="V378" t="str">
            <v>00000013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>X</v>
          </cell>
          <cell r="AB378">
            <v>0</v>
          </cell>
          <cell r="AC378">
            <v>0</v>
          </cell>
          <cell r="AD378" t="str">
            <v>0.00</v>
          </cell>
          <cell r="AE378" t="str">
            <v>0.00</v>
          </cell>
          <cell r="AF378">
            <v>0</v>
          </cell>
          <cell r="AG378">
            <v>0</v>
          </cell>
          <cell r="AH378">
            <v>0</v>
          </cell>
          <cell r="AI378" t="str">
            <v>Glucose Syrup-PD-43/40</v>
          </cell>
          <cell r="AJ378">
            <v>1000</v>
          </cell>
          <cell r="AK378">
            <v>11.3</v>
          </cell>
        </row>
        <row r="379">
          <cell r="C379" t="str">
            <v>M</v>
          </cell>
          <cell r="D379" t="str">
            <v>01440303OI</v>
          </cell>
          <cell r="E379" t="str">
            <v>Glucose Syrup-PD-43/42</v>
          </cell>
          <cell r="F379" t="str">
            <v>5320</v>
          </cell>
          <cell r="G379" t="str">
            <v>1</v>
          </cell>
          <cell r="H379" t="str">
            <v>1</v>
          </cell>
          <cell r="I379" t="str">
            <v>Glucose Syrup-PD-43/40</v>
          </cell>
          <cell r="J379" t="str">
            <v>TO</v>
          </cell>
          <cell r="K379" t="str">
            <v>0140</v>
          </cell>
          <cell r="L379" t="str">
            <v>L</v>
          </cell>
          <cell r="M379" t="str">
            <v>000000000000250179</v>
          </cell>
          <cell r="N379" t="str">
            <v>Enzyme Otidex L400 (28 kg./Gallon)</v>
          </cell>
          <cell r="O379" t="str">
            <v>KG</v>
          </cell>
          <cell r="P379">
            <v>0</v>
          </cell>
          <cell r="Q379" t="str">
            <v>10.01.2012</v>
          </cell>
          <cell r="R379" t="str">
            <v>31.12.9999</v>
          </cell>
          <cell r="S379">
            <v>0</v>
          </cell>
          <cell r="T379">
            <v>0</v>
          </cell>
          <cell r="U379">
            <v>0</v>
          </cell>
          <cell r="V379" t="str">
            <v>00000014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>X</v>
          </cell>
          <cell r="AB379">
            <v>0</v>
          </cell>
          <cell r="AC379">
            <v>0</v>
          </cell>
          <cell r="AD379" t="str">
            <v>0.00</v>
          </cell>
          <cell r="AE379" t="str">
            <v>0.00</v>
          </cell>
          <cell r="AF379">
            <v>0</v>
          </cell>
          <cell r="AG379">
            <v>0</v>
          </cell>
          <cell r="AH379">
            <v>0</v>
          </cell>
          <cell r="AI379" t="str">
            <v>Glucose Syrup-PD-43/40</v>
          </cell>
          <cell r="AJ379">
            <v>1000</v>
          </cell>
          <cell r="AK379">
            <v>54.2</v>
          </cell>
        </row>
        <row r="380">
          <cell r="C380" t="str">
            <v>M</v>
          </cell>
          <cell r="D380" t="str">
            <v>01440303OI</v>
          </cell>
          <cell r="E380" t="str">
            <v>Glucose Syrup-PD-43/42</v>
          </cell>
          <cell r="F380" t="str">
            <v>5320</v>
          </cell>
          <cell r="G380" t="str">
            <v>1</v>
          </cell>
          <cell r="H380" t="str">
            <v>1</v>
          </cell>
          <cell r="I380" t="str">
            <v>Glucose Syrup-PD-43/40</v>
          </cell>
          <cell r="J380" t="str">
            <v>TO</v>
          </cell>
          <cell r="K380" t="str">
            <v>0150</v>
          </cell>
          <cell r="L380" t="str">
            <v>L</v>
          </cell>
          <cell r="M380" t="str">
            <v>000000000000250631</v>
          </cell>
          <cell r="N380" t="str">
            <v>Activated Carbon S4W10LT-01 (20 kg/Bag)</v>
          </cell>
          <cell r="O380" t="str">
            <v>KG</v>
          </cell>
          <cell r="P380">
            <v>0</v>
          </cell>
          <cell r="Q380" t="str">
            <v>03.01.2013</v>
          </cell>
          <cell r="R380" t="str">
            <v>31.12.9999</v>
          </cell>
          <cell r="S380" t="str">
            <v>500000000603</v>
          </cell>
          <cell r="T380">
            <v>0</v>
          </cell>
          <cell r="U380">
            <v>0</v>
          </cell>
          <cell r="V380" t="str">
            <v>00000016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>X</v>
          </cell>
          <cell r="AB380">
            <v>0</v>
          </cell>
          <cell r="AC380">
            <v>0</v>
          </cell>
          <cell r="AD380" t="str">
            <v>0.00</v>
          </cell>
          <cell r="AE380" t="str">
            <v>0.00</v>
          </cell>
          <cell r="AF380">
            <v>0</v>
          </cell>
          <cell r="AG380">
            <v>0</v>
          </cell>
          <cell r="AH380">
            <v>0</v>
          </cell>
          <cell r="AI380" t="str">
            <v>Glucose Syrup-PD-43/40</v>
          </cell>
          <cell r="AJ380">
            <v>1000</v>
          </cell>
          <cell r="AK380">
            <v>225</v>
          </cell>
        </row>
        <row r="381">
          <cell r="C381" t="str">
            <v>M</v>
          </cell>
          <cell r="D381" t="str">
            <v>01450300AB</v>
          </cell>
          <cell r="E381" t="str">
            <v>Glucose Syrup-BK-43/41</v>
          </cell>
          <cell r="F381" t="str">
            <v>5320</v>
          </cell>
          <cell r="G381" t="str">
            <v>1</v>
          </cell>
          <cell r="H381" t="str">
            <v>1</v>
          </cell>
          <cell r="I381" t="str">
            <v>Glucose Syrup 43 Be'/Tanker-UF</v>
          </cell>
          <cell r="J381" t="str">
            <v>TO</v>
          </cell>
          <cell r="K381" t="str">
            <v>0010</v>
          </cell>
          <cell r="L381" t="str">
            <v>L</v>
          </cell>
          <cell r="M381" t="str">
            <v>000000000000200050</v>
          </cell>
          <cell r="N381" t="str">
            <v>Slurry</v>
          </cell>
          <cell r="O381" t="str">
            <v>TO</v>
          </cell>
          <cell r="P381" t="str">
            <v>X</v>
          </cell>
          <cell r="Q381" t="str">
            <v>01.09.2009</v>
          </cell>
          <cell r="R381" t="str">
            <v>31.12.9999</v>
          </cell>
          <cell r="S381" t="str">
            <v>500000000106</v>
          </cell>
          <cell r="T381">
            <v>0</v>
          </cell>
          <cell r="U381">
            <v>0</v>
          </cell>
          <cell r="V381" t="str">
            <v>00000001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>X</v>
          </cell>
          <cell r="AB381">
            <v>0</v>
          </cell>
          <cell r="AC381">
            <v>0</v>
          </cell>
          <cell r="AD381" t="str">
            <v>0.00</v>
          </cell>
          <cell r="AE381" t="str">
            <v>0.00</v>
          </cell>
          <cell r="AF381">
            <v>0</v>
          </cell>
          <cell r="AG381">
            <v>0</v>
          </cell>
          <cell r="AH381">
            <v>0</v>
          </cell>
          <cell r="AI381" t="str">
            <v>Glucose Syrup-BK-43/40-01</v>
          </cell>
          <cell r="AJ381">
            <v>1000</v>
          </cell>
          <cell r="AK381">
            <v>1864.989</v>
          </cell>
        </row>
        <row r="382">
          <cell r="C382" t="str">
            <v>M</v>
          </cell>
          <cell r="D382" t="str">
            <v>01450300AB</v>
          </cell>
          <cell r="E382" t="str">
            <v>Glucose Syrup-BK-43/41</v>
          </cell>
          <cell r="F382" t="str">
            <v>5320</v>
          </cell>
          <cell r="G382" t="str">
            <v>1</v>
          </cell>
          <cell r="H382" t="str">
            <v>1</v>
          </cell>
          <cell r="I382" t="str">
            <v>Glucose Syrup 43 Be'/Tanker-UF</v>
          </cell>
          <cell r="J382" t="str">
            <v>TO</v>
          </cell>
          <cell r="K382" t="str">
            <v>0020</v>
          </cell>
          <cell r="L382" t="str">
            <v>L</v>
          </cell>
          <cell r="M382" t="str">
            <v>000000000000250164</v>
          </cell>
          <cell r="N382" t="str">
            <v>Liquozyme Supra (gallon/30kg.)</v>
          </cell>
          <cell r="O382" t="str">
            <v>KG</v>
          </cell>
          <cell r="P382">
            <v>0</v>
          </cell>
          <cell r="Q382" t="str">
            <v>01.09.2009</v>
          </cell>
          <cell r="R382" t="str">
            <v>31.12.9999</v>
          </cell>
          <cell r="S382" t="str">
            <v>500000000106</v>
          </cell>
          <cell r="T382">
            <v>0</v>
          </cell>
          <cell r="U382">
            <v>0</v>
          </cell>
          <cell r="V382" t="str">
            <v>00000002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>X</v>
          </cell>
          <cell r="AB382">
            <v>0</v>
          </cell>
          <cell r="AC382">
            <v>0</v>
          </cell>
          <cell r="AD382" t="str">
            <v>0.00</v>
          </cell>
          <cell r="AE382" t="str">
            <v>0.00</v>
          </cell>
          <cell r="AF382">
            <v>0</v>
          </cell>
          <cell r="AG382">
            <v>0</v>
          </cell>
          <cell r="AH382">
            <v>0</v>
          </cell>
          <cell r="AI382" t="str">
            <v>Glucose Syrup-BK-43/40-01</v>
          </cell>
          <cell r="AJ382">
            <v>1000</v>
          </cell>
          <cell r="AK382">
            <v>514.73699999999997</v>
          </cell>
        </row>
        <row r="383">
          <cell r="C383" t="str">
            <v>M</v>
          </cell>
          <cell r="D383" t="str">
            <v>01450300AB</v>
          </cell>
          <cell r="E383" t="str">
            <v>Glucose Syrup-BK-43/41</v>
          </cell>
          <cell r="F383" t="str">
            <v>5320</v>
          </cell>
          <cell r="G383" t="str">
            <v>1</v>
          </cell>
          <cell r="H383" t="str">
            <v>1</v>
          </cell>
          <cell r="I383" t="str">
            <v>Glucose Syrup 43 Be'/Tanker-UF</v>
          </cell>
          <cell r="J383" t="str">
            <v>TO</v>
          </cell>
          <cell r="K383" t="str">
            <v>0030</v>
          </cell>
          <cell r="L383" t="str">
            <v>L</v>
          </cell>
          <cell r="M383" t="str">
            <v>000000000000250158</v>
          </cell>
          <cell r="N383" t="str">
            <v>Fungamyl 800L (30kg / drum)</v>
          </cell>
          <cell r="O383" t="str">
            <v>KG</v>
          </cell>
          <cell r="P383">
            <v>0</v>
          </cell>
          <cell r="Q383" t="str">
            <v>01.09.2009</v>
          </cell>
          <cell r="R383" t="str">
            <v>31.12.9999</v>
          </cell>
          <cell r="S383" t="str">
            <v>500000000106</v>
          </cell>
          <cell r="T383">
            <v>0</v>
          </cell>
          <cell r="U383">
            <v>0</v>
          </cell>
          <cell r="V383" t="str">
            <v>00000003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>X</v>
          </cell>
          <cell r="AB383">
            <v>0</v>
          </cell>
          <cell r="AC383">
            <v>0</v>
          </cell>
          <cell r="AD383" t="str">
            <v>0.00</v>
          </cell>
          <cell r="AE383" t="str">
            <v>0.00</v>
          </cell>
          <cell r="AF383">
            <v>0</v>
          </cell>
          <cell r="AG383">
            <v>0</v>
          </cell>
          <cell r="AH383">
            <v>0</v>
          </cell>
          <cell r="AI383" t="str">
            <v>Glucose Syrup-BK-43/40-01</v>
          </cell>
          <cell r="AJ383">
            <v>1000</v>
          </cell>
          <cell r="AK383">
            <v>343.15800000000002</v>
          </cell>
        </row>
        <row r="384">
          <cell r="C384" t="str">
            <v>M</v>
          </cell>
          <cell r="D384" t="str">
            <v>01450300AB</v>
          </cell>
          <cell r="E384" t="str">
            <v>Glucose Syrup-BK-43/41</v>
          </cell>
          <cell r="F384" t="str">
            <v>5320</v>
          </cell>
          <cell r="G384" t="str">
            <v>1</v>
          </cell>
          <cell r="H384" t="str">
            <v>1</v>
          </cell>
          <cell r="I384" t="str">
            <v>Glucose Syrup 43 Be'/Tanker-UF</v>
          </cell>
          <cell r="J384" t="str">
            <v>TO</v>
          </cell>
          <cell r="K384" t="str">
            <v>0040</v>
          </cell>
          <cell r="L384" t="str">
            <v>L</v>
          </cell>
          <cell r="M384" t="str">
            <v>000000000000250152</v>
          </cell>
          <cell r="N384" t="str">
            <v>Sodium Matabisulphite 25kg.</v>
          </cell>
          <cell r="O384" t="str">
            <v>KG</v>
          </cell>
          <cell r="P384">
            <v>0</v>
          </cell>
          <cell r="Q384" t="str">
            <v>01.09.2009</v>
          </cell>
          <cell r="R384" t="str">
            <v>31.12.9999</v>
          </cell>
          <cell r="S384" t="str">
            <v>500000000106</v>
          </cell>
          <cell r="T384">
            <v>0</v>
          </cell>
          <cell r="U384">
            <v>0</v>
          </cell>
          <cell r="V384" t="str">
            <v>00000004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>X</v>
          </cell>
          <cell r="AB384">
            <v>0</v>
          </cell>
          <cell r="AC384">
            <v>0</v>
          </cell>
          <cell r="AD384" t="str">
            <v>0.00</v>
          </cell>
          <cell r="AE384" t="str">
            <v>0.00</v>
          </cell>
          <cell r="AF384">
            <v>0</v>
          </cell>
          <cell r="AG384">
            <v>0</v>
          </cell>
          <cell r="AH384">
            <v>0</v>
          </cell>
          <cell r="AI384" t="str">
            <v>Glucose Syrup-BK-43/40-01</v>
          </cell>
          <cell r="AJ384">
            <v>1000</v>
          </cell>
          <cell r="AK384">
            <v>669.15800000000002</v>
          </cell>
        </row>
        <row r="385">
          <cell r="C385" t="str">
            <v>M</v>
          </cell>
          <cell r="D385" t="str">
            <v>01450300AB</v>
          </cell>
          <cell r="E385" t="str">
            <v>Glucose Syrup-BK-43/41</v>
          </cell>
          <cell r="F385" t="str">
            <v>5320</v>
          </cell>
          <cell r="G385" t="str">
            <v>1</v>
          </cell>
          <cell r="H385" t="str">
            <v>1</v>
          </cell>
          <cell r="I385" t="str">
            <v>Glucose Syrup 43 Be'/Tanker-UF</v>
          </cell>
          <cell r="J385" t="str">
            <v>TO</v>
          </cell>
          <cell r="K385" t="str">
            <v>0050</v>
          </cell>
          <cell r="L385" t="str">
            <v>L</v>
          </cell>
          <cell r="M385" t="str">
            <v>000000000000250160</v>
          </cell>
          <cell r="N385" t="str">
            <v>Hydrochloric  Acid 35%</v>
          </cell>
          <cell r="O385" t="str">
            <v>KG</v>
          </cell>
          <cell r="P385">
            <v>0</v>
          </cell>
          <cell r="Q385" t="str">
            <v>01.09.2009</v>
          </cell>
          <cell r="R385" t="str">
            <v>31.12.9999</v>
          </cell>
          <cell r="S385" t="str">
            <v>500000000106</v>
          </cell>
          <cell r="T385">
            <v>0</v>
          </cell>
          <cell r="U385">
            <v>0</v>
          </cell>
          <cell r="V385" t="str">
            <v>00000005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>X</v>
          </cell>
          <cell r="AB385">
            <v>0</v>
          </cell>
          <cell r="AC385">
            <v>0</v>
          </cell>
          <cell r="AD385" t="str">
            <v>0.00</v>
          </cell>
          <cell r="AE385" t="str">
            <v>0.00</v>
          </cell>
          <cell r="AF385">
            <v>0</v>
          </cell>
          <cell r="AG385">
            <v>0</v>
          </cell>
          <cell r="AH385">
            <v>0</v>
          </cell>
          <cell r="AI385" t="str">
            <v>Glucose Syrup-BK-43/40-01</v>
          </cell>
          <cell r="AJ385">
            <v>1000</v>
          </cell>
          <cell r="AK385">
            <v>38605.262999999999</v>
          </cell>
        </row>
        <row r="386">
          <cell r="C386" t="str">
            <v>M</v>
          </cell>
          <cell r="D386" t="str">
            <v>01450300AB</v>
          </cell>
          <cell r="E386" t="str">
            <v>Glucose Syrup-BK-43/41</v>
          </cell>
          <cell r="F386" t="str">
            <v>5320</v>
          </cell>
          <cell r="G386" t="str">
            <v>1</v>
          </cell>
          <cell r="H386" t="str">
            <v>1</v>
          </cell>
          <cell r="I386" t="str">
            <v>Glucose Syrup 43 Be'/Tanker-UF</v>
          </cell>
          <cell r="J386" t="str">
            <v>TO</v>
          </cell>
          <cell r="K386" t="str">
            <v>0060</v>
          </cell>
          <cell r="L386" t="str">
            <v>L</v>
          </cell>
          <cell r="M386" t="str">
            <v>000000000000250187</v>
          </cell>
          <cell r="N386" t="str">
            <v>Sodium  Hydroxide (โซดาไฟ) 50%</v>
          </cell>
          <cell r="O386" t="str">
            <v>KG</v>
          </cell>
          <cell r="P386">
            <v>0</v>
          </cell>
          <cell r="Q386" t="str">
            <v>01.09.2009</v>
          </cell>
          <cell r="R386" t="str">
            <v>31.12.9999</v>
          </cell>
          <cell r="S386" t="str">
            <v>500000000106</v>
          </cell>
          <cell r="T386">
            <v>0</v>
          </cell>
          <cell r="U386">
            <v>0</v>
          </cell>
          <cell r="V386" t="str">
            <v>00000006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>X</v>
          </cell>
          <cell r="AB386">
            <v>0</v>
          </cell>
          <cell r="AC386">
            <v>0</v>
          </cell>
          <cell r="AD386" t="str">
            <v>0.00</v>
          </cell>
          <cell r="AE386" t="str">
            <v>0.00</v>
          </cell>
          <cell r="AF386">
            <v>0</v>
          </cell>
          <cell r="AG386">
            <v>0</v>
          </cell>
          <cell r="AH386">
            <v>0</v>
          </cell>
          <cell r="AI386" t="str">
            <v>Glucose Syrup-BK-43/40-01</v>
          </cell>
          <cell r="AJ386">
            <v>1000</v>
          </cell>
          <cell r="AK386">
            <v>34315.788999999997</v>
          </cell>
        </row>
        <row r="387">
          <cell r="C387" t="str">
            <v>M</v>
          </cell>
          <cell r="D387" t="str">
            <v>01450300AB</v>
          </cell>
          <cell r="E387" t="str">
            <v>Glucose Syrup-BK-43/41</v>
          </cell>
          <cell r="F387" t="str">
            <v>5320</v>
          </cell>
          <cell r="G387" t="str">
            <v>1</v>
          </cell>
          <cell r="H387" t="str">
            <v>1</v>
          </cell>
          <cell r="I387" t="str">
            <v>Glucose Syrup 43 Be'/Tanker-UF</v>
          </cell>
          <cell r="J387" t="str">
            <v>TO</v>
          </cell>
          <cell r="K387" t="str">
            <v>0070</v>
          </cell>
          <cell r="L387" t="str">
            <v>L</v>
          </cell>
          <cell r="M387" t="str">
            <v>000000000000250750</v>
          </cell>
          <cell r="N387" t="str">
            <v>Activated Carbon YL303(20kg/bag)</v>
          </cell>
          <cell r="O387" t="str">
            <v>KG</v>
          </cell>
          <cell r="P387">
            <v>0</v>
          </cell>
          <cell r="Q387" t="str">
            <v>03.01.2013</v>
          </cell>
          <cell r="R387" t="str">
            <v>31.12.9999</v>
          </cell>
          <cell r="S387" t="str">
            <v>500000000603</v>
          </cell>
          <cell r="T387">
            <v>0</v>
          </cell>
          <cell r="U387">
            <v>0</v>
          </cell>
          <cell r="V387" t="str">
            <v>00000007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>X</v>
          </cell>
          <cell r="AB387">
            <v>0</v>
          </cell>
          <cell r="AC387">
            <v>0</v>
          </cell>
          <cell r="AD387" t="str">
            <v>0.00</v>
          </cell>
          <cell r="AE387" t="str">
            <v>0.00</v>
          </cell>
          <cell r="AF387">
            <v>0</v>
          </cell>
          <cell r="AG387">
            <v>0</v>
          </cell>
          <cell r="AH387">
            <v>0</v>
          </cell>
          <cell r="AI387" t="str">
            <v>Glucose Syrup-BK-43/40-01</v>
          </cell>
          <cell r="AJ387">
            <v>1000</v>
          </cell>
          <cell r="AK387">
            <v>675</v>
          </cell>
        </row>
        <row r="388">
          <cell r="C388" t="str">
            <v>M</v>
          </cell>
          <cell r="D388" t="str">
            <v>01450300AB</v>
          </cell>
          <cell r="E388" t="str">
            <v>Glucose Syrup-BK-43/41</v>
          </cell>
          <cell r="F388" t="str">
            <v>5320</v>
          </cell>
          <cell r="G388" t="str">
            <v>1</v>
          </cell>
          <cell r="H388" t="str">
            <v>1</v>
          </cell>
          <cell r="I388" t="str">
            <v>Glucose Syrup 43 Be'/Tanker-UF</v>
          </cell>
          <cell r="J388" t="str">
            <v>TO</v>
          </cell>
          <cell r="K388" t="str">
            <v>0080</v>
          </cell>
          <cell r="L388" t="str">
            <v>L</v>
          </cell>
          <cell r="M388" t="str">
            <v>000000000000250814</v>
          </cell>
          <cell r="N388" t="str">
            <v>Filter Aid K700  20kg.</v>
          </cell>
          <cell r="O388" t="str">
            <v>KG</v>
          </cell>
          <cell r="P388">
            <v>0</v>
          </cell>
          <cell r="Q388" t="str">
            <v>01.09.2009</v>
          </cell>
          <cell r="R388" t="str">
            <v>31.12.9999</v>
          </cell>
          <cell r="S388" t="str">
            <v>500000000106</v>
          </cell>
          <cell r="T388">
            <v>0</v>
          </cell>
          <cell r="U388">
            <v>0</v>
          </cell>
          <cell r="V388" t="str">
            <v>00000008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>X</v>
          </cell>
          <cell r="AB388">
            <v>0</v>
          </cell>
          <cell r="AC388">
            <v>0</v>
          </cell>
          <cell r="AD388" t="str">
            <v>0.00</v>
          </cell>
          <cell r="AE388" t="str">
            <v>0.00</v>
          </cell>
          <cell r="AF388">
            <v>0</v>
          </cell>
          <cell r="AG388">
            <v>0</v>
          </cell>
          <cell r="AH388">
            <v>0</v>
          </cell>
          <cell r="AI388" t="str">
            <v>Glucose Syrup-BK-43/40-01</v>
          </cell>
          <cell r="AJ388">
            <v>1000</v>
          </cell>
          <cell r="AK388">
            <v>8578.9470000000001</v>
          </cell>
        </row>
        <row r="389">
          <cell r="C389" t="str">
            <v>M</v>
          </cell>
          <cell r="D389" t="str">
            <v>01450300AB</v>
          </cell>
          <cell r="E389" t="str">
            <v>Glucose Syrup-BK-43/41</v>
          </cell>
          <cell r="F389" t="str">
            <v>5320</v>
          </cell>
          <cell r="G389" t="str">
            <v>1</v>
          </cell>
          <cell r="H389" t="str">
            <v>1</v>
          </cell>
          <cell r="I389" t="str">
            <v>Glucose Syrup 43 Be'/Tanker-UF</v>
          </cell>
          <cell r="J389" t="str">
            <v>TO</v>
          </cell>
          <cell r="K389" t="str">
            <v>0090</v>
          </cell>
          <cell r="L389" t="str">
            <v>L</v>
          </cell>
          <cell r="M389" t="str">
            <v>000000000000250162</v>
          </cell>
          <cell r="N389" t="str">
            <v>Sodium  Carbonate 20 Kg./Bag</v>
          </cell>
          <cell r="O389" t="str">
            <v>KG</v>
          </cell>
          <cell r="P389">
            <v>0</v>
          </cell>
          <cell r="Q389" t="str">
            <v>01.08.2010</v>
          </cell>
          <cell r="R389" t="str">
            <v>31.12.9999</v>
          </cell>
          <cell r="S389" t="str">
            <v>500000000480</v>
          </cell>
          <cell r="T389">
            <v>0</v>
          </cell>
          <cell r="U389">
            <v>0</v>
          </cell>
          <cell r="V389" t="str">
            <v>00000009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>X</v>
          </cell>
          <cell r="AB389">
            <v>0</v>
          </cell>
          <cell r="AC389">
            <v>0</v>
          </cell>
          <cell r="AD389" t="str">
            <v>0.00</v>
          </cell>
          <cell r="AE389" t="str">
            <v>0.00</v>
          </cell>
          <cell r="AF389">
            <v>0</v>
          </cell>
          <cell r="AG389">
            <v>0</v>
          </cell>
          <cell r="AH389">
            <v>0</v>
          </cell>
          <cell r="AI389" t="str">
            <v>Glucose Syrup-BK-43/40-01</v>
          </cell>
          <cell r="AJ389">
            <v>1000</v>
          </cell>
          <cell r="AK389">
            <v>600.52599999999995</v>
          </cell>
        </row>
        <row r="390">
          <cell r="C390" t="str">
            <v>M</v>
          </cell>
          <cell r="D390" t="str">
            <v>01450300AB</v>
          </cell>
          <cell r="E390" t="str">
            <v>Glucose Syrup-BK-43/41</v>
          </cell>
          <cell r="F390" t="str">
            <v>5320</v>
          </cell>
          <cell r="G390" t="str">
            <v>1</v>
          </cell>
          <cell r="H390" t="str">
            <v>1</v>
          </cell>
          <cell r="I390" t="str">
            <v>Glucose Syrup 43 Be'/Tanker-UF</v>
          </cell>
          <cell r="J390" t="str">
            <v>TO</v>
          </cell>
          <cell r="K390" t="str">
            <v>0100</v>
          </cell>
          <cell r="L390" t="str">
            <v>L</v>
          </cell>
          <cell r="M390" t="str">
            <v>000000000000200053</v>
          </cell>
          <cell r="N390" t="str">
            <v>Treated Water</v>
          </cell>
          <cell r="O390" t="str">
            <v>M3</v>
          </cell>
          <cell r="P390" t="str">
            <v>X</v>
          </cell>
          <cell r="Q390" t="str">
            <v>01.09.2009</v>
          </cell>
          <cell r="R390" t="str">
            <v>31.12.9999</v>
          </cell>
          <cell r="S390" t="str">
            <v>500000000106</v>
          </cell>
          <cell r="T390">
            <v>0</v>
          </cell>
          <cell r="U390">
            <v>0</v>
          </cell>
          <cell r="V390" t="str">
            <v>00000010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>X</v>
          </cell>
          <cell r="AB390">
            <v>0</v>
          </cell>
          <cell r="AC390">
            <v>0</v>
          </cell>
          <cell r="AD390" t="str">
            <v>0.00</v>
          </cell>
          <cell r="AE390" t="str">
            <v>0.00</v>
          </cell>
          <cell r="AF390">
            <v>0</v>
          </cell>
          <cell r="AG390">
            <v>0</v>
          </cell>
          <cell r="AH390">
            <v>0</v>
          </cell>
          <cell r="AI390" t="str">
            <v>Glucose Syrup-BK-43/40-01</v>
          </cell>
          <cell r="AJ390">
            <v>1000</v>
          </cell>
          <cell r="AK390">
            <v>8578.9470000000001</v>
          </cell>
        </row>
        <row r="391">
          <cell r="C391" t="str">
            <v>M</v>
          </cell>
          <cell r="D391" t="str">
            <v>01450300AB</v>
          </cell>
          <cell r="E391" t="str">
            <v>Glucose Syrup-BK-43/41</v>
          </cell>
          <cell r="F391" t="str">
            <v>5320</v>
          </cell>
          <cell r="G391" t="str">
            <v>1</v>
          </cell>
          <cell r="H391" t="str">
            <v>1</v>
          </cell>
          <cell r="I391" t="str">
            <v>Glucose Syrup 43 Be'/Tanker-UF</v>
          </cell>
          <cell r="J391" t="str">
            <v>TO</v>
          </cell>
          <cell r="K391" t="str">
            <v>0110</v>
          </cell>
          <cell r="L391" t="str">
            <v>L</v>
          </cell>
          <cell r="M391" t="str">
            <v>000000000000250176</v>
          </cell>
          <cell r="N391" t="str">
            <v>Electricity</v>
          </cell>
          <cell r="O391" t="str">
            <v>KWH</v>
          </cell>
          <cell r="P391">
            <v>0</v>
          </cell>
          <cell r="Q391" t="str">
            <v>01.09.2009</v>
          </cell>
          <cell r="R391" t="str">
            <v>31.12.9999</v>
          </cell>
          <cell r="S391" t="str">
            <v>500000000106</v>
          </cell>
          <cell r="T391">
            <v>0</v>
          </cell>
          <cell r="U391">
            <v>0</v>
          </cell>
          <cell r="V391" t="str">
            <v>00000011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>X</v>
          </cell>
          <cell r="AB391">
            <v>0</v>
          </cell>
          <cell r="AC391">
            <v>0</v>
          </cell>
          <cell r="AD391" t="str">
            <v>0.00</v>
          </cell>
          <cell r="AE391" t="str">
            <v>0.00</v>
          </cell>
          <cell r="AF391">
            <v>0</v>
          </cell>
          <cell r="AG391">
            <v>0</v>
          </cell>
          <cell r="AH391">
            <v>0</v>
          </cell>
          <cell r="AI391" t="str">
            <v>Glucose Syrup-BK-43/40-01</v>
          </cell>
          <cell r="AJ391">
            <v>1000</v>
          </cell>
          <cell r="AK391">
            <v>55763.158000000003</v>
          </cell>
        </row>
        <row r="392">
          <cell r="C392" t="str">
            <v>M</v>
          </cell>
          <cell r="D392" t="str">
            <v>01450300AB</v>
          </cell>
          <cell r="E392" t="str">
            <v>Glucose Syrup-BK-43/41</v>
          </cell>
          <cell r="F392" t="str">
            <v>5320</v>
          </cell>
          <cell r="G392" t="str">
            <v>1</v>
          </cell>
          <cell r="H392" t="str">
            <v>1</v>
          </cell>
          <cell r="I392" t="str">
            <v>Glucose Syrup 43 Be'/Tanker-UF</v>
          </cell>
          <cell r="J392" t="str">
            <v>TO</v>
          </cell>
          <cell r="K392" t="str">
            <v>0120</v>
          </cell>
          <cell r="L392" t="str">
            <v>L</v>
          </cell>
          <cell r="M392" t="str">
            <v>000000000000200052</v>
          </cell>
          <cell r="N392" t="str">
            <v>Steam</v>
          </cell>
          <cell r="O392" t="str">
            <v>TO</v>
          </cell>
          <cell r="P392" t="str">
            <v>X</v>
          </cell>
          <cell r="Q392" t="str">
            <v>01.09.2009</v>
          </cell>
          <cell r="R392" t="str">
            <v>31.12.9999</v>
          </cell>
          <cell r="S392" t="str">
            <v>500000000106</v>
          </cell>
          <cell r="T392">
            <v>0</v>
          </cell>
          <cell r="U392">
            <v>0</v>
          </cell>
          <cell r="V392" t="str">
            <v>00000012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>X</v>
          </cell>
          <cell r="AB392">
            <v>0</v>
          </cell>
          <cell r="AC392">
            <v>0</v>
          </cell>
          <cell r="AD392" t="str">
            <v>0.00</v>
          </cell>
          <cell r="AE392" t="str">
            <v>0.00</v>
          </cell>
          <cell r="AF392">
            <v>0</v>
          </cell>
          <cell r="AG392">
            <v>0</v>
          </cell>
          <cell r="AH392">
            <v>0</v>
          </cell>
          <cell r="AI392" t="str">
            <v>Glucose Syrup-BK-43/40-01</v>
          </cell>
          <cell r="AJ392">
            <v>1000</v>
          </cell>
          <cell r="AK392">
            <v>1715.789</v>
          </cell>
        </row>
        <row r="393">
          <cell r="C393" t="str">
            <v>M</v>
          </cell>
          <cell r="D393" t="str">
            <v>01450300AB</v>
          </cell>
          <cell r="E393" t="str">
            <v>Glucose Syrup-BK-43/41</v>
          </cell>
          <cell r="F393" t="str">
            <v>5320</v>
          </cell>
          <cell r="G393" t="str">
            <v>1</v>
          </cell>
          <cell r="H393" t="str">
            <v>1</v>
          </cell>
          <cell r="I393" t="str">
            <v>Glucose Syrup 43 Be'/Tanker-UF</v>
          </cell>
          <cell r="J393" t="str">
            <v>TO</v>
          </cell>
          <cell r="K393" t="str">
            <v>0130</v>
          </cell>
          <cell r="L393" t="str">
            <v>L</v>
          </cell>
          <cell r="M393" t="str">
            <v>000000000000250631</v>
          </cell>
          <cell r="N393" t="str">
            <v>Activated Carbon S4W10LT-01 (20 kg/Bag)</v>
          </cell>
          <cell r="O393" t="str">
            <v>KG</v>
          </cell>
          <cell r="P393">
            <v>0</v>
          </cell>
          <cell r="Q393" t="str">
            <v>03.01.2013</v>
          </cell>
          <cell r="R393" t="str">
            <v>31.12.9999</v>
          </cell>
          <cell r="S393" t="str">
            <v>500000000603</v>
          </cell>
          <cell r="T393">
            <v>0</v>
          </cell>
          <cell r="U393">
            <v>0</v>
          </cell>
          <cell r="V393" t="str">
            <v>00000015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 t="str">
            <v>X</v>
          </cell>
          <cell r="AB393">
            <v>0</v>
          </cell>
          <cell r="AC393">
            <v>0</v>
          </cell>
          <cell r="AD393" t="str">
            <v>0.00</v>
          </cell>
          <cell r="AE393" t="str">
            <v>0.00</v>
          </cell>
          <cell r="AF393">
            <v>0</v>
          </cell>
          <cell r="AG393">
            <v>0</v>
          </cell>
          <cell r="AH393">
            <v>0</v>
          </cell>
          <cell r="AI393" t="str">
            <v>Glucose Syrup-BK-43/40-01</v>
          </cell>
          <cell r="AJ393">
            <v>1000</v>
          </cell>
          <cell r="AK393">
            <v>225</v>
          </cell>
        </row>
        <row r="394">
          <cell r="C394" t="str">
            <v>M</v>
          </cell>
          <cell r="D394" t="str">
            <v>01450300AE</v>
          </cell>
          <cell r="E394" t="str">
            <v>Glucose Syrup-Flexi-43/41</v>
          </cell>
          <cell r="F394" t="str">
            <v>5320</v>
          </cell>
          <cell r="G394" t="str">
            <v>1</v>
          </cell>
          <cell r="H394" t="str">
            <v>1</v>
          </cell>
          <cell r="I394" t="str">
            <v>Glucose Syrup 42 DE 014553 /Flexitank</v>
          </cell>
          <cell r="J394" t="str">
            <v>TO</v>
          </cell>
          <cell r="K394" t="str">
            <v>0010</v>
          </cell>
          <cell r="L394" t="str">
            <v>L</v>
          </cell>
          <cell r="M394" t="str">
            <v>000000000000200050</v>
          </cell>
          <cell r="N394" t="str">
            <v>Slurry</v>
          </cell>
          <cell r="O394" t="str">
            <v>TO</v>
          </cell>
          <cell r="P394" t="str">
            <v>X</v>
          </cell>
          <cell r="Q394" t="str">
            <v>01.09.2009</v>
          </cell>
          <cell r="R394" t="str">
            <v>31.12.9999</v>
          </cell>
          <cell r="S394" t="str">
            <v>500000000106</v>
          </cell>
          <cell r="T394">
            <v>0</v>
          </cell>
          <cell r="U394">
            <v>0</v>
          </cell>
          <cell r="V394" t="str">
            <v>00000001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 t="str">
            <v>X</v>
          </cell>
          <cell r="AB394">
            <v>0</v>
          </cell>
          <cell r="AC394">
            <v>0</v>
          </cell>
          <cell r="AD394" t="str">
            <v>0.00</v>
          </cell>
          <cell r="AE394" t="str">
            <v>0.00</v>
          </cell>
          <cell r="AF394">
            <v>0</v>
          </cell>
          <cell r="AG394">
            <v>0</v>
          </cell>
          <cell r="AH394">
            <v>0</v>
          </cell>
          <cell r="AI394" t="str">
            <v>Glucose Syrup-Flexi-43/40-02</v>
          </cell>
          <cell r="AJ394">
            <v>1000</v>
          </cell>
          <cell r="AK394">
            <v>1855.835</v>
          </cell>
        </row>
        <row r="395">
          <cell r="C395" t="str">
            <v>M</v>
          </cell>
          <cell r="D395" t="str">
            <v>01450300AE</v>
          </cell>
          <cell r="E395" t="str">
            <v>Glucose Syrup-Flexi-43/41</v>
          </cell>
          <cell r="F395" t="str">
            <v>5320</v>
          </cell>
          <cell r="G395" t="str">
            <v>1</v>
          </cell>
          <cell r="H395" t="str">
            <v>1</v>
          </cell>
          <cell r="I395" t="str">
            <v>Glucose Syrup 42 DE 014553 /Flexitank</v>
          </cell>
          <cell r="J395" t="str">
            <v>TO</v>
          </cell>
          <cell r="K395" t="str">
            <v>0020</v>
          </cell>
          <cell r="L395" t="str">
            <v>L</v>
          </cell>
          <cell r="M395" t="str">
            <v>000000000000250164</v>
          </cell>
          <cell r="N395" t="str">
            <v>Liquozyme Supra (gallon/30kg.)</v>
          </cell>
          <cell r="O395" t="str">
            <v>KG</v>
          </cell>
          <cell r="P395">
            <v>0</v>
          </cell>
          <cell r="Q395" t="str">
            <v>01.09.2009</v>
          </cell>
          <cell r="R395" t="str">
            <v>31.12.9999</v>
          </cell>
          <cell r="S395" t="str">
            <v>500000000106</v>
          </cell>
          <cell r="T395">
            <v>0</v>
          </cell>
          <cell r="U395">
            <v>0</v>
          </cell>
          <cell r="V395" t="str">
            <v>00000002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>X</v>
          </cell>
          <cell r="AB395">
            <v>0</v>
          </cell>
          <cell r="AC395">
            <v>0</v>
          </cell>
          <cell r="AD395" t="str">
            <v>0.00</v>
          </cell>
          <cell r="AE395" t="str">
            <v>0.00</v>
          </cell>
          <cell r="AF395">
            <v>0</v>
          </cell>
          <cell r="AG395">
            <v>0</v>
          </cell>
          <cell r="AH395">
            <v>0</v>
          </cell>
          <cell r="AI395" t="str">
            <v>Glucose Syrup-Flexi-43/40-02</v>
          </cell>
          <cell r="AJ395">
            <v>1000</v>
          </cell>
          <cell r="AK395">
            <v>512.21100000000001</v>
          </cell>
        </row>
        <row r="396">
          <cell r="C396" t="str">
            <v>M</v>
          </cell>
          <cell r="D396" t="str">
            <v>01450300AE</v>
          </cell>
          <cell r="E396" t="str">
            <v>Glucose Syrup-Flexi-43/41</v>
          </cell>
          <cell r="F396" t="str">
            <v>5320</v>
          </cell>
          <cell r="G396" t="str">
            <v>1</v>
          </cell>
          <cell r="H396" t="str">
            <v>1</v>
          </cell>
          <cell r="I396" t="str">
            <v>Glucose Syrup 42 DE 014553 /Flexitank</v>
          </cell>
          <cell r="J396" t="str">
            <v>TO</v>
          </cell>
          <cell r="K396" t="str">
            <v>0030</v>
          </cell>
          <cell r="L396" t="str">
            <v>L</v>
          </cell>
          <cell r="M396" t="str">
            <v>000000000000250158</v>
          </cell>
          <cell r="N396" t="str">
            <v>Fungamyl 800L (30kg / drum)</v>
          </cell>
          <cell r="O396" t="str">
            <v>KG</v>
          </cell>
          <cell r="P396">
            <v>0</v>
          </cell>
          <cell r="Q396" t="str">
            <v>01.09.2009</v>
          </cell>
          <cell r="R396" t="str">
            <v>31.12.9999</v>
          </cell>
          <cell r="S396" t="str">
            <v>500000000106</v>
          </cell>
          <cell r="T396">
            <v>0</v>
          </cell>
          <cell r="U396">
            <v>0</v>
          </cell>
          <cell r="V396" t="str">
            <v>00000003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>X</v>
          </cell>
          <cell r="AB396">
            <v>0</v>
          </cell>
          <cell r="AC396">
            <v>0</v>
          </cell>
          <cell r="AD396" t="str">
            <v>0.00</v>
          </cell>
          <cell r="AE396" t="str">
            <v>0.00</v>
          </cell>
          <cell r="AF396">
            <v>0</v>
          </cell>
          <cell r="AG396">
            <v>0</v>
          </cell>
          <cell r="AH396">
            <v>0</v>
          </cell>
          <cell r="AI396" t="str">
            <v>Glucose Syrup-Flexi-43/40-02</v>
          </cell>
          <cell r="AJ396">
            <v>1000</v>
          </cell>
          <cell r="AK396">
            <v>341.47399999999999</v>
          </cell>
        </row>
        <row r="397">
          <cell r="C397" t="str">
            <v>M</v>
          </cell>
          <cell r="D397" t="str">
            <v>01450300AE</v>
          </cell>
          <cell r="E397" t="str">
            <v>Glucose Syrup-Flexi-43/41</v>
          </cell>
          <cell r="F397" t="str">
            <v>5320</v>
          </cell>
          <cell r="G397" t="str">
            <v>1</v>
          </cell>
          <cell r="H397" t="str">
            <v>1</v>
          </cell>
          <cell r="I397" t="str">
            <v>Glucose Syrup 42 DE 014553 /Flexitank</v>
          </cell>
          <cell r="J397" t="str">
            <v>TO</v>
          </cell>
          <cell r="K397" t="str">
            <v>0040</v>
          </cell>
          <cell r="L397" t="str">
            <v>L</v>
          </cell>
          <cell r="M397" t="str">
            <v>000000000000250152</v>
          </cell>
          <cell r="N397" t="str">
            <v>Sodium Matabisulphite 25kg.</v>
          </cell>
          <cell r="O397" t="str">
            <v>KG</v>
          </cell>
          <cell r="P397">
            <v>0</v>
          </cell>
          <cell r="Q397" t="str">
            <v>01.09.2009</v>
          </cell>
          <cell r="R397" t="str">
            <v>31.12.9999</v>
          </cell>
          <cell r="S397" t="str">
            <v>500000000106</v>
          </cell>
          <cell r="T397">
            <v>0</v>
          </cell>
          <cell r="U397">
            <v>0</v>
          </cell>
          <cell r="V397" t="str">
            <v>00000004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>X</v>
          </cell>
          <cell r="AB397">
            <v>0</v>
          </cell>
          <cell r="AC397">
            <v>0</v>
          </cell>
          <cell r="AD397" t="str">
            <v>0.00</v>
          </cell>
          <cell r="AE397" t="str">
            <v>0.00</v>
          </cell>
          <cell r="AF397">
            <v>0</v>
          </cell>
          <cell r="AG397">
            <v>0</v>
          </cell>
          <cell r="AH397">
            <v>0</v>
          </cell>
          <cell r="AI397" t="str">
            <v>Glucose Syrup-Flexi-43/40-02</v>
          </cell>
          <cell r="AJ397">
            <v>1000</v>
          </cell>
          <cell r="AK397">
            <v>665.87400000000002</v>
          </cell>
        </row>
        <row r="398">
          <cell r="C398" t="str">
            <v>M</v>
          </cell>
          <cell r="D398" t="str">
            <v>01450300AE</v>
          </cell>
          <cell r="E398" t="str">
            <v>Glucose Syrup-Flexi-43/41</v>
          </cell>
          <cell r="F398" t="str">
            <v>5320</v>
          </cell>
          <cell r="G398" t="str">
            <v>1</v>
          </cell>
          <cell r="H398" t="str">
            <v>1</v>
          </cell>
          <cell r="I398" t="str">
            <v>Glucose Syrup 42 DE 014553 /Flexitank</v>
          </cell>
          <cell r="J398" t="str">
            <v>TO</v>
          </cell>
          <cell r="K398" t="str">
            <v>0050</v>
          </cell>
          <cell r="L398" t="str">
            <v>L</v>
          </cell>
          <cell r="M398" t="str">
            <v>000000000000250160</v>
          </cell>
          <cell r="N398" t="str">
            <v>Hydrochloric  Acid 35%</v>
          </cell>
          <cell r="O398" t="str">
            <v>KG</v>
          </cell>
          <cell r="P398">
            <v>0</v>
          </cell>
          <cell r="Q398" t="str">
            <v>01.09.2009</v>
          </cell>
          <cell r="R398" t="str">
            <v>31.12.9999</v>
          </cell>
          <cell r="S398" t="str">
            <v>500000000106</v>
          </cell>
          <cell r="T398">
            <v>0</v>
          </cell>
          <cell r="U398">
            <v>0</v>
          </cell>
          <cell r="V398" t="str">
            <v>00000005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>X</v>
          </cell>
          <cell r="AB398">
            <v>0</v>
          </cell>
          <cell r="AC398">
            <v>0</v>
          </cell>
          <cell r="AD398" t="str">
            <v>0.00</v>
          </cell>
          <cell r="AE398" t="str">
            <v>0.00</v>
          </cell>
          <cell r="AF398">
            <v>0</v>
          </cell>
          <cell r="AG398">
            <v>0</v>
          </cell>
          <cell r="AH398">
            <v>0</v>
          </cell>
          <cell r="AI398" t="str">
            <v>Glucose Syrup-Flexi-43/40-02</v>
          </cell>
          <cell r="AJ398">
            <v>1000</v>
          </cell>
          <cell r="AK398">
            <v>38415.788999999997</v>
          </cell>
        </row>
        <row r="399">
          <cell r="C399" t="str">
            <v>M</v>
          </cell>
          <cell r="D399" t="str">
            <v>01450300AE</v>
          </cell>
          <cell r="E399" t="str">
            <v>Glucose Syrup-Flexi-43/41</v>
          </cell>
          <cell r="F399" t="str">
            <v>5320</v>
          </cell>
          <cell r="G399" t="str">
            <v>1</v>
          </cell>
          <cell r="H399" t="str">
            <v>1</v>
          </cell>
          <cell r="I399" t="str">
            <v>Glucose Syrup 42 DE 014553 /Flexitank</v>
          </cell>
          <cell r="J399" t="str">
            <v>TO</v>
          </cell>
          <cell r="K399" t="str">
            <v>0060</v>
          </cell>
          <cell r="L399" t="str">
            <v>L</v>
          </cell>
          <cell r="M399" t="str">
            <v>000000000000250187</v>
          </cell>
          <cell r="N399" t="str">
            <v>Sodium  Hydroxide (โซดาไฟ) 50%</v>
          </cell>
          <cell r="O399" t="str">
            <v>KG</v>
          </cell>
          <cell r="P399">
            <v>0</v>
          </cell>
          <cell r="Q399" t="str">
            <v>01.09.2009</v>
          </cell>
          <cell r="R399" t="str">
            <v>31.12.9999</v>
          </cell>
          <cell r="S399" t="str">
            <v>500000000106</v>
          </cell>
          <cell r="T399">
            <v>0</v>
          </cell>
          <cell r="U399">
            <v>0</v>
          </cell>
          <cell r="V399" t="str">
            <v>00000006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>X</v>
          </cell>
          <cell r="AB399">
            <v>0</v>
          </cell>
          <cell r="AC399">
            <v>0</v>
          </cell>
          <cell r="AD399" t="str">
            <v>0.00</v>
          </cell>
          <cell r="AE399" t="str">
            <v>0.00</v>
          </cell>
          <cell r="AF399">
            <v>0</v>
          </cell>
          <cell r="AG399">
            <v>0</v>
          </cell>
          <cell r="AH399">
            <v>0</v>
          </cell>
          <cell r="AI399" t="str">
            <v>Glucose Syrup-Flexi-43/40-02</v>
          </cell>
          <cell r="AJ399">
            <v>1000</v>
          </cell>
          <cell r="AK399">
            <v>34147.368000000002</v>
          </cell>
        </row>
        <row r="400">
          <cell r="C400" t="str">
            <v>M</v>
          </cell>
          <cell r="D400" t="str">
            <v>01450300AE</v>
          </cell>
          <cell r="E400" t="str">
            <v>Glucose Syrup-Flexi-43/41</v>
          </cell>
          <cell r="F400" t="str">
            <v>5320</v>
          </cell>
          <cell r="G400" t="str">
            <v>1</v>
          </cell>
          <cell r="H400" t="str">
            <v>1</v>
          </cell>
          <cell r="I400" t="str">
            <v>Glucose Syrup 42 DE 014553 /Flexitank</v>
          </cell>
          <cell r="J400" t="str">
            <v>TO</v>
          </cell>
          <cell r="K400" t="str">
            <v>0070</v>
          </cell>
          <cell r="L400" t="str">
            <v>L</v>
          </cell>
          <cell r="M400" t="str">
            <v>000000000000250631</v>
          </cell>
          <cell r="N400" t="str">
            <v>Activated Carbon S4W10LT-01 (20 kg/Bag)</v>
          </cell>
          <cell r="O400" t="str">
            <v>KG</v>
          </cell>
          <cell r="P400">
            <v>0</v>
          </cell>
          <cell r="Q400" t="str">
            <v>03.01.2013</v>
          </cell>
          <cell r="R400" t="str">
            <v>31.12.9999</v>
          </cell>
          <cell r="S400" t="str">
            <v>500000000603</v>
          </cell>
          <cell r="T400">
            <v>0</v>
          </cell>
          <cell r="U400">
            <v>0</v>
          </cell>
          <cell r="V400" t="str">
            <v>00000007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>X</v>
          </cell>
          <cell r="AB400">
            <v>0</v>
          </cell>
          <cell r="AC400">
            <v>0</v>
          </cell>
          <cell r="AD400" t="str">
            <v>0.00</v>
          </cell>
          <cell r="AE400" t="str">
            <v>0.00</v>
          </cell>
          <cell r="AF400">
            <v>0</v>
          </cell>
          <cell r="AG400">
            <v>0</v>
          </cell>
          <cell r="AH400">
            <v>0</v>
          </cell>
          <cell r="AI400" t="str">
            <v>Glucose Syrup-Flexi-43/40-02</v>
          </cell>
          <cell r="AJ400">
            <v>1000</v>
          </cell>
          <cell r="AK400">
            <v>225</v>
          </cell>
        </row>
        <row r="401">
          <cell r="C401" t="str">
            <v>M</v>
          </cell>
          <cell r="D401" t="str">
            <v>01450300AE</v>
          </cell>
          <cell r="E401" t="str">
            <v>Glucose Syrup-Flexi-43/41</v>
          </cell>
          <cell r="F401" t="str">
            <v>5320</v>
          </cell>
          <cell r="G401" t="str">
            <v>1</v>
          </cell>
          <cell r="H401" t="str">
            <v>1</v>
          </cell>
          <cell r="I401" t="str">
            <v>Glucose Syrup 42 DE 014553 /Flexitank</v>
          </cell>
          <cell r="J401" t="str">
            <v>TO</v>
          </cell>
          <cell r="K401" t="str">
            <v>0080</v>
          </cell>
          <cell r="L401" t="str">
            <v>L</v>
          </cell>
          <cell r="M401" t="str">
            <v>000000000000250814</v>
          </cell>
          <cell r="N401" t="str">
            <v>Filter Aid K700  20kg.</v>
          </cell>
          <cell r="O401" t="str">
            <v>KG</v>
          </cell>
          <cell r="P401">
            <v>0</v>
          </cell>
          <cell r="Q401" t="str">
            <v>01.09.2009</v>
          </cell>
          <cell r="R401" t="str">
            <v>31.12.9999</v>
          </cell>
          <cell r="S401" t="str">
            <v>500000000106</v>
          </cell>
          <cell r="T401">
            <v>0</v>
          </cell>
          <cell r="U401">
            <v>0</v>
          </cell>
          <cell r="V401" t="str">
            <v>00000008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>X</v>
          </cell>
          <cell r="AB401">
            <v>0</v>
          </cell>
          <cell r="AC401">
            <v>0</v>
          </cell>
          <cell r="AD401" t="str">
            <v>0.00</v>
          </cell>
          <cell r="AE401" t="str">
            <v>0.00</v>
          </cell>
          <cell r="AF401">
            <v>0</v>
          </cell>
          <cell r="AG401">
            <v>0</v>
          </cell>
          <cell r="AH401">
            <v>0</v>
          </cell>
          <cell r="AI401" t="str">
            <v>Glucose Syrup-Flexi-43/40-02</v>
          </cell>
          <cell r="AJ401">
            <v>1000</v>
          </cell>
          <cell r="AK401">
            <v>8536.8420000000006</v>
          </cell>
        </row>
        <row r="402">
          <cell r="C402" t="str">
            <v>M</v>
          </cell>
          <cell r="D402" t="str">
            <v>01450300AE</v>
          </cell>
          <cell r="E402" t="str">
            <v>Glucose Syrup-Flexi-43/41</v>
          </cell>
          <cell r="F402" t="str">
            <v>5320</v>
          </cell>
          <cell r="G402" t="str">
            <v>1</v>
          </cell>
          <cell r="H402" t="str">
            <v>1</v>
          </cell>
          <cell r="I402" t="str">
            <v>Glucose Syrup 42 DE 014553 /Flexitank</v>
          </cell>
          <cell r="J402" t="str">
            <v>TO</v>
          </cell>
          <cell r="K402" t="str">
            <v>0090</v>
          </cell>
          <cell r="L402" t="str">
            <v>L</v>
          </cell>
          <cell r="M402" t="str">
            <v>000000000000250162</v>
          </cell>
          <cell r="N402" t="str">
            <v>Sodium  Carbonate 20 Kg./Bag</v>
          </cell>
          <cell r="O402" t="str">
            <v>KG</v>
          </cell>
          <cell r="P402">
            <v>0</v>
          </cell>
          <cell r="Q402" t="str">
            <v>01.08.2010</v>
          </cell>
          <cell r="R402" t="str">
            <v>31.12.9999</v>
          </cell>
          <cell r="S402" t="str">
            <v>500000000480</v>
          </cell>
          <cell r="T402">
            <v>0</v>
          </cell>
          <cell r="U402">
            <v>0</v>
          </cell>
          <cell r="V402" t="str">
            <v>00000009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>X</v>
          </cell>
          <cell r="AB402">
            <v>0</v>
          </cell>
          <cell r="AC402">
            <v>0</v>
          </cell>
          <cell r="AD402" t="str">
            <v>0.00</v>
          </cell>
          <cell r="AE402" t="str">
            <v>0.00</v>
          </cell>
          <cell r="AF402">
            <v>0</v>
          </cell>
          <cell r="AG402">
            <v>0</v>
          </cell>
          <cell r="AH402">
            <v>0</v>
          </cell>
          <cell r="AI402" t="str">
            <v>Glucose Syrup-Flexi-43/40-02</v>
          </cell>
          <cell r="AJ402">
            <v>1000</v>
          </cell>
          <cell r="AK402">
            <v>597.57899999999995</v>
          </cell>
        </row>
        <row r="403">
          <cell r="C403" t="str">
            <v>M</v>
          </cell>
          <cell r="D403" t="str">
            <v>01450300AE</v>
          </cell>
          <cell r="E403" t="str">
            <v>Glucose Syrup-Flexi-43/41</v>
          </cell>
          <cell r="F403" t="str">
            <v>5320</v>
          </cell>
          <cell r="G403" t="str">
            <v>1</v>
          </cell>
          <cell r="H403" t="str">
            <v>1</v>
          </cell>
          <cell r="I403" t="str">
            <v>Glucose Syrup 42 DE 014553 /Flexitank</v>
          </cell>
          <cell r="J403" t="str">
            <v>TO</v>
          </cell>
          <cell r="K403" t="str">
            <v>0100</v>
          </cell>
          <cell r="L403" t="str">
            <v>L</v>
          </cell>
          <cell r="M403" t="str">
            <v>000000000000200053</v>
          </cell>
          <cell r="N403" t="str">
            <v>Treated Water</v>
          </cell>
          <cell r="O403" t="str">
            <v>M3</v>
          </cell>
          <cell r="P403" t="str">
            <v>X</v>
          </cell>
          <cell r="Q403" t="str">
            <v>01.09.2009</v>
          </cell>
          <cell r="R403" t="str">
            <v>31.12.9999</v>
          </cell>
          <cell r="S403" t="str">
            <v>500000000106</v>
          </cell>
          <cell r="T403">
            <v>0</v>
          </cell>
          <cell r="U403">
            <v>0</v>
          </cell>
          <cell r="V403" t="str">
            <v>00000010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>X</v>
          </cell>
          <cell r="AB403">
            <v>0</v>
          </cell>
          <cell r="AC403">
            <v>0</v>
          </cell>
          <cell r="AD403" t="str">
            <v>0.00</v>
          </cell>
          <cell r="AE403" t="str">
            <v>0.00</v>
          </cell>
          <cell r="AF403">
            <v>0</v>
          </cell>
          <cell r="AG403">
            <v>0</v>
          </cell>
          <cell r="AH403">
            <v>0</v>
          </cell>
          <cell r="AI403" t="str">
            <v>Glucose Syrup-Flexi-43/40-02</v>
          </cell>
          <cell r="AJ403">
            <v>1000</v>
          </cell>
          <cell r="AK403">
            <v>8536.8420000000006</v>
          </cell>
        </row>
        <row r="404">
          <cell r="C404" t="str">
            <v>M</v>
          </cell>
          <cell r="D404" t="str">
            <v>01450300AE</v>
          </cell>
          <cell r="E404" t="str">
            <v>Glucose Syrup-Flexi-43/41</v>
          </cell>
          <cell r="F404" t="str">
            <v>5320</v>
          </cell>
          <cell r="G404" t="str">
            <v>1</v>
          </cell>
          <cell r="H404" t="str">
            <v>1</v>
          </cell>
          <cell r="I404" t="str">
            <v>Glucose Syrup 42 DE 014553 /Flexitank</v>
          </cell>
          <cell r="J404" t="str">
            <v>TO</v>
          </cell>
          <cell r="K404" t="str">
            <v>0110</v>
          </cell>
          <cell r="L404" t="str">
            <v>L</v>
          </cell>
          <cell r="M404" t="str">
            <v>000000000000250176</v>
          </cell>
          <cell r="N404" t="str">
            <v>Electricity</v>
          </cell>
          <cell r="O404" t="str">
            <v>KWH</v>
          </cell>
          <cell r="P404">
            <v>0</v>
          </cell>
          <cell r="Q404" t="str">
            <v>01.09.2009</v>
          </cell>
          <cell r="R404" t="str">
            <v>31.12.9999</v>
          </cell>
          <cell r="S404" t="str">
            <v>500000000106</v>
          </cell>
          <cell r="T404">
            <v>0</v>
          </cell>
          <cell r="U404">
            <v>0</v>
          </cell>
          <cell r="V404" t="str">
            <v>00000011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>X</v>
          </cell>
          <cell r="AB404">
            <v>0</v>
          </cell>
          <cell r="AC404">
            <v>0</v>
          </cell>
          <cell r="AD404" t="str">
            <v>0.00</v>
          </cell>
          <cell r="AE404" t="str">
            <v>0.00</v>
          </cell>
          <cell r="AF404">
            <v>0</v>
          </cell>
          <cell r="AG404">
            <v>0</v>
          </cell>
          <cell r="AH404">
            <v>0</v>
          </cell>
          <cell r="AI404" t="str">
            <v>Glucose Syrup-Flexi-43/40-02</v>
          </cell>
          <cell r="AJ404">
            <v>1000</v>
          </cell>
          <cell r="AK404">
            <v>55489.474000000002</v>
          </cell>
        </row>
        <row r="405">
          <cell r="C405" t="str">
            <v>M</v>
          </cell>
          <cell r="D405" t="str">
            <v>01450300AE</v>
          </cell>
          <cell r="E405" t="str">
            <v>Glucose Syrup-Flexi-43/41</v>
          </cell>
          <cell r="F405" t="str">
            <v>5320</v>
          </cell>
          <cell r="G405" t="str">
            <v>1</v>
          </cell>
          <cell r="H405" t="str">
            <v>1</v>
          </cell>
          <cell r="I405" t="str">
            <v>Glucose Syrup 42 DE 014553 /Flexitank</v>
          </cell>
          <cell r="J405" t="str">
            <v>TO</v>
          </cell>
          <cell r="K405" t="str">
            <v>0120</v>
          </cell>
          <cell r="L405" t="str">
            <v>L</v>
          </cell>
          <cell r="M405" t="str">
            <v>000000000000200052</v>
          </cell>
          <cell r="N405" t="str">
            <v>Steam</v>
          </cell>
          <cell r="O405" t="str">
            <v>TO</v>
          </cell>
          <cell r="P405" t="str">
            <v>X</v>
          </cell>
          <cell r="Q405" t="str">
            <v>01.09.2009</v>
          </cell>
          <cell r="R405" t="str">
            <v>31.12.9999</v>
          </cell>
          <cell r="S405" t="str">
            <v>500000000106</v>
          </cell>
          <cell r="T405">
            <v>0</v>
          </cell>
          <cell r="U405">
            <v>0</v>
          </cell>
          <cell r="V405" t="str">
            <v>00000012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>X</v>
          </cell>
          <cell r="AB405">
            <v>0</v>
          </cell>
          <cell r="AC405">
            <v>0</v>
          </cell>
          <cell r="AD405" t="str">
            <v>0.00</v>
          </cell>
          <cell r="AE405" t="str">
            <v>0.00</v>
          </cell>
          <cell r="AF405">
            <v>0</v>
          </cell>
          <cell r="AG405">
            <v>0</v>
          </cell>
          <cell r="AH405">
            <v>0</v>
          </cell>
          <cell r="AI405" t="str">
            <v>Glucose Syrup-Flexi-43/40-02</v>
          </cell>
          <cell r="AJ405">
            <v>1000</v>
          </cell>
          <cell r="AK405">
            <v>1707.3679999999999</v>
          </cell>
        </row>
        <row r="406">
          <cell r="C406" t="str">
            <v>M</v>
          </cell>
          <cell r="D406" t="str">
            <v>01450300AE</v>
          </cell>
          <cell r="E406" t="str">
            <v>Glucose Syrup-Flexi-43/41</v>
          </cell>
          <cell r="F406" t="str">
            <v>5320</v>
          </cell>
          <cell r="G406" t="str">
            <v>1</v>
          </cell>
          <cell r="H406" t="str">
            <v>1</v>
          </cell>
          <cell r="I406" t="str">
            <v>Glucose Syrup 42 DE 014553 /Flexitank</v>
          </cell>
          <cell r="J406" t="str">
            <v>TO</v>
          </cell>
          <cell r="K406" t="str">
            <v>0130</v>
          </cell>
          <cell r="L406" t="str">
            <v>L</v>
          </cell>
          <cell r="M406" t="str">
            <v>000000000000600197</v>
          </cell>
          <cell r="N406" t="str">
            <v>Flexi bag with heating pad</v>
          </cell>
          <cell r="O406" t="str">
            <v>EA</v>
          </cell>
          <cell r="P406">
            <v>0</v>
          </cell>
          <cell r="Q406" t="str">
            <v>01.09.2009</v>
          </cell>
          <cell r="R406" t="str">
            <v>31.12.9999</v>
          </cell>
          <cell r="S406" t="str">
            <v>500000000106</v>
          </cell>
          <cell r="T406">
            <v>0</v>
          </cell>
          <cell r="U406">
            <v>0</v>
          </cell>
          <cell r="V406" t="str">
            <v>00000013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>X</v>
          </cell>
          <cell r="AB406">
            <v>0</v>
          </cell>
          <cell r="AC406">
            <v>0</v>
          </cell>
          <cell r="AD406" t="str">
            <v>0.00</v>
          </cell>
          <cell r="AE406" t="str">
            <v>0.00</v>
          </cell>
          <cell r="AF406">
            <v>0</v>
          </cell>
          <cell r="AG406">
            <v>0</v>
          </cell>
          <cell r="AH406">
            <v>0</v>
          </cell>
          <cell r="AI406" t="str">
            <v>Glucose Syrup-Flexi-43/40-02</v>
          </cell>
          <cell r="AJ406">
            <v>1000</v>
          </cell>
          <cell r="AK406">
            <v>41.667000000000002</v>
          </cell>
        </row>
        <row r="407">
          <cell r="C407" t="str">
            <v>M</v>
          </cell>
          <cell r="D407" t="str">
            <v>01450300AE</v>
          </cell>
          <cell r="E407" t="str">
            <v>Glucose Syrup-Flexi-43/41</v>
          </cell>
          <cell r="F407" t="str">
            <v>5320</v>
          </cell>
          <cell r="G407" t="str">
            <v>1</v>
          </cell>
          <cell r="H407" t="str">
            <v>1</v>
          </cell>
          <cell r="I407" t="str">
            <v>Glucose Syrup 42 DE 014553 /Flexitank</v>
          </cell>
          <cell r="J407" t="str">
            <v>TO</v>
          </cell>
          <cell r="K407" t="str">
            <v>0140</v>
          </cell>
          <cell r="L407" t="str">
            <v>L</v>
          </cell>
          <cell r="M407" t="str">
            <v>000000000000250750</v>
          </cell>
          <cell r="N407" t="str">
            <v>Activated Carbon YL303(20kg/bag)</v>
          </cell>
          <cell r="O407" t="str">
            <v>KG</v>
          </cell>
          <cell r="P407">
            <v>0</v>
          </cell>
          <cell r="Q407" t="str">
            <v>03.01.2013</v>
          </cell>
          <cell r="R407" t="str">
            <v>31.12.9999</v>
          </cell>
          <cell r="S407" t="str">
            <v>500000000603</v>
          </cell>
          <cell r="T407">
            <v>0</v>
          </cell>
          <cell r="U407">
            <v>0</v>
          </cell>
          <cell r="V407" t="str">
            <v>00000015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>X</v>
          </cell>
          <cell r="AB407">
            <v>0</v>
          </cell>
          <cell r="AC407">
            <v>0</v>
          </cell>
          <cell r="AD407" t="str">
            <v>0.00</v>
          </cell>
          <cell r="AE407" t="str">
            <v>0.00</v>
          </cell>
          <cell r="AF407">
            <v>0</v>
          </cell>
          <cell r="AG407">
            <v>0</v>
          </cell>
          <cell r="AH407">
            <v>0</v>
          </cell>
          <cell r="AI407" t="str">
            <v>Glucose Syrup-Flexi-43/40-02</v>
          </cell>
          <cell r="AJ407">
            <v>1000</v>
          </cell>
          <cell r="AK407">
            <v>675</v>
          </cell>
        </row>
        <row r="408">
          <cell r="C408" t="str">
            <v>M</v>
          </cell>
          <cell r="D408" t="str">
            <v>01450300OJ</v>
          </cell>
          <cell r="E408" t="str">
            <v>Glucose Syrup-MD-43/41</v>
          </cell>
          <cell r="F408" t="str">
            <v>5320</v>
          </cell>
          <cell r="G408" t="str">
            <v>1</v>
          </cell>
          <cell r="H408" t="str">
            <v>1</v>
          </cell>
          <cell r="I408" t="str">
            <v>GlucoseSyrup42DE014553/New Steel Drum</v>
          </cell>
          <cell r="J408" t="str">
            <v>TO</v>
          </cell>
          <cell r="K408" t="str">
            <v>0010</v>
          </cell>
          <cell r="L408" t="str">
            <v>L</v>
          </cell>
          <cell r="M408" t="str">
            <v>000000000000200050</v>
          </cell>
          <cell r="N408" t="str">
            <v>Slurry</v>
          </cell>
          <cell r="O408" t="str">
            <v>TO</v>
          </cell>
          <cell r="P408" t="str">
            <v>X</v>
          </cell>
          <cell r="Q408" t="str">
            <v>01.09.2009</v>
          </cell>
          <cell r="R408" t="str">
            <v>31.12.9999</v>
          </cell>
          <cell r="S408" t="str">
            <v>500000000106</v>
          </cell>
          <cell r="T408">
            <v>0</v>
          </cell>
          <cell r="U408">
            <v>0</v>
          </cell>
          <cell r="V408" t="str">
            <v>00000001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>X</v>
          </cell>
          <cell r="AB408">
            <v>0</v>
          </cell>
          <cell r="AC408">
            <v>0</v>
          </cell>
          <cell r="AD408" t="str">
            <v>0.00</v>
          </cell>
          <cell r="AE408" t="str">
            <v>0.00</v>
          </cell>
          <cell r="AF408">
            <v>0</v>
          </cell>
          <cell r="AG408">
            <v>0</v>
          </cell>
          <cell r="AH408">
            <v>0</v>
          </cell>
          <cell r="AI408" t="str">
            <v>Glucose Syrup-MD-43/40-01</v>
          </cell>
          <cell r="AJ408">
            <v>1000</v>
          </cell>
          <cell r="AK408">
            <v>1855.835</v>
          </cell>
        </row>
        <row r="409">
          <cell r="C409" t="str">
            <v>M</v>
          </cell>
          <cell r="D409" t="str">
            <v>01450300OJ</v>
          </cell>
          <cell r="E409" t="str">
            <v>Glucose Syrup-MD-43/41</v>
          </cell>
          <cell r="F409" t="str">
            <v>5320</v>
          </cell>
          <cell r="G409" t="str">
            <v>1</v>
          </cell>
          <cell r="H409" t="str">
            <v>1</v>
          </cell>
          <cell r="I409" t="str">
            <v>GlucoseSyrup42DE014553/New Steel Drum</v>
          </cell>
          <cell r="J409" t="str">
            <v>TO</v>
          </cell>
          <cell r="K409" t="str">
            <v>0020</v>
          </cell>
          <cell r="L409" t="str">
            <v>L</v>
          </cell>
          <cell r="M409" t="str">
            <v>000000000000250164</v>
          </cell>
          <cell r="N409" t="str">
            <v>Liquozyme Supra (gallon/30kg.)</v>
          </cell>
          <cell r="O409" t="str">
            <v>KG</v>
          </cell>
          <cell r="P409">
            <v>0</v>
          </cell>
          <cell r="Q409" t="str">
            <v>01.09.2009</v>
          </cell>
          <cell r="R409" t="str">
            <v>31.12.9999</v>
          </cell>
          <cell r="S409" t="str">
            <v>500000000106</v>
          </cell>
          <cell r="T409">
            <v>0</v>
          </cell>
          <cell r="U409">
            <v>0</v>
          </cell>
          <cell r="V409" t="str">
            <v>00000002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>X</v>
          </cell>
          <cell r="AB409">
            <v>0</v>
          </cell>
          <cell r="AC409">
            <v>0</v>
          </cell>
          <cell r="AD409" t="str">
            <v>0.00</v>
          </cell>
          <cell r="AE409" t="str">
            <v>0.00</v>
          </cell>
          <cell r="AF409">
            <v>0</v>
          </cell>
          <cell r="AG409">
            <v>0</v>
          </cell>
          <cell r="AH409">
            <v>0</v>
          </cell>
          <cell r="AI409" t="str">
            <v>Glucose Syrup-MD-43/40-01</v>
          </cell>
          <cell r="AJ409">
            <v>1000</v>
          </cell>
          <cell r="AK409">
            <v>512.21100000000001</v>
          </cell>
        </row>
        <row r="410">
          <cell r="C410" t="str">
            <v>M</v>
          </cell>
          <cell r="D410" t="str">
            <v>01450300OJ</v>
          </cell>
          <cell r="E410" t="str">
            <v>Glucose Syrup-MD-43/41</v>
          </cell>
          <cell r="F410" t="str">
            <v>5320</v>
          </cell>
          <cell r="G410" t="str">
            <v>1</v>
          </cell>
          <cell r="H410" t="str">
            <v>1</v>
          </cell>
          <cell r="I410" t="str">
            <v>GlucoseSyrup42DE014553/New Steel Drum</v>
          </cell>
          <cell r="J410" t="str">
            <v>TO</v>
          </cell>
          <cell r="K410" t="str">
            <v>0030</v>
          </cell>
          <cell r="L410" t="str">
            <v>L</v>
          </cell>
          <cell r="M410" t="str">
            <v>000000000000250158</v>
          </cell>
          <cell r="N410" t="str">
            <v>Fungamyl 800L (30kg / drum)</v>
          </cell>
          <cell r="O410" t="str">
            <v>KG</v>
          </cell>
          <cell r="P410">
            <v>0</v>
          </cell>
          <cell r="Q410" t="str">
            <v>01.09.2009</v>
          </cell>
          <cell r="R410" t="str">
            <v>31.12.9999</v>
          </cell>
          <cell r="S410" t="str">
            <v>500000000106</v>
          </cell>
          <cell r="T410">
            <v>0</v>
          </cell>
          <cell r="U410">
            <v>0</v>
          </cell>
          <cell r="V410" t="str">
            <v>00000003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>X</v>
          </cell>
          <cell r="AB410">
            <v>0</v>
          </cell>
          <cell r="AC410">
            <v>0</v>
          </cell>
          <cell r="AD410" t="str">
            <v>0.00</v>
          </cell>
          <cell r="AE410" t="str">
            <v>0.00</v>
          </cell>
          <cell r="AF410">
            <v>0</v>
          </cell>
          <cell r="AG410">
            <v>0</v>
          </cell>
          <cell r="AH410">
            <v>0</v>
          </cell>
          <cell r="AI410" t="str">
            <v>Glucose Syrup-MD-43/40-01</v>
          </cell>
          <cell r="AJ410">
            <v>1000</v>
          </cell>
          <cell r="AK410">
            <v>341.47399999999999</v>
          </cell>
        </row>
        <row r="411">
          <cell r="C411" t="str">
            <v>M</v>
          </cell>
          <cell r="D411" t="str">
            <v>01450300OJ</v>
          </cell>
          <cell r="E411" t="str">
            <v>Glucose Syrup-MD-43/41</v>
          </cell>
          <cell r="F411" t="str">
            <v>5320</v>
          </cell>
          <cell r="G411" t="str">
            <v>1</v>
          </cell>
          <cell r="H411" t="str">
            <v>1</v>
          </cell>
          <cell r="I411" t="str">
            <v>GlucoseSyrup42DE014553/New Steel Drum</v>
          </cell>
          <cell r="J411" t="str">
            <v>TO</v>
          </cell>
          <cell r="K411" t="str">
            <v>0040</v>
          </cell>
          <cell r="L411" t="str">
            <v>L</v>
          </cell>
          <cell r="M411" t="str">
            <v>000000000000250152</v>
          </cell>
          <cell r="N411" t="str">
            <v>Sodium Matabisulphite 25kg.</v>
          </cell>
          <cell r="O411" t="str">
            <v>KG</v>
          </cell>
          <cell r="P411">
            <v>0</v>
          </cell>
          <cell r="Q411" t="str">
            <v>01.09.2009</v>
          </cell>
          <cell r="R411" t="str">
            <v>31.12.9999</v>
          </cell>
          <cell r="S411" t="str">
            <v>500000000106</v>
          </cell>
          <cell r="T411">
            <v>0</v>
          </cell>
          <cell r="U411">
            <v>0</v>
          </cell>
          <cell r="V411" t="str">
            <v>00000004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>X</v>
          </cell>
          <cell r="AB411">
            <v>0</v>
          </cell>
          <cell r="AC411">
            <v>0</v>
          </cell>
          <cell r="AD411" t="str">
            <v>0.00</v>
          </cell>
          <cell r="AE411" t="str">
            <v>0.00</v>
          </cell>
          <cell r="AF411">
            <v>0</v>
          </cell>
          <cell r="AG411">
            <v>0</v>
          </cell>
          <cell r="AH411">
            <v>0</v>
          </cell>
          <cell r="AI411" t="str">
            <v>Glucose Syrup-MD-43/40-01</v>
          </cell>
          <cell r="AJ411">
            <v>1000</v>
          </cell>
          <cell r="AK411">
            <v>665.87400000000002</v>
          </cell>
        </row>
        <row r="412">
          <cell r="C412" t="str">
            <v>M</v>
          </cell>
          <cell r="D412" t="str">
            <v>01450300OJ</v>
          </cell>
          <cell r="E412" t="str">
            <v>Glucose Syrup-MD-43/41</v>
          </cell>
          <cell r="F412" t="str">
            <v>5320</v>
          </cell>
          <cell r="G412" t="str">
            <v>1</v>
          </cell>
          <cell r="H412" t="str">
            <v>1</v>
          </cell>
          <cell r="I412" t="str">
            <v>GlucoseSyrup42DE014553/New Steel Drum</v>
          </cell>
          <cell r="J412" t="str">
            <v>TO</v>
          </cell>
          <cell r="K412" t="str">
            <v>0050</v>
          </cell>
          <cell r="L412" t="str">
            <v>L</v>
          </cell>
          <cell r="M412" t="str">
            <v>000000000000250160</v>
          </cell>
          <cell r="N412" t="str">
            <v>Hydrochloric  Acid 35%</v>
          </cell>
          <cell r="O412" t="str">
            <v>KG</v>
          </cell>
          <cell r="P412">
            <v>0</v>
          </cell>
          <cell r="Q412" t="str">
            <v>01.09.2009</v>
          </cell>
          <cell r="R412" t="str">
            <v>31.12.9999</v>
          </cell>
          <cell r="S412" t="str">
            <v>500000000106</v>
          </cell>
          <cell r="T412">
            <v>0</v>
          </cell>
          <cell r="U412">
            <v>0</v>
          </cell>
          <cell r="V412" t="str">
            <v>00000005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>X</v>
          </cell>
          <cell r="AB412">
            <v>0</v>
          </cell>
          <cell r="AC412">
            <v>0</v>
          </cell>
          <cell r="AD412" t="str">
            <v>0.00</v>
          </cell>
          <cell r="AE412" t="str">
            <v>0.00</v>
          </cell>
          <cell r="AF412">
            <v>0</v>
          </cell>
          <cell r="AG412">
            <v>0</v>
          </cell>
          <cell r="AH412">
            <v>0</v>
          </cell>
          <cell r="AI412" t="str">
            <v>Glucose Syrup-MD-43/40-01</v>
          </cell>
          <cell r="AJ412">
            <v>1000</v>
          </cell>
          <cell r="AK412">
            <v>38415.788999999997</v>
          </cell>
        </row>
        <row r="413">
          <cell r="C413" t="str">
            <v>M</v>
          </cell>
          <cell r="D413" t="str">
            <v>01450300OJ</v>
          </cell>
          <cell r="E413" t="str">
            <v>Glucose Syrup-MD-43/41</v>
          </cell>
          <cell r="F413" t="str">
            <v>5320</v>
          </cell>
          <cell r="G413" t="str">
            <v>1</v>
          </cell>
          <cell r="H413" t="str">
            <v>1</v>
          </cell>
          <cell r="I413" t="str">
            <v>GlucoseSyrup42DE014553/New Steel Drum</v>
          </cell>
          <cell r="J413" t="str">
            <v>TO</v>
          </cell>
          <cell r="K413" t="str">
            <v>0060</v>
          </cell>
          <cell r="L413" t="str">
            <v>L</v>
          </cell>
          <cell r="M413" t="str">
            <v>000000000000250187</v>
          </cell>
          <cell r="N413" t="str">
            <v>Sodium  Hydroxide (โซดาไฟ) 50%</v>
          </cell>
          <cell r="O413" t="str">
            <v>KG</v>
          </cell>
          <cell r="P413">
            <v>0</v>
          </cell>
          <cell r="Q413" t="str">
            <v>01.09.2009</v>
          </cell>
          <cell r="R413" t="str">
            <v>31.12.9999</v>
          </cell>
          <cell r="S413" t="str">
            <v>500000000106</v>
          </cell>
          <cell r="T413">
            <v>0</v>
          </cell>
          <cell r="U413">
            <v>0</v>
          </cell>
          <cell r="V413" t="str">
            <v>00000006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>X</v>
          </cell>
          <cell r="AB413">
            <v>0</v>
          </cell>
          <cell r="AC413">
            <v>0</v>
          </cell>
          <cell r="AD413" t="str">
            <v>0.00</v>
          </cell>
          <cell r="AE413" t="str">
            <v>0.00</v>
          </cell>
          <cell r="AF413">
            <v>0</v>
          </cell>
          <cell r="AG413">
            <v>0</v>
          </cell>
          <cell r="AH413">
            <v>0</v>
          </cell>
          <cell r="AI413" t="str">
            <v>Glucose Syrup-MD-43/40-01</v>
          </cell>
          <cell r="AJ413">
            <v>1000</v>
          </cell>
          <cell r="AK413">
            <v>34147.368000000002</v>
          </cell>
        </row>
        <row r="414">
          <cell r="C414" t="str">
            <v>M</v>
          </cell>
          <cell r="D414" t="str">
            <v>01450300OJ</v>
          </cell>
          <cell r="E414" t="str">
            <v>Glucose Syrup-MD-43/41</v>
          </cell>
          <cell r="F414" t="str">
            <v>5320</v>
          </cell>
          <cell r="G414" t="str">
            <v>1</v>
          </cell>
          <cell r="H414" t="str">
            <v>1</v>
          </cell>
          <cell r="I414" t="str">
            <v>GlucoseSyrup42DE014553/New Steel Drum</v>
          </cell>
          <cell r="J414" t="str">
            <v>TO</v>
          </cell>
          <cell r="K414" t="str">
            <v>0070</v>
          </cell>
          <cell r="L414" t="str">
            <v>L</v>
          </cell>
          <cell r="M414" t="str">
            <v>000000000000250750</v>
          </cell>
          <cell r="N414" t="str">
            <v>Activated Carbon YL303(20kg/bag)</v>
          </cell>
          <cell r="O414" t="str">
            <v>KG</v>
          </cell>
          <cell r="P414">
            <v>0</v>
          </cell>
          <cell r="Q414" t="str">
            <v>06.12.2012</v>
          </cell>
          <cell r="R414" t="str">
            <v>31.12.9999</v>
          </cell>
          <cell r="S414" t="str">
            <v>500000000598</v>
          </cell>
          <cell r="T414">
            <v>0</v>
          </cell>
          <cell r="U414">
            <v>0</v>
          </cell>
          <cell r="V414" t="str">
            <v>00000007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>X</v>
          </cell>
          <cell r="AB414">
            <v>0</v>
          </cell>
          <cell r="AC414">
            <v>0</v>
          </cell>
          <cell r="AD414" t="str">
            <v>0.00</v>
          </cell>
          <cell r="AE414" t="str">
            <v>0.00</v>
          </cell>
          <cell r="AF414">
            <v>0</v>
          </cell>
          <cell r="AG414">
            <v>0</v>
          </cell>
          <cell r="AH414">
            <v>0</v>
          </cell>
          <cell r="AI414" t="str">
            <v>Glucose Syrup-MD-43/40-01</v>
          </cell>
          <cell r="AJ414">
            <v>1000</v>
          </cell>
          <cell r="AK414">
            <v>700</v>
          </cell>
        </row>
        <row r="415">
          <cell r="C415" t="str">
            <v>M</v>
          </cell>
          <cell r="D415" t="str">
            <v>01450300OJ</v>
          </cell>
          <cell r="E415" t="str">
            <v>Glucose Syrup-MD-43/41</v>
          </cell>
          <cell r="F415" t="str">
            <v>5320</v>
          </cell>
          <cell r="G415" t="str">
            <v>1</v>
          </cell>
          <cell r="H415" t="str">
            <v>1</v>
          </cell>
          <cell r="I415" t="str">
            <v>GlucoseSyrup42DE014553/New Steel Drum</v>
          </cell>
          <cell r="J415" t="str">
            <v>TO</v>
          </cell>
          <cell r="K415" t="str">
            <v>0080</v>
          </cell>
          <cell r="L415" t="str">
            <v>L</v>
          </cell>
          <cell r="M415" t="str">
            <v>000000000000250184</v>
          </cell>
          <cell r="N415" t="str">
            <v>Filter  Aid Celatom FW-14  20kg.</v>
          </cell>
          <cell r="O415" t="str">
            <v>KG</v>
          </cell>
          <cell r="P415">
            <v>0</v>
          </cell>
          <cell r="Q415" t="str">
            <v>01.09.2009</v>
          </cell>
          <cell r="R415" t="str">
            <v>31.12.9999</v>
          </cell>
          <cell r="S415" t="str">
            <v>500000000106</v>
          </cell>
          <cell r="T415">
            <v>0</v>
          </cell>
          <cell r="U415">
            <v>0</v>
          </cell>
          <cell r="V415" t="str">
            <v>00000008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>X</v>
          </cell>
          <cell r="AB415">
            <v>0</v>
          </cell>
          <cell r="AC415">
            <v>0</v>
          </cell>
          <cell r="AD415" t="str">
            <v>0.00</v>
          </cell>
          <cell r="AE415" t="str">
            <v>0.00</v>
          </cell>
          <cell r="AF415">
            <v>0</v>
          </cell>
          <cell r="AG415">
            <v>0</v>
          </cell>
          <cell r="AH415">
            <v>0</v>
          </cell>
          <cell r="AI415" t="str">
            <v>Glucose Syrup-MD-43/40-01</v>
          </cell>
          <cell r="AJ415">
            <v>1000</v>
          </cell>
          <cell r="AK415">
            <v>8536.8420000000006</v>
          </cell>
        </row>
        <row r="416">
          <cell r="C416" t="str">
            <v>M</v>
          </cell>
          <cell r="D416" t="str">
            <v>01450300OJ</v>
          </cell>
          <cell r="E416" t="str">
            <v>Glucose Syrup-MD-43/41</v>
          </cell>
          <cell r="F416" t="str">
            <v>5320</v>
          </cell>
          <cell r="G416" t="str">
            <v>1</v>
          </cell>
          <cell r="H416" t="str">
            <v>1</v>
          </cell>
          <cell r="I416" t="str">
            <v>GlucoseSyrup42DE014553/New Steel Drum</v>
          </cell>
          <cell r="J416" t="str">
            <v>TO</v>
          </cell>
          <cell r="K416" t="str">
            <v>0090</v>
          </cell>
          <cell r="L416" t="str">
            <v>L</v>
          </cell>
          <cell r="M416" t="str">
            <v>000000000000250162</v>
          </cell>
          <cell r="N416" t="str">
            <v>Sodium  Carbonate 20 Kg./Bag</v>
          </cell>
          <cell r="O416" t="str">
            <v>KG</v>
          </cell>
          <cell r="P416">
            <v>0</v>
          </cell>
          <cell r="Q416" t="str">
            <v>01.08.2010</v>
          </cell>
          <cell r="R416" t="str">
            <v>31.12.9999</v>
          </cell>
          <cell r="S416" t="str">
            <v>500000000480</v>
          </cell>
          <cell r="T416">
            <v>0</v>
          </cell>
          <cell r="U416">
            <v>0</v>
          </cell>
          <cell r="V416" t="str">
            <v>00000009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>X</v>
          </cell>
          <cell r="AB416">
            <v>0</v>
          </cell>
          <cell r="AC416">
            <v>0</v>
          </cell>
          <cell r="AD416" t="str">
            <v>0.00</v>
          </cell>
          <cell r="AE416" t="str">
            <v>0.00</v>
          </cell>
          <cell r="AF416">
            <v>0</v>
          </cell>
          <cell r="AG416">
            <v>0</v>
          </cell>
          <cell r="AH416">
            <v>0</v>
          </cell>
          <cell r="AI416" t="str">
            <v>Glucose Syrup-MD-43/40-01</v>
          </cell>
          <cell r="AJ416">
            <v>1000</v>
          </cell>
          <cell r="AK416">
            <v>597.57899999999995</v>
          </cell>
        </row>
        <row r="417">
          <cell r="C417" t="str">
            <v>M</v>
          </cell>
          <cell r="D417" t="str">
            <v>01450300OJ</v>
          </cell>
          <cell r="E417" t="str">
            <v>Glucose Syrup-MD-43/41</v>
          </cell>
          <cell r="F417" t="str">
            <v>5320</v>
          </cell>
          <cell r="G417" t="str">
            <v>1</v>
          </cell>
          <cell r="H417" t="str">
            <v>1</v>
          </cell>
          <cell r="I417" t="str">
            <v>GlucoseSyrup42DE014553/New Steel Drum</v>
          </cell>
          <cell r="J417" t="str">
            <v>TO</v>
          </cell>
          <cell r="K417" t="str">
            <v>0100</v>
          </cell>
          <cell r="L417" t="str">
            <v>L</v>
          </cell>
          <cell r="M417" t="str">
            <v>000000000000200053</v>
          </cell>
          <cell r="N417" t="str">
            <v>Treated Water</v>
          </cell>
          <cell r="O417" t="str">
            <v>M3</v>
          </cell>
          <cell r="P417" t="str">
            <v>X</v>
          </cell>
          <cell r="Q417" t="str">
            <v>01.09.2009</v>
          </cell>
          <cell r="R417" t="str">
            <v>31.12.9999</v>
          </cell>
          <cell r="S417" t="str">
            <v>500000000106</v>
          </cell>
          <cell r="T417">
            <v>0</v>
          </cell>
          <cell r="U417">
            <v>0</v>
          </cell>
          <cell r="V417" t="str">
            <v>00000010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>X</v>
          </cell>
          <cell r="AB417">
            <v>0</v>
          </cell>
          <cell r="AC417">
            <v>0</v>
          </cell>
          <cell r="AD417" t="str">
            <v>0.00</v>
          </cell>
          <cell r="AE417" t="str">
            <v>0.00</v>
          </cell>
          <cell r="AF417">
            <v>0</v>
          </cell>
          <cell r="AG417">
            <v>0</v>
          </cell>
          <cell r="AH417">
            <v>0</v>
          </cell>
          <cell r="AI417" t="str">
            <v>Glucose Syrup-MD-43/40-01</v>
          </cell>
          <cell r="AJ417">
            <v>1000</v>
          </cell>
          <cell r="AK417">
            <v>8536.8420000000006</v>
          </cell>
        </row>
        <row r="418">
          <cell r="C418" t="str">
            <v>M</v>
          </cell>
          <cell r="D418" t="str">
            <v>01450300OJ</v>
          </cell>
          <cell r="E418" t="str">
            <v>Glucose Syrup-MD-43/41</v>
          </cell>
          <cell r="F418" t="str">
            <v>5320</v>
          </cell>
          <cell r="G418" t="str">
            <v>1</v>
          </cell>
          <cell r="H418" t="str">
            <v>1</v>
          </cell>
          <cell r="I418" t="str">
            <v>GlucoseSyrup42DE014553/New Steel Drum</v>
          </cell>
          <cell r="J418" t="str">
            <v>TO</v>
          </cell>
          <cell r="K418" t="str">
            <v>0110</v>
          </cell>
          <cell r="L418" t="str">
            <v>L</v>
          </cell>
          <cell r="M418" t="str">
            <v>000000000000250176</v>
          </cell>
          <cell r="N418" t="str">
            <v>Electricity</v>
          </cell>
          <cell r="O418" t="str">
            <v>KWH</v>
          </cell>
          <cell r="P418">
            <v>0</v>
          </cell>
          <cell r="Q418" t="str">
            <v>01.09.2009</v>
          </cell>
          <cell r="R418" t="str">
            <v>31.12.9999</v>
          </cell>
          <cell r="S418" t="str">
            <v>500000000106</v>
          </cell>
          <cell r="T418">
            <v>0</v>
          </cell>
          <cell r="U418">
            <v>0</v>
          </cell>
          <cell r="V418" t="str">
            <v>00000011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>X</v>
          </cell>
          <cell r="AB418">
            <v>0</v>
          </cell>
          <cell r="AC418">
            <v>0</v>
          </cell>
          <cell r="AD418" t="str">
            <v>0.00</v>
          </cell>
          <cell r="AE418" t="str">
            <v>0.00</v>
          </cell>
          <cell r="AF418">
            <v>0</v>
          </cell>
          <cell r="AG418">
            <v>0</v>
          </cell>
          <cell r="AH418">
            <v>0</v>
          </cell>
          <cell r="AI418" t="str">
            <v>Glucose Syrup-MD-43/40-01</v>
          </cell>
          <cell r="AJ418">
            <v>1000</v>
          </cell>
          <cell r="AK418">
            <v>55489.474000000002</v>
          </cell>
        </row>
        <row r="419">
          <cell r="C419" t="str">
            <v>M</v>
          </cell>
          <cell r="D419" t="str">
            <v>01450300OJ</v>
          </cell>
          <cell r="E419" t="str">
            <v>Glucose Syrup-MD-43/41</v>
          </cell>
          <cell r="F419" t="str">
            <v>5320</v>
          </cell>
          <cell r="G419" t="str">
            <v>1</v>
          </cell>
          <cell r="H419" t="str">
            <v>1</v>
          </cell>
          <cell r="I419" t="str">
            <v>GlucoseSyrup42DE014553/New Steel Drum</v>
          </cell>
          <cell r="J419" t="str">
            <v>TO</v>
          </cell>
          <cell r="K419" t="str">
            <v>0120</v>
          </cell>
          <cell r="L419" t="str">
            <v>L</v>
          </cell>
          <cell r="M419" t="str">
            <v>000000000000200052</v>
          </cell>
          <cell r="N419" t="str">
            <v>Steam</v>
          </cell>
          <cell r="O419" t="str">
            <v>TO</v>
          </cell>
          <cell r="P419" t="str">
            <v>X</v>
          </cell>
          <cell r="Q419" t="str">
            <v>01.09.2009</v>
          </cell>
          <cell r="R419" t="str">
            <v>31.12.9999</v>
          </cell>
          <cell r="S419" t="str">
            <v>500000000106</v>
          </cell>
          <cell r="T419">
            <v>0</v>
          </cell>
          <cell r="U419">
            <v>0</v>
          </cell>
          <cell r="V419" t="str">
            <v>00000012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>X</v>
          </cell>
          <cell r="AB419">
            <v>0</v>
          </cell>
          <cell r="AC419">
            <v>0</v>
          </cell>
          <cell r="AD419" t="str">
            <v>0.00</v>
          </cell>
          <cell r="AE419" t="str">
            <v>0.00</v>
          </cell>
          <cell r="AF419">
            <v>0</v>
          </cell>
          <cell r="AG419">
            <v>0</v>
          </cell>
          <cell r="AH419">
            <v>0</v>
          </cell>
          <cell r="AI419" t="str">
            <v>Glucose Syrup-MD-43/40-01</v>
          </cell>
          <cell r="AJ419">
            <v>1000</v>
          </cell>
          <cell r="AK419">
            <v>1707.3679999999999</v>
          </cell>
        </row>
        <row r="420">
          <cell r="C420" t="str">
            <v>M</v>
          </cell>
          <cell r="D420" t="str">
            <v>01450300OJ</v>
          </cell>
          <cell r="E420" t="str">
            <v>Glucose Syrup-MD-43/41</v>
          </cell>
          <cell r="F420" t="str">
            <v>5320</v>
          </cell>
          <cell r="G420" t="str">
            <v>1</v>
          </cell>
          <cell r="H420" t="str">
            <v>1</v>
          </cell>
          <cell r="I420" t="str">
            <v>GlucoseSyrup42DE014553/New Steel Drum</v>
          </cell>
          <cell r="J420" t="str">
            <v>TO</v>
          </cell>
          <cell r="K420" t="str">
            <v>0130</v>
          </cell>
          <cell r="L420" t="str">
            <v>L</v>
          </cell>
          <cell r="M420" t="str">
            <v>000000000000600196</v>
          </cell>
          <cell r="N420" t="str">
            <v>Steel Drum 200 Lt. 2 Hole + Buker cover</v>
          </cell>
          <cell r="O420" t="str">
            <v>EA</v>
          </cell>
          <cell r="P420">
            <v>0</v>
          </cell>
          <cell r="Q420" t="str">
            <v>01.09.2009</v>
          </cell>
          <cell r="R420" t="str">
            <v>31.12.9999</v>
          </cell>
          <cell r="S420" t="str">
            <v>500000000106</v>
          </cell>
          <cell r="T420">
            <v>0</v>
          </cell>
          <cell r="U420">
            <v>0</v>
          </cell>
          <cell r="V420" t="str">
            <v>00000013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>X</v>
          </cell>
          <cell r="AB420">
            <v>0</v>
          </cell>
          <cell r="AC420">
            <v>0</v>
          </cell>
          <cell r="AD420" t="str">
            <v>0.00</v>
          </cell>
          <cell r="AE420" t="str">
            <v>0.00</v>
          </cell>
          <cell r="AF420">
            <v>0</v>
          </cell>
          <cell r="AG420">
            <v>0</v>
          </cell>
          <cell r="AH420">
            <v>0</v>
          </cell>
          <cell r="AI420" t="str">
            <v>Glucose Syrup-MD-43/40-01</v>
          </cell>
          <cell r="AJ420">
            <v>1000</v>
          </cell>
          <cell r="AK420">
            <v>3333.3330000000001</v>
          </cell>
        </row>
        <row r="421">
          <cell r="C421" t="str">
            <v>M</v>
          </cell>
          <cell r="D421" t="str">
            <v>01450301AB</v>
          </cell>
          <cell r="E421" t="str">
            <v>Glucose Syrup-BK-43/41-01</v>
          </cell>
          <cell r="F421" t="str">
            <v>5320</v>
          </cell>
          <cell r="G421" t="str">
            <v>1</v>
          </cell>
          <cell r="H421" t="str">
            <v>1</v>
          </cell>
          <cell r="I421" t="str">
            <v>Glucose Syrup 43 Be'/Tanker-RB</v>
          </cell>
          <cell r="J421" t="str">
            <v>TO</v>
          </cell>
          <cell r="K421" t="str">
            <v>0010</v>
          </cell>
          <cell r="L421" t="str">
            <v>L</v>
          </cell>
          <cell r="M421" t="str">
            <v>000000000000200050</v>
          </cell>
          <cell r="N421" t="str">
            <v>Slurry</v>
          </cell>
          <cell r="O421" t="str">
            <v>TO</v>
          </cell>
          <cell r="P421" t="str">
            <v>X</v>
          </cell>
          <cell r="Q421" t="str">
            <v>01.09.2009</v>
          </cell>
          <cell r="R421" t="str">
            <v>31.12.9999</v>
          </cell>
          <cell r="S421" t="str">
            <v>500000000106</v>
          </cell>
          <cell r="T421">
            <v>0</v>
          </cell>
          <cell r="U421">
            <v>0</v>
          </cell>
          <cell r="V421" t="str">
            <v>00000001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>X</v>
          </cell>
          <cell r="AB421">
            <v>0</v>
          </cell>
          <cell r="AC421">
            <v>0</v>
          </cell>
          <cell r="AD421" t="str">
            <v>0.00</v>
          </cell>
          <cell r="AE421" t="str">
            <v>0.00</v>
          </cell>
          <cell r="AF421">
            <v>0</v>
          </cell>
          <cell r="AG421">
            <v>0</v>
          </cell>
          <cell r="AH421">
            <v>0</v>
          </cell>
          <cell r="AI421" t="str">
            <v>Glucose Syrup-BK-43/41-01</v>
          </cell>
          <cell r="AJ421">
            <v>1000</v>
          </cell>
          <cell r="AK421">
            <v>1869.5650000000001</v>
          </cell>
        </row>
        <row r="422">
          <cell r="C422" t="str">
            <v>M</v>
          </cell>
          <cell r="D422" t="str">
            <v>01450301AB</v>
          </cell>
          <cell r="E422" t="str">
            <v>Glucose Syrup-BK-43/41-01</v>
          </cell>
          <cell r="F422" t="str">
            <v>5320</v>
          </cell>
          <cell r="G422" t="str">
            <v>1</v>
          </cell>
          <cell r="H422" t="str">
            <v>1</v>
          </cell>
          <cell r="I422" t="str">
            <v>Glucose Syrup 43 Be'/Tanker-RB</v>
          </cell>
          <cell r="J422" t="str">
            <v>TO</v>
          </cell>
          <cell r="K422" t="str">
            <v>0020</v>
          </cell>
          <cell r="L422" t="str">
            <v>L</v>
          </cell>
          <cell r="M422" t="str">
            <v>000000000000250164</v>
          </cell>
          <cell r="N422" t="str">
            <v>Liquozyme Supra (gallon/30kg.)</v>
          </cell>
          <cell r="O422" t="str">
            <v>KG</v>
          </cell>
          <cell r="P422">
            <v>0</v>
          </cell>
          <cell r="Q422" t="str">
            <v>01.09.2009</v>
          </cell>
          <cell r="R422" t="str">
            <v>31.12.9999</v>
          </cell>
          <cell r="S422" t="str">
            <v>500000000106</v>
          </cell>
          <cell r="T422">
            <v>0</v>
          </cell>
          <cell r="U422">
            <v>0</v>
          </cell>
          <cell r="V422" t="str">
            <v>00000002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>X</v>
          </cell>
          <cell r="AB422">
            <v>0</v>
          </cell>
          <cell r="AC422">
            <v>0</v>
          </cell>
          <cell r="AD422" t="str">
            <v>0.00</v>
          </cell>
          <cell r="AE422" t="str">
            <v>0.00</v>
          </cell>
          <cell r="AF422">
            <v>0</v>
          </cell>
          <cell r="AG422">
            <v>0</v>
          </cell>
          <cell r="AH422">
            <v>0</v>
          </cell>
          <cell r="AI422" t="str">
            <v>Glucose Syrup-BK-43/41-01</v>
          </cell>
          <cell r="AJ422">
            <v>1000</v>
          </cell>
          <cell r="AK422">
            <v>516</v>
          </cell>
        </row>
        <row r="423">
          <cell r="C423" t="str">
            <v>M</v>
          </cell>
          <cell r="D423" t="str">
            <v>01450301AB</v>
          </cell>
          <cell r="E423" t="str">
            <v>Glucose Syrup-BK-43/41-01</v>
          </cell>
          <cell r="F423" t="str">
            <v>5320</v>
          </cell>
          <cell r="G423" t="str">
            <v>1</v>
          </cell>
          <cell r="H423" t="str">
            <v>1</v>
          </cell>
          <cell r="I423" t="str">
            <v>Glucose Syrup 43 Be'/Tanker-RB</v>
          </cell>
          <cell r="J423" t="str">
            <v>TO</v>
          </cell>
          <cell r="K423" t="str">
            <v>0030</v>
          </cell>
          <cell r="L423" t="str">
            <v>L</v>
          </cell>
          <cell r="M423" t="str">
            <v>000000000000250158</v>
          </cell>
          <cell r="N423" t="str">
            <v>Fungamyl 800L (30kg / drum)</v>
          </cell>
          <cell r="O423" t="str">
            <v>KG</v>
          </cell>
          <cell r="P423">
            <v>0</v>
          </cell>
          <cell r="Q423" t="str">
            <v>01.09.2009</v>
          </cell>
          <cell r="R423" t="str">
            <v>31.12.9999</v>
          </cell>
          <cell r="S423" t="str">
            <v>500000000106</v>
          </cell>
          <cell r="T423">
            <v>0</v>
          </cell>
          <cell r="U423">
            <v>0</v>
          </cell>
          <cell r="V423" t="str">
            <v>00000003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>X</v>
          </cell>
          <cell r="AB423">
            <v>0</v>
          </cell>
          <cell r="AC423">
            <v>0</v>
          </cell>
          <cell r="AD423" t="str">
            <v>0.00</v>
          </cell>
          <cell r="AE423" t="str">
            <v>0.00</v>
          </cell>
          <cell r="AF423">
            <v>0</v>
          </cell>
          <cell r="AG423">
            <v>0</v>
          </cell>
          <cell r="AH423">
            <v>0</v>
          </cell>
          <cell r="AI423" t="str">
            <v>Glucose Syrup-BK-43/41-01</v>
          </cell>
          <cell r="AJ423">
            <v>1000</v>
          </cell>
          <cell r="AK423">
            <v>344</v>
          </cell>
        </row>
        <row r="424">
          <cell r="C424" t="str">
            <v>M</v>
          </cell>
          <cell r="D424" t="str">
            <v>01450301AB</v>
          </cell>
          <cell r="E424" t="str">
            <v>Glucose Syrup-BK-43/41-01</v>
          </cell>
          <cell r="F424" t="str">
            <v>5320</v>
          </cell>
          <cell r="G424" t="str">
            <v>1</v>
          </cell>
          <cell r="H424" t="str">
            <v>1</v>
          </cell>
          <cell r="I424" t="str">
            <v>Glucose Syrup 43 Be'/Tanker-RB</v>
          </cell>
          <cell r="J424" t="str">
            <v>TO</v>
          </cell>
          <cell r="K424" t="str">
            <v>0040</v>
          </cell>
          <cell r="L424" t="str">
            <v>L</v>
          </cell>
          <cell r="M424" t="str">
            <v>000000000000250152</v>
          </cell>
          <cell r="N424" t="str">
            <v>Sodium Matabisulphite 25kg.</v>
          </cell>
          <cell r="O424" t="str">
            <v>KG</v>
          </cell>
          <cell r="P424">
            <v>0</v>
          </cell>
          <cell r="Q424" t="str">
            <v>01.09.2009</v>
          </cell>
          <cell r="R424" t="str">
            <v>31.12.9999</v>
          </cell>
          <cell r="S424" t="str">
            <v>500000000106</v>
          </cell>
          <cell r="T424">
            <v>0</v>
          </cell>
          <cell r="U424">
            <v>0</v>
          </cell>
          <cell r="V424" t="str">
            <v>00000004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>X</v>
          </cell>
          <cell r="AB424">
            <v>0</v>
          </cell>
          <cell r="AC424">
            <v>0</v>
          </cell>
          <cell r="AD424" t="str">
            <v>0.00</v>
          </cell>
          <cell r="AE424" t="str">
            <v>0.00</v>
          </cell>
          <cell r="AF424">
            <v>0</v>
          </cell>
          <cell r="AG424">
            <v>0</v>
          </cell>
          <cell r="AH424">
            <v>0</v>
          </cell>
          <cell r="AI424" t="str">
            <v>Glucose Syrup-BK-43/41-01</v>
          </cell>
          <cell r="AJ424">
            <v>1000</v>
          </cell>
          <cell r="AK424">
            <v>670.8</v>
          </cell>
        </row>
        <row r="425">
          <cell r="C425" t="str">
            <v>M</v>
          </cell>
          <cell r="D425" t="str">
            <v>01450301AB</v>
          </cell>
          <cell r="E425" t="str">
            <v>Glucose Syrup-BK-43/41-01</v>
          </cell>
          <cell r="F425" t="str">
            <v>5320</v>
          </cell>
          <cell r="G425" t="str">
            <v>1</v>
          </cell>
          <cell r="H425" t="str">
            <v>1</v>
          </cell>
          <cell r="I425" t="str">
            <v>Glucose Syrup 43 Be'/Tanker-RB</v>
          </cell>
          <cell r="J425" t="str">
            <v>TO</v>
          </cell>
          <cell r="K425" t="str">
            <v>0050</v>
          </cell>
          <cell r="L425" t="str">
            <v>L</v>
          </cell>
          <cell r="M425" t="str">
            <v>000000000000250160</v>
          </cell>
          <cell r="N425" t="str">
            <v>Hydrochloric  Acid 35%</v>
          </cell>
          <cell r="O425" t="str">
            <v>KG</v>
          </cell>
          <cell r="P425">
            <v>0</v>
          </cell>
          <cell r="Q425" t="str">
            <v>01.09.2009</v>
          </cell>
          <cell r="R425" t="str">
            <v>31.12.9999</v>
          </cell>
          <cell r="S425" t="str">
            <v>500000000106</v>
          </cell>
          <cell r="T425">
            <v>0</v>
          </cell>
          <cell r="U425">
            <v>0</v>
          </cell>
          <cell r="V425" t="str">
            <v>00000005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>X</v>
          </cell>
          <cell r="AB425">
            <v>0</v>
          </cell>
          <cell r="AC425">
            <v>0</v>
          </cell>
          <cell r="AD425" t="str">
            <v>0.00</v>
          </cell>
          <cell r="AE425" t="str">
            <v>0.00</v>
          </cell>
          <cell r="AF425">
            <v>0</v>
          </cell>
          <cell r="AG425">
            <v>0</v>
          </cell>
          <cell r="AH425">
            <v>0</v>
          </cell>
          <cell r="AI425" t="str">
            <v>Glucose Syrup-BK-43/41-01</v>
          </cell>
          <cell r="AJ425">
            <v>1000</v>
          </cell>
          <cell r="AK425">
            <v>38700</v>
          </cell>
        </row>
        <row r="426">
          <cell r="C426" t="str">
            <v>M</v>
          </cell>
          <cell r="D426" t="str">
            <v>01450301AB</v>
          </cell>
          <cell r="E426" t="str">
            <v>Glucose Syrup-BK-43/41-01</v>
          </cell>
          <cell r="F426" t="str">
            <v>5320</v>
          </cell>
          <cell r="G426" t="str">
            <v>1</v>
          </cell>
          <cell r="H426" t="str">
            <v>1</v>
          </cell>
          <cell r="I426" t="str">
            <v>Glucose Syrup 43 Be'/Tanker-RB</v>
          </cell>
          <cell r="J426" t="str">
            <v>TO</v>
          </cell>
          <cell r="K426" t="str">
            <v>0060</v>
          </cell>
          <cell r="L426" t="str">
            <v>L</v>
          </cell>
          <cell r="M426" t="str">
            <v>000000000000250187</v>
          </cell>
          <cell r="N426" t="str">
            <v>Sodium  Hydroxide (โซดาไฟ) 50%</v>
          </cell>
          <cell r="O426" t="str">
            <v>KG</v>
          </cell>
          <cell r="P426">
            <v>0</v>
          </cell>
          <cell r="Q426" t="str">
            <v>01.09.2009</v>
          </cell>
          <cell r="R426" t="str">
            <v>31.12.9999</v>
          </cell>
          <cell r="S426" t="str">
            <v>500000000106</v>
          </cell>
          <cell r="T426">
            <v>0</v>
          </cell>
          <cell r="U426">
            <v>0</v>
          </cell>
          <cell r="V426" t="str">
            <v>00000006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>X</v>
          </cell>
          <cell r="AB426">
            <v>0</v>
          </cell>
          <cell r="AC426">
            <v>0</v>
          </cell>
          <cell r="AD426" t="str">
            <v>0.00</v>
          </cell>
          <cell r="AE426" t="str">
            <v>0.00</v>
          </cell>
          <cell r="AF426">
            <v>0</v>
          </cell>
          <cell r="AG426">
            <v>0</v>
          </cell>
          <cell r="AH426">
            <v>0</v>
          </cell>
          <cell r="AI426" t="str">
            <v>Glucose Syrup-BK-43/41-01</v>
          </cell>
          <cell r="AJ426">
            <v>1000</v>
          </cell>
          <cell r="AK426">
            <v>34400</v>
          </cell>
        </row>
        <row r="427">
          <cell r="C427" t="str">
            <v>M</v>
          </cell>
          <cell r="D427" t="str">
            <v>01450301AB</v>
          </cell>
          <cell r="E427" t="str">
            <v>Glucose Syrup-BK-43/41-01</v>
          </cell>
          <cell r="F427" t="str">
            <v>5320</v>
          </cell>
          <cell r="G427" t="str">
            <v>1</v>
          </cell>
          <cell r="H427" t="str">
            <v>1</v>
          </cell>
          <cell r="I427" t="str">
            <v>Glucose Syrup 43 Be'/Tanker-RB</v>
          </cell>
          <cell r="J427" t="str">
            <v>TO</v>
          </cell>
          <cell r="K427" t="str">
            <v>0080</v>
          </cell>
          <cell r="L427" t="str">
            <v>L</v>
          </cell>
          <cell r="M427" t="str">
            <v>000000000000250814</v>
          </cell>
          <cell r="N427" t="str">
            <v>Filter Aid K700  20kg.</v>
          </cell>
          <cell r="O427" t="str">
            <v>KG</v>
          </cell>
          <cell r="P427">
            <v>0</v>
          </cell>
          <cell r="Q427" t="str">
            <v>01.09.2009</v>
          </cell>
          <cell r="R427" t="str">
            <v>31.12.9999</v>
          </cell>
          <cell r="S427" t="str">
            <v>500000000106</v>
          </cell>
          <cell r="T427">
            <v>0</v>
          </cell>
          <cell r="U427">
            <v>0</v>
          </cell>
          <cell r="V427" t="str">
            <v>00000008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>X</v>
          </cell>
          <cell r="AB427">
            <v>0</v>
          </cell>
          <cell r="AC427">
            <v>0</v>
          </cell>
          <cell r="AD427" t="str">
            <v>0.00</v>
          </cell>
          <cell r="AE427" t="str">
            <v>0.00</v>
          </cell>
          <cell r="AF427">
            <v>0</v>
          </cell>
          <cell r="AG427">
            <v>0</v>
          </cell>
          <cell r="AH427">
            <v>0</v>
          </cell>
          <cell r="AI427" t="str">
            <v>Glucose Syrup-BK-43/41-01</v>
          </cell>
          <cell r="AJ427">
            <v>1000</v>
          </cell>
          <cell r="AK427">
            <v>8600</v>
          </cell>
        </row>
        <row r="428">
          <cell r="C428" t="str">
            <v>M</v>
          </cell>
          <cell r="D428" t="str">
            <v>01450301AB</v>
          </cell>
          <cell r="E428" t="str">
            <v>Glucose Syrup-BK-43/41-01</v>
          </cell>
          <cell r="F428" t="str">
            <v>5320</v>
          </cell>
          <cell r="G428" t="str">
            <v>1</v>
          </cell>
          <cell r="H428" t="str">
            <v>1</v>
          </cell>
          <cell r="I428" t="str">
            <v>Glucose Syrup 43 Be'/Tanker-RB</v>
          </cell>
          <cell r="J428" t="str">
            <v>TO</v>
          </cell>
          <cell r="K428" t="str">
            <v>0090</v>
          </cell>
          <cell r="L428" t="str">
            <v>L</v>
          </cell>
          <cell r="M428" t="str">
            <v>000000000000250162</v>
          </cell>
          <cell r="N428" t="str">
            <v>Sodium  Carbonate 20 Kg./Bag</v>
          </cell>
          <cell r="O428" t="str">
            <v>KG</v>
          </cell>
          <cell r="P428">
            <v>0</v>
          </cell>
          <cell r="Q428" t="str">
            <v>01.08.2010</v>
          </cell>
          <cell r="R428" t="str">
            <v>31.12.9999</v>
          </cell>
          <cell r="S428" t="str">
            <v>500000000480</v>
          </cell>
          <cell r="T428">
            <v>0</v>
          </cell>
          <cell r="U428">
            <v>0</v>
          </cell>
          <cell r="V428" t="str">
            <v>00000009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>X</v>
          </cell>
          <cell r="AB428">
            <v>0</v>
          </cell>
          <cell r="AC428">
            <v>0</v>
          </cell>
          <cell r="AD428" t="str">
            <v>0.00</v>
          </cell>
          <cell r="AE428" t="str">
            <v>0.00</v>
          </cell>
          <cell r="AF428">
            <v>0</v>
          </cell>
          <cell r="AG428">
            <v>0</v>
          </cell>
          <cell r="AH428">
            <v>0</v>
          </cell>
          <cell r="AI428" t="str">
            <v>Glucose Syrup-BK-43/41-01</v>
          </cell>
          <cell r="AJ428">
            <v>1000</v>
          </cell>
          <cell r="AK428">
            <v>602</v>
          </cell>
        </row>
        <row r="429">
          <cell r="C429" t="str">
            <v>M</v>
          </cell>
          <cell r="D429" t="str">
            <v>01450301AB</v>
          </cell>
          <cell r="E429" t="str">
            <v>Glucose Syrup-BK-43/41-01</v>
          </cell>
          <cell r="F429" t="str">
            <v>5320</v>
          </cell>
          <cell r="G429" t="str">
            <v>1</v>
          </cell>
          <cell r="H429" t="str">
            <v>1</v>
          </cell>
          <cell r="I429" t="str">
            <v>Glucose Syrup 43 Be'/Tanker-RB</v>
          </cell>
          <cell r="J429" t="str">
            <v>TO</v>
          </cell>
          <cell r="K429" t="str">
            <v>0100</v>
          </cell>
          <cell r="L429" t="str">
            <v>L</v>
          </cell>
          <cell r="M429" t="str">
            <v>000000000000200053</v>
          </cell>
          <cell r="N429" t="str">
            <v>Treated Water</v>
          </cell>
          <cell r="O429" t="str">
            <v>M3</v>
          </cell>
          <cell r="P429" t="str">
            <v>X</v>
          </cell>
          <cell r="Q429" t="str">
            <v>01.09.2009</v>
          </cell>
          <cell r="R429" t="str">
            <v>31.12.9999</v>
          </cell>
          <cell r="S429" t="str">
            <v>500000000106</v>
          </cell>
          <cell r="T429">
            <v>0</v>
          </cell>
          <cell r="U429">
            <v>0</v>
          </cell>
          <cell r="V429" t="str">
            <v>00000010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>X</v>
          </cell>
          <cell r="AB429">
            <v>0</v>
          </cell>
          <cell r="AC429">
            <v>0</v>
          </cell>
          <cell r="AD429" t="str">
            <v>0.00</v>
          </cell>
          <cell r="AE429" t="str">
            <v>0.00</v>
          </cell>
          <cell r="AF429">
            <v>0</v>
          </cell>
          <cell r="AG429">
            <v>0</v>
          </cell>
          <cell r="AH429">
            <v>0</v>
          </cell>
          <cell r="AI429" t="str">
            <v>Glucose Syrup-BK-43/41-01</v>
          </cell>
          <cell r="AJ429">
            <v>1000</v>
          </cell>
          <cell r="AK429">
            <v>8600</v>
          </cell>
        </row>
        <row r="430">
          <cell r="C430" t="str">
            <v>M</v>
          </cell>
          <cell r="D430" t="str">
            <v>01450301AB</v>
          </cell>
          <cell r="E430" t="str">
            <v>Glucose Syrup-BK-43/41-01</v>
          </cell>
          <cell r="F430" t="str">
            <v>5320</v>
          </cell>
          <cell r="G430" t="str">
            <v>1</v>
          </cell>
          <cell r="H430" t="str">
            <v>1</v>
          </cell>
          <cell r="I430" t="str">
            <v>Glucose Syrup 43 Be'/Tanker-RB</v>
          </cell>
          <cell r="J430" t="str">
            <v>TO</v>
          </cell>
          <cell r="K430" t="str">
            <v>0110</v>
          </cell>
          <cell r="L430" t="str">
            <v>L</v>
          </cell>
          <cell r="M430" t="str">
            <v>000000000000250176</v>
          </cell>
          <cell r="N430" t="str">
            <v>Electricity</v>
          </cell>
          <cell r="O430" t="str">
            <v>KWH</v>
          </cell>
          <cell r="P430">
            <v>0</v>
          </cell>
          <cell r="Q430" t="str">
            <v>01.09.2009</v>
          </cell>
          <cell r="R430" t="str">
            <v>31.12.9999</v>
          </cell>
          <cell r="S430" t="str">
            <v>500000000106</v>
          </cell>
          <cell r="T430">
            <v>0</v>
          </cell>
          <cell r="U430">
            <v>0</v>
          </cell>
          <cell r="V430" t="str">
            <v>00000011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>X</v>
          </cell>
          <cell r="AB430">
            <v>0</v>
          </cell>
          <cell r="AC430">
            <v>0</v>
          </cell>
          <cell r="AD430" t="str">
            <v>0.00</v>
          </cell>
          <cell r="AE430" t="str">
            <v>0.00</v>
          </cell>
          <cell r="AF430">
            <v>0</v>
          </cell>
          <cell r="AG430">
            <v>0</v>
          </cell>
          <cell r="AH430">
            <v>0</v>
          </cell>
          <cell r="AI430" t="str">
            <v>Glucose Syrup-BK-43/41-01</v>
          </cell>
          <cell r="AJ430">
            <v>1000</v>
          </cell>
          <cell r="AK430">
            <v>55900</v>
          </cell>
        </row>
        <row r="431">
          <cell r="C431" t="str">
            <v>M</v>
          </cell>
          <cell r="D431" t="str">
            <v>01450301AB</v>
          </cell>
          <cell r="E431" t="str">
            <v>Glucose Syrup-BK-43/41-01</v>
          </cell>
          <cell r="F431" t="str">
            <v>5320</v>
          </cell>
          <cell r="G431" t="str">
            <v>1</v>
          </cell>
          <cell r="H431" t="str">
            <v>1</v>
          </cell>
          <cell r="I431" t="str">
            <v>Glucose Syrup 43 Be'/Tanker-RB</v>
          </cell>
          <cell r="J431" t="str">
            <v>TO</v>
          </cell>
          <cell r="K431" t="str">
            <v>0120</v>
          </cell>
          <cell r="L431" t="str">
            <v>L</v>
          </cell>
          <cell r="M431" t="str">
            <v>000000000000200052</v>
          </cell>
          <cell r="N431" t="str">
            <v>Steam</v>
          </cell>
          <cell r="O431" t="str">
            <v>TO</v>
          </cell>
          <cell r="P431" t="str">
            <v>X</v>
          </cell>
          <cell r="Q431" t="str">
            <v>01.09.2009</v>
          </cell>
          <cell r="R431" t="str">
            <v>31.12.9999</v>
          </cell>
          <cell r="S431" t="str">
            <v>500000000106</v>
          </cell>
          <cell r="T431">
            <v>0</v>
          </cell>
          <cell r="U431">
            <v>0</v>
          </cell>
          <cell r="V431" t="str">
            <v>00000012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>X</v>
          </cell>
          <cell r="AB431">
            <v>0</v>
          </cell>
          <cell r="AC431">
            <v>0</v>
          </cell>
          <cell r="AD431" t="str">
            <v>0.00</v>
          </cell>
          <cell r="AE431" t="str">
            <v>0.00</v>
          </cell>
          <cell r="AF431">
            <v>0</v>
          </cell>
          <cell r="AG431">
            <v>0</v>
          </cell>
          <cell r="AH431">
            <v>0</v>
          </cell>
          <cell r="AI431" t="str">
            <v>Glucose Syrup-BK-43/41-01</v>
          </cell>
          <cell r="AJ431">
            <v>1000</v>
          </cell>
          <cell r="AK431">
            <v>1720</v>
          </cell>
        </row>
        <row r="432">
          <cell r="C432" t="str">
            <v>M</v>
          </cell>
          <cell r="D432" t="str">
            <v>01450301AB</v>
          </cell>
          <cell r="E432" t="str">
            <v>Glucose Syrup-BK-43/41-01</v>
          </cell>
          <cell r="F432" t="str">
            <v>5320</v>
          </cell>
          <cell r="G432" t="str">
            <v>1</v>
          </cell>
          <cell r="H432" t="str">
            <v>1</v>
          </cell>
          <cell r="I432" t="str">
            <v>Glucose Syrup 43 Be'/Tanker-RB</v>
          </cell>
          <cell r="J432" t="str">
            <v>TO</v>
          </cell>
          <cell r="K432" t="str">
            <v>0130</v>
          </cell>
          <cell r="L432" t="str">
            <v>L</v>
          </cell>
          <cell r="M432" t="str">
            <v>000000000000250750</v>
          </cell>
          <cell r="N432" t="str">
            <v>Activated Carbon YL303(20kg/bag)</v>
          </cell>
          <cell r="O432" t="str">
            <v>KG</v>
          </cell>
          <cell r="P432">
            <v>0</v>
          </cell>
          <cell r="Q432" t="str">
            <v>03.01.2013</v>
          </cell>
          <cell r="R432" t="str">
            <v>31.12.9999</v>
          </cell>
          <cell r="S432" t="str">
            <v>500000000603</v>
          </cell>
          <cell r="T432">
            <v>0</v>
          </cell>
          <cell r="U432">
            <v>0</v>
          </cell>
          <cell r="V432" t="str">
            <v>00000014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>X</v>
          </cell>
          <cell r="AB432">
            <v>0</v>
          </cell>
          <cell r="AC432">
            <v>0</v>
          </cell>
          <cell r="AD432" t="str">
            <v>0.00</v>
          </cell>
          <cell r="AE432" t="str">
            <v>0.00</v>
          </cell>
          <cell r="AF432">
            <v>0</v>
          </cell>
          <cell r="AG432">
            <v>0</v>
          </cell>
          <cell r="AH432">
            <v>0</v>
          </cell>
          <cell r="AI432" t="str">
            <v>Glucose Syrup-BK-43/41-01</v>
          </cell>
          <cell r="AJ432">
            <v>1000</v>
          </cell>
          <cell r="AK432">
            <v>675</v>
          </cell>
        </row>
        <row r="433">
          <cell r="C433" t="str">
            <v>M</v>
          </cell>
          <cell r="D433" t="str">
            <v>01450301AB</v>
          </cell>
          <cell r="E433" t="str">
            <v>Glucose Syrup-BK-43/41-01</v>
          </cell>
          <cell r="F433" t="str">
            <v>5320</v>
          </cell>
          <cell r="G433" t="str">
            <v>1</v>
          </cell>
          <cell r="H433" t="str">
            <v>1</v>
          </cell>
          <cell r="I433" t="str">
            <v>Glucose Syrup 43 Be'/Tanker-RB</v>
          </cell>
          <cell r="J433" t="str">
            <v>TO</v>
          </cell>
          <cell r="K433" t="str">
            <v>0140</v>
          </cell>
          <cell r="L433" t="str">
            <v>L</v>
          </cell>
          <cell r="M433" t="str">
            <v>000000000000250631</v>
          </cell>
          <cell r="N433" t="str">
            <v>Activated Carbon S4W10LT-01 (20 kg/Bag)</v>
          </cell>
          <cell r="O433" t="str">
            <v>KG</v>
          </cell>
          <cell r="P433">
            <v>0</v>
          </cell>
          <cell r="Q433" t="str">
            <v>03.01.2013</v>
          </cell>
          <cell r="R433" t="str">
            <v>31.12.9999</v>
          </cell>
          <cell r="S433" t="str">
            <v>500000000603</v>
          </cell>
          <cell r="T433">
            <v>0</v>
          </cell>
          <cell r="U433">
            <v>0</v>
          </cell>
          <cell r="V433" t="str">
            <v>00000016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>X</v>
          </cell>
          <cell r="AB433">
            <v>0</v>
          </cell>
          <cell r="AC433">
            <v>0</v>
          </cell>
          <cell r="AD433" t="str">
            <v>0.00</v>
          </cell>
          <cell r="AE433" t="str">
            <v>0.00</v>
          </cell>
          <cell r="AF433">
            <v>0</v>
          </cell>
          <cell r="AG433">
            <v>0</v>
          </cell>
          <cell r="AH433">
            <v>0</v>
          </cell>
          <cell r="AI433" t="str">
            <v>Glucose Syrup-BK-43/41-01</v>
          </cell>
          <cell r="AJ433">
            <v>1000</v>
          </cell>
          <cell r="AK433">
            <v>225</v>
          </cell>
        </row>
        <row r="434">
          <cell r="C434" t="str">
            <v>M</v>
          </cell>
          <cell r="D434" t="str">
            <v>01455300OI</v>
          </cell>
          <cell r="E434" t="str">
            <v>HMS-PD-43/45</v>
          </cell>
          <cell r="F434" t="str">
            <v>5320</v>
          </cell>
          <cell r="G434" t="str">
            <v>1</v>
          </cell>
          <cell r="H434" t="str">
            <v>1</v>
          </cell>
          <cell r="I434" t="str">
            <v>HMS-PD-43/45</v>
          </cell>
          <cell r="J434" t="str">
            <v>TO</v>
          </cell>
          <cell r="K434" t="str">
            <v>0010</v>
          </cell>
          <cell r="L434" t="str">
            <v>L</v>
          </cell>
          <cell r="M434" t="str">
            <v>000000000000200050</v>
          </cell>
          <cell r="N434" t="str">
            <v>Slurry</v>
          </cell>
          <cell r="O434" t="str">
            <v>TO</v>
          </cell>
          <cell r="P434" t="str">
            <v>X</v>
          </cell>
          <cell r="Q434" t="str">
            <v>01.09.2009</v>
          </cell>
          <cell r="R434" t="str">
            <v>31.12.9999</v>
          </cell>
          <cell r="S434" t="str">
            <v>500000000106</v>
          </cell>
          <cell r="T434">
            <v>0</v>
          </cell>
          <cell r="U434">
            <v>0</v>
          </cell>
          <cell r="V434" t="str">
            <v>00000001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>X</v>
          </cell>
          <cell r="AB434">
            <v>0</v>
          </cell>
          <cell r="AC434">
            <v>0</v>
          </cell>
          <cell r="AD434" t="str">
            <v>0.00</v>
          </cell>
          <cell r="AE434" t="str">
            <v>0.00</v>
          </cell>
          <cell r="AF434">
            <v>0</v>
          </cell>
          <cell r="AG434">
            <v>0</v>
          </cell>
          <cell r="AH434">
            <v>0</v>
          </cell>
          <cell r="AI434" t="str">
            <v>HMS-PD-43/45</v>
          </cell>
          <cell r="AJ434">
            <v>1000</v>
          </cell>
          <cell r="AK434">
            <v>1837.529</v>
          </cell>
        </row>
        <row r="435">
          <cell r="C435" t="str">
            <v>M</v>
          </cell>
          <cell r="D435" t="str">
            <v>01455300OI</v>
          </cell>
          <cell r="E435" t="str">
            <v>HMS-PD-43/45</v>
          </cell>
          <cell r="F435" t="str">
            <v>5320</v>
          </cell>
          <cell r="G435" t="str">
            <v>1</v>
          </cell>
          <cell r="H435" t="str">
            <v>1</v>
          </cell>
          <cell r="I435" t="str">
            <v>HMS-PD-43/45</v>
          </cell>
          <cell r="J435" t="str">
            <v>TO</v>
          </cell>
          <cell r="K435" t="str">
            <v>0020</v>
          </cell>
          <cell r="L435" t="str">
            <v>L</v>
          </cell>
          <cell r="M435" t="str">
            <v>000000000000250164</v>
          </cell>
          <cell r="N435" t="str">
            <v>Liquozyme Supra (gallon/30kg.)</v>
          </cell>
          <cell r="O435" t="str">
            <v>KG</v>
          </cell>
          <cell r="P435">
            <v>0</v>
          </cell>
          <cell r="Q435" t="str">
            <v>01.09.2009</v>
          </cell>
          <cell r="R435" t="str">
            <v>31.12.9999</v>
          </cell>
          <cell r="S435" t="str">
            <v>500000000106</v>
          </cell>
          <cell r="T435">
            <v>0</v>
          </cell>
          <cell r="U435">
            <v>0</v>
          </cell>
          <cell r="V435" t="str">
            <v>00000002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>X</v>
          </cell>
          <cell r="AB435">
            <v>0</v>
          </cell>
          <cell r="AC435">
            <v>0</v>
          </cell>
          <cell r="AD435" t="str">
            <v>0.00</v>
          </cell>
          <cell r="AE435" t="str">
            <v>0.00</v>
          </cell>
          <cell r="AF435">
            <v>0</v>
          </cell>
          <cell r="AG435">
            <v>0</v>
          </cell>
          <cell r="AH435">
            <v>0</v>
          </cell>
          <cell r="AI435" t="str">
            <v>HMS-PD-43/45</v>
          </cell>
          <cell r="AJ435">
            <v>1000</v>
          </cell>
          <cell r="AK435">
            <v>507.15800000000002</v>
          </cell>
        </row>
        <row r="436">
          <cell r="C436" t="str">
            <v>M</v>
          </cell>
          <cell r="D436" t="str">
            <v>01455300OI</v>
          </cell>
          <cell r="E436" t="str">
            <v>HMS-PD-43/45</v>
          </cell>
          <cell r="F436" t="str">
            <v>5320</v>
          </cell>
          <cell r="G436" t="str">
            <v>1</v>
          </cell>
          <cell r="H436" t="str">
            <v>1</v>
          </cell>
          <cell r="I436" t="str">
            <v>HMS-PD-43/45</v>
          </cell>
          <cell r="J436" t="str">
            <v>TO</v>
          </cell>
          <cell r="K436" t="str">
            <v>0030</v>
          </cell>
          <cell r="L436" t="str">
            <v>L</v>
          </cell>
          <cell r="M436" t="str">
            <v>000000000000250158</v>
          </cell>
          <cell r="N436" t="str">
            <v>Fungamyl 800L (30kg / drum)</v>
          </cell>
          <cell r="O436" t="str">
            <v>KG</v>
          </cell>
          <cell r="P436">
            <v>0</v>
          </cell>
          <cell r="Q436" t="str">
            <v>01.09.2009</v>
          </cell>
          <cell r="R436" t="str">
            <v>31.12.9999</v>
          </cell>
          <cell r="S436" t="str">
            <v>500000000106</v>
          </cell>
          <cell r="T436">
            <v>0</v>
          </cell>
          <cell r="U436">
            <v>0</v>
          </cell>
          <cell r="V436" t="str">
            <v>00000003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X</v>
          </cell>
          <cell r="AB436">
            <v>0</v>
          </cell>
          <cell r="AC436">
            <v>0</v>
          </cell>
          <cell r="AD436" t="str">
            <v>0.00</v>
          </cell>
          <cell r="AE436" t="str">
            <v>0.00</v>
          </cell>
          <cell r="AF436">
            <v>0</v>
          </cell>
          <cell r="AG436">
            <v>0</v>
          </cell>
          <cell r="AH436">
            <v>0</v>
          </cell>
          <cell r="AI436" t="str">
            <v>HMS-PD-43/45</v>
          </cell>
          <cell r="AJ436">
            <v>1000</v>
          </cell>
          <cell r="AK436">
            <v>380.36799999999999</v>
          </cell>
        </row>
        <row r="437">
          <cell r="C437" t="str">
            <v>M</v>
          </cell>
          <cell r="D437" t="str">
            <v>01455300OI</v>
          </cell>
          <cell r="E437" t="str">
            <v>HMS-PD-43/45</v>
          </cell>
          <cell r="F437" t="str">
            <v>5320</v>
          </cell>
          <cell r="G437" t="str">
            <v>1</v>
          </cell>
          <cell r="H437" t="str">
            <v>1</v>
          </cell>
          <cell r="I437" t="str">
            <v>HMS-PD-43/45</v>
          </cell>
          <cell r="J437" t="str">
            <v>TO</v>
          </cell>
          <cell r="K437" t="str">
            <v>0040</v>
          </cell>
          <cell r="L437" t="str">
            <v>L</v>
          </cell>
          <cell r="M437" t="str">
            <v>000000000000250152</v>
          </cell>
          <cell r="N437" t="str">
            <v>Sodium Matabisulphite 25kg.</v>
          </cell>
          <cell r="O437" t="str">
            <v>KG</v>
          </cell>
          <cell r="P437">
            <v>0</v>
          </cell>
          <cell r="Q437" t="str">
            <v>01.09.2009</v>
          </cell>
          <cell r="R437" t="str">
            <v>31.12.9999</v>
          </cell>
          <cell r="S437" t="str">
            <v>500000000106</v>
          </cell>
          <cell r="T437">
            <v>0</v>
          </cell>
          <cell r="U437">
            <v>0</v>
          </cell>
          <cell r="V437" t="str">
            <v>00000004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>X</v>
          </cell>
          <cell r="AB437">
            <v>0</v>
          </cell>
          <cell r="AC437">
            <v>0</v>
          </cell>
          <cell r="AD437" t="str">
            <v>0.00</v>
          </cell>
          <cell r="AE437" t="str">
            <v>0.00</v>
          </cell>
          <cell r="AF437">
            <v>0</v>
          </cell>
          <cell r="AG437">
            <v>0</v>
          </cell>
          <cell r="AH437">
            <v>0</v>
          </cell>
          <cell r="AI437" t="str">
            <v>HMS-PD-43/45</v>
          </cell>
          <cell r="AJ437">
            <v>1000</v>
          </cell>
          <cell r="AK437">
            <v>659.30499999999995</v>
          </cell>
        </row>
        <row r="438">
          <cell r="C438" t="str">
            <v>M</v>
          </cell>
          <cell r="D438" t="str">
            <v>01455300OI</v>
          </cell>
          <cell r="E438" t="str">
            <v>HMS-PD-43/45</v>
          </cell>
          <cell r="F438" t="str">
            <v>5320</v>
          </cell>
          <cell r="G438" t="str">
            <v>1</v>
          </cell>
          <cell r="H438" t="str">
            <v>1</v>
          </cell>
          <cell r="I438" t="str">
            <v>HMS-PD-43/45</v>
          </cell>
          <cell r="J438" t="str">
            <v>TO</v>
          </cell>
          <cell r="K438" t="str">
            <v>0050</v>
          </cell>
          <cell r="L438" t="str">
            <v>L</v>
          </cell>
          <cell r="M438" t="str">
            <v>000000000000250160</v>
          </cell>
          <cell r="N438" t="str">
            <v>Hydrochloric  Acid 35%</v>
          </cell>
          <cell r="O438" t="str">
            <v>KG</v>
          </cell>
          <cell r="P438">
            <v>0</v>
          </cell>
          <cell r="Q438" t="str">
            <v>01.09.2009</v>
          </cell>
          <cell r="R438" t="str">
            <v>31.12.9999</v>
          </cell>
          <cell r="S438" t="str">
            <v>500000000106</v>
          </cell>
          <cell r="T438">
            <v>0</v>
          </cell>
          <cell r="U438">
            <v>0</v>
          </cell>
          <cell r="V438" t="str">
            <v>00000005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>X</v>
          </cell>
          <cell r="AB438">
            <v>0</v>
          </cell>
          <cell r="AC438">
            <v>0</v>
          </cell>
          <cell r="AD438" t="str">
            <v>0.00</v>
          </cell>
          <cell r="AE438" t="str">
            <v>0.00</v>
          </cell>
          <cell r="AF438">
            <v>0</v>
          </cell>
          <cell r="AG438">
            <v>0</v>
          </cell>
          <cell r="AH438">
            <v>0</v>
          </cell>
          <cell r="AI438" t="str">
            <v>HMS-PD-43/45</v>
          </cell>
          <cell r="AJ438">
            <v>1000</v>
          </cell>
          <cell r="AK438">
            <v>38036.841999999997</v>
          </cell>
        </row>
        <row r="439">
          <cell r="C439" t="str">
            <v>M</v>
          </cell>
          <cell r="D439" t="str">
            <v>01455300OI</v>
          </cell>
          <cell r="E439" t="str">
            <v>HMS-PD-43/45</v>
          </cell>
          <cell r="F439" t="str">
            <v>5320</v>
          </cell>
          <cell r="G439" t="str">
            <v>1</v>
          </cell>
          <cell r="H439" t="str">
            <v>1</v>
          </cell>
          <cell r="I439" t="str">
            <v>HMS-PD-43/45</v>
          </cell>
          <cell r="J439" t="str">
            <v>TO</v>
          </cell>
          <cell r="K439" t="str">
            <v>0060</v>
          </cell>
          <cell r="L439" t="str">
            <v>L</v>
          </cell>
          <cell r="M439" t="str">
            <v>000000000000250187</v>
          </cell>
          <cell r="N439" t="str">
            <v>Sodium  Hydroxide (โซดาไฟ) 50%</v>
          </cell>
          <cell r="O439" t="str">
            <v>KG</v>
          </cell>
          <cell r="P439">
            <v>0</v>
          </cell>
          <cell r="Q439" t="str">
            <v>01.09.2009</v>
          </cell>
          <cell r="R439" t="str">
            <v>31.12.9999</v>
          </cell>
          <cell r="S439" t="str">
            <v>500000000106</v>
          </cell>
          <cell r="T439">
            <v>0</v>
          </cell>
          <cell r="U439">
            <v>0</v>
          </cell>
          <cell r="V439" t="str">
            <v>00000006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>X</v>
          </cell>
          <cell r="AB439">
            <v>0</v>
          </cell>
          <cell r="AC439">
            <v>0</v>
          </cell>
          <cell r="AD439" t="str">
            <v>0.00</v>
          </cell>
          <cell r="AE439" t="str">
            <v>0.00</v>
          </cell>
          <cell r="AF439">
            <v>0</v>
          </cell>
          <cell r="AG439">
            <v>0</v>
          </cell>
          <cell r="AH439">
            <v>0</v>
          </cell>
          <cell r="AI439" t="str">
            <v>HMS-PD-43/45</v>
          </cell>
          <cell r="AJ439">
            <v>1000</v>
          </cell>
          <cell r="AK439">
            <v>33810.525999999998</v>
          </cell>
        </row>
        <row r="440">
          <cell r="C440" t="str">
            <v>M</v>
          </cell>
          <cell r="D440" t="str">
            <v>01455300OI</v>
          </cell>
          <cell r="E440" t="str">
            <v>HMS-PD-43/45</v>
          </cell>
          <cell r="F440" t="str">
            <v>5320</v>
          </cell>
          <cell r="G440" t="str">
            <v>1</v>
          </cell>
          <cell r="H440" t="str">
            <v>1</v>
          </cell>
          <cell r="I440" t="str">
            <v>HMS-PD-43/45</v>
          </cell>
          <cell r="J440" t="str">
            <v>TO</v>
          </cell>
          <cell r="K440" t="str">
            <v>0070</v>
          </cell>
          <cell r="L440" t="str">
            <v>L</v>
          </cell>
          <cell r="M440" t="str">
            <v>000000000000250186</v>
          </cell>
          <cell r="N440" t="str">
            <v>Activated Carbon Nuchar SA-PCL(20.4 kg.)</v>
          </cell>
          <cell r="O440" t="str">
            <v>KG</v>
          </cell>
          <cell r="P440">
            <v>0</v>
          </cell>
          <cell r="Q440" t="str">
            <v>01.09.2009</v>
          </cell>
          <cell r="R440" t="str">
            <v>31.12.9999</v>
          </cell>
          <cell r="S440" t="str">
            <v>500000000106</v>
          </cell>
          <cell r="T440">
            <v>0</v>
          </cell>
          <cell r="U440">
            <v>0</v>
          </cell>
          <cell r="V440" t="str">
            <v>00000007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>X</v>
          </cell>
          <cell r="AB440">
            <v>0</v>
          </cell>
          <cell r="AC440">
            <v>0</v>
          </cell>
          <cell r="AD440" t="str">
            <v>0.00</v>
          </cell>
          <cell r="AE440" t="str">
            <v>0.00</v>
          </cell>
          <cell r="AF440">
            <v>0</v>
          </cell>
          <cell r="AG440">
            <v>0</v>
          </cell>
          <cell r="AH440">
            <v>0</v>
          </cell>
          <cell r="AI440" t="str">
            <v>HMS-PD-43/45</v>
          </cell>
          <cell r="AJ440">
            <v>1000</v>
          </cell>
          <cell r="AK440">
            <v>1859.579</v>
          </cell>
        </row>
        <row r="441">
          <cell r="C441" t="str">
            <v>M</v>
          </cell>
          <cell r="D441" t="str">
            <v>01455300OI</v>
          </cell>
          <cell r="E441" t="str">
            <v>HMS-PD-43/45</v>
          </cell>
          <cell r="F441" t="str">
            <v>5320</v>
          </cell>
          <cell r="G441" t="str">
            <v>1</v>
          </cell>
          <cell r="H441" t="str">
            <v>1</v>
          </cell>
          <cell r="I441" t="str">
            <v>HMS-PD-43/45</v>
          </cell>
          <cell r="J441" t="str">
            <v>TO</v>
          </cell>
          <cell r="K441" t="str">
            <v>0080</v>
          </cell>
          <cell r="L441" t="str">
            <v>L</v>
          </cell>
          <cell r="M441" t="str">
            <v>000000000000250184</v>
          </cell>
          <cell r="N441" t="str">
            <v>Filter  Aid Celatom FW-14  20kg.</v>
          </cell>
          <cell r="O441" t="str">
            <v>KG</v>
          </cell>
          <cell r="P441">
            <v>0</v>
          </cell>
          <cell r="Q441" t="str">
            <v>01.09.2009</v>
          </cell>
          <cell r="R441" t="str">
            <v>31.12.9999</v>
          </cell>
          <cell r="S441" t="str">
            <v>500000000106</v>
          </cell>
          <cell r="T441">
            <v>0</v>
          </cell>
          <cell r="U441">
            <v>0</v>
          </cell>
          <cell r="V441" t="str">
            <v>00000008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>X</v>
          </cell>
          <cell r="AB441">
            <v>0</v>
          </cell>
          <cell r="AC441">
            <v>0</v>
          </cell>
          <cell r="AD441" t="str">
            <v>0.00</v>
          </cell>
          <cell r="AE441" t="str">
            <v>0.00</v>
          </cell>
          <cell r="AF441">
            <v>0</v>
          </cell>
          <cell r="AG441">
            <v>0</v>
          </cell>
          <cell r="AH441">
            <v>0</v>
          </cell>
          <cell r="AI441" t="str">
            <v>HMS-PD-43/45</v>
          </cell>
          <cell r="AJ441">
            <v>1000</v>
          </cell>
          <cell r="AK441">
            <v>8452.6319999999996</v>
          </cell>
        </row>
        <row r="442">
          <cell r="C442" t="str">
            <v>M</v>
          </cell>
          <cell r="D442" t="str">
            <v>01455300OI</v>
          </cell>
          <cell r="E442" t="str">
            <v>HMS-PD-43/45</v>
          </cell>
          <cell r="F442" t="str">
            <v>5320</v>
          </cell>
          <cell r="G442" t="str">
            <v>1</v>
          </cell>
          <cell r="H442" t="str">
            <v>1</v>
          </cell>
          <cell r="I442" t="str">
            <v>HMS-PD-43/45</v>
          </cell>
          <cell r="J442" t="str">
            <v>TO</v>
          </cell>
          <cell r="K442" t="str">
            <v>0090</v>
          </cell>
          <cell r="L442" t="str">
            <v>L</v>
          </cell>
          <cell r="M442" t="str">
            <v>000000000000250162</v>
          </cell>
          <cell r="N442" t="str">
            <v>Sodium  Carbonate 20 Kg./Bag</v>
          </cell>
          <cell r="O442" t="str">
            <v>KG</v>
          </cell>
          <cell r="P442">
            <v>0</v>
          </cell>
          <cell r="Q442" t="str">
            <v>01.08.2010</v>
          </cell>
          <cell r="R442" t="str">
            <v>31.12.9999</v>
          </cell>
          <cell r="S442" t="str">
            <v>500000000480</v>
          </cell>
          <cell r="T442">
            <v>0</v>
          </cell>
          <cell r="U442">
            <v>0</v>
          </cell>
          <cell r="V442" t="str">
            <v>00000009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>X</v>
          </cell>
          <cell r="AB442">
            <v>0</v>
          </cell>
          <cell r="AC442">
            <v>0</v>
          </cell>
          <cell r="AD442" t="str">
            <v>0.00</v>
          </cell>
          <cell r="AE442" t="str">
            <v>0.00</v>
          </cell>
          <cell r="AF442">
            <v>0</v>
          </cell>
          <cell r="AG442">
            <v>0</v>
          </cell>
          <cell r="AH442">
            <v>0</v>
          </cell>
          <cell r="AI442" t="str">
            <v>HMS-PD-43/45</v>
          </cell>
          <cell r="AJ442">
            <v>1000</v>
          </cell>
          <cell r="AK442">
            <v>591.68399999999997</v>
          </cell>
        </row>
        <row r="443">
          <cell r="C443" t="str">
            <v>M</v>
          </cell>
          <cell r="D443" t="str">
            <v>01455300OI</v>
          </cell>
          <cell r="E443" t="str">
            <v>HMS-PD-43/45</v>
          </cell>
          <cell r="F443" t="str">
            <v>5320</v>
          </cell>
          <cell r="G443" t="str">
            <v>1</v>
          </cell>
          <cell r="H443" t="str">
            <v>1</v>
          </cell>
          <cell r="I443" t="str">
            <v>HMS-PD-43/45</v>
          </cell>
          <cell r="J443" t="str">
            <v>TO</v>
          </cell>
          <cell r="K443" t="str">
            <v>0100</v>
          </cell>
          <cell r="L443" t="str">
            <v>L</v>
          </cell>
          <cell r="M443" t="str">
            <v>000000000000200053</v>
          </cell>
          <cell r="N443" t="str">
            <v>Treated Water</v>
          </cell>
          <cell r="O443" t="str">
            <v>M3</v>
          </cell>
          <cell r="P443" t="str">
            <v>X</v>
          </cell>
          <cell r="Q443" t="str">
            <v>01.09.2009</v>
          </cell>
          <cell r="R443" t="str">
            <v>31.12.9999</v>
          </cell>
          <cell r="S443" t="str">
            <v>500000000106</v>
          </cell>
          <cell r="T443">
            <v>0</v>
          </cell>
          <cell r="U443">
            <v>0</v>
          </cell>
          <cell r="V443" t="str">
            <v>00000010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>X</v>
          </cell>
          <cell r="AB443">
            <v>0</v>
          </cell>
          <cell r="AC443">
            <v>0</v>
          </cell>
          <cell r="AD443" t="str">
            <v>0.00</v>
          </cell>
          <cell r="AE443" t="str">
            <v>0.00</v>
          </cell>
          <cell r="AF443">
            <v>0</v>
          </cell>
          <cell r="AG443">
            <v>0</v>
          </cell>
          <cell r="AH443">
            <v>0</v>
          </cell>
          <cell r="AI443" t="str">
            <v>HMS-PD-43/45</v>
          </cell>
          <cell r="AJ443">
            <v>1000</v>
          </cell>
          <cell r="AK443">
            <v>8452.6319999999996</v>
          </cell>
        </row>
        <row r="444">
          <cell r="C444" t="str">
            <v>M</v>
          </cell>
          <cell r="D444" t="str">
            <v>01455300OI</v>
          </cell>
          <cell r="E444" t="str">
            <v>HMS-PD-43/45</v>
          </cell>
          <cell r="F444" t="str">
            <v>5320</v>
          </cell>
          <cell r="G444" t="str">
            <v>1</v>
          </cell>
          <cell r="H444" t="str">
            <v>1</v>
          </cell>
          <cell r="I444" t="str">
            <v>HMS-PD-43/45</v>
          </cell>
          <cell r="J444" t="str">
            <v>TO</v>
          </cell>
          <cell r="K444" t="str">
            <v>0110</v>
          </cell>
          <cell r="L444" t="str">
            <v>L</v>
          </cell>
          <cell r="M444" t="str">
            <v>000000000000250176</v>
          </cell>
          <cell r="N444" t="str">
            <v>Electricity</v>
          </cell>
          <cell r="O444" t="str">
            <v>KWH</v>
          </cell>
          <cell r="P444">
            <v>0</v>
          </cell>
          <cell r="Q444" t="str">
            <v>01.09.2009</v>
          </cell>
          <cell r="R444" t="str">
            <v>31.12.9999</v>
          </cell>
          <cell r="S444" t="str">
            <v>500000000106</v>
          </cell>
          <cell r="T444">
            <v>0</v>
          </cell>
          <cell r="U444">
            <v>0</v>
          </cell>
          <cell r="V444" t="str">
            <v>00000011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>X</v>
          </cell>
          <cell r="AB444">
            <v>0</v>
          </cell>
          <cell r="AC444">
            <v>0</v>
          </cell>
          <cell r="AD444" t="str">
            <v>0.00</v>
          </cell>
          <cell r="AE444" t="str">
            <v>0.00</v>
          </cell>
          <cell r="AF444">
            <v>0</v>
          </cell>
          <cell r="AG444">
            <v>0</v>
          </cell>
          <cell r="AH444">
            <v>0</v>
          </cell>
          <cell r="AI444" t="str">
            <v>HMS-PD-43/45</v>
          </cell>
          <cell r="AJ444">
            <v>1000</v>
          </cell>
          <cell r="AK444">
            <v>54942.105000000003</v>
          </cell>
        </row>
        <row r="445">
          <cell r="C445" t="str">
            <v>M</v>
          </cell>
          <cell r="D445" t="str">
            <v>01455300OI</v>
          </cell>
          <cell r="E445" t="str">
            <v>HMS-PD-43/45</v>
          </cell>
          <cell r="F445" t="str">
            <v>5320</v>
          </cell>
          <cell r="G445" t="str">
            <v>1</v>
          </cell>
          <cell r="H445" t="str">
            <v>1</v>
          </cell>
          <cell r="I445" t="str">
            <v>HMS-PD-43/45</v>
          </cell>
          <cell r="J445" t="str">
            <v>TO</v>
          </cell>
          <cell r="K445" t="str">
            <v>0120</v>
          </cell>
          <cell r="L445" t="str">
            <v>L</v>
          </cell>
          <cell r="M445" t="str">
            <v>000000000000200052</v>
          </cell>
          <cell r="N445" t="str">
            <v>Steam</v>
          </cell>
          <cell r="O445" t="str">
            <v>TO</v>
          </cell>
          <cell r="P445" t="str">
            <v>X</v>
          </cell>
          <cell r="Q445" t="str">
            <v>01.09.2009</v>
          </cell>
          <cell r="R445" t="str">
            <v>31.12.9999</v>
          </cell>
          <cell r="S445" t="str">
            <v>500000000106</v>
          </cell>
          <cell r="T445">
            <v>0</v>
          </cell>
          <cell r="U445">
            <v>0</v>
          </cell>
          <cell r="V445" t="str">
            <v>00000012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 t="str">
            <v>X</v>
          </cell>
          <cell r="AB445">
            <v>0</v>
          </cell>
          <cell r="AC445">
            <v>0</v>
          </cell>
          <cell r="AD445" t="str">
            <v>0.00</v>
          </cell>
          <cell r="AE445" t="str">
            <v>0.00</v>
          </cell>
          <cell r="AF445">
            <v>0</v>
          </cell>
          <cell r="AG445">
            <v>0</v>
          </cell>
          <cell r="AH445">
            <v>0</v>
          </cell>
          <cell r="AI445" t="str">
            <v>HMS-PD-43/45</v>
          </cell>
          <cell r="AJ445">
            <v>1000</v>
          </cell>
          <cell r="AK445">
            <v>1690.5260000000001</v>
          </cell>
        </row>
        <row r="446">
          <cell r="C446" t="str">
            <v>M</v>
          </cell>
          <cell r="D446" t="str">
            <v>01455300OI</v>
          </cell>
          <cell r="E446" t="str">
            <v>HMS-PD-43/45</v>
          </cell>
          <cell r="F446" t="str">
            <v>5320</v>
          </cell>
          <cell r="G446" t="str">
            <v>1</v>
          </cell>
          <cell r="H446" t="str">
            <v>1</v>
          </cell>
          <cell r="I446" t="str">
            <v>HMS-PD-43/45</v>
          </cell>
          <cell r="J446" t="str">
            <v>TO</v>
          </cell>
          <cell r="K446" t="str">
            <v>0130</v>
          </cell>
          <cell r="L446" t="str">
            <v>L</v>
          </cell>
          <cell r="M446" t="str">
            <v>000000000000600192</v>
          </cell>
          <cell r="N446" t="str">
            <v>Plastic Drum 200 Liter HI90</v>
          </cell>
          <cell r="O446" t="str">
            <v>EA</v>
          </cell>
          <cell r="P446">
            <v>0</v>
          </cell>
          <cell r="Q446" t="str">
            <v>01.09.2009</v>
          </cell>
          <cell r="R446" t="str">
            <v>31.12.9999</v>
          </cell>
          <cell r="S446" t="str">
            <v>500000000106</v>
          </cell>
          <cell r="T446">
            <v>0</v>
          </cell>
          <cell r="U446">
            <v>0</v>
          </cell>
          <cell r="V446" t="str">
            <v>00000013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>X</v>
          </cell>
          <cell r="AB446">
            <v>0</v>
          </cell>
          <cell r="AC446">
            <v>0</v>
          </cell>
          <cell r="AD446" t="str">
            <v>0.00</v>
          </cell>
          <cell r="AE446" t="str">
            <v>0.00</v>
          </cell>
          <cell r="AF446">
            <v>0</v>
          </cell>
          <cell r="AG446">
            <v>0</v>
          </cell>
          <cell r="AH446">
            <v>0</v>
          </cell>
          <cell r="AI446" t="str">
            <v>HMS-PD-43/45</v>
          </cell>
          <cell r="AJ446">
            <v>1000</v>
          </cell>
          <cell r="AK446">
            <v>3333.3330000000001</v>
          </cell>
        </row>
        <row r="447">
          <cell r="C447" t="str">
            <v>M</v>
          </cell>
          <cell r="D447" t="str">
            <v>01460300AB</v>
          </cell>
          <cell r="E447" t="str">
            <v>Glucose Syrup-BK-43/40</v>
          </cell>
          <cell r="F447" t="str">
            <v>5320</v>
          </cell>
          <cell r="G447" t="str">
            <v>1</v>
          </cell>
          <cell r="H447" t="str">
            <v>1</v>
          </cell>
          <cell r="I447" t="str">
            <v>Glucose Syrup 43 Be'/Tanker-URC</v>
          </cell>
          <cell r="J447" t="str">
            <v>TO</v>
          </cell>
          <cell r="K447" t="str">
            <v>0010</v>
          </cell>
          <cell r="L447" t="str">
            <v>L</v>
          </cell>
          <cell r="M447" t="str">
            <v>000000000000200050</v>
          </cell>
          <cell r="N447" t="str">
            <v>Slurry</v>
          </cell>
          <cell r="O447" t="str">
            <v>TO</v>
          </cell>
          <cell r="P447" t="str">
            <v>X</v>
          </cell>
          <cell r="Q447" t="str">
            <v>01.09.2009</v>
          </cell>
          <cell r="R447" t="str">
            <v>31.12.9999</v>
          </cell>
          <cell r="S447" t="str">
            <v>500000000106</v>
          </cell>
          <cell r="T447">
            <v>0</v>
          </cell>
          <cell r="U447">
            <v>0</v>
          </cell>
          <cell r="V447" t="str">
            <v>00000001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>X</v>
          </cell>
          <cell r="AB447">
            <v>0</v>
          </cell>
          <cell r="AC447">
            <v>0</v>
          </cell>
          <cell r="AD447" t="str">
            <v>0.00</v>
          </cell>
          <cell r="AE447" t="str">
            <v>0.00</v>
          </cell>
          <cell r="AF447">
            <v>0</v>
          </cell>
          <cell r="AG447">
            <v>0</v>
          </cell>
          <cell r="AH447">
            <v>0</v>
          </cell>
          <cell r="AI447" t="str">
            <v>Glucose Syrup-BK-43/40</v>
          </cell>
          <cell r="AJ447">
            <v>1000</v>
          </cell>
          <cell r="AK447">
            <v>1864.989</v>
          </cell>
        </row>
        <row r="448">
          <cell r="C448" t="str">
            <v>M</v>
          </cell>
          <cell r="D448" t="str">
            <v>01460300AB</v>
          </cell>
          <cell r="E448" t="str">
            <v>Glucose Syrup-BK-43/40</v>
          </cell>
          <cell r="F448" t="str">
            <v>5320</v>
          </cell>
          <cell r="G448" t="str">
            <v>1</v>
          </cell>
          <cell r="H448" t="str">
            <v>1</v>
          </cell>
          <cell r="I448" t="str">
            <v>Glucose Syrup 43 Be'/Tanker-URC</v>
          </cell>
          <cell r="J448" t="str">
            <v>TO</v>
          </cell>
          <cell r="K448" t="str">
            <v>0020</v>
          </cell>
          <cell r="L448" t="str">
            <v>L</v>
          </cell>
          <cell r="M448" t="str">
            <v>000000000000250164</v>
          </cell>
          <cell r="N448" t="str">
            <v>Liquozyme Supra (gallon/30kg.)</v>
          </cell>
          <cell r="O448" t="str">
            <v>KG</v>
          </cell>
          <cell r="P448">
            <v>0</v>
          </cell>
          <cell r="Q448" t="str">
            <v>01.09.2009</v>
          </cell>
          <cell r="R448" t="str">
            <v>31.12.9999</v>
          </cell>
          <cell r="S448" t="str">
            <v>500000000106</v>
          </cell>
          <cell r="T448">
            <v>0</v>
          </cell>
          <cell r="U448">
            <v>0</v>
          </cell>
          <cell r="V448" t="str">
            <v>00000002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>X</v>
          </cell>
          <cell r="AB448">
            <v>0</v>
          </cell>
          <cell r="AC448">
            <v>0</v>
          </cell>
          <cell r="AD448" t="str">
            <v>0.00</v>
          </cell>
          <cell r="AE448" t="str">
            <v>0.00</v>
          </cell>
          <cell r="AF448">
            <v>0</v>
          </cell>
          <cell r="AG448">
            <v>0</v>
          </cell>
          <cell r="AH448">
            <v>0</v>
          </cell>
          <cell r="AI448" t="str">
            <v>Glucose Syrup-BK-43/40</v>
          </cell>
          <cell r="AJ448">
            <v>1000</v>
          </cell>
          <cell r="AK448">
            <v>514.73699999999997</v>
          </cell>
        </row>
        <row r="449">
          <cell r="C449" t="str">
            <v>M</v>
          </cell>
          <cell r="D449" t="str">
            <v>01460300AB</v>
          </cell>
          <cell r="E449" t="str">
            <v>Glucose Syrup-BK-43/40</v>
          </cell>
          <cell r="F449" t="str">
            <v>5320</v>
          </cell>
          <cell r="G449" t="str">
            <v>1</v>
          </cell>
          <cell r="H449" t="str">
            <v>1</v>
          </cell>
          <cell r="I449" t="str">
            <v>Glucose Syrup 43 Be'/Tanker-URC</v>
          </cell>
          <cell r="J449" t="str">
            <v>TO</v>
          </cell>
          <cell r="K449" t="str">
            <v>0030</v>
          </cell>
          <cell r="L449" t="str">
            <v>L</v>
          </cell>
          <cell r="M449" t="str">
            <v>000000000000250158</v>
          </cell>
          <cell r="N449" t="str">
            <v>Fungamyl 800L (30kg / drum)</v>
          </cell>
          <cell r="O449" t="str">
            <v>KG</v>
          </cell>
          <cell r="P449">
            <v>0</v>
          </cell>
          <cell r="Q449" t="str">
            <v>01.09.2009</v>
          </cell>
          <cell r="R449" t="str">
            <v>31.12.9999</v>
          </cell>
          <cell r="S449" t="str">
            <v>500000000106</v>
          </cell>
          <cell r="T449">
            <v>0</v>
          </cell>
          <cell r="U449">
            <v>0</v>
          </cell>
          <cell r="V449" t="str">
            <v>00000003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>X</v>
          </cell>
          <cell r="AB449">
            <v>0</v>
          </cell>
          <cell r="AC449">
            <v>0</v>
          </cell>
          <cell r="AD449" t="str">
            <v>0.00</v>
          </cell>
          <cell r="AE449" t="str">
            <v>0.00</v>
          </cell>
          <cell r="AF449">
            <v>0</v>
          </cell>
          <cell r="AG449">
            <v>0</v>
          </cell>
          <cell r="AH449">
            <v>0</v>
          </cell>
          <cell r="AI449" t="str">
            <v>Glucose Syrup-BK-43/40</v>
          </cell>
          <cell r="AJ449">
            <v>1000</v>
          </cell>
          <cell r="AK449">
            <v>343.15800000000002</v>
          </cell>
        </row>
        <row r="450">
          <cell r="C450" t="str">
            <v>M</v>
          </cell>
          <cell r="D450" t="str">
            <v>01460300AB</v>
          </cell>
          <cell r="E450" t="str">
            <v>Glucose Syrup-BK-43/40</v>
          </cell>
          <cell r="F450" t="str">
            <v>5320</v>
          </cell>
          <cell r="G450" t="str">
            <v>1</v>
          </cell>
          <cell r="H450" t="str">
            <v>1</v>
          </cell>
          <cell r="I450" t="str">
            <v>Glucose Syrup 43 Be'/Tanker-URC</v>
          </cell>
          <cell r="J450" t="str">
            <v>TO</v>
          </cell>
          <cell r="K450" t="str">
            <v>0040</v>
          </cell>
          <cell r="L450" t="str">
            <v>L</v>
          </cell>
          <cell r="M450" t="str">
            <v>000000000000250152</v>
          </cell>
          <cell r="N450" t="str">
            <v>Sodium Matabisulphite 25kg.</v>
          </cell>
          <cell r="O450" t="str">
            <v>KG</v>
          </cell>
          <cell r="P450">
            <v>0</v>
          </cell>
          <cell r="Q450" t="str">
            <v>01.09.2009</v>
          </cell>
          <cell r="R450" t="str">
            <v>31.12.9999</v>
          </cell>
          <cell r="S450" t="str">
            <v>500000000106</v>
          </cell>
          <cell r="T450">
            <v>0</v>
          </cell>
          <cell r="U450">
            <v>0</v>
          </cell>
          <cell r="V450" t="str">
            <v>00000004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>X</v>
          </cell>
          <cell r="AB450">
            <v>0</v>
          </cell>
          <cell r="AC450">
            <v>0</v>
          </cell>
          <cell r="AD450" t="str">
            <v>0.00</v>
          </cell>
          <cell r="AE450" t="str">
            <v>0.00</v>
          </cell>
          <cell r="AF450">
            <v>0</v>
          </cell>
          <cell r="AG450">
            <v>0</v>
          </cell>
          <cell r="AH450">
            <v>0</v>
          </cell>
          <cell r="AI450" t="str">
            <v>Glucose Syrup-BK-43/40</v>
          </cell>
          <cell r="AJ450">
            <v>1000</v>
          </cell>
          <cell r="AK450">
            <v>669.15800000000002</v>
          </cell>
        </row>
        <row r="451">
          <cell r="C451" t="str">
            <v>M</v>
          </cell>
          <cell r="D451" t="str">
            <v>01460300AB</v>
          </cell>
          <cell r="E451" t="str">
            <v>Glucose Syrup-BK-43/40</v>
          </cell>
          <cell r="F451" t="str">
            <v>5320</v>
          </cell>
          <cell r="G451" t="str">
            <v>1</v>
          </cell>
          <cell r="H451" t="str">
            <v>1</v>
          </cell>
          <cell r="I451" t="str">
            <v>Glucose Syrup 43 Be'/Tanker-URC</v>
          </cell>
          <cell r="J451" t="str">
            <v>TO</v>
          </cell>
          <cell r="K451" t="str">
            <v>0050</v>
          </cell>
          <cell r="L451" t="str">
            <v>L</v>
          </cell>
          <cell r="M451" t="str">
            <v>000000000000250160</v>
          </cell>
          <cell r="N451" t="str">
            <v>Hydrochloric  Acid 35%</v>
          </cell>
          <cell r="O451" t="str">
            <v>KG</v>
          </cell>
          <cell r="P451">
            <v>0</v>
          </cell>
          <cell r="Q451" t="str">
            <v>01.09.2009</v>
          </cell>
          <cell r="R451" t="str">
            <v>31.12.9999</v>
          </cell>
          <cell r="S451" t="str">
            <v>500000000106</v>
          </cell>
          <cell r="T451">
            <v>0</v>
          </cell>
          <cell r="U451">
            <v>0</v>
          </cell>
          <cell r="V451" t="str">
            <v>00000005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>X</v>
          </cell>
          <cell r="AB451">
            <v>0</v>
          </cell>
          <cell r="AC451">
            <v>0</v>
          </cell>
          <cell r="AD451" t="str">
            <v>0.00</v>
          </cell>
          <cell r="AE451" t="str">
            <v>0.00</v>
          </cell>
          <cell r="AF451">
            <v>0</v>
          </cell>
          <cell r="AG451">
            <v>0</v>
          </cell>
          <cell r="AH451">
            <v>0</v>
          </cell>
          <cell r="AI451" t="str">
            <v>Glucose Syrup-BK-43/40</v>
          </cell>
          <cell r="AJ451">
            <v>1000</v>
          </cell>
          <cell r="AK451">
            <v>38605.262999999999</v>
          </cell>
        </row>
        <row r="452">
          <cell r="C452" t="str">
            <v>M</v>
          </cell>
          <cell r="D452" t="str">
            <v>01460300AB</v>
          </cell>
          <cell r="E452" t="str">
            <v>Glucose Syrup-BK-43/40</v>
          </cell>
          <cell r="F452" t="str">
            <v>5320</v>
          </cell>
          <cell r="G452" t="str">
            <v>1</v>
          </cell>
          <cell r="H452" t="str">
            <v>1</v>
          </cell>
          <cell r="I452" t="str">
            <v>Glucose Syrup 43 Be'/Tanker-URC</v>
          </cell>
          <cell r="J452" t="str">
            <v>TO</v>
          </cell>
          <cell r="K452" t="str">
            <v>0060</v>
          </cell>
          <cell r="L452" t="str">
            <v>L</v>
          </cell>
          <cell r="M452" t="str">
            <v>000000000000250187</v>
          </cell>
          <cell r="N452" t="str">
            <v>Sodium  Hydroxide (โซดาไฟ) 50%</v>
          </cell>
          <cell r="O452" t="str">
            <v>KG</v>
          </cell>
          <cell r="P452">
            <v>0</v>
          </cell>
          <cell r="Q452" t="str">
            <v>01.09.2009</v>
          </cell>
          <cell r="R452" t="str">
            <v>31.12.9999</v>
          </cell>
          <cell r="S452" t="str">
            <v>500000000106</v>
          </cell>
          <cell r="T452">
            <v>0</v>
          </cell>
          <cell r="U452">
            <v>0</v>
          </cell>
          <cell r="V452" t="str">
            <v>00000006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>X</v>
          </cell>
          <cell r="AB452">
            <v>0</v>
          </cell>
          <cell r="AC452">
            <v>0</v>
          </cell>
          <cell r="AD452" t="str">
            <v>0.00</v>
          </cell>
          <cell r="AE452" t="str">
            <v>0.00</v>
          </cell>
          <cell r="AF452">
            <v>0</v>
          </cell>
          <cell r="AG452">
            <v>0</v>
          </cell>
          <cell r="AH452">
            <v>0</v>
          </cell>
          <cell r="AI452" t="str">
            <v>Glucose Syrup-BK-43/40</v>
          </cell>
          <cell r="AJ452">
            <v>1000</v>
          </cell>
          <cell r="AK452">
            <v>34315.788999999997</v>
          </cell>
        </row>
        <row r="453">
          <cell r="C453" t="str">
            <v>M</v>
          </cell>
          <cell r="D453" t="str">
            <v>01460300AB</v>
          </cell>
          <cell r="E453" t="str">
            <v>Glucose Syrup-BK-43/40</v>
          </cell>
          <cell r="F453" t="str">
            <v>5320</v>
          </cell>
          <cell r="G453" t="str">
            <v>1</v>
          </cell>
          <cell r="H453" t="str">
            <v>1</v>
          </cell>
          <cell r="I453" t="str">
            <v>Glucose Syrup 43 Be'/Tanker-URC</v>
          </cell>
          <cell r="J453" t="str">
            <v>TO</v>
          </cell>
          <cell r="K453" t="str">
            <v>0080</v>
          </cell>
          <cell r="L453" t="str">
            <v>L</v>
          </cell>
          <cell r="M453" t="str">
            <v>000000000000250814</v>
          </cell>
          <cell r="N453" t="str">
            <v>Filter Aid K700  20kg.</v>
          </cell>
          <cell r="O453" t="str">
            <v>KG</v>
          </cell>
          <cell r="P453">
            <v>0</v>
          </cell>
          <cell r="Q453" t="str">
            <v>06.12.2012</v>
          </cell>
          <cell r="R453" t="str">
            <v>31.12.9999</v>
          </cell>
          <cell r="S453" t="str">
            <v>500000000598</v>
          </cell>
          <cell r="T453">
            <v>0</v>
          </cell>
          <cell r="U453">
            <v>0</v>
          </cell>
          <cell r="V453" t="str">
            <v>00000008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>X</v>
          </cell>
          <cell r="AB453">
            <v>0</v>
          </cell>
          <cell r="AC453">
            <v>0</v>
          </cell>
          <cell r="AD453" t="str">
            <v>0.00</v>
          </cell>
          <cell r="AE453" t="str">
            <v>0.00</v>
          </cell>
          <cell r="AF453">
            <v>0</v>
          </cell>
          <cell r="AG453">
            <v>0</v>
          </cell>
          <cell r="AH453">
            <v>0</v>
          </cell>
          <cell r="AI453" t="str">
            <v>Glucose Syrup-BK-43/40</v>
          </cell>
          <cell r="AJ453">
            <v>1000</v>
          </cell>
          <cell r="AK453">
            <v>8578.9470000000001</v>
          </cell>
        </row>
        <row r="454">
          <cell r="C454" t="str">
            <v>M</v>
          </cell>
          <cell r="D454" t="str">
            <v>01460300AB</v>
          </cell>
          <cell r="E454" t="str">
            <v>Glucose Syrup-BK-43/40</v>
          </cell>
          <cell r="F454" t="str">
            <v>5320</v>
          </cell>
          <cell r="G454" t="str">
            <v>1</v>
          </cell>
          <cell r="H454" t="str">
            <v>1</v>
          </cell>
          <cell r="I454" t="str">
            <v>Glucose Syrup 43 Be'/Tanker-URC</v>
          </cell>
          <cell r="J454" t="str">
            <v>TO</v>
          </cell>
          <cell r="K454" t="str">
            <v>0090</v>
          </cell>
          <cell r="L454" t="str">
            <v>L</v>
          </cell>
          <cell r="M454" t="str">
            <v>000000000000250162</v>
          </cell>
          <cell r="N454" t="str">
            <v>Sodium  Carbonate 20 Kg./Bag</v>
          </cell>
          <cell r="O454" t="str">
            <v>KG</v>
          </cell>
          <cell r="P454">
            <v>0</v>
          </cell>
          <cell r="Q454" t="str">
            <v>01.08.2010</v>
          </cell>
          <cell r="R454" t="str">
            <v>31.12.9999</v>
          </cell>
          <cell r="S454" t="str">
            <v>500000000480</v>
          </cell>
          <cell r="T454">
            <v>0</v>
          </cell>
          <cell r="U454">
            <v>0</v>
          </cell>
          <cell r="V454" t="str">
            <v>00000009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>X</v>
          </cell>
          <cell r="AB454">
            <v>0</v>
          </cell>
          <cell r="AC454">
            <v>0</v>
          </cell>
          <cell r="AD454" t="str">
            <v>0.00</v>
          </cell>
          <cell r="AE454" t="str">
            <v>0.00</v>
          </cell>
          <cell r="AF454">
            <v>0</v>
          </cell>
          <cell r="AG454">
            <v>0</v>
          </cell>
          <cell r="AH454">
            <v>0</v>
          </cell>
          <cell r="AI454" t="str">
            <v>Glucose Syrup-BK-43/40</v>
          </cell>
          <cell r="AJ454">
            <v>1000</v>
          </cell>
          <cell r="AK454">
            <v>600.52599999999995</v>
          </cell>
        </row>
        <row r="455">
          <cell r="C455" t="str">
            <v>M</v>
          </cell>
          <cell r="D455" t="str">
            <v>01460300AB</v>
          </cell>
          <cell r="E455" t="str">
            <v>Glucose Syrup-BK-43/40</v>
          </cell>
          <cell r="F455" t="str">
            <v>5320</v>
          </cell>
          <cell r="G455" t="str">
            <v>1</v>
          </cell>
          <cell r="H455" t="str">
            <v>1</v>
          </cell>
          <cell r="I455" t="str">
            <v>Glucose Syrup 43 Be'/Tanker-URC</v>
          </cell>
          <cell r="J455" t="str">
            <v>TO</v>
          </cell>
          <cell r="K455" t="str">
            <v>0100</v>
          </cell>
          <cell r="L455" t="str">
            <v>L</v>
          </cell>
          <cell r="M455" t="str">
            <v>000000000000200053</v>
          </cell>
          <cell r="N455" t="str">
            <v>Treated Water</v>
          </cell>
          <cell r="O455" t="str">
            <v>M3</v>
          </cell>
          <cell r="P455" t="str">
            <v>X</v>
          </cell>
          <cell r="Q455" t="str">
            <v>01.09.2009</v>
          </cell>
          <cell r="R455" t="str">
            <v>31.12.9999</v>
          </cell>
          <cell r="S455" t="str">
            <v>500000000106</v>
          </cell>
          <cell r="T455">
            <v>0</v>
          </cell>
          <cell r="U455">
            <v>0</v>
          </cell>
          <cell r="V455" t="str">
            <v>00000010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>X</v>
          </cell>
          <cell r="AB455">
            <v>0</v>
          </cell>
          <cell r="AC455">
            <v>0</v>
          </cell>
          <cell r="AD455" t="str">
            <v>0.00</v>
          </cell>
          <cell r="AE455" t="str">
            <v>0.00</v>
          </cell>
          <cell r="AF455">
            <v>0</v>
          </cell>
          <cell r="AG455">
            <v>0</v>
          </cell>
          <cell r="AH455">
            <v>0</v>
          </cell>
          <cell r="AI455" t="str">
            <v>Glucose Syrup-BK-43/40</v>
          </cell>
          <cell r="AJ455">
            <v>1000</v>
          </cell>
          <cell r="AK455">
            <v>8578.9470000000001</v>
          </cell>
        </row>
        <row r="456">
          <cell r="C456" t="str">
            <v>M</v>
          </cell>
          <cell r="D456" t="str">
            <v>01460300AB</v>
          </cell>
          <cell r="E456" t="str">
            <v>Glucose Syrup-BK-43/40</v>
          </cell>
          <cell r="F456" t="str">
            <v>5320</v>
          </cell>
          <cell r="G456" t="str">
            <v>1</v>
          </cell>
          <cell r="H456" t="str">
            <v>1</v>
          </cell>
          <cell r="I456" t="str">
            <v>Glucose Syrup 43 Be'/Tanker-URC</v>
          </cell>
          <cell r="J456" t="str">
            <v>TO</v>
          </cell>
          <cell r="K456" t="str">
            <v>0110</v>
          </cell>
          <cell r="L456" t="str">
            <v>L</v>
          </cell>
          <cell r="M456" t="str">
            <v>000000000000250176</v>
          </cell>
          <cell r="N456" t="str">
            <v>Electricity</v>
          </cell>
          <cell r="O456" t="str">
            <v>KWH</v>
          </cell>
          <cell r="P456">
            <v>0</v>
          </cell>
          <cell r="Q456" t="str">
            <v>01.09.2009</v>
          </cell>
          <cell r="R456" t="str">
            <v>31.12.9999</v>
          </cell>
          <cell r="S456" t="str">
            <v>500000000106</v>
          </cell>
          <cell r="T456">
            <v>0</v>
          </cell>
          <cell r="U456">
            <v>0</v>
          </cell>
          <cell r="V456" t="str">
            <v>00000011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>X</v>
          </cell>
          <cell r="AB456">
            <v>0</v>
          </cell>
          <cell r="AC456">
            <v>0</v>
          </cell>
          <cell r="AD456" t="str">
            <v>0.00</v>
          </cell>
          <cell r="AE456" t="str">
            <v>0.00</v>
          </cell>
          <cell r="AF456">
            <v>0</v>
          </cell>
          <cell r="AG456">
            <v>0</v>
          </cell>
          <cell r="AH456">
            <v>0</v>
          </cell>
          <cell r="AI456" t="str">
            <v>Glucose Syrup-BK-43/40</v>
          </cell>
          <cell r="AJ456">
            <v>1000</v>
          </cell>
          <cell r="AK456">
            <v>55763.158000000003</v>
          </cell>
        </row>
        <row r="457">
          <cell r="C457" t="str">
            <v>M</v>
          </cell>
          <cell r="D457" t="str">
            <v>01460300AB</v>
          </cell>
          <cell r="E457" t="str">
            <v>Glucose Syrup-BK-43/40</v>
          </cell>
          <cell r="F457" t="str">
            <v>5320</v>
          </cell>
          <cell r="G457" t="str">
            <v>1</v>
          </cell>
          <cell r="H457" t="str">
            <v>1</v>
          </cell>
          <cell r="I457" t="str">
            <v>Glucose Syrup 43 Be'/Tanker-URC</v>
          </cell>
          <cell r="J457" t="str">
            <v>TO</v>
          </cell>
          <cell r="K457" t="str">
            <v>0120</v>
          </cell>
          <cell r="L457" t="str">
            <v>L</v>
          </cell>
          <cell r="M457" t="str">
            <v>000000000000200052</v>
          </cell>
          <cell r="N457" t="str">
            <v>Steam</v>
          </cell>
          <cell r="O457" t="str">
            <v>TO</v>
          </cell>
          <cell r="P457" t="str">
            <v>X</v>
          </cell>
          <cell r="Q457" t="str">
            <v>01.09.2009</v>
          </cell>
          <cell r="R457" t="str">
            <v>31.12.9999</v>
          </cell>
          <cell r="S457" t="str">
            <v>500000000106</v>
          </cell>
          <cell r="T457">
            <v>0</v>
          </cell>
          <cell r="U457">
            <v>0</v>
          </cell>
          <cell r="V457" t="str">
            <v>00000012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>X</v>
          </cell>
          <cell r="AB457">
            <v>0</v>
          </cell>
          <cell r="AC457">
            <v>0</v>
          </cell>
          <cell r="AD457" t="str">
            <v>0.00</v>
          </cell>
          <cell r="AE457" t="str">
            <v>0.00</v>
          </cell>
          <cell r="AF457">
            <v>0</v>
          </cell>
          <cell r="AG457">
            <v>0</v>
          </cell>
          <cell r="AH457">
            <v>0</v>
          </cell>
          <cell r="AI457" t="str">
            <v>Glucose Syrup-BK-43/40</v>
          </cell>
          <cell r="AJ457">
            <v>1000</v>
          </cell>
          <cell r="AK457">
            <v>1715.789</v>
          </cell>
        </row>
        <row r="458">
          <cell r="C458" t="str">
            <v>M</v>
          </cell>
          <cell r="D458" t="str">
            <v>01460300AB</v>
          </cell>
          <cell r="E458" t="str">
            <v>Glucose Syrup-BK-43/40</v>
          </cell>
          <cell r="F458" t="str">
            <v>5320</v>
          </cell>
          <cell r="G458" t="str">
            <v>1</v>
          </cell>
          <cell r="H458" t="str">
            <v>1</v>
          </cell>
          <cell r="I458" t="str">
            <v>Glucose Syrup 43 Be'/Tanker-URC</v>
          </cell>
          <cell r="J458" t="str">
            <v>TO</v>
          </cell>
          <cell r="K458" t="str">
            <v>0130</v>
          </cell>
          <cell r="L458" t="str">
            <v>L</v>
          </cell>
          <cell r="M458" t="str">
            <v>000000000000250750</v>
          </cell>
          <cell r="N458" t="str">
            <v>Activated Carbon YL303(20kg/bag)</v>
          </cell>
          <cell r="O458" t="str">
            <v>KG</v>
          </cell>
          <cell r="P458">
            <v>0</v>
          </cell>
          <cell r="Q458" t="str">
            <v>03.01.2013</v>
          </cell>
          <cell r="R458" t="str">
            <v>31.12.9999</v>
          </cell>
          <cell r="S458" t="str">
            <v>500000000603</v>
          </cell>
          <cell r="T458">
            <v>0</v>
          </cell>
          <cell r="U458">
            <v>0</v>
          </cell>
          <cell r="V458" t="str">
            <v>00000014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>X</v>
          </cell>
          <cell r="AB458">
            <v>0</v>
          </cell>
          <cell r="AC458">
            <v>0</v>
          </cell>
          <cell r="AD458" t="str">
            <v>0.00</v>
          </cell>
          <cell r="AE458" t="str">
            <v>0.00</v>
          </cell>
          <cell r="AF458">
            <v>0</v>
          </cell>
          <cell r="AG458">
            <v>0</v>
          </cell>
          <cell r="AH458">
            <v>0</v>
          </cell>
          <cell r="AI458" t="str">
            <v>Glucose Syrup-BK-43/40</v>
          </cell>
          <cell r="AJ458">
            <v>1000</v>
          </cell>
          <cell r="AK458">
            <v>675</v>
          </cell>
        </row>
        <row r="459">
          <cell r="C459" t="str">
            <v>M</v>
          </cell>
          <cell r="D459" t="str">
            <v>01460300AB</v>
          </cell>
          <cell r="E459" t="str">
            <v>Glucose Syrup-BK-43/40</v>
          </cell>
          <cell r="F459" t="str">
            <v>5320</v>
          </cell>
          <cell r="G459" t="str">
            <v>1</v>
          </cell>
          <cell r="H459" t="str">
            <v>1</v>
          </cell>
          <cell r="I459" t="str">
            <v>Glucose Syrup 43 Be'/Tanker-URC</v>
          </cell>
          <cell r="J459" t="str">
            <v>TO</v>
          </cell>
          <cell r="K459" t="str">
            <v>0140</v>
          </cell>
          <cell r="L459" t="str">
            <v>L</v>
          </cell>
          <cell r="M459" t="str">
            <v>000000000000250631</v>
          </cell>
          <cell r="N459" t="str">
            <v>Activated Carbon S4W10LT-01 (20 kg/Bag)</v>
          </cell>
          <cell r="O459" t="str">
            <v>KG</v>
          </cell>
          <cell r="P459">
            <v>0</v>
          </cell>
          <cell r="Q459" t="str">
            <v>03.01.2013</v>
          </cell>
          <cell r="R459" t="str">
            <v>31.12.9999</v>
          </cell>
          <cell r="S459" t="str">
            <v>500000000603</v>
          </cell>
          <cell r="T459">
            <v>0</v>
          </cell>
          <cell r="U459">
            <v>0</v>
          </cell>
          <cell r="V459" t="str">
            <v>00000017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>X</v>
          </cell>
          <cell r="AB459">
            <v>0</v>
          </cell>
          <cell r="AC459">
            <v>0</v>
          </cell>
          <cell r="AD459" t="str">
            <v>0.00</v>
          </cell>
          <cell r="AE459" t="str">
            <v>0.00</v>
          </cell>
          <cell r="AF459">
            <v>0</v>
          </cell>
          <cell r="AG459">
            <v>0</v>
          </cell>
          <cell r="AH459">
            <v>0</v>
          </cell>
          <cell r="AI459" t="str">
            <v>Glucose Syrup-BK-43/40</v>
          </cell>
          <cell r="AJ459">
            <v>1000</v>
          </cell>
          <cell r="AK459">
            <v>225</v>
          </cell>
        </row>
        <row r="460">
          <cell r="C460" t="str">
            <v>M</v>
          </cell>
          <cell r="D460" t="str">
            <v>01460300AE</v>
          </cell>
          <cell r="E460" t="str">
            <v>Glucose Syrup-Flexi-43/40</v>
          </cell>
          <cell r="F460" t="str">
            <v>5320</v>
          </cell>
          <cell r="G460" t="str">
            <v>1</v>
          </cell>
          <cell r="H460" t="str">
            <v>1</v>
          </cell>
          <cell r="I460" t="str">
            <v>Glucose Syrup-Flexi-42/40</v>
          </cell>
          <cell r="J460" t="str">
            <v>TO</v>
          </cell>
          <cell r="K460" t="str">
            <v>0010</v>
          </cell>
          <cell r="L460" t="str">
            <v>L</v>
          </cell>
          <cell r="M460" t="str">
            <v>000000000000200050</v>
          </cell>
          <cell r="N460" t="str">
            <v>Slurry</v>
          </cell>
          <cell r="O460" t="str">
            <v>TO</v>
          </cell>
          <cell r="P460" t="str">
            <v>X</v>
          </cell>
          <cell r="Q460" t="str">
            <v>01.09.2009</v>
          </cell>
          <cell r="R460" t="str">
            <v>31.12.9999</v>
          </cell>
          <cell r="S460" t="str">
            <v>500000000106</v>
          </cell>
          <cell r="T460">
            <v>0</v>
          </cell>
          <cell r="U460">
            <v>0</v>
          </cell>
          <cell r="V460" t="str">
            <v>00000001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>X</v>
          </cell>
          <cell r="AB460">
            <v>0</v>
          </cell>
          <cell r="AC460">
            <v>0</v>
          </cell>
          <cell r="AD460" t="str">
            <v>0.00</v>
          </cell>
          <cell r="AE460" t="str">
            <v>0.00</v>
          </cell>
          <cell r="AF460">
            <v>0</v>
          </cell>
          <cell r="AG460">
            <v>0</v>
          </cell>
          <cell r="AH460">
            <v>0</v>
          </cell>
          <cell r="AI460" t="str">
            <v>Glucose Syrup-Flexi-43/40</v>
          </cell>
          <cell r="AJ460">
            <v>1000</v>
          </cell>
          <cell r="AK460">
            <v>1837.529</v>
          </cell>
        </row>
        <row r="461">
          <cell r="C461" t="str">
            <v>M</v>
          </cell>
          <cell r="D461" t="str">
            <v>01460300AE</v>
          </cell>
          <cell r="E461" t="str">
            <v>Glucose Syrup-Flexi-43/40</v>
          </cell>
          <cell r="F461" t="str">
            <v>5320</v>
          </cell>
          <cell r="G461" t="str">
            <v>1</v>
          </cell>
          <cell r="H461" t="str">
            <v>1</v>
          </cell>
          <cell r="I461" t="str">
            <v>Glucose Syrup-Flexi-42/40</v>
          </cell>
          <cell r="J461" t="str">
            <v>TO</v>
          </cell>
          <cell r="K461" t="str">
            <v>0020</v>
          </cell>
          <cell r="L461" t="str">
            <v>L</v>
          </cell>
          <cell r="M461" t="str">
            <v>000000000000250164</v>
          </cell>
          <cell r="N461" t="str">
            <v>Liquozyme Supra (gallon/30kg.)</v>
          </cell>
          <cell r="O461" t="str">
            <v>KG</v>
          </cell>
          <cell r="P461">
            <v>0</v>
          </cell>
          <cell r="Q461" t="str">
            <v>01.09.2009</v>
          </cell>
          <cell r="R461" t="str">
            <v>31.12.9999</v>
          </cell>
          <cell r="S461" t="str">
            <v>500000000106</v>
          </cell>
          <cell r="T461">
            <v>0</v>
          </cell>
          <cell r="U461">
            <v>0</v>
          </cell>
          <cell r="V461" t="str">
            <v>00000002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>X</v>
          </cell>
          <cell r="AB461">
            <v>0</v>
          </cell>
          <cell r="AC461">
            <v>0</v>
          </cell>
          <cell r="AD461" t="str">
            <v>0.00</v>
          </cell>
          <cell r="AE461" t="str">
            <v>0.00</v>
          </cell>
          <cell r="AF461">
            <v>0</v>
          </cell>
          <cell r="AG461">
            <v>0</v>
          </cell>
          <cell r="AH461">
            <v>0</v>
          </cell>
          <cell r="AI461" t="str">
            <v>Glucose Syrup-Flexi-43/40</v>
          </cell>
          <cell r="AJ461">
            <v>1000</v>
          </cell>
          <cell r="AK461">
            <v>507.15800000000002</v>
          </cell>
        </row>
        <row r="462">
          <cell r="C462" t="str">
            <v>M</v>
          </cell>
          <cell r="D462" t="str">
            <v>01460300AE</v>
          </cell>
          <cell r="E462" t="str">
            <v>Glucose Syrup-Flexi-43/40</v>
          </cell>
          <cell r="F462" t="str">
            <v>5320</v>
          </cell>
          <cell r="G462" t="str">
            <v>1</v>
          </cell>
          <cell r="H462" t="str">
            <v>1</v>
          </cell>
          <cell r="I462" t="str">
            <v>Glucose Syrup-Flexi-42/40</v>
          </cell>
          <cell r="J462" t="str">
            <v>TO</v>
          </cell>
          <cell r="K462" t="str">
            <v>0030</v>
          </cell>
          <cell r="L462" t="str">
            <v>L</v>
          </cell>
          <cell r="M462" t="str">
            <v>000000000000250158</v>
          </cell>
          <cell r="N462" t="str">
            <v>Fungamyl 800L (30kg / drum)</v>
          </cell>
          <cell r="O462" t="str">
            <v>KG</v>
          </cell>
          <cell r="P462">
            <v>0</v>
          </cell>
          <cell r="Q462" t="str">
            <v>01.09.2009</v>
          </cell>
          <cell r="R462" t="str">
            <v>31.12.9999</v>
          </cell>
          <cell r="S462" t="str">
            <v>500000000106</v>
          </cell>
          <cell r="T462">
            <v>0</v>
          </cell>
          <cell r="U462">
            <v>0</v>
          </cell>
          <cell r="V462" t="str">
            <v>00000003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>X</v>
          </cell>
          <cell r="AB462">
            <v>0</v>
          </cell>
          <cell r="AC462">
            <v>0</v>
          </cell>
          <cell r="AD462" t="str">
            <v>0.00</v>
          </cell>
          <cell r="AE462" t="str">
            <v>0.00</v>
          </cell>
          <cell r="AF462">
            <v>0</v>
          </cell>
          <cell r="AG462">
            <v>0</v>
          </cell>
          <cell r="AH462">
            <v>0</v>
          </cell>
          <cell r="AI462" t="str">
            <v>Glucose Syrup-Flexi-43/40</v>
          </cell>
          <cell r="AJ462">
            <v>1000</v>
          </cell>
          <cell r="AK462">
            <v>338.10500000000002</v>
          </cell>
        </row>
        <row r="463">
          <cell r="C463" t="str">
            <v>M</v>
          </cell>
          <cell r="D463" t="str">
            <v>01460300AE</v>
          </cell>
          <cell r="E463" t="str">
            <v>Glucose Syrup-Flexi-43/40</v>
          </cell>
          <cell r="F463" t="str">
            <v>5320</v>
          </cell>
          <cell r="G463" t="str">
            <v>1</v>
          </cell>
          <cell r="H463" t="str">
            <v>1</v>
          </cell>
          <cell r="I463" t="str">
            <v>Glucose Syrup-Flexi-42/40</v>
          </cell>
          <cell r="J463" t="str">
            <v>TO</v>
          </cell>
          <cell r="K463" t="str">
            <v>0040</v>
          </cell>
          <cell r="L463" t="str">
            <v>L</v>
          </cell>
          <cell r="M463" t="str">
            <v>000000000000250152</v>
          </cell>
          <cell r="N463" t="str">
            <v>Sodium Matabisulphite 25kg.</v>
          </cell>
          <cell r="O463" t="str">
            <v>KG</v>
          </cell>
          <cell r="P463">
            <v>0</v>
          </cell>
          <cell r="Q463" t="str">
            <v>01.09.2009</v>
          </cell>
          <cell r="R463" t="str">
            <v>31.12.9999</v>
          </cell>
          <cell r="S463" t="str">
            <v>500000000106</v>
          </cell>
          <cell r="T463">
            <v>0</v>
          </cell>
          <cell r="U463">
            <v>0</v>
          </cell>
          <cell r="V463" t="str">
            <v>00000004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>X</v>
          </cell>
          <cell r="AB463">
            <v>0</v>
          </cell>
          <cell r="AC463">
            <v>0</v>
          </cell>
          <cell r="AD463" t="str">
            <v>0.00</v>
          </cell>
          <cell r="AE463" t="str">
            <v>0.00</v>
          </cell>
          <cell r="AF463">
            <v>0</v>
          </cell>
          <cell r="AG463">
            <v>0</v>
          </cell>
          <cell r="AH463">
            <v>0</v>
          </cell>
          <cell r="AI463" t="str">
            <v>Glucose Syrup-Flexi-43/40</v>
          </cell>
          <cell r="AJ463">
            <v>1000</v>
          </cell>
          <cell r="AK463">
            <v>659.30499999999995</v>
          </cell>
        </row>
        <row r="464">
          <cell r="C464" t="str">
            <v>M</v>
          </cell>
          <cell r="D464" t="str">
            <v>01460300AE</v>
          </cell>
          <cell r="E464" t="str">
            <v>Glucose Syrup-Flexi-43/40</v>
          </cell>
          <cell r="F464" t="str">
            <v>5320</v>
          </cell>
          <cell r="G464" t="str">
            <v>1</v>
          </cell>
          <cell r="H464" t="str">
            <v>1</v>
          </cell>
          <cell r="I464" t="str">
            <v>Glucose Syrup-Flexi-42/40</v>
          </cell>
          <cell r="J464" t="str">
            <v>TO</v>
          </cell>
          <cell r="K464" t="str">
            <v>0050</v>
          </cell>
          <cell r="L464" t="str">
            <v>L</v>
          </cell>
          <cell r="M464" t="str">
            <v>000000000000250160</v>
          </cell>
          <cell r="N464" t="str">
            <v>Hydrochloric  Acid 35%</v>
          </cell>
          <cell r="O464" t="str">
            <v>KG</v>
          </cell>
          <cell r="P464">
            <v>0</v>
          </cell>
          <cell r="Q464" t="str">
            <v>01.09.2009</v>
          </cell>
          <cell r="R464" t="str">
            <v>31.12.9999</v>
          </cell>
          <cell r="S464" t="str">
            <v>500000000106</v>
          </cell>
          <cell r="T464">
            <v>0</v>
          </cell>
          <cell r="U464">
            <v>0</v>
          </cell>
          <cell r="V464" t="str">
            <v>00000005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>X</v>
          </cell>
          <cell r="AB464">
            <v>0</v>
          </cell>
          <cell r="AC464">
            <v>0</v>
          </cell>
          <cell r="AD464" t="str">
            <v>0.00</v>
          </cell>
          <cell r="AE464" t="str">
            <v>0.00</v>
          </cell>
          <cell r="AF464">
            <v>0</v>
          </cell>
          <cell r="AG464">
            <v>0</v>
          </cell>
          <cell r="AH464">
            <v>0</v>
          </cell>
          <cell r="AI464" t="str">
            <v>Glucose Syrup-Flexi-43/40</v>
          </cell>
          <cell r="AJ464">
            <v>1000</v>
          </cell>
          <cell r="AK464">
            <v>38036.841999999997</v>
          </cell>
        </row>
        <row r="465">
          <cell r="C465" t="str">
            <v>M</v>
          </cell>
          <cell r="D465" t="str">
            <v>01460300AE</v>
          </cell>
          <cell r="E465" t="str">
            <v>Glucose Syrup-Flexi-43/40</v>
          </cell>
          <cell r="F465" t="str">
            <v>5320</v>
          </cell>
          <cell r="G465" t="str">
            <v>1</v>
          </cell>
          <cell r="H465" t="str">
            <v>1</v>
          </cell>
          <cell r="I465" t="str">
            <v>Glucose Syrup-Flexi-42/40</v>
          </cell>
          <cell r="J465" t="str">
            <v>TO</v>
          </cell>
          <cell r="K465" t="str">
            <v>0060</v>
          </cell>
          <cell r="L465" t="str">
            <v>L</v>
          </cell>
          <cell r="M465" t="str">
            <v>000000000000250187</v>
          </cell>
          <cell r="N465" t="str">
            <v>Sodium  Hydroxide (โซดาไฟ) 50%</v>
          </cell>
          <cell r="O465" t="str">
            <v>KG</v>
          </cell>
          <cell r="P465">
            <v>0</v>
          </cell>
          <cell r="Q465" t="str">
            <v>01.09.2009</v>
          </cell>
          <cell r="R465" t="str">
            <v>31.12.9999</v>
          </cell>
          <cell r="S465" t="str">
            <v>500000000106</v>
          </cell>
          <cell r="T465">
            <v>0</v>
          </cell>
          <cell r="U465">
            <v>0</v>
          </cell>
          <cell r="V465" t="str">
            <v>00000006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>X</v>
          </cell>
          <cell r="AB465">
            <v>0</v>
          </cell>
          <cell r="AC465">
            <v>0</v>
          </cell>
          <cell r="AD465" t="str">
            <v>0.00</v>
          </cell>
          <cell r="AE465" t="str">
            <v>0.00</v>
          </cell>
          <cell r="AF465">
            <v>0</v>
          </cell>
          <cell r="AG465">
            <v>0</v>
          </cell>
          <cell r="AH465">
            <v>0</v>
          </cell>
          <cell r="AI465" t="str">
            <v>Glucose Syrup-Flexi-43/40</v>
          </cell>
          <cell r="AJ465">
            <v>1000</v>
          </cell>
          <cell r="AK465">
            <v>33810.525999999998</v>
          </cell>
        </row>
        <row r="466">
          <cell r="C466" t="str">
            <v>M</v>
          </cell>
          <cell r="D466" t="str">
            <v>01460300AE</v>
          </cell>
          <cell r="E466" t="str">
            <v>Glucose Syrup-Flexi-43/40</v>
          </cell>
          <cell r="F466" t="str">
            <v>5320</v>
          </cell>
          <cell r="G466" t="str">
            <v>1</v>
          </cell>
          <cell r="H466" t="str">
            <v>1</v>
          </cell>
          <cell r="I466" t="str">
            <v>Glucose Syrup-Flexi-42/40</v>
          </cell>
          <cell r="J466" t="str">
            <v>TO</v>
          </cell>
          <cell r="K466" t="str">
            <v>0070</v>
          </cell>
          <cell r="L466" t="str">
            <v>L</v>
          </cell>
          <cell r="M466" t="str">
            <v>000000000000250750</v>
          </cell>
          <cell r="N466" t="str">
            <v>Activated Carbon YL303(20kg/bag)</v>
          </cell>
          <cell r="O466" t="str">
            <v>KG</v>
          </cell>
          <cell r="P466">
            <v>0</v>
          </cell>
          <cell r="Q466" t="str">
            <v>03.01.2013</v>
          </cell>
          <cell r="R466" t="str">
            <v>31.12.9999</v>
          </cell>
          <cell r="S466" t="str">
            <v>500000000603</v>
          </cell>
          <cell r="T466">
            <v>0</v>
          </cell>
          <cell r="U466">
            <v>0</v>
          </cell>
          <cell r="V466" t="str">
            <v>00000007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>X</v>
          </cell>
          <cell r="AB466">
            <v>0</v>
          </cell>
          <cell r="AC466">
            <v>0</v>
          </cell>
          <cell r="AD466" t="str">
            <v>0.00</v>
          </cell>
          <cell r="AE466" t="str">
            <v>0.00</v>
          </cell>
          <cell r="AF466">
            <v>0</v>
          </cell>
          <cell r="AG466">
            <v>0</v>
          </cell>
          <cell r="AH466">
            <v>0</v>
          </cell>
          <cell r="AI466" t="str">
            <v>Glucose Syrup-Flexi-43/40</v>
          </cell>
          <cell r="AJ466">
            <v>1000</v>
          </cell>
          <cell r="AK466">
            <v>675</v>
          </cell>
        </row>
        <row r="467">
          <cell r="C467" t="str">
            <v>M</v>
          </cell>
          <cell r="D467" t="str">
            <v>01460300AE</v>
          </cell>
          <cell r="E467" t="str">
            <v>Glucose Syrup-Flexi-43/40</v>
          </cell>
          <cell r="F467" t="str">
            <v>5320</v>
          </cell>
          <cell r="G467" t="str">
            <v>1</v>
          </cell>
          <cell r="H467" t="str">
            <v>1</v>
          </cell>
          <cell r="I467" t="str">
            <v>Glucose Syrup-Flexi-42/40</v>
          </cell>
          <cell r="J467" t="str">
            <v>TO</v>
          </cell>
          <cell r="K467" t="str">
            <v>0080</v>
          </cell>
          <cell r="L467" t="str">
            <v>L</v>
          </cell>
          <cell r="M467" t="str">
            <v>000000000000250814</v>
          </cell>
          <cell r="N467" t="str">
            <v>Filter Aid K700  20kg.</v>
          </cell>
          <cell r="O467" t="str">
            <v>KG</v>
          </cell>
          <cell r="P467">
            <v>0</v>
          </cell>
          <cell r="Q467" t="str">
            <v>01.09.2009</v>
          </cell>
          <cell r="R467" t="str">
            <v>31.12.9999</v>
          </cell>
          <cell r="S467" t="str">
            <v>500000000106</v>
          </cell>
          <cell r="T467">
            <v>0</v>
          </cell>
          <cell r="U467">
            <v>0</v>
          </cell>
          <cell r="V467" t="str">
            <v>00000008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>X</v>
          </cell>
          <cell r="AB467">
            <v>0</v>
          </cell>
          <cell r="AC467">
            <v>0</v>
          </cell>
          <cell r="AD467" t="str">
            <v>0.00</v>
          </cell>
          <cell r="AE467" t="str">
            <v>0.00</v>
          </cell>
          <cell r="AF467">
            <v>0</v>
          </cell>
          <cell r="AG467">
            <v>0</v>
          </cell>
          <cell r="AH467">
            <v>0</v>
          </cell>
          <cell r="AI467" t="str">
            <v>Glucose Syrup-Flexi-43/40</v>
          </cell>
          <cell r="AJ467">
            <v>1000</v>
          </cell>
          <cell r="AK467">
            <v>8452.6319999999996</v>
          </cell>
        </row>
        <row r="468">
          <cell r="C468" t="str">
            <v>M</v>
          </cell>
          <cell r="D468" t="str">
            <v>01460300AE</v>
          </cell>
          <cell r="E468" t="str">
            <v>Glucose Syrup-Flexi-43/40</v>
          </cell>
          <cell r="F468" t="str">
            <v>5320</v>
          </cell>
          <cell r="G468" t="str">
            <v>1</v>
          </cell>
          <cell r="H468" t="str">
            <v>1</v>
          </cell>
          <cell r="I468" t="str">
            <v>Glucose Syrup-Flexi-42/40</v>
          </cell>
          <cell r="J468" t="str">
            <v>TO</v>
          </cell>
          <cell r="K468" t="str">
            <v>0090</v>
          </cell>
          <cell r="L468" t="str">
            <v>L</v>
          </cell>
          <cell r="M468" t="str">
            <v>000000000000250162</v>
          </cell>
          <cell r="N468" t="str">
            <v>Sodium  Carbonate 20 Kg./Bag</v>
          </cell>
          <cell r="O468" t="str">
            <v>KG</v>
          </cell>
          <cell r="P468">
            <v>0</v>
          </cell>
          <cell r="Q468" t="str">
            <v>01.08.2010</v>
          </cell>
          <cell r="R468" t="str">
            <v>31.12.9999</v>
          </cell>
          <cell r="S468" t="str">
            <v>500000000480</v>
          </cell>
          <cell r="T468">
            <v>0</v>
          </cell>
          <cell r="U468">
            <v>0</v>
          </cell>
          <cell r="V468" t="str">
            <v>00000009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>X</v>
          </cell>
          <cell r="AB468">
            <v>0</v>
          </cell>
          <cell r="AC468">
            <v>0</v>
          </cell>
          <cell r="AD468" t="str">
            <v>0.00</v>
          </cell>
          <cell r="AE468" t="str">
            <v>0.00</v>
          </cell>
          <cell r="AF468">
            <v>0</v>
          </cell>
          <cell r="AG468">
            <v>0</v>
          </cell>
          <cell r="AH468">
            <v>0</v>
          </cell>
          <cell r="AI468" t="str">
            <v>Glucose Syrup-Flexi-43/40</v>
          </cell>
          <cell r="AJ468">
            <v>1000</v>
          </cell>
          <cell r="AK468">
            <v>591.68399999999997</v>
          </cell>
        </row>
        <row r="469">
          <cell r="C469" t="str">
            <v>M</v>
          </cell>
          <cell r="D469" t="str">
            <v>01460300AE</v>
          </cell>
          <cell r="E469" t="str">
            <v>Glucose Syrup-Flexi-43/40</v>
          </cell>
          <cell r="F469" t="str">
            <v>5320</v>
          </cell>
          <cell r="G469" t="str">
            <v>1</v>
          </cell>
          <cell r="H469" t="str">
            <v>1</v>
          </cell>
          <cell r="I469" t="str">
            <v>Glucose Syrup-Flexi-42/40</v>
          </cell>
          <cell r="J469" t="str">
            <v>TO</v>
          </cell>
          <cell r="K469" t="str">
            <v>0100</v>
          </cell>
          <cell r="L469" t="str">
            <v>L</v>
          </cell>
          <cell r="M469" t="str">
            <v>000000000000200053</v>
          </cell>
          <cell r="N469" t="str">
            <v>Treated Water</v>
          </cell>
          <cell r="O469" t="str">
            <v>M3</v>
          </cell>
          <cell r="P469" t="str">
            <v>X</v>
          </cell>
          <cell r="Q469" t="str">
            <v>01.09.2009</v>
          </cell>
          <cell r="R469" t="str">
            <v>31.12.9999</v>
          </cell>
          <cell r="S469" t="str">
            <v>500000000106</v>
          </cell>
          <cell r="T469">
            <v>0</v>
          </cell>
          <cell r="U469">
            <v>0</v>
          </cell>
          <cell r="V469" t="str">
            <v>00000010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>X</v>
          </cell>
          <cell r="AB469">
            <v>0</v>
          </cell>
          <cell r="AC469">
            <v>0</v>
          </cell>
          <cell r="AD469" t="str">
            <v>0.00</v>
          </cell>
          <cell r="AE469" t="str">
            <v>0.00</v>
          </cell>
          <cell r="AF469">
            <v>0</v>
          </cell>
          <cell r="AG469">
            <v>0</v>
          </cell>
          <cell r="AH469">
            <v>0</v>
          </cell>
          <cell r="AI469" t="str">
            <v>Glucose Syrup-Flexi-43/40</v>
          </cell>
          <cell r="AJ469">
            <v>1000</v>
          </cell>
          <cell r="AK469">
            <v>8452.6319999999996</v>
          </cell>
        </row>
        <row r="470">
          <cell r="C470" t="str">
            <v>M</v>
          </cell>
          <cell r="D470" t="str">
            <v>01460300AE</v>
          </cell>
          <cell r="E470" t="str">
            <v>Glucose Syrup-Flexi-43/40</v>
          </cell>
          <cell r="F470" t="str">
            <v>5320</v>
          </cell>
          <cell r="G470" t="str">
            <v>1</v>
          </cell>
          <cell r="H470" t="str">
            <v>1</v>
          </cell>
          <cell r="I470" t="str">
            <v>Glucose Syrup-Flexi-42/40</v>
          </cell>
          <cell r="J470" t="str">
            <v>TO</v>
          </cell>
          <cell r="K470" t="str">
            <v>0110</v>
          </cell>
          <cell r="L470" t="str">
            <v>L</v>
          </cell>
          <cell r="M470" t="str">
            <v>000000000000250176</v>
          </cell>
          <cell r="N470" t="str">
            <v>Electricity</v>
          </cell>
          <cell r="O470" t="str">
            <v>KWH</v>
          </cell>
          <cell r="P470">
            <v>0</v>
          </cell>
          <cell r="Q470" t="str">
            <v>01.09.2009</v>
          </cell>
          <cell r="R470" t="str">
            <v>31.12.9999</v>
          </cell>
          <cell r="S470" t="str">
            <v>500000000106</v>
          </cell>
          <cell r="T470">
            <v>0</v>
          </cell>
          <cell r="U470">
            <v>0</v>
          </cell>
          <cell r="V470" t="str">
            <v>00000011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>X</v>
          </cell>
          <cell r="AB470">
            <v>0</v>
          </cell>
          <cell r="AC470">
            <v>0</v>
          </cell>
          <cell r="AD470" t="str">
            <v>0.00</v>
          </cell>
          <cell r="AE470" t="str">
            <v>0.00</v>
          </cell>
          <cell r="AF470">
            <v>0</v>
          </cell>
          <cell r="AG470">
            <v>0</v>
          </cell>
          <cell r="AH470">
            <v>0</v>
          </cell>
          <cell r="AI470" t="str">
            <v>Glucose Syrup-Flexi-43/40</v>
          </cell>
          <cell r="AJ470">
            <v>1000</v>
          </cell>
          <cell r="AK470">
            <v>54942.105000000003</v>
          </cell>
        </row>
        <row r="471">
          <cell r="C471" t="str">
            <v>M</v>
          </cell>
          <cell r="D471" t="str">
            <v>01460300AE</v>
          </cell>
          <cell r="E471" t="str">
            <v>Glucose Syrup-Flexi-43/40</v>
          </cell>
          <cell r="F471" t="str">
            <v>5320</v>
          </cell>
          <cell r="G471" t="str">
            <v>1</v>
          </cell>
          <cell r="H471" t="str">
            <v>1</v>
          </cell>
          <cell r="I471" t="str">
            <v>Glucose Syrup-Flexi-42/40</v>
          </cell>
          <cell r="J471" t="str">
            <v>TO</v>
          </cell>
          <cell r="K471" t="str">
            <v>0120</v>
          </cell>
          <cell r="L471" t="str">
            <v>L</v>
          </cell>
          <cell r="M471" t="str">
            <v>000000000000200052</v>
          </cell>
          <cell r="N471" t="str">
            <v>Steam</v>
          </cell>
          <cell r="O471" t="str">
            <v>TO</v>
          </cell>
          <cell r="P471" t="str">
            <v>X</v>
          </cell>
          <cell r="Q471" t="str">
            <v>01.09.2009</v>
          </cell>
          <cell r="R471" t="str">
            <v>31.12.9999</v>
          </cell>
          <cell r="S471" t="str">
            <v>500000000106</v>
          </cell>
          <cell r="T471">
            <v>0</v>
          </cell>
          <cell r="U471">
            <v>0</v>
          </cell>
          <cell r="V471" t="str">
            <v>00000012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>X</v>
          </cell>
          <cell r="AB471">
            <v>0</v>
          </cell>
          <cell r="AC471">
            <v>0</v>
          </cell>
          <cell r="AD471" t="str">
            <v>0.00</v>
          </cell>
          <cell r="AE471" t="str">
            <v>0.00</v>
          </cell>
          <cell r="AF471">
            <v>0</v>
          </cell>
          <cell r="AG471">
            <v>0</v>
          </cell>
          <cell r="AH471">
            <v>0</v>
          </cell>
          <cell r="AI471" t="str">
            <v>Glucose Syrup-Flexi-43/40</v>
          </cell>
          <cell r="AJ471">
            <v>1000</v>
          </cell>
          <cell r="AK471">
            <v>1690.5260000000001</v>
          </cell>
        </row>
        <row r="472">
          <cell r="C472" t="str">
            <v>M</v>
          </cell>
          <cell r="D472" t="str">
            <v>01460300AE</v>
          </cell>
          <cell r="E472" t="str">
            <v>Glucose Syrup-Flexi-43/40</v>
          </cell>
          <cell r="F472" t="str">
            <v>5320</v>
          </cell>
          <cell r="G472" t="str">
            <v>1</v>
          </cell>
          <cell r="H472" t="str">
            <v>1</v>
          </cell>
          <cell r="I472" t="str">
            <v>Glucose Syrup-Flexi-42/40</v>
          </cell>
          <cell r="J472" t="str">
            <v>TO</v>
          </cell>
          <cell r="K472" t="str">
            <v>0130</v>
          </cell>
          <cell r="L472" t="str">
            <v>L</v>
          </cell>
          <cell r="M472" t="str">
            <v>000000000000600197</v>
          </cell>
          <cell r="N472" t="str">
            <v>Flexi bag with heating pad</v>
          </cell>
          <cell r="O472" t="str">
            <v>EA</v>
          </cell>
          <cell r="P472">
            <v>0</v>
          </cell>
          <cell r="Q472" t="str">
            <v>01.09.2009</v>
          </cell>
          <cell r="R472" t="str">
            <v>31.12.9999</v>
          </cell>
          <cell r="S472" t="str">
            <v>500000000106</v>
          </cell>
          <cell r="T472">
            <v>0</v>
          </cell>
          <cell r="U472">
            <v>0</v>
          </cell>
          <cell r="V472" t="str">
            <v>00000013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>X</v>
          </cell>
          <cell r="AB472">
            <v>0</v>
          </cell>
          <cell r="AC472">
            <v>0</v>
          </cell>
          <cell r="AD472" t="str">
            <v>0.00</v>
          </cell>
          <cell r="AE472" t="str">
            <v>0.00</v>
          </cell>
          <cell r="AF472">
            <v>0</v>
          </cell>
          <cell r="AG472">
            <v>0</v>
          </cell>
          <cell r="AH472">
            <v>0</v>
          </cell>
          <cell r="AI472" t="str">
            <v>Glucose Syrup-Flexi-43/40</v>
          </cell>
          <cell r="AJ472">
            <v>1000</v>
          </cell>
          <cell r="AK472">
            <v>41.667000000000002</v>
          </cell>
        </row>
        <row r="473">
          <cell r="C473" t="str">
            <v>M</v>
          </cell>
          <cell r="D473" t="str">
            <v>01460300AE</v>
          </cell>
          <cell r="E473" t="str">
            <v>Glucose Syrup-Flexi-43/40</v>
          </cell>
          <cell r="F473" t="str">
            <v>5320</v>
          </cell>
          <cell r="G473" t="str">
            <v>1</v>
          </cell>
          <cell r="H473" t="str">
            <v>1</v>
          </cell>
          <cell r="I473" t="str">
            <v>Glucose Syrup-Flexi-42/40</v>
          </cell>
          <cell r="J473" t="str">
            <v>TO</v>
          </cell>
          <cell r="K473" t="str">
            <v>0140</v>
          </cell>
          <cell r="L473" t="str">
            <v>L</v>
          </cell>
          <cell r="M473" t="str">
            <v>000000000000250631</v>
          </cell>
          <cell r="N473" t="str">
            <v>Activated Carbon S4W10LT-01 (20 kg/Bag)</v>
          </cell>
          <cell r="O473" t="str">
            <v>KG</v>
          </cell>
          <cell r="P473">
            <v>0</v>
          </cell>
          <cell r="Q473" t="str">
            <v>03.01.2013</v>
          </cell>
          <cell r="R473" t="str">
            <v>31.12.9999</v>
          </cell>
          <cell r="S473" t="str">
            <v>500000000603</v>
          </cell>
          <cell r="T473">
            <v>0</v>
          </cell>
          <cell r="U473">
            <v>0</v>
          </cell>
          <cell r="V473" t="str">
            <v>00000016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>X</v>
          </cell>
          <cell r="AB473">
            <v>0</v>
          </cell>
          <cell r="AC473">
            <v>0</v>
          </cell>
          <cell r="AD473" t="str">
            <v>0.00</v>
          </cell>
          <cell r="AE473" t="str">
            <v>0.00</v>
          </cell>
          <cell r="AF473">
            <v>0</v>
          </cell>
          <cell r="AG473">
            <v>0</v>
          </cell>
          <cell r="AH473">
            <v>0</v>
          </cell>
          <cell r="AI473" t="str">
            <v>Glucose Syrup-Flexi-43/40</v>
          </cell>
          <cell r="AJ473">
            <v>1000</v>
          </cell>
          <cell r="AK473">
            <v>225</v>
          </cell>
        </row>
        <row r="474">
          <cell r="C474" t="str">
            <v>M</v>
          </cell>
          <cell r="D474" t="str">
            <v>01460300OI</v>
          </cell>
          <cell r="E474" t="str">
            <v>Glucose Syrup-PD-43/40</v>
          </cell>
          <cell r="F474" t="str">
            <v>5320</v>
          </cell>
          <cell r="G474" t="str">
            <v>1</v>
          </cell>
          <cell r="H474" t="str">
            <v>1</v>
          </cell>
          <cell r="I474" t="str">
            <v>Glucose Syrup-PD-43/40</v>
          </cell>
          <cell r="J474" t="str">
            <v>TO</v>
          </cell>
          <cell r="K474" t="str">
            <v>0010</v>
          </cell>
          <cell r="L474" t="str">
            <v>L</v>
          </cell>
          <cell r="M474" t="str">
            <v>000000000000200050</v>
          </cell>
          <cell r="N474" t="str">
            <v>Slurry</v>
          </cell>
          <cell r="O474" t="str">
            <v>TO</v>
          </cell>
          <cell r="P474" t="str">
            <v>X</v>
          </cell>
          <cell r="Q474" t="str">
            <v>01.09.2009</v>
          </cell>
          <cell r="R474" t="str">
            <v>31.12.9999</v>
          </cell>
          <cell r="S474" t="str">
            <v>500000000106</v>
          </cell>
          <cell r="T474">
            <v>0</v>
          </cell>
          <cell r="U474">
            <v>0</v>
          </cell>
          <cell r="V474" t="str">
            <v>00000001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>X</v>
          </cell>
          <cell r="AB474">
            <v>0</v>
          </cell>
          <cell r="AC474">
            <v>0</v>
          </cell>
          <cell r="AD474" t="str">
            <v>0.00</v>
          </cell>
          <cell r="AE474" t="str">
            <v>0.00</v>
          </cell>
          <cell r="AF474">
            <v>0</v>
          </cell>
          <cell r="AG474">
            <v>0</v>
          </cell>
          <cell r="AH474">
            <v>0</v>
          </cell>
          <cell r="AI474" t="str">
            <v>Glucose Syrup-PD-43/40</v>
          </cell>
          <cell r="AJ474">
            <v>1000</v>
          </cell>
          <cell r="AK474">
            <v>1837.529</v>
          </cell>
        </row>
        <row r="475">
          <cell r="C475" t="str">
            <v>M</v>
          </cell>
          <cell r="D475" t="str">
            <v>01460300OI</v>
          </cell>
          <cell r="E475" t="str">
            <v>Glucose Syrup-PD-43/40</v>
          </cell>
          <cell r="F475" t="str">
            <v>5320</v>
          </cell>
          <cell r="G475" t="str">
            <v>1</v>
          </cell>
          <cell r="H475" t="str">
            <v>1</v>
          </cell>
          <cell r="I475" t="str">
            <v>Glucose Syrup-PD-43/40</v>
          </cell>
          <cell r="J475" t="str">
            <v>TO</v>
          </cell>
          <cell r="K475" t="str">
            <v>0020</v>
          </cell>
          <cell r="L475" t="str">
            <v>L</v>
          </cell>
          <cell r="M475" t="str">
            <v>000000000000250164</v>
          </cell>
          <cell r="N475" t="str">
            <v>Liquozyme Supra (gallon/30kg.)</v>
          </cell>
          <cell r="O475" t="str">
            <v>KG</v>
          </cell>
          <cell r="P475">
            <v>0</v>
          </cell>
          <cell r="Q475" t="str">
            <v>01.09.2009</v>
          </cell>
          <cell r="R475" t="str">
            <v>31.12.9999</v>
          </cell>
          <cell r="S475" t="str">
            <v>500000000106</v>
          </cell>
          <cell r="T475">
            <v>0</v>
          </cell>
          <cell r="U475">
            <v>0</v>
          </cell>
          <cell r="V475" t="str">
            <v>00000002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>X</v>
          </cell>
          <cell r="AB475">
            <v>0</v>
          </cell>
          <cell r="AC475">
            <v>0</v>
          </cell>
          <cell r="AD475" t="str">
            <v>0.00</v>
          </cell>
          <cell r="AE475" t="str">
            <v>0.00</v>
          </cell>
          <cell r="AF475">
            <v>0</v>
          </cell>
          <cell r="AG475">
            <v>0</v>
          </cell>
          <cell r="AH475">
            <v>0</v>
          </cell>
          <cell r="AI475" t="str">
            <v>Glucose Syrup-PD-43/40</v>
          </cell>
          <cell r="AJ475">
            <v>1000</v>
          </cell>
          <cell r="AK475">
            <v>507.15800000000002</v>
          </cell>
        </row>
        <row r="476">
          <cell r="C476" t="str">
            <v>M</v>
          </cell>
          <cell r="D476" t="str">
            <v>01460300OI</v>
          </cell>
          <cell r="E476" t="str">
            <v>Glucose Syrup-PD-43/40</v>
          </cell>
          <cell r="F476" t="str">
            <v>5320</v>
          </cell>
          <cell r="G476" t="str">
            <v>1</v>
          </cell>
          <cell r="H476" t="str">
            <v>1</v>
          </cell>
          <cell r="I476" t="str">
            <v>Glucose Syrup-PD-43/40</v>
          </cell>
          <cell r="J476" t="str">
            <v>TO</v>
          </cell>
          <cell r="K476" t="str">
            <v>0030</v>
          </cell>
          <cell r="L476" t="str">
            <v>L</v>
          </cell>
          <cell r="M476" t="str">
            <v>000000000000250158</v>
          </cell>
          <cell r="N476" t="str">
            <v>Fungamyl 800L (30kg / drum)</v>
          </cell>
          <cell r="O476" t="str">
            <v>KG</v>
          </cell>
          <cell r="P476">
            <v>0</v>
          </cell>
          <cell r="Q476" t="str">
            <v>01.09.2009</v>
          </cell>
          <cell r="R476" t="str">
            <v>31.12.9999</v>
          </cell>
          <cell r="S476" t="str">
            <v>500000000106</v>
          </cell>
          <cell r="T476">
            <v>0</v>
          </cell>
          <cell r="U476">
            <v>0</v>
          </cell>
          <cell r="V476" t="str">
            <v>00000003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>X</v>
          </cell>
          <cell r="AB476">
            <v>0</v>
          </cell>
          <cell r="AC476">
            <v>0</v>
          </cell>
          <cell r="AD476" t="str">
            <v>0.00</v>
          </cell>
          <cell r="AE476" t="str">
            <v>0.00</v>
          </cell>
          <cell r="AF476">
            <v>0</v>
          </cell>
          <cell r="AG476">
            <v>0</v>
          </cell>
          <cell r="AH476">
            <v>0</v>
          </cell>
          <cell r="AI476" t="str">
            <v>Glucose Syrup-PD-43/40</v>
          </cell>
          <cell r="AJ476">
            <v>1000</v>
          </cell>
          <cell r="AK476">
            <v>380.36799999999999</v>
          </cell>
        </row>
        <row r="477">
          <cell r="C477" t="str">
            <v>M</v>
          </cell>
          <cell r="D477" t="str">
            <v>01460300OI</v>
          </cell>
          <cell r="E477" t="str">
            <v>Glucose Syrup-PD-43/40</v>
          </cell>
          <cell r="F477" t="str">
            <v>5320</v>
          </cell>
          <cell r="G477" t="str">
            <v>1</v>
          </cell>
          <cell r="H477" t="str">
            <v>1</v>
          </cell>
          <cell r="I477" t="str">
            <v>Glucose Syrup-PD-43/40</v>
          </cell>
          <cell r="J477" t="str">
            <v>TO</v>
          </cell>
          <cell r="K477" t="str">
            <v>0040</v>
          </cell>
          <cell r="L477" t="str">
            <v>L</v>
          </cell>
          <cell r="M477" t="str">
            <v>000000000000250152</v>
          </cell>
          <cell r="N477" t="str">
            <v>Sodium Matabisulphite 25kg.</v>
          </cell>
          <cell r="O477" t="str">
            <v>KG</v>
          </cell>
          <cell r="P477">
            <v>0</v>
          </cell>
          <cell r="Q477" t="str">
            <v>01.09.2009</v>
          </cell>
          <cell r="R477" t="str">
            <v>31.12.9999</v>
          </cell>
          <cell r="S477" t="str">
            <v>500000000106</v>
          </cell>
          <cell r="T477">
            <v>0</v>
          </cell>
          <cell r="U477">
            <v>0</v>
          </cell>
          <cell r="V477" t="str">
            <v>00000004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>X</v>
          </cell>
          <cell r="AB477">
            <v>0</v>
          </cell>
          <cell r="AC477">
            <v>0</v>
          </cell>
          <cell r="AD477" t="str">
            <v>0.00</v>
          </cell>
          <cell r="AE477" t="str">
            <v>0.00</v>
          </cell>
          <cell r="AF477">
            <v>0</v>
          </cell>
          <cell r="AG477">
            <v>0</v>
          </cell>
          <cell r="AH477">
            <v>0</v>
          </cell>
          <cell r="AI477" t="str">
            <v>Glucose Syrup-PD-43/40</v>
          </cell>
          <cell r="AJ477">
            <v>1000</v>
          </cell>
          <cell r="AK477">
            <v>659.30499999999995</v>
          </cell>
        </row>
        <row r="478">
          <cell r="C478" t="str">
            <v>M</v>
          </cell>
          <cell r="D478" t="str">
            <v>01460300OI</v>
          </cell>
          <cell r="E478" t="str">
            <v>Glucose Syrup-PD-43/40</v>
          </cell>
          <cell r="F478" t="str">
            <v>5320</v>
          </cell>
          <cell r="G478" t="str">
            <v>1</v>
          </cell>
          <cell r="H478" t="str">
            <v>1</v>
          </cell>
          <cell r="I478" t="str">
            <v>Glucose Syrup-PD-43/40</v>
          </cell>
          <cell r="J478" t="str">
            <v>TO</v>
          </cell>
          <cell r="K478" t="str">
            <v>0050</v>
          </cell>
          <cell r="L478" t="str">
            <v>L</v>
          </cell>
          <cell r="M478" t="str">
            <v>000000000000250160</v>
          </cell>
          <cell r="N478" t="str">
            <v>Hydrochloric  Acid 35%</v>
          </cell>
          <cell r="O478" t="str">
            <v>KG</v>
          </cell>
          <cell r="P478">
            <v>0</v>
          </cell>
          <cell r="Q478" t="str">
            <v>01.09.2009</v>
          </cell>
          <cell r="R478" t="str">
            <v>31.12.9999</v>
          </cell>
          <cell r="S478" t="str">
            <v>500000000106</v>
          </cell>
          <cell r="T478">
            <v>0</v>
          </cell>
          <cell r="U478">
            <v>0</v>
          </cell>
          <cell r="V478" t="str">
            <v>00000005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>X</v>
          </cell>
          <cell r="AB478">
            <v>0</v>
          </cell>
          <cell r="AC478">
            <v>0</v>
          </cell>
          <cell r="AD478" t="str">
            <v>0.00</v>
          </cell>
          <cell r="AE478" t="str">
            <v>0.00</v>
          </cell>
          <cell r="AF478">
            <v>0</v>
          </cell>
          <cell r="AG478">
            <v>0</v>
          </cell>
          <cell r="AH478">
            <v>0</v>
          </cell>
          <cell r="AI478" t="str">
            <v>Glucose Syrup-PD-43/40</v>
          </cell>
          <cell r="AJ478">
            <v>1000</v>
          </cell>
          <cell r="AK478">
            <v>38036.841999999997</v>
          </cell>
        </row>
        <row r="479">
          <cell r="C479" t="str">
            <v>M</v>
          </cell>
          <cell r="D479" t="str">
            <v>01460300OI</v>
          </cell>
          <cell r="E479" t="str">
            <v>Glucose Syrup-PD-43/40</v>
          </cell>
          <cell r="F479" t="str">
            <v>5320</v>
          </cell>
          <cell r="G479" t="str">
            <v>1</v>
          </cell>
          <cell r="H479" t="str">
            <v>1</v>
          </cell>
          <cell r="I479" t="str">
            <v>Glucose Syrup-PD-43/40</v>
          </cell>
          <cell r="J479" t="str">
            <v>TO</v>
          </cell>
          <cell r="K479" t="str">
            <v>0060</v>
          </cell>
          <cell r="L479" t="str">
            <v>L</v>
          </cell>
          <cell r="M479" t="str">
            <v>000000000000250187</v>
          </cell>
          <cell r="N479" t="str">
            <v>Sodium  Hydroxide (โซดาไฟ) 50%</v>
          </cell>
          <cell r="O479" t="str">
            <v>KG</v>
          </cell>
          <cell r="P479">
            <v>0</v>
          </cell>
          <cell r="Q479" t="str">
            <v>01.09.2009</v>
          </cell>
          <cell r="R479" t="str">
            <v>31.12.9999</v>
          </cell>
          <cell r="S479" t="str">
            <v>500000000106</v>
          </cell>
          <cell r="T479">
            <v>0</v>
          </cell>
          <cell r="U479">
            <v>0</v>
          </cell>
          <cell r="V479" t="str">
            <v>00000006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>X</v>
          </cell>
          <cell r="AB479">
            <v>0</v>
          </cell>
          <cell r="AC479">
            <v>0</v>
          </cell>
          <cell r="AD479" t="str">
            <v>0.00</v>
          </cell>
          <cell r="AE479" t="str">
            <v>0.00</v>
          </cell>
          <cell r="AF479">
            <v>0</v>
          </cell>
          <cell r="AG479">
            <v>0</v>
          </cell>
          <cell r="AH479">
            <v>0</v>
          </cell>
          <cell r="AI479" t="str">
            <v>Glucose Syrup-PD-43/40</v>
          </cell>
          <cell r="AJ479">
            <v>1000</v>
          </cell>
          <cell r="AK479">
            <v>33810.525999999998</v>
          </cell>
        </row>
        <row r="480">
          <cell r="C480" t="str">
            <v>M</v>
          </cell>
          <cell r="D480" t="str">
            <v>01460300OI</v>
          </cell>
          <cell r="E480" t="str">
            <v>Glucose Syrup-PD-43/40</v>
          </cell>
          <cell r="F480" t="str">
            <v>5320</v>
          </cell>
          <cell r="G480" t="str">
            <v>1</v>
          </cell>
          <cell r="H480" t="str">
            <v>1</v>
          </cell>
          <cell r="I480" t="str">
            <v>Glucose Syrup-PD-43/40</v>
          </cell>
          <cell r="J480" t="str">
            <v>TO</v>
          </cell>
          <cell r="K480" t="str">
            <v>0070</v>
          </cell>
          <cell r="L480" t="str">
            <v>L</v>
          </cell>
          <cell r="M480" t="str">
            <v>000000000000250750</v>
          </cell>
          <cell r="N480" t="str">
            <v>Activated Carbon YL303(20kg/bag)</v>
          </cell>
          <cell r="O480" t="str">
            <v>KG</v>
          </cell>
          <cell r="P480">
            <v>0</v>
          </cell>
          <cell r="Q480" t="str">
            <v>03.01.2013</v>
          </cell>
          <cell r="R480" t="str">
            <v>31.12.9999</v>
          </cell>
          <cell r="S480" t="str">
            <v>500000000603</v>
          </cell>
          <cell r="T480">
            <v>0</v>
          </cell>
          <cell r="U480">
            <v>0</v>
          </cell>
          <cell r="V480" t="str">
            <v>00000007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>X</v>
          </cell>
          <cell r="AB480">
            <v>0</v>
          </cell>
          <cell r="AC480">
            <v>0</v>
          </cell>
          <cell r="AD480" t="str">
            <v>0.00</v>
          </cell>
          <cell r="AE480" t="str">
            <v>0.00</v>
          </cell>
          <cell r="AF480">
            <v>0</v>
          </cell>
          <cell r="AG480">
            <v>0</v>
          </cell>
          <cell r="AH480">
            <v>0</v>
          </cell>
          <cell r="AI480" t="str">
            <v>Glucose Syrup-PD-43/40</v>
          </cell>
          <cell r="AJ480">
            <v>1000</v>
          </cell>
          <cell r="AK480">
            <v>675</v>
          </cell>
        </row>
        <row r="481">
          <cell r="C481" t="str">
            <v>M</v>
          </cell>
          <cell r="D481" t="str">
            <v>01460300OI</v>
          </cell>
          <cell r="E481" t="str">
            <v>Glucose Syrup-PD-43/40</v>
          </cell>
          <cell r="F481" t="str">
            <v>5320</v>
          </cell>
          <cell r="G481" t="str">
            <v>1</v>
          </cell>
          <cell r="H481" t="str">
            <v>1</v>
          </cell>
          <cell r="I481" t="str">
            <v>Glucose Syrup-PD-43/40</v>
          </cell>
          <cell r="J481" t="str">
            <v>TO</v>
          </cell>
          <cell r="K481" t="str">
            <v>0080</v>
          </cell>
          <cell r="L481" t="str">
            <v>L</v>
          </cell>
          <cell r="M481" t="str">
            <v>000000000000250814</v>
          </cell>
          <cell r="N481" t="str">
            <v>Filter Aid K700  20kg.</v>
          </cell>
          <cell r="O481" t="str">
            <v>KG</v>
          </cell>
          <cell r="P481">
            <v>0</v>
          </cell>
          <cell r="Q481" t="str">
            <v>14.12.2012</v>
          </cell>
          <cell r="R481" t="str">
            <v>31.12.9999</v>
          </cell>
          <cell r="S481" t="str">
            <v>500000000599</v>
          </cell>
          <cell r="T481">
            <v>0</v>
          </cell>
          <cell r="U481">
            <v>0</v>
          </cell>
          <cell r="V481" t="str">
            <v>00000008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>X</v>
          </cell>
          <cell r="AB481">
            <v>0</v>
          </cell>
          <cell r="AC481">
            <v>0</v>
          </cell>
          <cell r="AD481" t="str">
            <v>0.00</v>
          </cell>
          <cell r="AE481" t="str">
            <v>0.00</v>
          </cell>
          <cell r="AF481">
            <v>0</v>
          </cell>
          <cell r="AG481">
            <v>0</v>
          </cell>
          <cell r="AH481">
            <v>0</v>
          </cell>
          <cell r="AI481" t="str">
            <v>Glucose Syrup-PD-43/40</v>
          </cell>
          <cell r="AJ481">
            <v>1000</v>
          </cell>
          <cell r="AK481">
            <v>8452.6319999999996</v>
          </cell>
        </row>
        <row r="482">
          <cell r="C482" t="str">
            <v>M</v>
          </cell>
          <cell r="D482" t="str">
            <v>01460300OI</v>
          </cell>
          <cell r="E482" t="str">
            <v>Glucose Syrup-PD-43/40</v>
          </cell>
          <cell r="F482" t="str">
            <v>5320</v>
          </cell>
          <cell r="G482" t="str">
            <v>1</v>
          </cell>
          <cell r="H482" t="str">
            <v>1</v>
          </cell>
          <cell r="I482" t="str">
            <v>Glucose Syrup-PD-43/40</v>
          </cell>
          <cell r="J482" t="str">
            <v>TO</v>
          </cell>
          <cell r="K482" t="str">
            <v>0090</v>
          </cell>
          <cell r="L482" t="str">
            <v>L</v>
          </cell>
          <cell r="M482" t="str">
            <v>000000000000250162</v>
          </cell>
          <cell r="N482" t="str">
            <v>Sodium  Carbonate 20 Kg./Bag</v>
          </cell>
          <cell r="O482" t="str">
            <v>KG</v>
          </cell>
          <cell r="P482">
            <v>0</v>
          </cell>
          <cell r="Q482" t="str">
            <v>01.08.2010</v>
          </cell>
          <cell r="R482" t="str">
            <v>31.12.9999</v>
          </cell>
          <cell r="S482" t="str">
            <v>500000000480</v>
          </cell>
          <cell r="T482">
            <v>0</v>
          </cell>
          <cell r="U482">
            <v>0</v>
          </cell>
          <cell r="V482" t="str">
            <v>00000009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>X</v>
          </cell>
          <cell r="AB482">
            <v>0</v>
          </cell>
          <cell r="AC482">
            <v>0</v>
          </cell>
          <cell r="AD482" t="str">
            <v>0.00</v>
          </cell>
          <cell r="AE482" t="str">
            <v>0.00</v>
          </cell>
          <cell r="AF482">
            <v>0</v>
          </cell>
          <cell r="AG482">
            <v>0</v>
          </cell>
          <cell r="AH482">
            <v>0</v>
          </cell>
          <cell r="AI482" t="str">
            <v>Glucose Syrup-PD-43/40</v>
          </cell>
          <cell r="AJ482">
            <v>1000</v>
          </cell>
          <cell r="AK482">
            <v>591.68399999999997</v>
          </cell>
        </row>
        <row r="483">
          <cell r="C483" t="str">
            <v>M</v>
          </cell>
          <cell r="D483" t="str">
            <v>01460300OI</v>
          </cell>
          <cell r="E483" t="str">
            <v>Glucose Syrup-PD-43/40</v>
          </cell>
          <cell r="F483" t="str">
            <v>5320</v>
          </cell>
          <cell r="G483" t="str">
            <v>1</v>
          </cell>
          <cell r="H483" t="str">
            <v>1</v>
          </cell>
          <cell r="I483" t="str">
            <v>Glucose Syrup-PD-43/40</v>
          </cell>
          <cell r="J483" t="str">
            <v>TO</v>
          </cell>
          <cell r="K483" t="str">
            <v>0100</v>
          </cell>
          <cell r="L483" t="str">
            <v>L</v>
          </cell>
          <cell r="M483" t="str">
            <v>000000000000200053</v>
          </cell>
          <cell r="N483" t="str">
            <v>Treated Water</v>
          </cell>
          <cell r="O483" t="str">
            <v>M3</v>
          </cell>
          <cell r="P483" t="str">
            <v>X</v>
          </cell>
          <cell r="Q483" t="str">
            <v>01.09.2009</v>
          </cell>
          <cell r="R483" t="str">
            <v>31.12.9999</v>
          </cell>
          <cell r="S483" t="str">
            <v>500000000106</v>
          </cell>
          <cell r="T483">
            <v>0</v>
          </cell>
          <cell r="U483">
            <v>0</v>
          </cell>
          <cell r="V483" t="str">
            <v>00000010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>X</v>
          </cell>
          <cell r="AB483">
            <v>0</v>
          </cell>
          <cell r="AC483">
            <v>0</v>
          </cell>
          <cell r="AD483" t="str">
            <v>0.00</v>
          </cell>
          <cell r="AE483" t="str">
            <v>0.00</v>
          </cell>
          <cell r="AF483">
            <v>0</v>
          </cell>
          <cell r="AG483">
            <v>0</v>
          </cell>
          <cell r="AH483">
            <v>0</v>
          </cell>
          <cell r="AI483" t="str">
            <v>Glucose Syrup-PD-43/40</v>
          </cell>
          <cell r="AJ483">
            <v>1000</v>
          </cell>
          <cell r="AK483">
            <v>8452.6319999999996</v>
          </cell>
        </row>
        <row r="484">
          <cell r="C484" t="str">
            <v>M</v>
          </cell>
          <cell r="D484" t="str">
            <v>01460300OI</v>
          </cell>
          <cell r="E484" t="str">
            <v>Glucose Syrup-PD-43/40</v>
          </cell>
          <cell r="F484" t="str">
            <v>5320</v>
          </cell>
          <cell r="G484" t="str">
            <v>1</v>
          </cell>
          <cell r="H484" t="str">
            <v>1</v>
          </cell>
          <cell r="I484" t="str">
            <v>Glucose Syrup-PD-43/40</v>
          </cell>
          <cell r="J484" t="str">
            <v>TO</v>
          </cell>
          <cell r="K484" t="str">
            <v>0110</v>
          </cell>
          <cell r="L484" t="str">
            <v>L</v>
          </cell>
          <cell r="M484" t="str">
            <v>000000000000250176</v>
          </cell>
          <cell r="N484" t="str">
            <v>Electricity</v>
          </cell>
          <cell r="O484" t="str">
            <v>KWH</v>
          </cell>
          <cell r="P484">
            <v>0</v>
          </cell>
          <cell r="Q484" t="str">
            <v>01.09.2009</v>
          </cell>
          <cell r="R484" t="str">
            <v>31.12.9999</v>
          </cell>
          <cell r="S484" t="str">
            <v>500000000106</v>
          </cell>
          <cell r="T484">
            <v>0</v>
          </cell>
          <cell r="U484">
            <v>0</v>
          </cell>
          <cell r="V484" t="str">
            <v>00000011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>X</v>
          </cell>
          <cell r="AB484">
            <v>0</v>
          </cell>
          <cell r="AC484">
            <v>0</v>
          </cell>
          <cell r="AD484" t="str">
            <v>0.00</v>
          </cell>
          <cell r="AE484" t="str">
            <v>0.00</v>
          </cell>
          <cell r="AF484">
            <v>0</v>
          </cell>
          <cell r="AG484">
            <v>0</v>
          </cell>
          <cell r="AH484">
            <v>0</v>
          </cell>
          <cell r="AI484" t="str">
            <v>Glucose Syrup-PD-43/40</v>
          </cell>
          <cell r="AJ484">
            <v>1000</v>
          </cell>
          <cell r="AK484">
            <v>54942.105000000003</v>
          </cell>
        </row>
        <row r="485">
          <cell r="C485" t="str">
            <v>M</v>
          </cell>
          <cell r="D485" t="str">
            <v>01460300OI</v>
          </cell>
          <cell r="E485" t="str">
            <v>Glucose Syrup-PD-43/40</v>
          </cell>
          <cell r="F485" t="str">
            <v>5320</v>
          </cell>
          <cell r="G485" t="str">
            <v>1</v>
          </cell>
          <cell r="H485" t="str">
            <v>1</v>
          </cell>
          <cell r="I485" t="str">
            <v>Glucose Syrup-PD-43/40</v>
          </cell>
          <cell r="J485" t="str">
            <v>TO</v>
          </cell>
          <cell r="K485" t="str">
            <v>0120</v>
          </cell>
          <cell r="L485" t="str">
            <v>L</v>
          </cell>
          <cell r="M485" t="str">
            <v>000000000000200052</v>
          </cell>
          <cell r="N485" t="str">
            <v>Steam</v>
          </cell>
          <cell r="O485" t="str">
            <v>TO</v>
          </cell>
          <cell r="P485" t="str">
            <v>X</v>
          </cell>
          <cell r="Q485" t="str">
            <v>01.09.2009</v>
          </cell>
          <cell r="R485" t="str">
            <v>31.12.9999</v>
          </cell>
          <cell r="S485" t="str">
            <v>500000000106</v>
          </cell>
          <cell r="T485">
            <v>0</v>
          </cell>
          <cell r="U485">
            <v>0</v>
          </cell>
          <cell r="V485" t="str">
            <v>00000012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>X</v>
          </cell>
          <cell r="AB485">
            <v>0</v>
          </cell>
          <cell r="AC485">
            <v>0</v>
          </cell>
          <cell r="AD485" t="str">
            <v>0.00</v>
          </cell>
          <cell r="AE485" t="str">
            <v>0.00</v>
          </cell>
          <cell r="AF485">
            <v>0</v>
          </cell>
          <cell r="AG485">
            <v>0</v>
          </cell>
          <cell r="AH485">
            <v>0</v>
          </cell>
          <cell r="AI485" t="str">
            <v>Glucose Syrup-PD-43/40</v>
          </cell>
          <cell r="AJ485">
            <v>1000</v>
          </cell>
          <cell r="AK485">
            <v>1690.5260000000001</v>
          </cell>
        </row>
        <row r="486">
          <cell r="C486" t="str">
            <v>M</v>
          </cell>
          <cell r="D486" t="str">
            <v>01460300OI</v>
          </cell>
          <cell r="E486" t="str">
            <v>Glucose Syrup-PD-43/40</v>
          </cell>
          <cell r="F486" t="str">
            <v>5320</v>
          </cell>
          <cell r="G486" t="str">
            <v>1</v>
          </cell>
          <cell r="H486" t="str">
            <v>1</v>
          </cell>
          <cell r="I486" t="str">
            <v>Glucose Syrup-PD-43/40</v>
          </cell>
          <cell r="J486" t="str">
            <v>TO</v>
          </cell>
          <cell r="K486" t="str">
            <v>0130</v>
          </cell>
          <cell r="L486" t="str">
            <v>L</v>
          </cell>
          <cell r="M486" t="str">
            <v>000000000000600192</v>
          </cell>
          <cell r="N486" t="str">
            <v>Plastic Drum 200 Liter HI90</v>
          </cell>
          <cell r="O486" t="str">
            <v>EA</v>
          </cell>
          <cell r="P486">
            <v>0</v>
          </cell>
          <cell r="Q486" t="str">
            <v>01.09.2009</v>
          </cell>
          <cell r="R486" t="str">
            <v>31.12.9999</v>
          </cell>
          <cell r="S486" t="str">
            <v>500000000106</v>
          </cell>
          <cell r="T486">
            <v>0</v>
          </cell>
          <cell r="U486">
            <v>0</v>
          </cell>
          <cell r="V486" t="str">
            <v>00000013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>X</v>
          </cell>
          <cell r="AB486">
            <v>0</v>
          </cell>
          <cell r="AC486">
            <v>0</v>
          </cell>
          <cell r="AD486" t="str">
            <v>0.00</v>
          </cell>
          <cell r="AE486" t="str">
            <v>0.00</v>
          </cell>
          <cell r="AF486">
            <v>0</v>
          </cell>
          <cell r="AG486">
            <v>0</v>
          </cell>
          <cell r="AH486">
            <v>0</v>
          </cell>
          <cell r="AI486" t="str">
            <v>Glucose Syrup-PD-43/40</v>
          </cell>
          <cell r="AJ486">
            <v>1000</v>
          </cell>
          <cell r="AK486">
            <v>3333.3330000000001</v>
          </cell>
        </row>
        <row r="487">
          <cell r="C487" t="str">
            <v>M</v>
          </cell>
          <cell r="D487" t="str">
            <v>01460300OI</v>
          </cell>
          <cell r="E487" t="str">
            <v>Glucose Syrup-PD-43/40</v>
          </cell>
          <cell r="F487" t="str">
            <v>5320</v>
          </cell>
          <cell r="G487" t="str">
            <v>1</v>
          </cell>
          <cell r="H487" t="str">
            <v>1</v>
          </cell>
          <cell r="I487" t="str">
            <v>Glucose Syrup-PD-43/40</v>
          </cell>
          <cell r="J487" t="str">
            <v>TO</v>
          </cell>
          <cell r="K487" t="str">
            <v>0140</v>
          </cell>
          <cell r="L487" t="str">
            <v>L</v>
          </cell>
          <cell r="M487" t="str">
            <v>000000000000250631</v>
          </cell>
          <cell r="N487" t="str">
            <v>Activated Carbon S4W10LT-01 (20 kg/Bag)</v>
          </cell>
          <cell r="O487" t="str">
            <v>KG</v>
          </cell>
          <cell r="P487">
            <v>0</v>
          </cell>
          <cell r="Q487" t="str">
            <v>03.01.2013</v>
          </cell>
          <cell r="R487" t="str">
            <v>31.12.9999</v>
          </cell>
          <cell r="S487" t="str">
            <v>500000000603</v>
          </cell>
          <cell r="T487">
            <v>0</v>
          </cell>
          <cell r="U487">
            <v>0</v>
          </cell>
          <cell r="V487" t="str">
            <v>00000017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>X</v>
          </cell>
          <cell r="AB487">
            <v>0</v>
          </cell>
          <cell r="AC487">
            <v>0</v>
          </cell>
          <cell r="AD487" t="str">
            <v>0.00</v>
          </cell>
          <cell r="AE487" t="str">
            <v>0.00</v>
          </cell>
          <cell r="AF487">
            <v>0</v>
          </cell>
          <cell r="AG487">
            <v>0</v>
          </cell>
          <cell r="AH487">
            <v>0</v>
          </cell>
          <cell r="AI487" t="str">
            <v>Glucose Syrup-PD-43/40</v>
          </cell>
          <cell r="AJ487">
            <v>1000</v>
          </cell>
          <cell r="AK487">
            <v>225</v>
          </cell>
        </row>
        <row r="488">
          <cell r="C488" t="str">
            <v>M</v>
          </cell>
          <cell r="D488" t="str">
            <v>01460300OJ</v>
          </cell>
          <cell r="E488" t="str">
            <v>Glucose Syrup-MD-43/40</v>
          </cell>
          <cell r="F488" t="str">
            <v>5320</v>
          </cell>
          <cell r="G488" t="str">
            <v>1</v>
          </cell>
          <cell r="H488" t="str">
            <v>1</v>
          </cell>
          <cell r="I488" t="str">
            <v>Glucose Syrup-MD-43/40</v>
          </cell>
          <cell r="J488" t="str">
            <v>TO</v>
          </cell>
          <cell r="K488" t="str">
            <v>0010</v>
          </cell>
          <cell r="L488" t="str">
            <v>L</v>
          </cell>
          <cell r="M488" t="str">
            <v>000000000000200050</v>
          </cell>
          <cell r="N488" t="str">
            <v>Slurry</v>
          </cell>
          <cell r="O488" t="str">
            <v>TO</v>
          </cell>
          <cell r="P488" t="str">
            <v>X</v>
          </cell>
          <cell r="Q488" t="str">
            <v>01.09.2009</v>
          </cell>
          <cell r="R488" t="str">
            <v>31.12.9999</v>
          </cell>
          <cell r="S488" t="str">
            <v>500000000106</v>
          </cell>
          <cell r="T488">
            <v>0</v>
          </cell>
          <cell r="U488">
            <v>0</v>
          </cell>
          <cell r="V488" t="str">
            <v>00000001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>X</v>
          </cell>
          <cell r="AB488">
            <v>0</v>
          </cell>
          <cell r="AC488">
            <v>0</v>
          </cell>
          <cell r="AD488" t="str">
            <v>0.00</v>
          </cell>
          <cell r="AE488" t="str">
            <v>0.00</v>
          </cell>
          <cell r="AF488">
            <v>0</v>
          </cell>
          <cell r="AG488">
            <v>0</v>
          </cell>
          <cell r="AH488">
            <v>0</v>
          </cell>
          <cell r="AI488" t="str">
            <v>Glucose Syrup-MD-43/40</v>
          </cell>
          <cell r="AJ488">
            <v>1000</v>
          </cell>
          <cell r="AK488">
            <v>1929.0619999999999</v>
          </cell>
        </row>
        <row r="489">
          <cell r="C489" t="str">
            <v>M</v>
          </cell>
          <cell r="D489" t="str">
            <v>01460300OJ</v>
          </cell>
          <cell r="E489" t="str">
            <v>Glucose Syrup-MD-43/40</v>
          </cell>
          <cell r="F489" t="str">
            <v>5320</v>
          </cell>
          <cell r="G489" t="str">
            <v>1</v>
          </cell>
          <cell r="H489" t="str">
            <v>1</v>
          </cell>
          <cell r="I489" t="str">
            <v>Glucose Syrup-MD-43/40</v>
          </cell>
          <cell r="J489" t="str">
            <v>TO</v>
          </cell>
          <cell r="K489" t="str">
            <v>0020</v>
          </cell>
          <cell r="L489" t="str">
            <v>L</v>
          </cell>
          <cell r="M489" t="str">
            <v>000000000000250164</v>
          </cell>
          <cell r="N489" t="str">
            <v>Liquozyme Supra (gallon/30kg.)</v>
          </cell>
          <cell r="O489" t="str">
            <v>KG</v>
          </cell>
          <cell r="P489">
            <v>0</v>
          </cell>
          <cell r="Q489" t="str">
            <v>01.09.2009</v>
          </cell>
          <cell r="R489" t="str">
            <v>31.12.9999</v>
          </cell>
          <cell r="S489" t="str">
            <v>500000000106</v>
          </cell>
          <cell r="T489">
            <v>0</v>
          </cell>
          <cell r="U489">
            <v>0</v>
          </cell>
          <cell r="V489" t="str">
            <v>00000002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>X</v>
          </cell>
          <cell r="AB489">
            <v>0</v>
          </cell>
          <cell r="AC489">
            <v>0</v>
          </cell>
          <cell r="AD489" t="str">
            <v>0.00</v>
          </cell>
          <cell r="AE489" t="str">
            <v>0.00</v>
          </cell>
          <cell r="AF489">
            <v>0</v>
          </cell>
          <cell r="AG489">
            <v>0</v>
          </cell>
          <cell r="AH489">
            <v>0</v>
          </cell>
          <cell r="AI489" t="str">
            <v>Glucose Syrup-MD-43/40</v>
          </cell>
          <cell r="AJ489">
            <v>1000</v>
          </cell>
          <cell r="AK489">
            <v>532.42100000000005</v>
          </cell>
        </row>
        <row r="490">
          <cell r="C490" t="str">
            <v>M</v>
          </cell>
          <cell r="D490" t="str">
            <v>01460300OJ</v>
          </cell>
          <cell r="E490" t="str">
            <v>Glucose Syrup-MD-43/40</v>
          </cell>
          <cell r="F490" t="str">
            <v>5320</v>
          </cell>
          <cell r="G490" t="str">
            <v>1</v>
          </cell>
          <cell r="H490" t="str">
            <v>1</v>
          </cell>
          <cell r="I490" t="str">
            <v>Glucose Syrup-MD-43/40</v>
          </cell>
          <cell r="J490" t="str">
            <v>TO</v>
          </cell>
          <cell r="K490" t="str">
            <v>0030</v>
          </cell>
          <cell r="L490" t="str">
            <v>L</v>
          </cell>
          <cell r="M490" t="str">
            <v>000000000000250158</v>
          </cell>
          <cell r="N490" t="str">
            <v>Fungamyl 800L (30kg / drum)</v>
          </cell>
          <cell r="O490" t="str">
            <v>KG</v>
          </cell>
          <cell r="P490">
            <v>0</v>
          </cell>
          <cell r="Q490" t="str">
            <v>01.09.2009</v>
          </cell>
          <cell r="R490" t="str">
            <v>31.12.9999</v>
          </cell>
          <cell r="S490" t="str">
            <v>500000000106</v>
          </cell>
          <cell r="T490">
            <v>0</v>
          </cell>
          <cell r="U490">
            <v>0</v>
          </cell>
          <cell r="V490" t="str">
            <v>00000003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>X</v>
          </cell>
          <cell r="AB490">
            <v>0</v>
          </cell>
          <cell r="AC490">
            <v>0</v>
          </cell>
          <cell r="AD490" t="str">
            <v>0.00</v>
          </cell>
          <cell r="AE490" t="str">
            <v>0.00</v>
          </cell>
          <cell r="AF490">
            <v>0</v>
          </cell>
          <cell r="AG490">
            <v>0</v>
          </cell>
          <cell r="AH490">
            <v>0</v>
          </cell>
          <cell r="AI490" t="str">
            <v>Glucose Syrup-MD-43/40</v>
          </cell>
          <cell r="AJ490">
            <v>1000</v>
          </cell>
          <cell r="AK490">
            <v>399.31599999999997</v>
          </cell>
        </row>
        <row r="491">
          <cell r="C491" t="str">
            <v>M</v>
          </cell>
          <cell r="D491" t="str">
            <v>01460300OJ</v>
          </cell>
          <cell r="E491" t="str">
            <v>Glucose Syrup-MD-43/40</v>
          </cell>
          <cell r="F491" t="str">
            <v>5320</v>
          </cell>
          <cell r="G491" t="str">
            <v>1</v>
          </cell>
          <cell r="H491" t="str">
            <v>1</v>
          </cell>
          <cell r="I491" t="str">
            <v>Glucose Syrup-MD-43/40</v>
          </cell>
          <cell r="J491" t="str">
            <v>TO</v>
          </cell>
          <cell r="K491" t="str">
            <v>0040</v>
          </cell>
          <cell r="L491" t="str">
            <v>L</v>
          </cell>
          <cell r="M491" t="str">
            <v>000000000000250152</v>
          </cell>
          <cell r="N491" t="str">
            <v>Sodium Matabisulphite 25kg.</v>
          </cell>
          <cell r="O491" t="str">
            <v>KG</v>
          </cell>
          <cell r="P491">
            <v>0</v>
          </cell>
          <cell r="Q491" t="str">
            <v>01.09.2009</v>
          </cell>
          <cell r="R491" t="str">
            <v>31.12.9999</v>
          </cell>
          <cell r="S491" t="str">
            <v>500000000106</v>
          </cell>
          <cell r="T491">
            <v>0</v>
          </cell>
          <cell r="U491">
            <v>0</v>
          </cell>
          <cell r="V491" t="str">
            <v>00000004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>X</v>
          </cell>
          <cell r="AB491">
            <v>0</v>
          </cell>
          <cell r="AC491">
            <v>0</v>
          </cell>
          <cell r="AD491" t="str">
            <v>0.00</v>
          </cell>
          <cell r="AE491" t="str">
            <v>0.00</v>
          </cell>
          <cell r="AF491">
            <v>0</v>
          </cell>
          <cell r="AG491">
            <v>0</v>
          </cell>
          <cell r="AH491">
            <v>0</v>
          </cell>
          <cell r="AI491" t="str">
            <v>Glucose Syrup-MD-43/40</v>
          </cell>
          <cell r="AJ491">
            <v>1000</v>
          </cell>
          <cell r="AK491">
            <v>692.14700000000005</v>
          </cell>
        </row>
        <row r="492">
          <cell r="C492" t="str">
            <v>M</v>
          </cell>
          <cell r="D492" t="str">
            <v>01460300OJ</v>
          </cell>
          <cell r="E492" t="str">
            <v>Glucose Syrup-MD-43/40</v>
          </cell>
          <cell r="F492" t="str">
            <v>5320</v>
          </cell>
          <cell r="G492" t="str">
            <v>1</v>
          </cell>
          <cell r="H492" t="str">
            <v>1</v>
          </cell>
          <cell r="I492" t="str">
            <v>Glucose Syrup-MD-43/40</v>
          </cell>
          <cell r="J492" t="str">
            <v>TO</v>
          </cell>
          <cell r="K492" t="str">
            <v>0050</v>
          </cell>
          <cell r="L492" t="str">
            <v>L</v>
          </cell>
          <cell r="M492" t="str">
            <v>000000000000250160</v>
          </cell>
          <cell r="N492" t="str">
            <v>Hydrochloric  Acid 35%</v>
          </cell>
          <cell r="O492" t="str">
            <v>KG</v>
          </cell>
          <cell r="P492">
            <v>0</v>
          </cell>
          <cell r="Q492" t="str">
            <v>01.09.2009</v>
          </cell>
          <cell r="R492" t="str">
            <v>31.12.9999</v>
          </cell>
          <cell r="S492" t="str">
            <v>500000000106</v>
          </cell>
          <cell r="T492">
            <v>0</v>
          </cell>
          <cell r="U492">
            <v>0</v>
          </cell>
          <cell r="V492" t="str">
            <v>00000005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>X</v>
          </cell>
          <cell r="AB492">
            <v>0</v>
          </cell>
          <cell r="AC492">
            <v>0</v>
          </cell>
          <cell r="AD492" t="str">
            <v>0.00</v>
          </cell>
          <cell r="AE492" t="str">
            <v>0.00</v>
          </cell>
          <cell r="AF492">
            <v>0</v>
          </cell>
          <cell r="AG492">
            <v>0</v>
          </cell>
          <cell r="AH492">
            <v>0</v>
          </cell>
          <cell r="AI492" t="str">
            <v>Glucose Syrup-MD-43/40</v>
          </cell>
          <cell r="AJ492">
            <v>1000</v>
          </cell>
          <cell r="AK492">
            <v>39931.578999999998</v>
          </cell>
        </row>
        <row r="493">
          <cell r="C493" t="str">
            <v>M</v>
          </cell>
          <cell r="D493" t="str">
            <v>01460300OJ</v>
          </cell>
          <cell r="E493" t="str">
            <v>Glucose Syrup-MD-43/40</v>
          </cell>
          <cell r="F493" t="str">
            <v>5320</v>
          </cell>
          <cell r="G493" t="str">
            <v>1</v>
          </cell>
          <cell r="H493" t="str">
            <v>1</v>
          </cell>
          <cell r="I493" t="str">
            <v>Glucose Syrup-MD-43/40</v>
          </cell>
          <cell r="J493" t="str">
            <v>TO</v>
          </cell>
          <cell r="K493" t="str">
            <v>0060</v>
          </cell>
          <cell r="L493" t="str">
            <v>L</v>
          </cell>
          <cell r="M493" t="str">
            <v>000000000000250187</v>
          </cell>
          <cell r="N493" t="str">
            <v>Sodium  Hydroxide (โซดาไฟ) 50%</v>
          </cell>
          <cell r="O493" t="str">
            <v>KG</v>
          </cell>
          <cell r="P493">
            <v>0</v>
          </cell>
          <cell r="Q493" t="str">
            <v>01.09.2009</v>
          </cell>
          <cell r="R493" t="str">
            <v>31.12.9999</v>
          </cell>
          <cell r="S493" t="str">
            <v>500000000106</v>
          </cell>
          <cell r="T493">
            <v>0</v>
          </cell>
          <cell r="U493">
            <v>0</v>
          </cell>
          <cell r="V493" t="str">
            <v>00000006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>X</v>
          </cell>
          <cell r="AB493">
            <v>0</v>
          </cell>
          <cell r="AC493">
            <v>0</v>
          </cell>
          <cell r="AD493" t="str">
            <v>0.00</v>
          </cell>
          <cell r="AE493" t="str">
            <v>0.00</v>
          </cell>
          <cell r="AF493">
            <v>0</v>
          </cell>
          <cell r="AG493">
            <v>0</v>
          </cell>
          <cell r="AH493">
            <v>0</v>
          </cell>
          <cell r="AI493" t="str">
            <v>Glucose Syrup-MD-43/40</v>
          </cell>
          <cell r="AJ493">
            <v>1000</v>
          </cell>
          <cell r="AK493">
            <v>35494.737000000001</v>
          </cell>
        </row>
        <row r="494">
          <cell r="C494" t="str">
            <v>M</v>
          </cell>
          <cell r="D494" t="str">
            <v>01460300OJ</v>
          </cell>
          <cell r="E494" t="str">
            <v>Glucose Syrup-MD-43/40</v>
          </cell>
          <cell r="F494" t="str">
            <v>5320</v>
          </cell>
          <cell r="G494" t="str">
            <v>1</v>
          </cell>
          <cell r="H494" t="str">
            <v>1</v>
          </cell>
          <cell r="I494" t="str">
            <v>Glucose Syrup-MD-43/40</v>
          </cell>
          <cell r="J494" t="str">
            <v>TO</v>
          </cell>
          <cell r="K494" t="str">
            <v>0070</v>
          </cell>
          <cell r="L494" t="str">
            <v>L</v>
          </cell>
          <cell r="M494" t="str">
            <v>000000000000250750</v>
          </cell>
          <cell r="N494" t="str">
            <v>Activated Carbon YL303(20kg/bag)</v>
          </cell>
          <cell r="O494" t="str">
            <v>KG</v>
          </cell>
          <cell r="P494">
            <v>0</v>
          </cell>
          <cell r="Q494" t="str">
            <v>03.01.2013</v>
          </cell>
          <cell r="R494" t="str">
            <v>31.12.9999</v>
          </cell>
          <cell r="S494" t="str">
            <v>500000000603</v>
          </cell>
          <cell r="T494">
            <v>0</v>
          </cell>
          <cell r="U494">
            <v>0</v>
          </cell>
          <cell r="V494" t="str">
            <v>00000007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>X</v>
          </cell>
          <cell r="AB494">
            <v>0</v>
          </cell>
          <cell r="AC494">
            <v>0</v>
          </cell>
          <cell r="AD494" t="str">
            <v>0.00</v>
          </cell>
          <cell r="AE494" t="str">
            <v>0.00</v>
          </cell>
          <cell r="AF494">
            <v>0</v>
          </cell>
          <cell r="AG494">
            <v>0</v>
          </cell>
          <cell r="AH494">
            <v>0</v>
          </cell>
          <cell r="AI494" t="str">
            <v>Glucose Syrup-MD-43/40</v>
          </cell>
          <cell r="AJ494">
            <v>1000</v>
          </cell>
          <cell r="AK494">
            <v>675</v>
          </cell>
        </row>
        <row r="495">
          <cell r="C495" t="str">
            <v>M</v>
          </cell>
          <cell r="D495" t="str">
            <v>01460300OJ</v>
          </cell>
          <cell r="E495" t="str">
            <v>Glucose Syrup-MD-43/40</v>
          </cell>
          <cell r="F495" t="str">
            <v>5320</v>
          </cell>
          <cell r="G495" t="str">
            <v>1</v>
          </cell>
          <cell r="H495" t="str">
            <v>1</v>
          </cell>
          <cell r="I495" t="str">
            <v>Glucose Syrup-MD-43/40</v>
          </cell>
          <cell r="J495" t="str">
            <v>TO</v>
          </cell>
          <cell r="K495" t="str">
            <v>0080</v>
          </cell>
          <cell r="L495" t="str">
            <v>L</v>
          </cell>
          <cell r="M495" t="str">
            <v>000000000000250814</v>
          </cell>
          <cell r="N495" t="str">
            <v>Filter Aid K700  20kg.</v>
          </cell>
          <cell r="O495" t="str">
            <v>KG</v>
          </cell>
          <cell r="P495">
            <v>0</v>
          </cell>
          <cell r="Q495" t="str">
            <v>14.12.2012</v>
          </cell>
          <cell r="R495" t="str">
            <v>31.12.9999</v>
          </cell>
          <cell r="S495" t="str">
            <v>500000000599</v>
          </cell>
          <cell r="T495">
            <v>0</v>
          </cell>
          <cell r="U495">
            <v>0</v>
          </cell>
          <cell r="V495" t="str">
            <v>00000008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>X</v>
          </cell>
          <cell r="AB495">
            <v>0</v>
          </cell>
          <cell r="AC495">
            <v>0</v>
          </cell>
          <cell r="AD495" t="str">
            <v>0.00</v>
          </cell>
          <cell r="AE495" t="str">
            <v>0.00</v>
          </cell>
          <cell r="AF495">
            <v>0</v>
          </cell>
          <cell r="AG495">
            <v>0</v>
          </cell>
          <cell r="AH495">
            <v>0</v>
          </cell>
          <cell r="AI495" t="str">
            <v>Glucose Syrup-MD-43/40</v>
          </cell>
          <cell r="AJ495">
            <v>1000</v>
          </cell>
          <cell r="AK495">
            <v>8873.6839999999993</v>
          </cell>
        </row>
        <row r="496">
          <cell r="C496" t="str">
            <v>M</v>
          </cell>
          <cell r="D496" t="str">
            <v>01460300OJ</v>
          </cell>
          <cell r="E496" t="str">
            <v>Glucose Syrup-MD-43/40</v>
          </cell>
          <cell r="F496" t="str">
            <v>5320</v>
          </cell>
          <cell r="G496" t="str">
            <v>1</v>
          </cell>
          <cell r="H496" t="str">
            <v>1</v>
          </cell>
          <cell r="I496" t="str">
            <v>Glucose Syrup-MD-43/40</v>
          </cell>
          <cell r="J496" t="str">
            <v>TO</v>
          </cell>
          <cell r="K496" t="str">
            <v>0090</v>
          </cell>
          <cell r="L496" t="str">
            <v>L</v>
          </cell>
          <cell r="M496" t="str">
            <v>000000000000250162</v>
          </cell>
          <cell r="N496" t="str">
            <v>Sodium  Carbonate 20 Kg./Bag</v>
          </cell>
          <cell r="O496" t="str">
            <v>KG</v>
          </cell>
          <cell r="P496">
            <v>0</v>
          </cell>
          <cell r="Q496" t="str">
            <v>01.08.2010</v>
          </cell>
          <cell r="R496" t="str">
            <v>31.12.9999</v>
          </cell>
          <cell r="S496" t="str">
            <v>500000000480</v>
          </cell>
          <cell r="T496">
            <v>0</v>
          </cell>
          <cell r="U496">
            <v>0</v>
          </cell>
          <cell r="V496" t="str">
            <v>00000009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>X</v>
          </cell>
          <cell r="AB496">
            <v>0</v>
          </cell>
          <cell r="AC496">
            <v>0</v>
          </cell>
          <cell r="AD496" t="str">
            <v>0.00</v>
          </cell>
          <cell r="AE496" t="str">
            <v>0.00</v>
          </cell>
          <cell r="AF496">
            <v>0</v>
          </cell>
          <cell r="AG496">
            <v>0</v>
          </cell>
          <cell r="AH496">
            <v>0</v>
          </cell>
          <cell r="AI496" t="str">
            <v>Glucose Syrup-MD-43/40</v>
          </cell>
          <cell r="AJ496">
            <v>1000</v>
          </cell>
          <cell r="AK496">
            <v>621.15800000000002</v>
          </cell>
        </row>
        <row r="497">
          <cell r="C497" t="str">
            <v>M</v>
          </cell>
          <cell r="D497" t="str">
            <v>01460300OJ</v>
          </cell>
          <cell r="E497" t="str">
            <v>Glucose Syrup-MD-43/40</v>
          </cell>
          <cell r="F497" t="str">
            <v>5320</v>
          </cell>
          <cell r="G497" t="str">
            <v>1</v>
          </cell>
          <cell r="H497" t="str">
            <v>1</v>
          </cell>
          <cell r="I497" t="str">
            <v>Glucose Syrup-MD-43/40</v>
          </cell>
          <cell r="J497" t="str">
            <v>TO</v>
          </cell>
          <cell r="K497" t="str">
            <v>0100</v>
          </cell>
          <cell r="L497" t="str">
            <v>L</v>
          </cell>
          <cell r="M497" t="str">
            <v>000000000000200053</v>
          </cell>
          <cell r="N497" t="str">
            <v>Treated Water</v>
          </cell>
          <cell r="O497" t="str">
            <v>M3</v>
          </cell>
          <cell r="P497" t="str">
            <v>X</v>
          </cell>
          <cell r="Q497" t="str">
            <v>01.09.2009</v>
          </cell>
          <cell r="R497" t="str">
            <v>31.12.9999</v>
          </cell>
          <cell r="S497" t="str">
            <v>500000000106</v>
          </cell>
          <cell r="T497">
            <v>0</v>
          </cell>
          <cell r="U497">
            <v>0</v>
          </cell>
          <cell r="V497" t="str">
            <v>00000010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>X</v>
          </cell>
          <cell r="AB497">
            <v>0</v>
          </cell>
          <cell r="AC497">
            <v>0</v>
          </cell>
          <cell r="AD497" t="str">
            <v>0.00</v>
          </cell>
          <cell r="AE497" t="str">
            <v>0.00</v>
          </cell>
          <cell r="AF497">
            <v>0</v>
          </cell>
          <cell r="AG497">
            <v>0</v>
          </cell>
          <cell r="AH497">
            <v>0</v>
          </cell>
          <cell r="AI497" t="str">
            <v>Glucose Syrup-MD-43/40</v>
          </cell>
          <cell r="AJ497">
            <v>1000</v>
          </cell>
          <cell r="AK497">
            <v>8873.6839999999993</v>
          </cell>
        </row>
        <row r="498">
          <cell r="C498" t="str">
            <v>M</v>
          </cell>
          <cell r="D498" t="str">
            <v>01460300OJ</v>
          </cell>
          <cell r="E498" t="str">
            <v>Glucose Syrup-MD-43/40</v>
          </cell>
          <cell r="F498" t="str">
            <v>5320</v>
          </cell>
          <cell r="G498" t="str">
            <v>1</v>
          </cell>
          <cell r="H498" t="str">
            <v>1</v>
          </cell>
          <cell r="I498" t="str">
            <v>Glucose Syrup-MD-43/40</v>
          </cell>
          <cell r="J498" t="str">
            <v>TO</v>
          </cell>
          <cell r="K498" t="str">
            <v>0110</v>
          </cell>
          <cell r="L498" t="str">
            <v>L</v>
          </cell>
          <cell r="M498" t="str">
            <v>000000000000250176</v>
          </cell>
          <cell r="N498" t="str">
            <v>Electricity</v>
          </cell>
          <cell r="O498" t="str">
            <v>KWH</v>
          </cell>
          <cell r="P498">
            <v>0</v>
          </cell>
          <cell r="Q498" t="str">
            <v>01.09.2009</v>
          </cell>
          <cell r="R498" t="str">
            <v>31.12.9999</v>
          </cell>
          <cell r="S498" t="str">
            <v>500000000106</v>
          </cell>
          <cell r="T498">
            <v>0</v>
          </cell>
          <cell r="U498">
            <v>0</v>
          </cell>
          <cell r="V498" t="str">
            <v>00000011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>X</v>
          </cell>
          <cell r="AB498">
            <v>0</v>
          </cell>
          <cell r="AC498">
            <v>0</v>
          </cell>
          <cell r="AD498" t="str">
            <v>0.00</v>
          </cell>
          <cell r="AE498" t="str">
            <v>0.00</v>
          </cell>
          <cell r="AF498">
            <v>0</v>
          </cell>
          <cell r="AG498">
            <v>0</v>
          </cell>
          <cell r="AH498">
            <v>0</v>
          </cell>
          <cell r="AI498" t="str">
            <v>Glucose Syrup-MD-43/40</v>
          </cell>
          <cell r="AJ498">
            <v>1000</v>
          </cell>
          <cell r="AK498">
            <v>57678.947</v>
          </cell>
        </row>
        <row r="499">
          <cell r="C499" t="str">
            <v>M</v>
          </cell>
          <cell r="D499" t="str">
            <v>01460300OJ</v>
          </cell>
          <cell r="E499" t="str">
            <v>Glucose Syrup-MD-43/40</v>
          </cell>
          <cell r="F499" t="str">
            <v>5320</v>
          </cell>
          <cell r="G499" t="str">
            <v>1</v>
          </cell>
          <cell r="H499" t="str">
            <v>1</v>
          </cell>
          <cell r="I499" t="str">
            <v>Glucose Syrup-MD-43/40</v>
          </cell>
          <cell r="J499" t="str">
            <v>TO</v>
          </cell>
          <cell r="K499" t="str">
            <v>0120</v>
          </cell>
          <cell r="L499" t="str">
            <v>L</v>
          </cell>
          <cell r="M499" t="str">
            <v>000000000000200052</v>
          </cell>
          <cell r="N499" t="str">
            <v>Steam</v>
          </cell>
          <cell r="O499" t="str">
            <v>TO</v>
          </cell>
          <cell r="P499" t="str">
            <v>X</v>
          </cell>
          <cell r="Q499" t="str">
            <v>01.09.2009</v>
          </cell>
          <cell r="R499" t="str">
            <v>31.12.9999</v>
          </cell>
          <cell r="S499" t="str">
            <v>500000000106</v>
          </cell>
          <cell r="T499">
            <v>0</v>
          </cell>
          <cell r="U499">
            <v>0</v>
          </cell>
          <cell r="V499" t="str">
            <v>00000012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>X</v>
          </cell>
          <cell r="AB499">
            <v>0</v>
          </cell>
          <cell r="AC499">
            <v>0</v>
          </cell>
          <cell r="AD499" t="str">
            <v>0.00</v>
          </cell>
          <cell r="AE499" t="str">
            <v>0.00</v>
          </cell>
          <cell r="AF499">
            <v>0</v>
          </cell>
          <cell r="AG499">
            <v>0</v>
          </cell>
          <cell r="AH499">
            <v>0</v>
          </cell>
          <cell r="AI499" t="str">
            <v>Glucose Syrup-MD-43/40</v>
          </cell>
          <cell r="AJ499">
            <v>1000</v>
          </cell>
          <cell r="AK499">
            <v>1774.7370000000001</v>
          </cell>
        </row>
        <row r="500">
          <cell r="C500" t="str">
            <v>M</v>
          </cell>
          <cell r="D500" t="str">
            <v>01460300OJ</v>
          </cell>
          <cell r="E500" t="str">
            <v>Glucose Syrup-MD-43/40</v>
          </cell>
          <cell r="F500" t="str">
            <v>5320</v>
          </cell>
          <cell r="G500" t="str">
            <v>1</v>
          </cell>
          <cell r="H500" t="str">
            <v>1</v>
          </cell>
          <cell r="I500" t="str">
            <v>Glucose Syrup-MD-43/40</v>
          </cell>
          <cell r="J500" t="str">
            <v>TO</v>
          </cell>
          <cell r="K500" t="str">
            <v>0130</v>
          </cell>
          <cell r="L500" t="str">
            <v>L</v>
          </cell>
          <cell r="M500" t="str">
            <v>000000000000600196</v>
          </cell>
          <cell r="N500" t="str">
            <v>Steel Drum 200 Lt. 2 Hole + Buker cover</v>
          </cell>
          <cell r="O500" t="str">
            <v>EA</v>
          </cell>
          <cell r="P500">
            <v>0</v>
          </cell>
          <cell r="Q500" t="str">
            <v>01.09.2009</v>
          </cell>
          <cell r="R500" t="str">
            <v>31.12.9999</v>
          </cell>
          <cell r="S500" t="str">
            <v>500000000106</v>
          </cell>
          <cell r="T500">
            <v>0</v>
          </cell>
          <cell r="U500">
            <v>0</v>
          </cell>
          <cell r="V500" t="str">
            <v>00000013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>X</v>
          </cell>
          <cell r="AB500">
            <v>0</v>
          </cell>
          <cell r="AC500">
            <v>0</v>
          </cell>
          <cell r="AD500" t="str">
            <v>0.00</v>
          </cell>
          <cell r="AE500" t="str">
            <v>0.00</v>
          </cell>
          <cell r="AF500">
            <v>0</v>
          </cell>
          <cell r="AG500">
            <v>0</v>
          </cell>
          <cell r="AH500">
            <v>0</v>
          </cell>
          <cell r="AI500" t="str">
            <v>Glucose Syrup-MD-43/40</v>
          </cell>
          <cell r="AJ500">
            <v>1000</v>
          </cell>
          <cell r="AK500">
            <v>3333.3330000000001</v>
          </cell>
        </row>
        <row r="501">
          <cell r="C501" t="str">
            <v>M</v>
          </cell>
          <cell r="D501" t="str">
            <v>01460300OJ</v>
          </cell>
          <cell r="E501" t="str">
            <v>Glucose Syrup-MD-43/40</v>
          </cell>
          <cell r="F501" t="str">
            <v>5320</v>
          </cell>
          <cell r="G501" t="str">
            <v>1</v>
          </cell>
          <cell r="H501" t="str">
            <v>1</v>
          </cell>
          <cell r="I501" t="str">
            <v>Glucose Syrup-MD-43/40</v>
          </cell>
          <cell r="J501" t="str">
            <v>TO</v>
          </cell>
          <cell r="K501" t="str">
            <v>0140</v>
          </cell>
          <cell r="L501" t="str">
            <v>L</v>
          </cell>
          <cell r="M501" t="str">
            <v>000000000000250631</v>
          </cell>
          <cell r="N501" t="str">
            <v>Activated Carbon S4W10LT-01 (20 kg/Bag)</v>
          </cell>
          <cell r="O501" t="str">
            <v>KG</v>
          </cell>
          <cell r="P501">
            <v>0</v>
          </cell>
          <cell r="Q501" t="str">
            <v>03.01.2013</v>
          </cell>
          <cell r="R501" t="str">
            <v>31.12.9999</v>
          </cell>
          <cell r="S501" t="str">
            <v>500000000603</v>
          </cell>
          <cell r="T501">
            <v>0</v>
          </cell>
          <cell r="U501">
            <v>0</v>
          </cell>
          <cell r="V501" t="str">
            <v>00000017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>X</v>
          </cell>
          <cell r="AB501">
            <v>0</v>
          </cell>
          <cell r="AC501">
            <v>0</v>
          </cell>
          <cell r="AD501" t="str">
            <v>0.00</v>
          </cell>
          <cell r="AE501" t="str">
            <v>0.00</v>
          </cell>
          <cell r="AF501">
            <v>0</v>
          </cell>
          <cell r="AG501">
            <v>0</v>
          </cell>
          <cell r="AH501">
            <v>0</v>
          </cell>
          <cell r="AI501" t="str">
            <v>Glucose Syrup-MD-43/40</v>
          </cell>
          <cell r="AJ501">
            <v>1000</v>
          </cell>
          <cell r="AK501">
            <v>225</v>
          </cell>
        </row>
        <row r="502">
          <cell r="C502" t="str">
            <v>M</v>
          </cell>
          <cell r="D502" t="str">
            <v>01460300TU</v>
          </cell>
          <cell r="E502" t="str">
            <v>Glucose Syrup-IBC-42/40</v>
          </cell>
          <cell r="F502" t="str">
            <v>5320</v>
          </cell>
          <cell r="G502" t="str">
            <v>1</v>
          </cell>
          <cell r="H502" t="str">
            <v>1</v>
          </cell>
          <cell r="I502" t="str">
            <v>Glucose Syrup-IBC-42/40</v>
          </cell>
          <cell r="J502" t="str">
            <v>TO</v>
          </cell>
          <cell r="K502" t="str">
            <v>0010</v>
          </cell>
          <cell r="L502" t="str">
            <v>L</v>
          </cell>
          <cell r="M502" t="str">
            <v>000000000000200050</v>
          </cell>
          <cell r="N502" t="str">
            <v>Slurry</v>
          </cell>
          <cell r="O502" t="str">
            <v>TO</v>
          </cell>
          <cell r="P502" t="str">
            <v>X</v>
          </cell>
          <cell r="Q502" t="str">
            <v>01.09.2009</v>
          </cell>
          <cell r="R502" t="str">
            <v>31.12.9999</v>
          </cell>
          <cell r="S502" t="str">
            <v>500000000106</v>
          </cell>
          <cell r="T502">
            <v>0</v>
          </cell>
          <cell r="U502">
            <v>0</v>
          </cell>
          <cell r="V502" t="str">
            <v>00000001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>X</v>
          </cell>
          <cell r="AB502">
            <v>0</v>
          </cell>
          <cell r="AC502">
            <v>0</v>
          </cell>
          <cell r="AD502" t="str">
            <v>0.00</v>
          </cell>
          <cell r="AE502" t="str">
            <v>0.00</v>
          </cell>
          <cell r="AF502">
            <v>0</v>
          </cell>
          <cell r="AG502">
            <v>0</v>
          </cell>
          <cell r="AH502">
            <v>0</v>
          </cell>
          <cell r="AI502" t="str">
            <v>Glucose Syrup-IBC-42/40</v>
          </cell>
          <cell r="AJ502">
            <v>1000</v>
          </cell>
          <cell r="AK502">
            <v>1787.1849999999999</v>
          </cell>
        </row>
        <row r="503">
          <cell r="C503" t="str">
            <v>M</v>
          </cell>
          <cell r="D503" t="str">
            <v>01460300TU</v>
          </cell>
          <cell r="E503" t="str">
            <v>Glucose Syrup-IBC-42/40</v>
          </cell>
          <cell r="F503" t="str">
            <v>5320</v>
          </cell>
          <cell r="G503" t="str">
            <v>1</v>
          </cell>
          <cell r="H503" t="str">
            <v>1</v>
          </cell>
          <cell r="I503" t="str">
            <v>Glucose Syrup-IBC-42/40</v>
          </cell>
          <cell r="J503" t="str">
            <v>TO</v>
          </cell>
          <cell r="K503" t="str">
            <v>0020</v>
          </cell>
          <cell r="L503" t="str">
            <v>L</v>
          </cell>
          <cell r="M503" t="str">
            <v>000000000000250164</v>
          </cell>
          <cell r="N503" t="str">
            <v>Liquozyme Supra (gallon/30kg.)</v>
          </cell>
          <cell r="O503" t="str">
            <v>KG</v>
          </cell>
          <cell r="P503">
            <v>0</v>
          </cell>
          <cell r="Q503" t="str">
            <v>01.09.2009</v>
          </cell>
          <cell r="R503" t="str">
            <v>31.12.9999</v>
          </cell>
          <cell r="S503" t="str">
            <v>500000000106</v>
          </cell>
          <cell r="T503">
            <v>0</v>
          </cell>
          <cell r="U503">
            <v>0</v>
          </cell>
          <cell r="V503" t="str">
            <v>00000002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>X</v>
          </cell>
          <cell r="AB503">
            <v>0</v>
          </cell>
          <cell r="AC503">
            <v>0</v>
          </cell>
          <cell r="AD503" t="str">
            <v>0.00</v>
          </cell>
          <cell r="AE503" t="str">
            <v>0.00</v>
          </cell>
          <cell r="AF503">
            <v>0</v>
          </cell>
          <cell r="AG503">
            <v>0</v>
          </cell>
          <cell r="AH503">
            <v>0</v>
          </cell>
          <cell r="AI503" t="str">
            <v>Glucose Syrup-IBC-42/40</v>
          </cell>
          <cell r="AJ503">
            <v>1000</v>
          </cell>
          <cell r="AK503">
            <v>493.26299999999998</v>
          </cell>
        </row>
        <row r="504">
          <cell r="C504" t="str">
            <v>M</v>
          </cell>
          <cell r="D504" t="str">
            <v>01460300TU</v>
          </cell>
          <cell r="E504" t="str">
            <v>Glucose Syrup-IBC-42/40</v>
          </cell>
          <cell r="F504" t="str">
            <v>5320</v>
          </cell>
          <cell r="G504" t="str">
            <v>1</v>
          </cell>
          <cell r="H504" t="str">
            <v>1</v>
          </cell>
          <cell r="I504" t="str">
            <v>Glucose Syrup-IBC-42/40</v>
          </cell>
          <cell r="J504" t="str">
            <v>TO</v>
          </cell>
          <cell r="K504" t="str">
            <v>0040</v>
          </cell>
          <cell r="L504" t="str">
            <v>L</v>
          </cell>
          <cell r="M504" t="str">
            <v>000000000000250152</v>
          </cell>
          <cell r="N504" t="str">
            <v>Sodium Matabisulphite 25kg.</v>
          </cell>
          <cell r="O504" t="str">
            <v>KG</v>
          </cell>
          <cell r="P504">
            <v>0</v>
          </cell>
          <cell r="Q504" t="str">
            <v>01.09.2009</v>
          </cell>
          <cell r="R504" t="str">
            <v>31.12.9999</v>
          </cell>
          <cell r="S504" t="str">
            <v>500000000106</v>
          </cell>
          <cell r="T504">
            <v>0</v>
          </cell>
          <cell r="U504">
            <v>0</v>
          </cell>
          <cell r="V504" t="str">
            <v>00000004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>X</v>
          </cell>
          <cell r="AB504">
            <v>0</v>
          </cell>
          <cell r="AC504">
            <v>0</v>
          </cell>
          <cell r="AD504" t="str">
            <v>0.00</v>
          </cell>
          <cell r="AE504" t="str">
            <v>0.00</v>
          </cell>
          <cell r="AF504">
            <v>0</v>
          </cell>
          <cell r="AG504">
            <v>0</v>
          </cell>
          <cell r="AH504">
            <v>0</v>
          </cell>
          <cell r="AI504" t="str">
            <v>Glucose Syrup-IBC-42/40</v>
          </cell>
          <cell r="AJ504">
            <v>1000</v>
          </cell>
          <cell r="AK504">
            <v>641.24199999999996</v>
          </cell>
        </row>
        <row r="505">
          <cell r="C505" t="str">
            <v>M</v>
          </cell>
          <cell r="D505" t="str">
            <v>01460300TU</v>
          </cell>
          <cell r="E505" t="str">
            <v>Glucose Syrup-IBC-42/40</v>
          </cell>
          <cell r="F505" t="str">
            <v>5320</v>
          </cell>
          <cell r="G505" t="str">
            <v>1</v>
          </cell>
          <cell r="H505" t="str">
            <v>1</v>
          </cell>
          <cell r="I505" t="str">
            <v>Glucose Syrup-IBC-42/40</v>
          </cell>
          <cell r="J505" t="str">
            <v>TO</v>
          </cell>
          <cell r="K505" t="str">
            <v>0050</v>
          </cell>
          <cell r="L505" t="str">
            <v>L</v>
          </cell>
          <cell r="M505" t="str">
            <v>000000000000250160</v>
          </cell>
          <cell r="N505" t="str">
            <v>Hydrochloric  Acid 35%</v>
          </cell>
          <cell r="O505" t="str">
            <v>KG</v>
          </cell>
          <cell r="P505">
            <v>0</v>
          </cell>
          <cell r="Q505" t="str">
            <v>01.09.2009</v>
          </cell>
          <cell r="R505" t="str">
            <v>31.12.9999</v>
          </cell>
          <cell r="S505" t="str">
            <v>500000000106</v>
          </cell>
          <cell r="T505">
            <v>0</v>
          </cell>
          <cell r="U505">
            <v>0</v>
          </cell>
          <cell r="V505" t="str">
            <v>00000005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>X</v>
          </cell>
          <cell r="AB505">
            <v>0</v>
          </cell>
          <cell r="AC505">
            <v>0</v>
          </cell>
          <cell r="AD505" t="str">
            <v>0.00</v>
          </cell>
          <cell r="AE505" t="str">
            <v>0.00</v>
          </cell>
          <cell r="AF505">
            <v>0</v>
          </cell>
          <cell r="AG505">
            <v>0</v>
          </cell>
          <cell r="AH505">
            <v>0</v>
          </cell>
          <cell r="AI505" t="str">
            <v>Glucose Syrup-IBC-42/40</v>
          </cell>
          <cell r="AJ505">
            <v>1000</v>
          </cell>
          <cell r="AK505">
            <v>36994.737000000001</v>
          </cell>
        </row>
        <row r="506">
          <cell r="C506" t="str">
            <v>M</v>
          </cell>
          <cell r="D506" t="str">
            <v>01460300TU</v>
          </cell>
          <cell r="E506" t="str">
            <v>Glucose Syrup-IBC-42/40</v>
          </cell>
          <cell r="F506" t="str">
            <v>5320</v>
          </cell>
          <cell r="G506" t="str">
            <v>1</v>
          </cell>
          <cell r="H506" t="str">
            <v>1</v>
          </cell>
          <cell r="I506" t="str">
            <v>Glucose Syrup-IBC-42/40</v>
          </cell>
          <cell r="J506" t="str">
            <v>TO</v>
          </cell>
          <cell r="K506" t="str">
            <v>0060</v>
          </cell>
          <cell r="L506" t="str">
            <v>L</v>
          </cell>
          <cell r="M506" t="str">
            <v>000000000000250187</v>
          </cell>
          <cell r="N506" t="str">
            <v>Sodium  Hydroxide (โซดาไฟ) 50%</v>
          </cell>
          <cell r="O506" t="str">
            <v>KG</v>
          </cell>
          <cell r="P506">
            <v>0</v>
          </cell>
          <cell r="Q506" t="str">
            <v>01.09.2009</v>
          </cell>
          <cell r="R506" t="str">
            <v>31.12.9999</v>
          </cell>
          <cell r="S506" t="str">
            <v>500000000106</v>
          </cell>
          <cell r="T506">
            <v>0</v>
          </cell>
          <cell r="U506">
            <v>0</v>
          </cell>
          <cell r="V506" t="str">
            <v>00000006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>X</v>
          </cell>
          <cell r="AB506">
            <v>0</v>
          </cell>
          <cell r="AC506">
            <v>0</v>
          </cell>
          <cell r="AD506" t="str">
            <v>0.00</v>
          </cell>
          <cell r="AE506" t="str">
            <v>0.00</v>
          </cell>
          <cell r="AF506">
            <v>0</v>
          </cell>
          <cell r="AG506">
            <v>0</v>
          </cell>
          <cell r="AH506">
            <v>0</v>
          </cell>
          <cell r="AI506" t="str">
            <v>Glucose Syrup-IBC-42/40</v>
          </cell>
          <cell r="AJ506">
            <v>1000</v>
          </cell>
          <cell r="AK506">
            <v>32884.211000000003</v>
          </cell>
        </row>
        <row r="507">
          <cell r="C507" t="str">
            <v>M</v>
          </cell>
          <cell r="D507" t="str">
            <v>01460300TU</v>
          </cell>
          <cell r="E507" t="str">
            <v>Glucose Syrup-IBC-42/40</v>
          </cell>
          <cell r="F507" t="str">
            <v>5320</v>
          </cell>
          <cell r="G507" t="str">
            <v>1</v>
          </cell>
          <cell r="H507" t="str">
            <v>1</v>
          </cell>
          <cell r="I507" t="str">
            <v>Glucose Syrup-IBC-42/40</v>
          </cell>
          <cell r="J507" t="str">
            <v>TO</v>
          </cell>
          <cell r="K507" t="str">
            <v>0070</v>
          </cell>
          <cell r="L507" t="str">
            <v>L</v>
          </cell>
          <cell r="M507" t="str">
            <v>000000000000250750</v>
          </cell>
          <cell r="N507" t="str">
            <v>Activated Carbon YL303(20kg/bag)</v>
          </cell>
          <cell r="O507" t="str">
            <v>KG</v>
          </cell>
          <cell r="P507">
            <v>0</v>
          </cell>
          <cell r="Q507" t="str">
            <v>06.12.2012</v>
          </cell>
          <cell r="R507" t="str">
            <v>31.12.9999</v>
          </cell>
          <cell r="S507" t="str">
            <v>500000000598</v>
          </cell>
          <cell r="T507">
            <v>0</v>
          </cell>
          <cell r="U507">
            <v>0</v>
          </cell>
          <cell r="V507" t="str">
            <v>00000007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>X</v>
          </cell>
          <cell r="AB507">
            <v>0</v>
          </cell>
          <cell r="AC507">
            <v>0</v>
          </cell>
          <cell r="AD507" t="str">
            <v>0.00</v>
          </cell>
          <cell r="AE507" t="str">
            <v>0.00</v>
          </cell>
          <cell r="AF507">
            <v>0</v>
          </cell>
          <cell r="AG507">
            <v>0</v>
          </cell>
          <cell r="AH507">
            <v>0</v>
          </cell>
          <cell r="AI507" t="str">
            <v>Glucose Syrup-IBC-42/40</v>
          </cell>
          <cell r="AJ507">
            <v>1000</v>
          </cell>
          <cell r="AK507">
            <v>700</v>
          </cell>
        </row>
        <row r="508">
          <cell r="C508" t="str">
            <v>M</v>
          </cell>
          <cell r="D508" t="str">
            <v>01460300TU</v>
          </cell>
          <cell r="E508" t="str">
            <v>Glucose Syrup-IBC-42/40</v>
          </cell>
          <cell r="F508" t="str">
            <v>5320</v>
          </cell>
          <cell r="G508" t="str">
            <v>1</v>
          </cell>
          <cell r="H508" t="str">
            <v>1</v>
          </cell>
          <cell r="I508" t="str">
            <v>Glucose Syrup-IBC-42/40</v>
          </cell>
          <cell r="J508" t="str">
            <v>TO</v>
          </cell>
          <cell r="K508" t="str">
            <v>0080</v>
          </cell>
          <cell r="L508" t="str">
            <v>L</v>
          </cell>
          <cell r="M508" t="str">
            <v>000000000000250184</v>
          </cell>
          <cell r="N508" t="str">
            <v>Filter  Aid Celatom FW-14  20kg.</v>
          </cell>
          <cell r="O508" t="str">
            <v>KG</v>
          </cell>
          <cell r="P508">
            <v>0</v>
          </cell>
          <cell r="Q508" t="str">
            <v>01.09.2009</v>
          </cell>
          <cell r="R508" t="str">
            <v>31.12.9999</v>
          </cell>
          <cell r="S508" t="str">
            <v>500000000106</v>
          </cell>
          <cell r="T508">
            <v>0</v>
          </cell>
          <cell r="U508">
            <v>0</v>
          </cell>
          <cell r="V508" t="str">
            <v>00000008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>X</v>
          </cell>
          <cell r="AB508">
            <v>0</v>
          </cell>
          <cell r="AC508">
            <v>0</v>
          </cell>
          <cell r="AD508" t="str">
            <v>0.00</v>
          </cell>
          <cell r="AE508" t="str">
            <v>0.00</v>
          </cell>
          <cell r="AF508">
            <v>0</v>
          </cell>
          <cell r="AG508">
            <v>0</v>
          </cell>
          <cell r="AH508">
            <v>0</v>
          </cell>
          <cell r="AI508" t="str">
            <v>Glucose Syrup-IBC-42/40</v>
          </cell>
          <cell r="AJ508">
            <v>1000</v>
          </cell>
          <cell r="AK508">
            <v>8221.0529999999999</v>
          </cell>
        </row>
        <row r="509">
          <cell r="C509" t="str">
            <v>M</v>
          </cell>
          <cell r="D509" t="str">
            <v>01460300TU</v>
          </cell>
          <cell r="E509" t="str">
            <v>Glucose Syrup-IBC-42/40</v>
          </cell>
          <cell r="F509" t="str">
            <v>5320</v>
          </cell>
          <cell r="G509" t="str">
            <v>1</v>
          </cell>
          <cell r="H509" t="str">
            <v>1</v>
          </cell>
          <cell r="I509" t="str">
            <v>Glucose Syrup-IBC-42/40</v>
          </cell>
          <cell r="J509" t="str">
            <v>TO</v>
          </cell>
          <cell r="K509" t="str">
            <v>0090</v>
          </cell>
          <cell r="L509" t="str">
            <v>L</v>
          </cell>
          <cell r="M509" t="str">
            <v>000000000000250162</v>
          </cell>
          <cell r="N509" t="str">
            <v>Sodium  Carbonate 20 Kg./Bag</v>
          </cell>
          <cell r="O509" t="str">
            <v>KG</v>
          </cell>
          <cell r="P509">
            <v>0</v>
          </cell>
          <cell r="Q509" t="str">
            <v>01.08.2010</v>
          </cell>
          <cell r="R509" t="str">
            <v>31.12.9999</v>
          </cell>
          <cell r="S509" t="str">
            <v>500000000480</v>
          </cell>
          <cell r="T509">
            <v>0</v>
          </cell>
          <cell r="U509">
            <v>0</v>
          </cell>
          <cell r="V509" t="str">
            <v>00000009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>X</v>
          </cell>
          <cell r="AB509">
            <v>0</v>
          </cell>
          <cell r="AC509">
            <v>0</v>
          </cell>
          <cell r="AD509" t="str">
            <v>0.00</v>
          </cell>
          <cell r="AE509" t="str">
            <v>0.00</v>
          </cell>
          <cell r="AF509">
            <v>0</v>
          </cell>
          <cell r="AG509">
            <v>0</v>
          </cell>
          <cell r="AH509">
            <v>0</v>
          </cell>
          <cell r="AI509" t="str">
            <v>Glucose Syrup-IBC-42/40</v>
          </cell>
          <cell r="AJ509">
            <v>1000</v>
          </cell>
          <cell r="AK509">
            <v>575.47400000000005</v>
          </cell>
        </row>
        <row r="510">
          <cell r="C510" t="str">
            <v>M</v>
          </cell>
          <cell r="D510" t="str">
            <v>01460300TU</v>
          </cell>
          <cell r="E510" t="str">
            <v>Glucose Syrup-IBC-42/40</v>
          </cell>
          <cell r="F510" t="str">
            <v>5320</v>
          </cell>
          <cell r="G510" t="str">
            <v>1</v>
          </cell>
          <cell r="H510" t="str">
            <v>1</v>
          </cell>
          <cell r="I510" t="str">
            <v>Glucose Syrup-IBC-42/40</v>
          </cell>
          <cell r="J510" t="str">
            <v>TO</v>
          </cell>
          <cell r="K510" t="str">
            <v>0100</v>
          </cell>
          <cell r="L510" t="str">
            <v>L</v>
          </cell>
          <cell r="M510" t="str">
            <v>000000000000200053</v>
          </cell>
          <cell r="N510" t="str">
            <v>Treated Water</v>
          </cell>
          <cell r="O510" t="str">
            <v>M3</v>
          </cell>
          <cell r="P510" t="str">
            <v>X</v>
          </cell>
          <cell r="Q510" t="str">
            <v>01.09.2009</v>
          </cell>
          <cell r="R510" t="str">
            <v>31.12.9999</v>
          </cell>
          <cell r="S510" t="str">
            <v>500000000106</v>
          </cell>
          <cell r="T510">
            <v>0</v>
          </cell>
          <cell r="U510">
            <v>0</v>
          </cell>
          <cell r="V510" t="str">
            <v>00000010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>X</v>
          </cell>
          <cell r="AB510">
            <v>0</v>
          </cell>
          <cell r="AC510">
            <v>0</v>
          </cell>
          <cell r="AD510" t="str">
            <v>0.00</v>
          </cell>
          <cell r="AE510" t="str">
            <v>0.00</v>
          </cell>
          <cell r="AF510">
            <v>0</v>
          </cell>
          <cell r="AG510">
            <v>0</v>
          </cell>
          <cell r="AH510">
            <v>0</v>
          </cell>
          <cell r="AI510" t="str">
            <v>Glucose Syrup-IBC-42/40</v>
          </cell>
          <cell r="AJ510">
            <v>1000</v>
          </cell>
          <cell r="AK510">
            <v>8221.0529999999999</v>
          </cell>
        </row>
        <row r="511">
          <cell r="C511" t="str">
            <v>M</v>
          </cell>
          <cell r="D511" t="str">
            <v>01460300TU</v>
          </cell>
          <cell r="E511" t="str">
            <v>Glucose Syrup-IBC-42/40</v>
          </cell>
          <cell r="F511" t="str">
            <v>5320</v>
          </cell>
          <cell r="G511" t="str">
            <v>1</v>
          </cell>
          <cell r="H511" t="str">
            <v>1</v>
          </cell>
          <cell r="I511" t="str">
            <v>Glucose Syrup-IBC-42/40</v>
          </cell>
          <cell r="J511" t="str">
            <v>TO</v>
          </cell>
          <cell r="K511" t="str">
            <v>0110</v>
          </cell>
          <cell r="L511" t="str">
            <v>L</v>
          </cell>
          <cell r="M511" t="str">
            <v>000000000000250176</v>
          </cell>
          <cell r="N511" t="str">
            <v>Electricity</v>
          </cell>
          <cell r="O511" t="str">
            <v>KWH</v>
          </cell>
          <cell r="P511">
            <v>0</v>
          </cell>
          <cell r="Q511" t="str">
            <v>01.09.2009</v>
          </cell>
          <cell r="R511" t="str">
            <v>31.12.9999</v>
          </cell>
          <cell r="S511" t="str">
            <v>500000000106</v>
          </cell>
          <cell r="T511">
            <v>0</v>
          </cell>
          <cell r="U511">
            <v>0</v>
          </cell>
          <cell r="V511" t="str">
            <v>00000011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>X</v>
          </cell>
          <cell r="AB511">
            <v>0</v>
          </cell>
          <cell r="AC511">
            <v>0</v>
          </cell>
          <cell r="AD511" t="str">
            <v>0.00</v>
          </cell>
          <cell r="AE511" t="str">
            <v>0.00</v>
          </cell>
          <cell r="AF511">
            <v>0</v>
          </cell>
          <cell r="AG511">
            <v>0</v>
          </cell>
          <cell r="AH511">
            <v>0</v>
          </cell>
          <cell r="AI511" t="str">
            <v>Glucose Syrup-IBC-42/40</v>
          </cell>
          <cell r="AJ511">
            <v>1000</v>
          </cell>
          <cell r="AK511">
            <v>53436.841999999997</v>
          </cell>
        </row>
        <row r="512">
          <cell r="C512" t="str">
            <v>M</v>
          </cell>
          <cell r="D512" t="str">
            <v>01460300TU</v>
          </cell>
          <cell r="E512" t="str">
            <v>Glucose Syrup-IBC-42/40</v>
          </cell>
          <cell r="F512" t="str">
            <v>5320</v>
          </cell>
          <cell r="G512" t="str">
            <v>1</v>
          </cell>
          <cell r="H512" t="str">
            <v>1</v>
          </cell>
          <cell r="I512" t="str">
            <v>Glucose Syrup-IBC-42/40</v>
          </cell>
          <cell r="J512" t="str">
            <v>TO</v>
          </cell>
          <cell r="K512" t="str">
            <v>0120</v>
          </cell>
          <cell r="L512" t="str">
            <v>L</v>
          </cell>
          <cell r="M512" t="str">
            <v>000000000000200052</v>
          </cell>
          <cell r="N512" t="str">
            <v>Steam</v>
          </cell>
          <cell r="O512" t="str">
            <v>TO</v>
          </cell>
          <cell r="P512" t="str">
            <v>X</v>
          </cell>
          <cell r="Q512" t="str">
            <v>01.09.2009</v>
          </cell>
          <cell r="R512" t="str">
            <v>31.12.9999</v>
          </cell>
          <cell r="S512" t="str">
            <v>500000000106</v>
          </cell>
          <cell r="T512">
            <v>0</v>
          </cell>
          <cell r="U512">
            <v>0</v>
          </cell>
          <cell r="V512" t="str">
            <v>00000012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>X</v>
          </cell>
          <cell r="AB512">
            <v>0</v>
          </cell>
          <cell r="AC512">
            <v>0</v>
          </cell>
          <cell r="AD512" t="str">
            <v>0.00</v>
          </cell>
          <cell r="AE512" t="str">
            <v>0.00</v>
          </cell>
          <cell r="AF512">
            <v>0</v>
          </cell>
          <cell r="AG512">
            <v>0</v>
          </cell>
          <cell r="AH512">
            <v>0</v>
          </cell>
          <cell r="AI512" t="str">
            <v>Glucose Syrup-IBC-42/40</v>
          </cell>
          <cell r="AJ512">
            <v>1000</v>
          </cell>
          <cell r="AK512">
            <v>1644.211</v>
          </cell>
        </row>
        <row r="513">
          <cell r="C513" t="str">
            <v>M</v>
          </cell>
          <cell r="D513" t="str">
            <v>01460300TU</v>
          </cell>
          <cell r="E513" t="str">
            <v>Glucose Syrup-IBC-42/40</v>
          </cell>
          <cell r="F513" t="str">
            <v>5320</v>
          </cell>
          <cell r="G513" t="str">
            <v>1</v>
          </cell>
          <cell r="H513" t="str">
            <v>1</v>
          </cell>
          <cell r="I513" t="str">
            <v>Glucose Syrup-IBC-42/40</v>
          </cell>
          <cell r="J513" t="str">
            <v>TO</v>
          </cell>
          <cell r="K513" t="str">
            <v>0130</v>
          </cell>
          <cell r="L513" t="str">
            <v>L</v>
          </cell>
          <cell r="M513" t="str">
            <v>000000000000301527</v>
          </cell>
          <cell r="N513" t="str">
            <v>IBC Packaging</v>
          </cell>
          <cell r="O513" t="str">
            <v>EA</v>
          </cell>
          <cell r="P513">
            <v>0</v>
          </cell>
          <cell r="Q513" t="str">
            <v>01.09.2009</v>
          </cell>
          <cell r="R513" t="str">
            <v>31.12.9999</v>
          </cell>
          <cell r="S513" t="str">
            <v>500000000106</v>
          </cell>
          <cell r="T513">
            <v>0</v>
          </cell>
          <cell r="U513">
            <v>0</v>
          </cell>
          <cell r="V513" t="str">
            <v>00000013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 t="str">
            <v>0.00</v>
          </cell>
          <cell r="AE513" t="str">
            <v>0.00</v>
          </cell>
          <cell r="AF513">
            <v>0</v>
          </cell>
          <cell r="AG513">
            <v>0</v>
          </cell>
          <cell r="AH513">
            <v>0</v>
          </cell>
          <cell r="AI513" t="str">
            <v>Glucose Syrup-IBC-42/40</v>
          </cell>
          <cell r="AJ513">
            <v>1000</v>
          </cell>
          <cell r="AK513">
            <v>952.38099999999997</v>
          </cell>
        </row>
        <row r="514">
          <cell r="C514" t="str">
            <v>M</v>
          </cell>
          <cell r="D514" t="str">
            <v>01460300TU</v>
          </cell>
          <cell r="E514" t="str">
            <v>Glucose Syrup-IBC-42/40</v>
          </cell>
          <cell r="F514" t="str">
            <v>5320</v>
          </cell>
          <cell r="G514" t="str">
            <v>1</v>
          </cell>
          <cell r="H514" t="str">
            <v>1</v>
          </cell>
          <cell r="I514" t="str">
            <v>Glucose Syrup-IBC-42/40</v>
          </cell>
          <cell r="J514" t="str">
            <v>TO</v>
          </cell>
          <cell r="K514" t="str">
            <v>0140</v>
          </cell>
          <cell r="L514" t="str">
            <v>L</v>
          </cell>
          <cell r="M514" t="str">
            <v>000000000000250178</v>
          </cell>
          <cell r="N514" t="str">
            <v>Enzyme Clarase L (28 kg./Gallon)</v>
          </cell>
          <cell r="O514" t="str">
            <v>KG</v>
          </cell>
          <cell r="P514">
            <v>0</v>
          </cell>
          <cell r="Q514" t="str">
            <v>25.03.2011</v>
          </cell>
          <cell r="R514" t="str">
            <v>31.12.9999</v>
          </cell>
          <cell r="S514">
            <v>0</v>
          </cell>
          <cell r="T514">
            <v>0</v>
          </cell>
          <cell r="U514">
            <v>0</v>
          </cell>
          <cell r="V514" t="str">
            <v>00000015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>X</v>
          </cell>
          <cell r="AB514">
            <v>0</v>
          </cell>
          <cell r="AC514">
            <v>0</v>
          </cell>
          <cell r="AD514" t="str">
            <v>0.00</v>
          </cell>
          <cell r="AE514" t="str">
            <v>0.00</v>
          </cell>
          <cell r="AF514">
            <v>0</v>
          </cell>
          <cell r="AG514">
            <v>0</v>
          </cell>
          <cell r="AH514">
            <v>0</v>
          </cell>
          <cell r="AI514" t="str">
            <v>Glucose Syrup-IBC-42/40</v>
          </cell>
          <cell r="AJ514">
            <v>1000</v>
          </cell>
          <cell r="AK514">
            <v>11.3</v>
          </cell>
        </row>
        <row r="515">
          <cell r="C515" t="str">
            <v>M</v>
          </cell>
          <cell r="D515" t="str">
            <v>01460300TU</v>
          </cell>
          <cell r="E515" t="str">
            <v>Glucose Syrup-IBC-42/40</v>
          </cell>
          <cell r="F515" t="str">
            <v>5320</v>
          </cell>
          <cell r="G515" t="str">
            <v>1</v>
          </cell>
          <cell r="H515" t="str">
            <v>1</v>
          </cell>
          <cell r="I515" t="str">
            <v>Glucose Syrup-IBC-42/40</v>
          </cell>
          <cell r="J515" t="str">
            <v>TO</v>
          </cell>
          <cell r="K515" t="str">
            <v>0150</v>
          </cell>
          <cell r="L515" t="str">
            <v>L</v>
          </cell>
          <cell r="M515" t="str">
            <v>000000000000250179</v>
          </cell>
          <cell r="N515" t="str">
            <v>Enzyme Otidex L400 (28 kg./Gallon)</v>
          </cell>
          <cell r="O515" t="str">
            <v>KG</v>
          </cell>
          <cell r="P515">
            <v>0</v>
          </cell>
          <cell r="Q515" t="str">
            <v>25.03.2011</v>
          </cell>
          <cell r="R515" t="str">
            <v>31.12.9999</v>
          </cell>
          <cell r="S515">
            <v>0</v>
          </cell>
          <cell r="T515">
            <v>0</v>
          </cell>
          <cell r="U515">
            <v>0</v>
          </cell>
          <cell r="V515" t="str">
            <v>00000016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>X</v>
          </cell>
          <cell r="AB515">
            <v>0</v>
          </cell>
          <cell r="AC515">
            <v>0</v>
          </cell>
          <cell r="AD515" t="str">
            <v>0.00</v>
          </cell>
          <cell r="AE515" t="str">
            <v>0.00</v>
          </cell>
          <cell r="AF515">
            <v>0</v>
          </cell>
          <cell r="AG515">
            <v>0</v>
          </cell>
          <cell r="AH515">
            <v>0</v>
          </cell>
          <cell r="AI515" t="str">
            <v>Glucose Syrup-IBC-42/40</v>
          </cell>
          <cell r="AJ515">
            <v>1000</v>
          </cell>
          <cell r="AK515">
            <v>54.2</v>
          </cell>
        </row>
        <row r="516">
          <cell r="C516" t="str">
            <v>M</v>
          </cell>
          <cell r="D516" t="str">
            <v>01460301AB</v>
          </cell>
          <cell r="E516" t="str">
            <v>Glucose Syrup-BK-43/40-01</v>
          </cell>
          <cell r="F516" t="str">
            <v>5320</v>
          </cell>
          <cell r="G516" t="str">
            <v>1</v>
          </cell>
          <cell r="H516" t="str">
            <v>1</v>
          </cell>
          <cell r="I516" t="str">
            <v>Glucose Syrup 43 Be'/Tanker-URC</v>
          </cell>
          <cell r="J516" t="str">
            <v>TO</v>
          </cell>
          <cell r="K516" t="str">
            <v>0010</v>
          </cell>
          <cell r="L516" t="str">
            <v>L</v>
          </cell>
          <cell r="M516" t="str">
            <v>000000000000200050</v>
          </cell>
          <cell r="N516" t="str">
            <v>Slurry</v>
          </cell>
          <cell r="O516" t="str">
            <v>TO</v>
          </cell>
          <cell r="P516" t="str">
            <v>X</v>
          </cell>
          <cell r="Q516" t="str">
            <v>06.07.2010</v>
          </cell>
          <cell r="R516" t="str">
            <v>31.12.9999</v>
          </cell>
          <cell r="S516">
            <v>0</v>
          </cell>
          <cell r="T516">
            <v>0</v>
          </cell>
          <cell r="U516">
            <v>0</v>
          </cell>
          <cell r="V516" t="str">
            <v>00000001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>X</v>
          </cell>
          <cell r="AB516">
            <v>0</v>
          </cell>
          <cell r="AC516">
            <v>0</v>
          </cell>
          <cell r="AD516" t="str">
            <v>0.00</v>
          </cell>
          <cell r="AE516" t="str">
            <v>0.00</v>
          </cell>
          <cell r="AF516">
            <v>0</v>
          </cell>
          <cell r="AG516">
            <v>0</v>
          </cell>
          <cell r="AH516">
            <v>0</v>
          </cell>
          <cell r="AI516" t="str">
            <v>Glucose Syrup-BK-43/40-01</v>
          </cell>
          <cell r="AJ516">
            <v>1000</v>
          </cell>
          <cell r="AK516">
            <v>1864.989</v>
          </cell>
        </row>
        <row r="517">
          <cell r="C517" t="str">
            <v>M</v>
          </cell>
          <cell r="D517" t="str">
            <v>01460301AB</v>
          </cell>
          <cell r="E517" t="str">
            <v>Glucose Syrup-BK-43/40-01</v>
          </cell>
          <cell r="F517" t="str">
            <v>5320</v>
          </cell>
          <cell r="G517" t="str">
            <v>1</v>
          </cell>
          <cell r="H517" t="str">
            <v>1</v>
          </cell>
          <cell r="I517" t="str">
            <v>Glucose Syrup 43 Be'/Tanker-URC</v>
          </cell>
          <cell r="J517" t="str">
            <v>TO</v>
          </cell>
          <cell r="K517" t="str">
            <v>0020</v>
          </cell>
          <cell r="L517" t="str">
            <v>L</v>
          </cell>
          <cell r="M517" t="str">
            <v>000000000000250164</v>
          </cell>
          <cell r="N517" t="str">
            <v>Liquozyme Supra (gallon/30kg.)</v>
          </cell>
          <cell r="O517" t="str">
            <v>KG</v>
          </cell>
          <cell r="P517">
            <v>0</v>
          </cell>
          <cell r="Q517" t="str">
            <v>06.07.2010</v>
          </cell>
          <cell r="R517" t="str">
            <v>31.12.9999</v>
          </cell>
          <cell r="S517">
            <v>0</v>
          </cell>
          <cell r="T517">
            <v>0</v>
          </cell>
          <cell r="U517">
            <v>0</v>
          </cell>
          <cell r="V517" t="str">
            <v>00000002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>X</v>
          </cell>
          <cell r="AB517">
            <v>0</v>
          </cell>
          <cell r="AC517">
            <v>0</v>
          </cell>
          <cell r="AD517" t="str">
            <v>0.00</v>
          </cell>
          <cell r="AE517" t="str">
            <v>0.00</v>
          </cell>
          <cell r="AF517">
            <v>0</v>
          </cell>
          <cell r="AG517">
            <v>0</v>
          </cell>
          <cell r="AH517">
            <v>0</v>
          </cell>
          <cell r="AI517" t="str">
            <v>Glucose Syrup-BK-43/40-01</v>
          </cell>
          <cell r="AJ517">
            <v>1000</v>
          </cell>
          <cell r="AK517">
            <v>514.73699999999997</v>
          </cell>
        </row>
        <row r="518">
          <cell r="C518" t="str">
            <v>M</v>
          </cell>
          <cell r="D518" t="str">
            <v>01460301AB</v>
          </cell>
          <cell r="E518" t="str">
            <v>Glucose Syrup-BK-43/40-01</v>
          </cell>
          <cell r="F518" t="str">
            <v>5320</v>
          </cell>
          <cell r="G518" t="str">
            <v>1</v>
          </cell>
          <cell r="H518" t="str">
            <v>1</v>
          </cell>
          <cell r="I518" t="str">
            <v>Glucose Syrup 43 Be'/Tanker-URC</v>
          </cell>
          <cell r="J518" t="str">
            <v>TO</v>
          </cell>
          <cell r="K518" t="str">
            <v>0030</v>
          </cell>
          <cell r="L518" t="str">
            <v>L</v>
          </cell>
          <cell r="M518" t="str">
            <v>000000000000250158</v>
          </cell>
          <cell r="N518" t="str">
            <v>Fungamyl 800L (30kg / drum)</v>
          </cell>
          <cell r="O518" t="str">
            <v>KG</v>
          </cell>
          <cell r="P518">
            <v>0</v>
          </cell>
          <cell r="Q518" t="str">
            <v>06.07.2010</v>
          </cell>
          <cell r="R518" t="str">
            <v>31.12.9999</v>
          </cell>
          <cell r="S518">
            <v>0</v>
          </cell>
          <cell r="T518">
            <v>0</v>
          </cell>
          <cell r="U518">
            <v>0</v>
          </cell>
          <cell r="V518" t="str">
            <v>00000003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>X</v>
          </cell>
          <cell r="AB518">
            <v>0</v>
          </cell>
          <cell r="AC518">
            <v>0</v>
          </cell>
          <cell r="AD518" t="str">
            <v>0.00</v>
          </cell>
          <cell r="AE518" t="str">
            <v>0.00</v>
          </cell>
          <cell r="AF518">
            <v>0</v>
          </cell>
          <cell r="AG518">
            <v>0</v>
          </cell>
          <cell r="AH518">
            <v>0</v>
          </cell>
          <cell r="AI518" t="str">
            <v>Glucose Syrup-BK-43/40-01</v>
          </cell>
          <cell r="AJ518">
            <v>1000</v>
          </cell>
          <cell r="AK518">
            <v>343.15800000000002</v>
          </cell>
        </row>
        <row r="519">
          <cell r="C519" t="str">
            <v>M</v>
          </cell>
          <cell r="D519" t="str">
            <v>01460301AB</v>
          </cell>
          <cell r="E519" t="str">
            <v>Glucose Syrup-BK-43/40-01</v>
          </cell>
          <cell r="F519" t="str">
            <v>5320</v>
          </cell>
          <cell r="G519" t="str">
            <v>1</v>
          </cell>
          <cell r="H519" t="str">
            <v>1</v>
          </cell>
          <cell r="I519" t="str">
            <v>Glucose Syrup 43 Be'/Tanker-URC</v>
          </cell>
          <cell r="J519" t="str">
            <v>TO</v>
          </cell>
          <cell r="K519" t="str">
            <v>0040</v>
          </cell>
          <cell r="L519" t="str">
            <v>L</v>
          </cell>
          <cell r="M519" t="str">
            <v>000000000000250152</v>
          </cell>
          <cell r="N519" t="str">
            <v>Sodium Matabisulphite 25kg.</v>
          </cell>
          <cell r="O519" t="str">
            <v>KG</v>
          </cell>
          <cell r="P519">
            <v>0</v>
          </cell>
          <cell r="Q519" t="str">
            <v>06.07.2010</v>
          </cell>
          <cell r="R519" t="str">
            <v>31.12.9999</v>
          </cell>
          <cell r="S519">
            <v>0</v>
          </cell>
          <cell r="T519">
            <v>0</v>
          </cell>
          <cell r="U519">
            <v>0</v>
          </cell>
          <cell r="V519" t="str">
            <v>00000004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>X</v>
          </cell>
          <cell r="AB519">
            <v>0</v>
          </cell>
          <cell r="AC519">
            <v>0</v>
          </cell>
          <cell r="AD519" t="str">
            <v>0.00</v>
          </cell>
          <cell r="AE519" t="str">
            <v>0.00</v>
          </cell>
          <cell r="AF519">
            <v>0</v>
          </cell>
          <cell r="AG519">
            <v>0</v>
          </cell>
          <cell r="AH519">
            <v>0</v>
          </cell>
          <cell r="AI519" t="str">
            <v>Glucose Syrup-BK-43/40-01</v>
          </cell>
          <cell r="AJ519">
            <v>1000</v>
          </cell>
          <cell r="AK519">
            <v>669.15800000000002</v>
          </cell>
        </row>
        <row r="520">
          <cell r="C520" t="str">
            <v>M</v>
          </cell>
          <cell r="D520" t="str">
            <v>01460301AB</v>
          </cell>
          <cell r="E520" t="str">
            <v>Glucose Syrup-BK-43/40-01</v>
          </cell>
          <cell r="F520" t="str">
            <v>5320</v>
          </cell>
          <cell r="G520" t="str">
            <v>1</v>
          </cell>
          <cell r="H520" t="str">
            <v>1</v>
          </cell>
          <cell r="I520" t="str">
            <v>Glucose Syrup 43 Be'/Tanker-URC</v>
          </cell>
          <cell r="J520" t="str">
            <v>TO</v>
          </cell>
          <cell r="K520" t="str">
            <v>0050</v>
          </cell>
          <cell r="L520" t="str">
            <v>L</v>
          </cell>
          <cell r="M520" t="str">
            <v>000000000000250160</v>
          </cell>
          <cell r="N520" t="str">
            <v>Hydrochloric  Acid 35%</v>
          </cell>
          <cell r="O520" t="str">
            <v>KG</v>
          </cell>
          <cell r="P520">
            <v>0</v>
          </cell>
          <cell r="Q520" t="str">
            <v>06.07.2010</v>
          </cell>
          <cell r="R520" t="str">
            <v>31.12.9999</v>
          </cell>
          <cell r="S520">
            <v>0</v>
          </cell>
          <cell r="T520">
            <v>0</v>
          </cell>
          <cell r="U520">
            <v>0</v>
          </cell>
          <cell r="V520" t="str">
            <v>00000005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>X</v>
          </cell>
          <cell r="AB520">
            <v>0</v>
          </cell>
          <cell r="AC520">
            <v>0</v>
          </cell>
          <cell r="AD520" t="str">
            <v>0.00</v>
          </cell>
          <cell r="AE520" t="str">
            <v>0.00</v>
          </cell>
          <cell r="AF520">
            <v>0</v>
          </cell>
          <cell r="AG520">
            <v>0</v>
          </cell>
          <cell r="AH520">
            <v>0</v>
          </cell>
          <cell r="AI520" t="str">
            <v>Glucose Syrup-BK-43/40-01</v>
          </cell>
          <cell r="AJ520">
            <v>1000</v>
          </cell>
          <cell r="AK520">
            <v>38605.262999999999</v>
          </cell>
        </row>
        <row r="521">
          <cell r="C521" t="str">
            <v>M</v>
          </cell>
          <cell r="D521" t="str">
            <v>01460301AB</v>
          </cell>
          <cell r="E521" t="str">
            <v>Glucose Syrup-BK-43/40-01</v>
          </cell>
          <cell r="F521" t="str">
            <v>5320</v>
          </cell>
          <cell r="G521" t="str">
            <v>1</v>
          </cell>
          <cell r="H521" t="str">
            <v>1</v>
          </cell>
          <cell r="I521" t="str">
            <v>Glucose Syrup 43 Be'/Tanker-URC</v>
          </cell>
          <cell r="J521" t="str">
            <v>TO</v>
          </cell>
          <cell r="K521" t="str">
            <v>0060</v>
          </cell>
          <cell r="L521" t="str">
            <v>L</v>
          </cell>
          <cell r="M521" t="str">
            <v>000000000000250187</v>
          </cell>
          <cell r="N521" t="str">
            <v>Sodium  Hydroxide (โซดาไฟ) 50%</v>
          </cell>
          <cell r="O521" t="str">
            <v>KG</v>
          </cell>
          <cell r="P521">
            <v>0</v>
          </cell>
          <cell r="Q521" t="str">
            <v>06.07.2010</v>
          </cell>
          <cell r="R521" t="str">
            <v>31.12.9999</v>
          </cell>
          <cell r="S521">
            <v>0</v>
          </cell>
          <cell r="T521">
            <v>0</v>
          </cell>
          <cell r="U521">
            <v>0</v>
          </cell>
          <cell r="V521" t="str">
            <v>00000006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>X</v>
          </cell>
          <cell r="AB521">
            <v>0</v>
          </cell>
          <cell r="AC521">
            <v>0</v>
          </cell>
          <cell r="AD521" t="str">
            <v>0.00</v>
          </cell>
          <cell r="AE521" t="str">
            <v>0.00</v>
          </cell>
          <cell r="AF521">
            <v>0</v>
          </cell>
          <cell r="AG521">
            <v>0</v>
          </cell>
          <cell r="AH521">
            <v>0</v>
          </cell>
          <cell r="AI521" t="str">
            <v>Glucose Syrup-BK-43/40-01</v>
          </cell>
          <cell r="AJ521">
            <v>1000</v>
          </cell>
          <cell r="AK521">
            <v>34315.788999999997</v>
          </cell>
        </row>
        <row r="522">
          <cell r="C522" t="str">
            <v>M</v>
          </cell>
          <cell r="D522" t="str">
            <v>01460301AB</v>
          </cell>
          <cell r="E522" t="str">
            <v>Glucose Syrup-BK-43/40-01</v>
          </cell>
          <cell r="F522" t="str">
            <v>5320</v>
          </cell>
          <cell r="G522" t="str">
            <v>1</v>
          </cell>
          <cell r="H522" t="str">
            <v>1</v>
          </cell>
          <cell r="I522" t="str">
            <v>Glucose Syrup 43 Be'/Tanker-URC</v>
          </cell>
          <cell r="J522" t="str">
            <v>TO</v>
          </cell>
          <cell r="K522" t="str">
            <v>0070</v>
          </cell>
          <cell r="L522" t="str">
            <v>L</v>
          </cell>
          <cell r="M522" t="str">
            <v>000000000000250750</v>
          </cell>
          <cell r="N522" t="str">
            <v>Activated Carbon YL303(20kg/bag)</v>
          </cell>
          <cell r="O522" t="str">
            <v>KG</v>
          </cell>
          <cell r="P522">
            <v>0</v>
          </cell>
          <cell r="Q522" t="str">
            <v>06.12.2012</v>
          </cell>
          <cell r="R522" t="str">
            <v>31.12.9999</v>
          </cell>
          <cell r="S522" t="str">
            <v>500000000598</v>
          </cell>
          <cell r="T522">
            <v>0</v>
          </cell>
          <cell r="U522">
            <v>0</v>
          </cell>
          <cell r="V522" t="str">
            <v>00000007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>X</v>
          </cell>
          <cell r="AB522">
            <v>0</v>
          </cell>
          <cell r="AC522">
            <v>0</v>
          </cell>
          <cell r="AD522" t="str">
            <v>0.00</v>
          </cell>
          <cell r="AE522" t="str">
            <v>0.00</v>
          </cell>
          <cell r="AF522">
            <v>0</v>
          </cell>
          <cell r="AG522">
            <v>0</v>
          </cell>
          <cell r="AH522">
            <v>0</v>
          </cell>
          <cell r="AI522" t="str">
            <v>Glucose Syrup-BK-43/40-01</v>
          </cell>
          <cell r="AJ522">
            <v>1000</v>
          </cell>
          <cell r="AK522">
            <v>700</v>
          </cell>
        </row>
        <row r="523">
          <cell r="C523" t="str">
            <v>M</v>
          </cell>
          <cell r="D523" t="str">
            <v>01460301AB</v>
          </cell>
          <cell r="E523" t="str">
            <v>Glucose Syrup-BK-43/40-01</v>
          </cell>
          <cell r="F523" t="str">
            <v>5320</v>
          </cell>
          <cell r="G523" t="str">
            <v>1</v>
          </cell>
          <cell r="H523" t="str">
            <v>1</v>
          </cell>
          <cell r="I523" t="str">
            <v>Glucose Syrup 43 Be'/Tanker-URC</v>
          </cell>
          <cell r="J523" t="str">
            <v>TO</v>
          </cell>
          <cell r="K523" t="str">
            <v>0080</v>
          </cell>
          <cell r="L523" t="str">
            <v>L</v>
          </cell>
          <cell r="M523" t="str">
            <v>000000000000250184</v>
          </cell>
          <cell r="N523" t="str">
            <v>Filter  Aid Celatom FW-14  20kg.</v>
          </cell>
          <cell r="O523" t="str">
            <v>KG</v>
          </cell>
          <cell r="P523">
            <v>0</v>
          </cell>
          <cell r="Q523" t="str">
            <v>06.07.2010</v>
          </cell>
          <cell r="R523" t="str">
            <v>31.12.9999</v>
          </cell>
          <cell r="S523">
            <v>0</v>
          </cell>
          <cell r="T523">
            <v>0</v>
          </cell>
          <cell r="U523">
            <v>0</v>
          </cell>
          <cell r="V523" t="str">
            <v>00000008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>X</v>
          </cell>
          <cell r="AB523">
            <v>0</v>
          </cell>
          <cell r="AC523">
            <v>0</v>
          </cell>
          <cell r="AD523" t="str">
            <v>0.00</v>
          </cell>
          <cell r="AE523" t="str">
            <v>0.00</v>
          </cell>
          <cell r="AF523">
            <v>0</v>
          </cell>
          <cell r="AG523">
            <v>0</v>
          </cell>
          <cell r="AH523">
            <v>0</v>
          </cell>
          <cell r="AI523" t="str">
            <v>Glucose Syrup-BK-43/40-01</v>
          </cell>
          <cell r="AJ523">
            <v>1000</v>
          </cell>
          <cell r="AK523">
            <v>8578.9470000000001</v>
          </cell>
        </row>
        <row r="524">
          <cell r="C524" t="str">
            <v>M</v>
          </cell>
          <cell r="D524" t="str">
            <v>01460301AB</v>
          </cell>
          <cell r="E524" t="str">
            <v>Glucose Syrup-BK-43/40-01</v>
          </cell>
          <cell r="F524" t="str">
            <v>5320</v>
          </cell>
          <cell r="G524" t="str">
            <v>1</v>
          </cell>
          <cell r="H524" t="str">
            <v>1</v>
          </cell>
          <cell r="I524" t="str">
            <v>Glucose Syrup 43 Be'/Tanker-URC</v>
          </cell>
          <cell r="J524" t="str">
            <v>TO</v>
          </cell>
          <cell r="K524" t="str">
            <v>0090</v>
          </cell>
          <cell r="L524" t="str">
            <v>L</v>
          </cell>
          <cell r="M524" t="str">
            <v>000000000000250162</v>
          </cell>
          <cell r="N524" t="str">
            <v>Sodium  Carbonate 20 Kg./Bag</v>
          </cell>
          <cell r="O524" t="str">
            <v>KG</v>
          </cell>
          <cell r="P524">
            <v>0</v>
          </cell>
          <cell r="Q524" t="str">
            <v>01.08.2010</v>
          </cell>
          <cell r="R524" t="str">
            <v>31.12.9999</v>
          </cell>
          <cell r="S524" t="str">
            <v>500000000480</v>
          </cell>
          <cell r="T524">
            <v>0</v>
          </cell>
          <cell r="U524">
            <v>0</v>
          </cell>
          <cell r="V524" t="str">
            <v>00000009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>X</v>
          </cell>
          <cell r="AB524">
            <v>0</v>
          </cell>
          <cell r="AC524">
            <v>0</v>
          </cell>
          <cell r="AD524" t="str">
            <v>0.00</v>
          </cell>
          <cell r="AE524" t="str">
            <v>0.00</v>
          </cell>
          <cell r="AF524">
            <v>0</v>
          </cell>
          <cell r="AG524">
            <v>0</v>
          </cell>
          <cell r="AH524">
            <v>0</v>
          </cell>
          <cell r="AI524" t="str">
            <v>Glucose Syrup-BK-43/40-01</v>
          </cell>
          <cell r="AJ524">
            <v>1000</v>
          </cell>
          <cell r="AK524">
            <v>600.52599999999995</v>
          </cell>
        </row>
        <row r="525">
          <cell r="C525" t="str">
            <v>M</v>
          </cell>
          <cell r="D525" t="str">
            <v>01460301AB</v>
          </cell>
          <cell r="E525" t="str">
            <v>Glucose Syrup-BK-43/40-01</v>
          </cell>
          <cell r="F525" t="str">
            <v>5320</v>
          </cell>
          <cell r="G525" t="str">
            <v>1</v>
          </cell>
          <cell r="H525" t="str">
            <v>1</v>
          </cell>
          <cell r="I525" t="str">
            <v>Glucose Syrup 43 Be'/Tanker-URC</v>
          </cell>
          <cell r="J525" t="str">
            <v>TO</v>
          </cell>
          <cell r="K525" t="str">
            <v>0100</v>
          </cell>
          <cell r="L525" t="str">
            <v>L</v>
          </cell>
          <cell r="M525" t="str">
            <v>000000000000200053</v>
          </cell>
          <cell r="N525" t="str">
            <v>Treated Water</v>
          </cell>
          <cell r="O525" t="str">
            <v>M3</v>
          </cell>
          <cell r="P525" t="str">
            <v>X</v>
          </cell>
          <cell r="Q525" t="str">
            <v>06.07.2010</v>
          </cell>
          <cell r="R525" t="str">
            <v>31.12.9999</v>
          </cell>
          <cell r="S525">
            <v>0</v>
          </cell>
          <cell r="T525">
            <v>0</v>
          </cell>
          <cell r="U525">
            <v>0</v>
          </cell>
          <cell r="V525" t="str">
            <v>00000010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>X</v>
          </cell>
          <cell r="AB525">
            <v>0</v>
          </cell>
          <cell r="AC525">
            <v>0</v>
          </cell>
          <cell r="AD525" t="str">
            <v>0.00</v>
          </cell>
          <cell r="AE525" t="str">
            <v>0.00</v>
          </cell>
          <cell r="AF525">
            <v>0</v>
          </cell>
          <cell r="AG525">
            <v>0</v>
          </cell>
          <cell r="AH525">
            <v>0</v>
          </cell>
          <cell r="AI525" t="str">
            <v>Glucose Syrup-BK-43/40-01</v>
          </cell>
          <cell r="AJ525">
            <v>1000</v>
          </cell>
          <cell r="AK525">
            <v>8578.9470000000001</v>
          </cell>
        </row>
        <row r="526">
          <cell r="C526" t="str">
            <v>M</v>
          </cell>
          <cell r="D526" t="str">
            <v>01460301AB</v>
          </cell>
          <cell r="E526" t="str">
            <v>Glucose Syrup-BK-43/40-01</v>
          </cell>
          <cell r="F526" t="str">
            <v>5320</v>
          </cell>
          <cell r="G526" t="str">
            <v>1</v>
          </cell>
          <cell r="H526" t="str">
            <v>1</v>
          </cell>
          <cell r="I526" t="str">
            <v>Glucose Syrup 43 Be'/Tanker-URC</v>
          </cell>
          <cell r="J526" t="str">
            <v>TO</v>
          </cell>
          <cell r="K526" t="str">
            <v>0110</v>
          </cell>
          <cell r="L526" t="str">
            <v>L</v>
          </cell>
          <cell r="M526" t="str">
            <v>000000000000250176</v>
          </cell>
          <cell r="N526" t="str">
            <v>Electricity</v>
          </cell>
          <cell r="O526" t="str">
            <v>KWH</v>
          </cell>
          <cell r="P526">
            <v>0</v>
          </cell>
          <cell r="Q526" t="str">
            <v>06.07.2010</v>
          </cell>
          <cell r="R526" t="str">
            <v>31.12.9999</v>
          </cell>
          <cell r="S526">
            <v>0</v>
          </cell>
          <cell r="T526">
            <v>0</v>
          </cell>
          <cell r="U526">
            <v>0</v>
          </cell>
          <cell r="V526" t="str">
            <v>00000011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>X</v>
          </cell>
          <cell r="AB526">
            <v>0</v>
          </cell>
          <cell r="AC526">
            <v>0</v>
          </cell>
          <cell r="AD526" t="str">
            <v>0.00</v>
          </cell>
          <cell r="AE526" t="str">
            <v>0.00</v>
          </cell>
          <cell r="AF526">
            <v>0</v>
          </cell>
          <cell r="AG526">
            <v>0</v>
          </cell>
          <cell r="AH526">
            <v>0</v>
          </cell>
          <cell r="AI526" t="str">
            <v>Glucose Syrup-BK-43/40-01</v>
          </cell>
          <cell r="AJ526">
            <v>1000</v>
          </cell>
          <cell r="AK526">
            <v>55763.158000000003</v>
          </cell>
        </row>
        <row r="527">
          <cell r="C527" t="str">
            <v>M</v>
          </cell>
          <cell r="D527" t="str">
            <v>01460301AB</v>
          </cell>
          <cell r="E527" t="str">
            <v>Glucose Syrup-BK-43/40-01</v>
          </cell>
          <cell r="F527" t="str">
            <v>5320</v>
          </cell>
          <cell r="G527" t="str">
            <v>1</v>
          </cell>
          <cell r="H527" t="str">
            <v>1</v>
          </cell>
          <cell r="I527" t="str">
            <v>Glucose Syrup 43 Be'/Tanker-URC</v>
          </cell>
          <cell r="J527" t="str">
            <v>TO</v>
          </cell>
          <cell r="K527" t="str">
            <v>0120</v>
          </cell>
          <cell r="L527" t="str">
            <v>L</v>
          </cell>
          <cell r="M527" t="str">
            <v>000000000000200052</v>
          </cell>
          <cell r="N527" t="str">
            <v>Steam</v>
          </cell>
          <cell r="O527" t="str">
            <v>TO</v>
          </cell>
          <cell r="P527" t="str">
            <v>X</v>
          </cell>
          <cell r="Q527" t="str">
            <v>06.07.2010</v>
          </cell>
          <cell r="R527" t="str">
            <v>31.12.9999</v>
          </cell>
          <cell r="S527">
            <v>0</v>
          </cell>
          <cell r="T527">
            <v>0</v>
          </cell>
          <cell r="U527">
            <v>0</v>
          </cell>
          <cell r="V527" t="str">
            <v>00000012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>X</v>
          </cell>
          <cell r="AB527">
            <v>0</v>
          </cell>
          <cell r="AC527">
            <v>0</v>
          </cell>
          <cell r="AD527" t="str">
            <v>0.00</v>
          </cell>
          <cell r="AE527" t="str">
            <v>0.00</v>
          </cell>
          <cell r="AF527">
            <v>0</v>
          </cell>
          <cell r="AG527">
            <v>0</v>
          </cell>
          <cell r="AH527">
            <v>0</v>
          </cell>
          <cell r="AI527" t="str">
            <v>Glucose Syrup-BK-43/40-01</v>
          </cell>
          <cell r="AJ527">
            <v>1000</v>
          </cell>
          <cell r="AK527">
            <v>1715.789</v>
          </cell>
        </row>
        <row r="528">
          <cell r="C528" t="str">
            <v>M</v>
          </cell>
          <cell r="D528" t="str">
            <v>01485300OI</v>
          </cell>
          <cell r="E528" t="str">
            <v>HMS-PD-46/45</v>
          </cell>
          <cell r="F528" t="str">
            <v>5320</v>
          </cell>
          <cell r="G528" t="str">
            <v>1</v>
          </cell>
          <cell r="H528" t="str">
            <v>1</v>
          </cell>
          <cell r="I528" t="str">
            <v>Glucose Syrup(HMS 45 014853)/NewPlastic</v>
          </cell>
          <cell r="J528" t="str">
            <v>TO</v>
          </cell>
          <cell r="K528" t="str">
            <v>0010</v>
          </cell>
          <cell r="L528" t="str">
            <v>L</v>
          </cell>
          <cell r="M528" t="str">
            <v>000000000000200050</v>
          </cell>
          <cell r="N528" t="str">
            <v>Slurry</v>
          </cell>
          <cell r="O528" t="str">
            <v>TO</v>
          </cell>
          <cell r="P528" t="str">
            <v>X</v>
          </cell>
          <cell r="Q528" t="str">
            <v>01.09.2009</v>
          </cell>
          <cell r="R528" t="str">
            <v>31.12.9999</v>
          </cell>
          <cell r="S528" t="str">
            <v>500000000106</v>
          </cell>
          <cell r="T528">
            <v>0</v>
          </cell>
          <cell r="U528">
            <v>0</v>
          </cell>
          <cell r="V528" t="str">
            <v>00000001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>X</v>
          </cell>
          <cell r="AB528">
            <v>0</v>
          </cell>
          <cell r="AC528">
            <v>0</v>
          </cell>
          <cell r="AD528" t="str">
            <v>0.00</v>
          </cell>
          <cell r="AE528" t="str">
            <v>0.00</v>
          </cell>
          <cell r="AF528">
            <v>0</v>
          </cell>
          <cell r="AG528">
            <v>0</v>
          </cell>
          <cell r="AH528">
            <v>0</v>
          </cell>
          <cell r="AI528" t="str">
            <v>HMS-PD-46/45</v>
          </cell>
          <cell r="AJ528">
            <v>1000</v>
          </cell>
          <cell r="AK528">
            <v>1892.4490000000001</v>
          </cell>
        </row>
        <row r="529">
          <cell r="C529" t="str">
            <v>M</v>
          </cell>
          <cell r="D529" t="str">
            <v>01485300OI</v>
          </cell>
          <cell r="E529" t="str">
            <v>HMS-PD-46/45</v>
          </cell>
          <cell r="F529" t="str">
            <v>5320</v>
          </cell>
          <cell r="G529" t="str">
            <v>1</v>
          </cell>
          <cell r="H529" t="str">
            <v>1</v>
          </cell>
          <cell r="I529" t="str">
            <v>Glucose Syrup(HMS 45 014853)/NewPlastic</v>
          </cell>
          <cell r="J529" t="str">
            <v>TO</v>
          </cell>
          <cell r="K529" t="str">
            <v>0020</v>
          </cell>
          <cell r="L529" t="str">
            <v>L</v>
          </cell>
          <cell r="M529" t="str">
            <v>000000000000250164</v>
          </cell>
          <cell r="N529" t="str">
            <v>Liquozyme Supra (gallon/30kg.)</v>
          </cell>
          <cell r="O529" t="str">
            <v>KG</v>
          </cell>
          <cell r="P529">
            <v>0</v>
          </cell>
          <cell r="Q529" t="str">
            <v>01.09.2009</v>
          </cell>
          <cell r="R529" t="str">
            <v>31.12.9999</v>
          </cell>
          <cell r="S529" t="str">
            <v>500000000106</v>
          </cell>
          <cell r="T529">
            <v>0</v>
          </cell>
          <cell r="U529">
            <v>0</v>
          </cell>
          <cell r="V529" t="str">
            <v>00000002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>X</v>
          </cell>
          <cell r="AB529">
            <v>0</v>
          </cell>
          <cell r="AC529">
            <v>0</v>
          </cell>
          <cell r="AD529" t="str">
            <v>0.00</v>
          </cell>
          <cell r="AE529" t="str">
            <v>0.00</v>
          </cell>
          <cell r="AF529">
            <v>0</v>
          </cell>
          <cell r="AG529">
            <v>0</v>
          </cell>
          <cell r="AH529">
            <v>0</v>
          </cell>
          <cell r="AI529" t="str">
            <v>HMS-PD-46/45</v>
          </cell>
          <cell r="AJ529">
            <v>1000</v>
          </cell>
          <cell r="AK529">
            <v>522.31600000000003</v>
          </cell>
        </row>
        <row r="530">
          <cell r="C530" t="str">
            <v>M</v>
          </cell>
          <cell r="D530" t="str">
            <v>01485300OI</v>
          </cell>
          <cell r="E530" t="str">
            <v>HMS-PD-46/45</v>
          </cell>
          <cell r="F530" t="str">
            <v>5320</v>
          </cell>
          <cell r="G530" t="str">
            <v>1</v>
          </cell>
          <cell r="H530" t="str">
            <v>1</v>
          </cell>
          <cell r="I530" t="str">
            <v>Glucose Syrup(HMS 45 014853)/NewPlastic</v>
          </cell>
          <cell r="J530" t="str">
            <v>TO</v>
          </cell>
          <cell r="K530" t="str">
            <v>0030</v>
          </cell>
          <cell r="L530" t="str">
            <v>L</v>
          </cell>
          <cell r="M530" t="str">
            <v>000000000000250158</v>
          </cell>
          <cell r="N530" t="str">
            <v>Fungamyl 800L (30kg / drum)</v>
          </cell>
          <cell r="O530" t="str">
            <v>KG</v>
          </cell>
          <cell r="P530">
            <v>0</v>
          </cell>
          <cell r="Q530" t="str">
            <v>01.09.2009</v>
          </cell>
          <cell r="R530" t="str">
            <v>31.12.9999</v>
          </cell>
          <cell r="S530" t="str">
            <v>500000000106</v>
          </cell>
          <cell r="T530">
            <v>0</v>
          </cell>
          <cell r="U530">
            <v>0</v>
          </cell>
          <cell r="V530" t="str">
            <v>00000003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>X</v>
          </cell>
          <cell r="AB530">
            <v>0</v>
          </cell>
          <cell r="AC530">
            <v>0</v>
          </cell>
          <cell r="AD530" t="str">
            <v>0.00</v>
          </cell>
          <cell r="AE530" t="str">
            <v>0.00</v>
          </cell>
          <cell r="AF530">
            <v>0</v>
          </cell>
          <cell r="AG530">
            <v>0</v>
          </cell>
          <cell r="AH530">
            <v>0</v>
          </cell>
          <cell r="AI530" t="str">
            <v>HMS-PD-46/45</v>
          </cell>
          <cell r="AJ530">
            <v>1000</v>
          </cell>
          <cell r="AK530">
            <v>391.73700000000002</v>
          </cell>
        </row>
        <row r="531">
          <cell r="C531" t="str">
            <v>M</v>
          </cell>
          <cell r="D531" t="str">
            <v>01485300OI</v>
          </cell>
          <cell r="E531" t="str">
            <v>HMS-PD-46/45</v>
          </cell>
          <cell r="F531" t="str">
            <v>5320</v>
          </cell>
          <cell r="G531" t="str">
            <v>1</v>
          </cell>
          <cell r="H531" t="str">
            <v>1</v>
          </cell>
          <cell r="I531" t="str">
            <v>Glucose Syrup(HMS 45 014853)/NewPlastic</v>
          </cell>
          <cell r="J531" t="str">
            <v>TO</v>
          </cell>
          <cell r="K531" t="str">
            <v>0040</v>
          </cell>
          <cell r="L531" t="str">
            <v>L</v>
          </cell>
          <cell r="M531" t="str">
            <v>000000000000250152</v>
          </cell>
          <cell r="N531" t="str">
            <v>Sodium Matabisulphite 25kg.</v>
          </cell>
          <cell r="O531" t="str">
            <v>KG</v>
          </cell>
          <cell r="P531">
            <v>0</v>
          </cell>
          <cell r="Q531" t="str">
            <v>01.09.2009</v>
          </cell>
          <cell r="R531" t="str">
            <v>31.12.9999</v>
          </cell>
          <cell r="S531" t="str">
            <v>500000000106</v>
          </cell>
          <cell r="T531">
            <v>0</v>
          </cell>
          <cell r="U531">
            <v>0</v>
          </cell>
          <cell r="V531" t="str">
            <v>00000004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>X</v>
          </cell>
          <cell r="AB531">
            <v>0</v>
          </cell>
          <cell r="AC531">
            <v>0</v>
          </cell>
          <cell r="AD531" t="str">
            <v>0.00</v>
          </cell>
          <cell r="AE531" t="str">
            <v>0.00</v>
          </cell>
          <cell r="AF531">
            <v>0</v>
          </cell>
          <cell r="AG531">
            <v>0</v>
          </cell>
          <cell r="AH531">
            <v>0</v>
          </cell>
          <cell r="AI531" t="str">
            <v>HMS-PD-46/45</v>
          </cell>
          <cell r="AJ531">
            <v>1000</v>
          </cell>
          <cell r="AK531">
            <v>679.01099999999997</v>
          </cell>
        </row>
        <row r="532">
          <cell r="C532" t="str">
            <v>M</v>
          </cell>
          <cell r="D532" t="str">
            <v>01485300OI</v>
          </cell>
          <cell r="E532" t="str">
            <v>HMS-PD-46/45</v>
          </cell>
          <cell r="F532" t="str">
            <v>5320</v>
          </cell>
          <cell r="G532" t="str">
            <v>1</v>
          </cell>
          <cell r="H532" t="str">
            <v>1</v>
          </cell>
          <cell r="I532" t="str">
            <v>Glucose Syrup(HMS 45 014853)/NewPlastic</v>
          </cell>
          <cell r="J532" t="str">
            <v>TO</v>
          </cell>
          <cell r="K532" t="str">
            <v>0050</v>
          </cell>
          <cell r="L532" t="str">
            <v>L</v>
          </cell>
          <cell r="M532" t="str">
            <v>000000000000250160</v>
          </cell>
          <cell r="N532" t="str">
            <v>Hydrochloric  Acid 35%</v>
          </cell>
          <cell r="O532" t="str">
            <v>KG</v>
          </cell>
          <cell r="P532">
            <v>0</v>
          </cell>
          <cell r="Q532" t="str">
            <v>01.09.2009</v>
          </cell>
          <cell r="R532" t="str">
            <v>31.12.9999</v>
          </cell>
          <cell r="S532" t="str">
            <v>500000000106</v>
          </cell>
          <cell r="T532">
            <v>0</v>
          </cell>
          <cell r="U532">
            <v>0</v>
          </cell>
          <cell r="V532" t="str">
            <v>00000005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>X</v>
          </cell>
          <cell r="AB532">
            <v>0</v>
          </cell>
          <cell r="AC532">
            <v>0</v>
          </cell>
          <cell r="AD532" t="str">
            <v>0.00</v>
          </cell>
          <cell r="AE532" t="str">
            <v>0.00</v>
          </cell>
          <cell r="AF532">
            <v>0</v>
          </cell>
          <cell r="AG532">
            <v>0</v>
          </cell>
          <cell r="AH532">
            <v>0</v>
          </cell>
          <cell r="AI532" t="str">
            <v>HMS-PD-46/45</v>
          </cell>
          <cell r="AJ532">
            <v>1000</v>
          </cell>
          <cell r="AK532">
            <v>39173.684000000001</v>
          </cell>
        </row>
        <row r="533">
          <cell r="C533" t="str">
            <v>M</v>
          </cell>
          <cell r="D533" t="str">
            <v>01485300OI</v>
          </cell>
          <cell r="E533" t="str">
            <v>HMS-PD-46/45</v>
          </cell>
          <cell r="F533" t="str">
            <v>5320</v>
          </cell>
          <cell r="G533" t="str">
            <v>1</v>
          </cell>
          <cell r="H533" t="str">
            <v>1</v>
          </cell>
          <cell r="I533" t="str">
            <v>Glucose Syrup(HMS 45 014853)/NewPlastic</v>
          </cell>
          <cell r="J533" t="str">
            <v>TO</v>
          </cell>
          <cell r="K533" t="str">
            <v>0060</v>
          </cell>
          <cell r="L533" t="str">
            <v>L</v>
          </cell>
          <cell r="M533" t="str">
            <v>000000000000250187</v>
          </cell>
          <cell r="N533" t="str">
            <v>Sodium  Hydroxide (โซดาไฟ) 50%</v>
          </cell>
          <cell r="O533" t="str">
            <v>KG</v>
          </cell>
          <cell r="P533">
            <v>0</v>
          </cell>
          <cell r="Q533" t="str">
            <v>01.09.2009</v>
          </cell>
          <cell r="R533" t="str">
            <v>31.12.9999</v>
          </cell>
          <cell r="S533" t="str">
            <v>500000000106</v>
          </cell>
          <cell r="T533">
            <v>0</v>
          </cell>
          <cell r="U533">
            <v>0</v>
          </cell>
          <cell r="V533" t="str">
            <v>00000006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>X</v>
          </cell>
          <cell r="AB533">
            <v>0</v>
          </cell>
          <cell r="AC533">
            <v>0</v>
          </cell>
          <cell r="AD533" t="str">
            <v>0.00</v>
          </cell>
          <cell r="AE533" t="str">
            <v>0.00</v>
          </cell>
          <cell r="AF533">
            <v>0</v>
          </cell>
          <cell r="AG533">
            <v>0</v>
          </cell>
          <cell r="AH533">
            <v>0</v>
          </cell>
          <cell r="AI533" t="str">
            <v>HMS-PD-46/45</v>
          </cell>
          <cell r="AJ533">
            <v>1000</v>
          </cell>
          <cell r="AK533">
            <v>34821.053</v>
          </cell>
        </row>
        <row r="534">
          <cell r="C534" t="str">
            <v>M</v>
          </cell>
          <cell r="D534" t="str">
            <v>01485300OI</v>
          </cell>
          <cell r="E534" t="str">
            <v>HMS-PD-46/45</v>
          </cell>
          <cell r="F534" t="str">
            <v>5320</v>
          </cell>
          <cell r="G534" t="str">
            <v>1</v>
          </cell>
          <cell r="H534" t="str">
            <v>1</v>
          </cell>
          <cell r="I534" t="str">
            <v>Glucose Syrup(HMS 45 014853)/NewPlastic</v>
          </cell>
          <cell r="J534" t="str">
            <v>TO</v>
          </cell>
          <cell r="K534" t="str">
            <v>0070</v>
          </cell>
          <cell r="L534" t="str">
            <v>L</v>
          </cell>
          <cell r="M534" t="str">
            <v>000000000000250750</v>
          </cell>
          <cell r="N534" t="str">
            <v>Activated Carbon YL303(20kg/bag)</v>
          </cell>
          <cell r="O534" t="str">
            <v>KG</v>
          </cell>
          <cell r="P534">
            <v>0</v>
          </cell>
          <cell r="Q534" t="str">
            <v>03.01.2013</v>
          </cell>
          <cell r="R534" t="str">
            <v>31.12.9999</v>
          </cell>
          <cell r="S534" t="str">
            <v>500000000603</v>
          </cell>
          <cell r="T534">
            <v>0</v>
          </cell>
          <cell r="U534">
            <v>0</v>
          </cell>
          <cell r="V534" t="str">
            <v>00000007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>X</v>
          </cell>
          <cell r="AB534">
            <v>0</v>
          </cell>
          <cell r="AC534">
            <v>0</v>
          </cell>
          <cell r="AD534" t="str">
            <v>0.00</v>
          </cell>
          <cell r="AE534" t="str">
            <v>0.00</v>
          </cell>
          <cell r="AF534">
            <v>0</v>
          </cell>
          <cell r="AG534">
            <v>0</v>
          </cell>
          <cell r="AH534">
            <v>0</v>
          </cell>
          <cell r="AI534" t="str">
            <v>HMS-PD-46/45</v>
          </cell>
          <cell r="AJ534">
            <v>1000</v>
          </cell>
          <cell r="AK534">
            <v>675</v>
          </cell>
        </row>
        <row r="535">
          <cell r="C535" t="str">
            <v>M</v>
          </cell>
          <cell r="D535" t="str">
            <v>01485300OI</v>
          </cell>
          <cell r="E535" t="str">
            <v>HMS-PD-46/45</v>
          </cell>
          <cell r="F535" t="str">
            <v>5320</v>
          </cell>
          <cell r="G535" t="str">
            <v>1</v>
          </cell>
          <cell r="H535" t="str">
            <v>1</v>
          </cell>
          <cell r="I535" t="str">
            <v>Glucose Syrup(HMS 45 014853)/NewPlastic</v>
          </cell>
          <cell r="J535" t="str">
            <v>TO</v>
          </cell>
          <cell r="K535" t="str">
            <v>0080</v>
          </cell>
          <cell r="L535" t="str">
            <v>L</v>
          </cell>
          <cell r="M535" t="str">
            <v>000000000000250814</v>
          </cell>
          <cell r="N535" t="str">
            <v>Filter Aid K700  20kg.</v>
          </cell>
          <cell r="O535" t="str">
            <v>KG</v>
          </cell>
          <cell r="P535">
            <v>0</v>
          </cell>
          <cell r="Q535" t="str">
            <v>14.12.2012</v>
          </cell>
          <cell r="R535" t="str">
            <v>31.12.9999</v>
          </cell>
          <cell r="S535" t="str">
            <v>500000000599</v>
          </cell>
          <cell r="T535">
            <v>0</v>
          </cell>
          <cell r="U535">
            <v>0</v>
          </cell>
          <cell r="V535" t="str">
            <v>00000008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>X</v>
          </cell>
          <cell r="AB535">
            <v>0</v>
          </cell>
          <cell r="AC535">
            <v>0</v>
          </cell>
          <cell r="AD535" t="str">
            <v>0.00</v>
          </cell>
          <cell r="AE535" t="str">
            <v>0.00</v>
          </cell>
          <cell r="AF535">
            <v>0</v>
          </cell>
          <cell r="AG535">
            <v>0</v>
          </cell>
          <cell r="AH535">
            <v>0</v>
          </cell>
          <cell r="AI535" t="str">
            <v>HMS-PD-46/45</v>
          </cell>
          <cell r="AJ535">
            <v>1000</v>
          </cell>
          <cell r="AK535">
            <v>8705.2630000000008</v>
          </cell>
        </row>
        <row r="536">
          <cell r="C536" t="str">
            <v>M</v>
          </cell>
          <cell r="D536" t="str">
            <v>01485300OI</v>
          </cell>
          <cell r="E536" t="str">
            <v>HMS-PD-46/45</v>
          </cell>
          <cell r="F536" t="str">
            <v>5320</v>
          </cell>
          <cell r="G536" t="str">
            <v>1</v>
          </cell>
          <cell r="H536" t="str">
            <v>1</v>
          </cell>
          <cell r="I536" t="str">
            <v>Glucose Syrup(HMS 45 014853)/NewPlastic</v>
          </cell>
          <cell r="J536" t="str">
            <v>TO</v>
          </cell>
          <cell r="K536" t="str">
            <v>0090</v>
          </cell>
          <cell r="L536" t="str">
            <v>L</v>
          </cell>
          <cell r="M536" t="str">
            <v>000000000000250162</v>
          </cell>
          <cell r="N536" t="str">
            <v>Sodium  Carbonate 20 Kg./Bag</v>
          </cell>
          <cell r="O536" t="str">
            <v>KG</v>
          </cell>
          <cell r="P536">
            <v>0</v>
          </cell>
          <cell r="Q536" t="str">
            <v>01.08.2010</v>
          </cell>
          <cell r="R536" t="str">
            <v>31.12.9999</v>
          </cell>
          <cell r="S536" t="str">
            <v>500000000480</v>
          </cell>
          <cell r="T536">
            <v>0</v>
          </cell>
          <cell r="U536">
            <v>0</v>
          </cell>
          <cell r="V536" t="str">
            <v>00000009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>X</v>
          </cell>
          <cell r="AB536">
            <v>0</v>
          </cell>
          <cell r="AC536">
            <v>0</v>
          </cell>
          <cell r="AD536" t="str">
            <v>0.00</v>
          </cell>
          <cell r="AE536" t="str">
            <v>0.00</v>
          </cell>
          <cell r="AF536">
            <v>0</v>
          </cell>
          <cell r="AG536">
            <v>0</v>
          </cell>
          <cell r="AH536">
            <v>0</v>
          </cell>
          <cell r="AI536" t="str">
            <v>HMS-PD-46/45</v>
          </cell>
          <cell r="AJ536">
            <v>1000</v>
          </cell>
          <cell r="AK536">
            <v>609.36800000000005</v>
          </cell>
        </row>
        <row r="537">
          <cell r="C537" t="str">
            <v>M</v>
          </cell>
          <cell r="D537" t="str">
            <v>01485300OI</v>
          </cell>
          <cell r="E537" t="str">
            <v>HMS-PD-46/45</v>
          </cell>
          <cell r="F537" t="str">
            <v>5320</v>
          </cell>
          <cell r="G537" t="str">
            <v>1</v>
          </cell>
          <cell r="H537" t="str">
            <v>1</v>
          </cell>
          <cell r="I537" t="str">
            <v>Glucose Syrup(HMS 45 014853)/NewPlastic</v>
          </cell>
          <cell r="J537" t="str">
            <v>TO</v>
          </cell>
          <cell r="K537" t="str">
            <v>0100</v>
          </cell>
          <cell r="L537" t="str">
            <v>L</v>
          </cell>
          <cell r="M537" t="str">
            <v>000000000000200053</v>
          </cell>
          <cell r="N537" t="str">
            <v>Treated Water</v>
          </cell>
          <cell r="O537" t="str">
            <v>M3</v>
          </cell>
          <cell r="P537" t="str">
            <v>X</v>
          </cell>
          <cell r="Q537" t="str">
            <v>01.09.2009</v>
          </cell>
          <cell r="R537" t="str">
            <v>31.12.9999</v>
          </cell>
          <cell r="S537" t="str">
            <v>500000000106</v>
          </cell>
          <cell r="T537">
            <v>0</v>
          </cell>
          <cell r="U537">
            <v>0</v>
          </cell>
          <cell r="V537" t="str">
            <v>00000010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>X</v>
          </cell>
          <cell r="AB537">
            <v>0</v>
          </cell>
          <cell r="AC537">
            <v>0</v>
          </cell>
          <cell r="AD537" t="str">
            <v>0.00</v>
          </cell>
          <cell r="AE537" t="str">
            <v>0.00</v>
          </cell>
          <cell r="AF537">
            <v>0</v>
          </cell>
          <cell r="AG537">
            <v>0</v>
          </cell>
          <cell r="AH537">
            <v>0</v>
          </cell>
          <cell r="AI537" t="str">
            <v>HMS-PD-46/45</v>
          </cell>
          <cell r="AJ537">
            <v>1000</v>
          </cell>
          <cell r="AK537">
            <v>8705.2630000000008</v>
          </cell>
        </row>
        <row r="538">
          <cell r="C538" t="str">
            <v>M</v>
          </cell>
          <cell r="D538" t="str">
            <v>01485300OI</v>
          </cell>
          <cell r="E538" t="str">
            <v>HMS-PD-46/45</v>
          </cell>
          <cell r="F538" t="str">
            <v>5320</v>
          </cell>
          <cell r="G538" t="str">
            <v>1</v>
          </cell>
          <cell r="H538" t="str">
            <v>1</v>
          </cell>
          <cell r="I538" t="str">
            <v>Glucose Syrup(HMS 45 014853)/NewPlastic</v>
          </cell>
          <cell r="J538" t="str">
            <v>TO</v>
          </cell>
          <cell r="K538" t="str">
            <v>0110</v>
          </cell>
          <cell r="L538" t="str">
            <v>L</v>
          </cell>
          <cell r="M538" t="str">
            <v>000000000000250176</v>
          </cell>
          <cell r="N538" t="str">
            <v>Electricity</v>
          </cell>
          <cell r="O538" t="str">
            <v>KWH</v>
          </cell>
          <cell r="P538">
            <v>0</v>
          </cell>
          <cell r="Q538" t="str">
            <v>01.09.2009</v>
          </cell>
          <cell r="R538" t="str">
            <v>31.12.9999</v>
          </cell>
          <cell r="S538" t="str">
            <v>500000000106</v>
          </cell>
          <cell r="T538">
            <v>0</v>
          </cell>
          <cell r="U538">
            <v>0</v>
          </cell>
          <cell r="V538" t="str">
            <v>00000011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>X</v>
          </cell>
          <cell r="AB538">
            <v>0</v>
          </cell>
          <cell r="AC538">
            <v>0</v>
          </cell>
          <cell r="AD538" t="str">
            <v>0.00</v>
          </cell>
          <cell r="AE538" t="str">
            <v>0.00</v>
          </cell>
          <cell r="AF538">
            <v>0</v>
          </cell>
          <cell r="AG538">
            <v>0</v>
          </cell>
          <cell r="AH538">
            <v>0</v>
          </cell>
          <cell r="AI538" t="str">
            <v>HMS-PD-46/45</v>
          </cell>
          <cell r="AJ538">
            <v>1000</v>
          </cell>
          <cell r="AK538">
            <v>56584.211000000003</v>
          </cell>
        </row>
        <row r="539">
          <cell r="C539" t="str">
            <v>M</v>
          </cell>
          <cell r="D539" t="str">
            <v>01485300OI</v>
          </cell>
          <cell r="E539" t="str">
            <v>HMS-PD-46/45</v>
          </cell>
          <cell r="F539" t="str">
            <v>5320</v>
          </cell>
          <cell r="G539" t="str">
            <v>1</v>
          </cell>
          <cell r="H539" t="str">
            <v>1</v>
          </cell>
          <cell r="I539" t="str">
            <v>Glucose Syrup(HMS 45 014853)/NewPlastic</v>
          </cell>
          <cell r="J539" t="str">
            <v>TO</v>
          </cell>
          <cell r="K539" t="str">
            <v>0120</v>
          </cell>
          <cell r="L539" t="str">
            <v>L</v>
          </cell>
          <cell r="M539" t="str">
            <v>000000000000200052</v>
          </cell>
          <cell r="N539" t="str">
            <v>Steam</v>
          </cell>
          <cell r="O539" t="str">
            <v>TO</v>
          </cell>
          <cell r="P539" t="str">
            <v>X</v>
          </cell>
          <cell r="Q539" t="str">
            <v>01.09.2009</v>
          </cell>
          <cell r="R539" t="str">
            <v>31.12.9999</v>
          </cell>
          <cell r="S539" t="str">
            <v>500000000106</v>
          </cell>
          <cell r="T539">
            <v>0</v>
          </cell>
          <cell r="U539">
            <v>0</v>
          </cell>
          <cell r="V539" t="str">
            <v>00000012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>X</v>
          </cell>
          <cell r="AB539">
            <v>0</v>
          </cell>
          <cell r="AC539">
            <v>0</v>
          </cell>
          <cell r="AD539" t="str">
            <v>0.00</v>
          </cell>
          <cell r="AE539" t="str">
            <v>0.00</v>
          </cell>
          <cell r="AF539">
            <v>0</v>
          </cell>
          <cell r="AG539">
            <v>0</v>
          </cell>
          <cell r="AH539">
            <v>0</v>
          </cell>
          <cell r="AI539" t="str">
            <v>HMS-PD-46/45</v>
          </cell>
          <cell r="AJ539">
            <v>1000</v>
          </cell>
          <cell r="AK539">
            <v>1741.0530000000001</v>
          </cell>
        </row>
        <row r="540">
          <cell r="C540" t="str">
            <v>M</v>
          </cell>
          <cell r="D540" t="str">
            <v>01485300OI</v>
          </cell>
          <cell r="E540" t="str">
            <v>HMS-PD-46/45</v>
          </cell>
          <cell r="F540" t="str">
            <v>5320</v>
          </cell>
          <cell r="G540" t="str">
            <v>1</v>
          </cell>
          <cell r="H540" t="str">
            <v>1</v>
          </cell>
          <cell r="I540" t="str">
            <v>Glucose Syrup(HMS 45 014853)/NewPlastic</v>
          </cell>
          <cell r="J540" t="str">
            <v>TO</v>
          </cell>
          <cell r="K540" t="str">
            <v>0130</v>
          </cell>
          <cell r="L540" t="str">
            <v>L</v>
          </cell>
          <cell r="M540" t="str">
            <v>000000000000600192</v>
          </cell>
          <cell r="N540" t="str">
            <v>Plastic Drum 200 Liter HI90</v>
          </cell>
          <cell r="O540" t="str">
            <v>EA</v>
          </cell>
          <cell r="P540">
            <v>0</v>
          </cell>
          <cell r="Q540" t="str">
            <v>01.09.2009</v>
          </cell>
          <cell r="R540" t="str">
            <v>31.12.9999</v>
          </cell>
          <cell r="S540" t="str">
            <v>500000000106</v>
          </cell>
          <cell r="T540">
            <v>0</v>
          </cell>
          <cell r="U540">
            <v>0</v>
          </cell>
          <cell r="V540" t="str">
            <v>00000013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>X</v>
          </cell>
          <cell r="AB540">
            <v>0</v>
          </cell>
          <cell r="AC540">
            <v>0</v>
          </cell>
          <cell r="AD540" t="str">
            <v>0.00</v>
          </cell>
          <cell r="AE540" t="str">
            <v>0.00</v>
          </cell>
          <cell r="AF540">
            <v>0</v>
          </cell>
          <cell r="AG540">
            <v>0</v>
          </cell>
          <cell r="AH540">
            <v>0</v>
          </cell>
          <cell r="AI540" t="str">
            <v>HMS-PD-46/45</v>
          </cell>
          <cell r="AJ540">
            <v>1000</v>
          </cell>
          <cell r="AK540">
            <v>3333.3330000000001</v>
          </cell>
        </row>
        <row r="541">
          <cell r="C541" t="str">
            <v>M</v>
          </cell>
          <cell r="D541" t="str">
            <v>01485300OI</v>
          </cell>
          <cell r="E541" t="str">
            <v>HMS-PD-46/45</v>
          </cell>
          <cell r="F541" t="str">
            <v>5320</v>
          </cell>
          <cell r="G541" t="str">
            <v>1</v>
          </cell>
          <cell r="H541" t="str">
            <v>1</v>
          </cell>
          <cell r="I541" t="str">
            <v>Glucose Syrup(HMS 45 014853)/NewPlastic</v>
          </cell>
          <cell r="J541" t="str">
            <v>TO</v>
          </cell>
          <cell r="K541" t="str">
            <v>0140</v>
          </cell>
          <cell r="L541" t="str">
            <v>L</v>
          </cell>
          <cell r="M541" t="str">
            <v>000000000000250631</v>
          </cell>
          <cell r="N541" t="str">
            <v>Activated Carbon S4W10LT-01 (20 kg/Bag)</v>
          </cell>
          <cell r="O541" t="str">
            <v>KG</v>
          </cell>
          <cell r="P541">
            <v>0</v>
          </cell>
          <cell r="Q541" t="str">
            <v>03.01.2013</v>
          </cell>
          <cell r="R541" t="str">
            <v>31.12.9999</v>
          </cell>
          <cell r="S541" t="str">
            <v>500000000603</v>
          </cell>
          <cell r="T541">
            <v>0</v>
          </cell>
          <cell r="U541">
            <v>0</v>
          </cell>
          <cell r="V541" t="str">
            <v>00000016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>X</v>
          </cell>
          <cell r="AB541">
            <v>0</v>
          </cell>
          <cell r="AC541">
            <v>0</v>
          </cell>
          <cell r="AD541" t="str">
            <v>0.00</v>
          </cell>
          <cell r="AE541" t="str">
            <v>0.00</v>
          </cell>
          <cell r="AF541">
            <v>0</v>
          </cell>
          <cell r="AG541">
            <v>0</v>
          </cell>
          <cell r="AH541">
            <v>0</v>
          </cell>
          <cell r="AI541" t="str">
            <v>HMS-PD-46/45</v>
          </cell>
          <cell r="AJ541">
            <v>1000</v>
          </cell>
          <cell r="AK541">
            <v>225</v>
          </cell>
        </row>
        <row r="542">
          <cell r="C542" t="str">
            <v>M</v>
          </cell>
          <cell r="D542" t="str">
            <v>01485300OJ</v>
          </cell>
          <cell r="E542" t="str">
            <v>HMS-MD-46/45</v>
          </cell>
          <cell r="F542" t="str">
            <v>5320</v>
          </cell>
          <cell r="G542" t="str">
            <v>1</v>
          </cell>
          <cell r="H542" t="str">
            <v>1</v>
          </cell>
          <cell r="I542" t="str">
            <v>Glucose Syrup(HMS 45 014853)/New Steel</v>
          </cell>
          <cell r="J542" t="str">
            <v>TO</v>
          </cell>
          <cell r="K542" t="str">
            <v>0010</v>
          </cell>
          <cell r="L542" t="str">
            <v>L</v>
          </cell>
          <cell r="M542" t="str">
            <v>000000000000200050</v>
          </cell>
          <cell r="N542" t="str">
            <v>Slurry</v>
          </cell>
          <cell r="O542" t="str">
            <v>TO</v>
          </cell>
          <cell r="P542" t="str">
            <v>X</v>
          </cell>
          <cell r="Q542" t="str">
            <v>01.09.2009</v>
          </cell>
          <cell r="R542" t="str">
            <v>31.12.9999</v>
          </cell>
          <cell r="S542" t="str">
            <v>500000000106</v>
          </cell>
          <cell r="T542">
            <v>0</v>
          </cell>
          <cell r="U542">
            <v>0</v>
          </cell>
          <cell r="V542" t="str">
            <v>00000001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>X</v>
          </cell>
          <cell r="AB542">
            <v>0</v>
          </cell>
          <cell r="AC542">
            <v>0</v>
          </cell>
          <cell r="AD542" t="str">
            <v>0.00</v>
          </cell>
          <cell r="AE542" t="str">
            <v>0.00</v>
          </cell>
          <cell r="AF542">
            <v>0</v>
          </cell>
          <cell r="AG542">
            <v>0</v>
          </cell>
          <cell r="AH542">
            <v>0</v>
          </cell>
          <cell r="AI542" t="str">
            <v>HMS-MD-46/45</v>
          </cell>
          <cell r="AJ542">
            <v>1000</v>
          </cell>
          <cell r="AK542">
            <v>1929.0619999999999</v>
          </cell>
        </row>
        <row r="543">
          <cell r="C543" t="str">
            <v>M</v>
          </cell>
          <cell r="D543" t="str">
            <v>01485300OJ</v>
          </cell>
          <cell r="E543" t="str">
            <v>HMS-MD-46/45</v>
          </cell>
          <cell r="F543" t="str">
            <v>5320</v>
          </cell>
          <cell r="G543" t="str">
            <v>1</v>
          </cell>
          <cell r="H543" t="str">
            <v>1</v>
          </cell>
          <cell r="I543" t="str">
            <v>Glucose Syrup(HMS 45 014853)/New Steel</v>
          </cell>
          <cell r="J543" t="str">
            <v>TO</v>
          </cell>
          <cell r="K543" t="str">
            <v>0020</v>
          </cell>
          <cell r="L543" t="str">
            <v>L</v>
          </cell>
          <cell r="M543" t="str">
            <v>000000000000250164</v>
          </cell>
          <cell r="N543" t="str">
            <v>Liquozyme Supra (gallon/30kg.)</v>
          </cell>
          <cell r="O543" t="str">
            <v>KG</v>
          </cell>
          <cell r="P543">
            <v>0</v>
          </cell>
          <cell r="Q543" t="str">
            <v>01.09.2009</v>
          </cell>
          <cell r="R543" t="str">
            <v>31.12.9999</v>
          </cell>
          <cell r="S543" t="str">
            <v>500000000106</v>
          </cell>
          <cell r="T543">
            <v>0</v>
          </cell>
          <cell r="U543">
            <v>0</v>
          </cell>
          <cell r="V543" t="str">
            <v>00000002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>X</v>
          </cell>
          <cell r="AB543">
            <v>0</v>
          </cell>
          <cell r="AC543">
            <v>0</v>
          </cell>
          <cell r="AD543" t="str">
            <v>0.00</v>
          </cell>
          <cell r="AE543" t="str">
            <v>0.00</v>
          </cell>
          <cell r="AF543">
            <v>0</v>
          </cell>
          <cell r="AG543">
            <v>0</v>
          </cell>
          <cell r="AH543">
            <v>0</v>
          </cell>
          <cell r="AI543" t="str">
            <v>HMS-MD-46/45</v>
          </cell>
          <cell r="AJ543">
            <v>1000</v>
          </cell>
          <cell r="AK543">
            <v>532.42100000000005</v>
          </cell>
        </row>
        <row r="544">
          <cell r="C544" t="str">
            <v>M</v>
          </cell>
          <cell r="D544" t="str">
            <v>01485300OJ</v>
          </cell>
          <cell r="E544" t="str">
            <v>HMS-MD-46/45</v>
          </cell>
          <cell r="F544" t="str">
            <v>5320</v>
          </cell>
          <cell r="G544" t="str">
            <v>1</v>
          </cell>
          <cell r="H544" t="str">
            <v>1</v>
          </cell>
          <cell r="I544" t="str">
            <v>Glucose Syrup(HMS 45 014853)/New Steel</v>
          </cell>
          <cell r="J544" t="str">
            <v>TO</v>
          </cell>
          <cell r="K544" t="str">
            <v>0030</v>
          </cell>
          <cell r="L544" t="str">
            <v>L</v>
          </cell>
          <cell r="M544" t="str">
            <v>000000000000250158</v>
          </cell>
          <cell r="N544" t="str">
            <v>Fungamyl 800L (30kg / drum)</v>
          </cell>
          <cell r="O544" t="str">
            <v>KG</v>
          </cell>
          <cell r="P544">
            <v>0</v>
          </cell>
          <cell r="Q544" t="str">
            <v>01.09.2009</v>
          </cell>
          <cell r="R544" t="str">
            <v>31.12.9999</v>
          </cell>
          <cell r="S544" t="str">
            <v>500000000106</v>
          </cell>
          <cell r="T544">
            <v>0</v>
          </cell>
          <cell r="U544">
            <v>0</v>
          </cell>
          <cell r="V544" t="str">
            <v>00000003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>X</v>
          </cell>
          <cell r="AB544">
            <v>0</v>
          </cell>
          <cell r="AC544">
            <v>0</v>
          </cell>
          <cell r="AD544" t="str">
            <v>0.00</v>
          </cell>
          <cell r="AE544" t="str">
            <v>0.00</v>
          </cell>
          <cell r="AF544">
            <v>0</v>
          </cell>
          <cell r="AG544">
            <v>0</v>
          </cell>
          <cell r="AH544">
            <v>0</v>
          </cell>
          <cell r="AI544" t="str">
            <v>HMS-MD-46/45</v>
          </cell>
          <cell r="AJ544">
            <v>1000</v>
          </cell>
          <cell r="AK544">
            <v>399.31599999999997</v>
          </cell>
        </row>
        <row r="545">
          <cell r="C545" t="str">
            <v>M</v>
          </cell>
          <cell r="D545" t="str">
            <v>01485300OJ</v>
          </cell>
          <cell r="E545" t="str">
            <v>HMS-MD-46/45</v>
          </cell>
          <cell r="F545" t="str">
            <v>5320</v>
          </cell>
          <cell r="G545" t="str">
            <v>1</v>
          </cell>
          <cell r="H545" t="str">
            <v>1</v>
          </cell>
          <cell r="I545" t="str">
            <v>Glucose Syrup(HMS 45 014853)/New Steel</v>
          </cell>
          <cell r="J545" t="str">
            <v>TO</v>
          </cell>
          <cell r="K545" t="str">
            <v>0040</v>
          </cell>
          <cell r="L545" t="str">
            <v>L</v>
          </cell>
          <cell r="M545" t="str">
            <v>000000000000250152</v>
          </cell>
          <cell r="N545" t="str">
            <v>Sodium Matabisulphite 25kg.</v>
          </cell>
          <cell r="O545" t="str">
            <v>KG</v>
          </cell>
          <cell r="P545">
            <v>0</v>
          </cell>
          <cell r="Q545" t="str">
            <v>01.09.2009</v>
          </cell>
          <cell r="R545" t="str">
            <v>31.12.9999</v>
          </cell>
          <cell r="S545" t="str">
            <v>500000000106</v>
          </cell>
          <cell r="T545">
            <v>0</v>
          </cell>
          <cell r="U545">
            <v>0</v>
          </cell>
          <cell r="V545" t="str">
            <v>00000004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>X</v>
          </cell>
          <cell r="AB545">
            <v>0</v>
          </cell>
          <cell r="AC545">
            <v>0</v>
          </cell>
          <cell r="AD545" t="str">
            <v>0.00</v>
          </cell>
          <cell r="AE545" t="str">
            <v>0.00</v>
          </cell>
          <cell r="AF545">
            <v>0</v>
          </cell>
          <cell r="AG545">
            <v>0</v>
          </cell>
          <cell r="AH545">
            <v>0</v>
          </cell>
          <cell r="AI545" t="str">
            <v>HMS-MD-46/45</v>
          </cell>
          <cell r="AJ545">
            <v>1000</v>
          </cell>
          <cell r="AK545">
            <v>692.14700000000005</v>
          </cell>
        </row>
        <row r="546">
          <cell r="C546" t="str">
            <v>M</v>
          </cell>
          <cell r="D546" t="str">
            <v>01485300OJ</v>
          </cell>
          <cell r="E546" t="str">
            <v>HMS-MD-46/45</v>
          </cell>
          <cell r="F546" t="str">
            <v>5320</v>
          </cell>
          <cell r="G546" t="str">
            <v>1</v>
          </cell>
          <cell r="H546" t="str">
            <v>1</v>
          </cell>
          <cell r="I546" t="str">
            <v>Glucose Syrup(HMS 45 014853)/New Steel</v>
          </cell>
          <cell r="J546" t="str">
            <v>TO</v>
          </cell>
          <cell r="K546" t="str">
            <v>0050</v>
          </cell>
          <cell r="L546" t="str">
            <v>L</v>
          </cell>
          <cell r="M546" t="str">
            <v>000000000000250160</v>
          </cell>
          <cell r="N546" t="str">
            <v>Hydrochloric  Acid 35%</v>
          </cell>
          <cell r="O546" t="str">
            <v>KG</v>
          </cell>
          <cell r="P546">
            <v>0</v>
          </cell>
          <cell r="Q546" t="str">
            <v>01.09.2009</v>
          </cell>
          <cell r="R546" t="str">
            <v>31.12.9999</v>
          </cell>
          <cell r="S546" t="str">
            <v>500000000106</v>
          </cell>
          <cell r="T546">
            <v>0</v>
          </cell>
          <cell r="U546">
            <v>0</v>
          </cell>
          <cell r="V546" t="str">
            <v>00000005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>X</v>
          </cell>
          <cell r="AB546">
            <v>0</v>
          </cell>
          <cell r="AC546">
            <v>0</v>
          </cell>
          <cell r="AD546" t="str">
            <v>0.00</v>
          </cell>
          <cell r="AE546" t="str">
            <v>0.00</v>
          </cell>
          <cell r="AF546">
            <v>0</v>
          </cell>
          <cell r="AG546">
            <v>0</v>
          </cell>
          <cell r="AH546">
            <v>0</v>
          </cell>
          <cell r="AI546" t="str">
            <v>HMS-MD-46/45</v>
          </cell>
          <cell r="AJ546">
            <v>1000</v>
          </cell>
          <cell r="AK546">
            <v>39931.578999999998</v>
          </cell>
        </row>
        <row r="547">
          <cell r="C547" t="str">
            <v>M</v>
          </cell>
          <cell r="D547" t="str">
            <v>01485300OJ</v>
          </cell>
          <cell r="E547" t="str">
            <v>HMS-MD-46/45</v>
          </cell>
          <cell r="F547" t="str">
            <v>5320</v>
          </cell>
          <cell r="G547" t="str">
            <v>1</v>
          </cell>
          <cell r="H547" t="str">
            <v>1</v>
          </cell>
          <cell r="I547" t="str">
            <v>Glucose Syrup(HMS 45 014853)/New Steel</v>
          </cell>
          <cell r="J547" t="str">
            <v>TO</v>
          </cell>
          <cell r="K547" t="str">
            <v>0060</v>
          </cell>
          <cell r="L547" t="str">
            <v>L</v>
          </cell>
          <cell r="M547" t="str">
            <v>000000000000250187</v>
          </cell>
          <cell r="N547" t="str">
            <v>Sodium  Hydroxide (โซดาไฟ) 50%</v>
          </cell>
          <cell r="O547" t="str">
            <v>KG</v>
          </cell>
          <cell r="P547">
            <v>0</v>
          </cell>
          <cell r="Q547" t="str">
            <v>01.09.2009</v>
          </cell>
          <cell r="R547" t="str">
            <v>31.12.9999</v>
          </cell>
          <cell r="S547" t="str">
            <v>500000000106</v>
          </cell>
          <cell r="T547">
            <v>0</v>
          </cell>
          <cell r="U547">
            <v>0</v>
          </cell>
          <cell r="V547" t="str">
            <v>00000006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>X</v>
          </cell>
          <cell r="AB547">
            <v>0</v>
          </cell>
          <cell r="AC547">
            <v>0</v>
          </cell>
          <cell r="AD547" t="str">
            <v>0.00</v>
          </cell>
          <cell r="AE547" t="str">
            <v>0.00</v>
          </cell>
          <cell r="AF547">
            <v>0</v>
          </cell>
          <cell r="AG547">
            <v>0</v>
          </cell>
          <cell r="AH547">
            <v>0</v>
          </cell>
          <cell r="AI547" t="str">
            <v>HMS-MD-46/45</v>
          </cell>
          <cell r="AJ547">
            <v>1000</v>
          </cell>
          <cell r="AK547">
            <v>35494.737000000001</v>
          </cell>
        </row>
        <row r="548">
          <cell r="C548" t="str">
            <v>M</v>
          </cell>
          <cell r="D548" t="str">
            <v>01485300OJ</v>
          </cell>
          <cell r="E548" t="str">
            <v>HMS-MD-46/45</v>
          </cell>
          <cell r="F548" t="str">
            <v>5320</v>
          </cell>
          <cell r="G548" t="str">
            <v>1</v>
          </cell>
          <cell r="H548" t="str">
            <v>1</v>
          </cell>
          <cell r="I548" t="str">
            <v>Glucose Syrup(HMS 45 014853)/New Steel</v>
          </cell>
          <cell r="J548" t="str">
            <v>TO</v>
          </cell>
          <cell r="K548" t="str">
            <v>0070</v>
          </cell>
          <cell r="L548" t="str">
            <v>L</v>
          </cell>
          <cell r="M548" t="str">
            <v>000000000000250186</v>
          </cell>
          <cell r="N548" t="str">
            <v>Activated Carbon Nuchar SA-PCL(20.4 kg.)</v>
          </cell>
          <cell r="O548" t="str">
            <v>KG</v>
          </cell>
          <cell r="P548">
            <v>0</v>
          </cell>
          <cell r="Q548" t="str">
            <v>01.09.2009</v>
          </cell>
          <cell r="R548" t="str">
            <v>31.12.9999</v>
          </cell>
          <cell r="S548" t="str">
            <v>500000000106</v>
          </cell>
          <cell r="T548">
            <v>0</v>
          </cell>
          <cell r="U548">
            <v>0</v>
          </cell>
          <cell r="V548" t="str">
            <v>00000007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>X</v>
          </cell>
          <cell r="AB548">
            <v>0</v>
          </cell>
          <cell r="AC548">
            <v>0</v>
          </cell>
          <cell r="AD548" t="str">
            <v>0.00</v>
          </cell>
          <cell r="AE548" t="str">
            <v>0.00</v>
          </cell>
          <cell r="AF548">
            <v>0</v>
          </cell>
          <cell r="AG548">
            <v>0</v>
          </cell>
          <cell r="AH548">
            <v>0</v>
          </cell>
          <cell r="AI548" t="str">
            <v>HMS-MD-46/45</v>
          </cell>
          <cell r="AJ548">
            <v>1000</v>
          </cell>
          <cell r="AK548">
            <v>1952.211</v>
          </cell>
        </row>
        <row r="549">
          <cell r="C549" t="str">
            <v>M</v>
          </cell>
          <cell r="D549" t="str">
            <v>01485300OJ</v>
          </cell>
          <cell r="E549" t="str">
            <v>HMS-MD-46/45</v>
          </cell>
          <cell r="F549" t="str">
            <v>5320</v>
          </cell>
          <cell r="G549" t="str">
            <v>1</v>
          </cell>
          <cell r="H549" t="str">
            <v>1</v>
          </cell>
          <cell r="I549" t="str">
            <v>Glucose Syrup(HMS 45 014853)/New Steel</v>
          </cell>
          <cell r="J549" t="str">
            <v>TO</v>
          </cell>
          <cell r="K549" t="str">
            <v>0080</v>
          </cell>
          <cell r="L549" t="str">
            <v>L</v>
          </cell>
          <cell r="M549" t="str">
            <v>000000000000250184</v>
          </cell>
          <cell r="N549" t="str">
            <v>Filter  Aid Celatom FW-14  20kg.</v>
          </cell>
          <cell r="O549" t="str">
            <v>KG</v>
          </cell>
          <cell r="P549">
            <v>0</v>
          </cell>
          <cell r="Q549" t="str">
            <v>01.09.2009</v>
          </cell>
          <cell r="R549" t="str">
            <v>31.12.9999</v>
          </cell>
          <cell r="S549" t="str">
            <v>500000000106</v>
          </cell>
          <cell r="T549">
            <v>0</v>
          </cell>
          <cell r="U549">
            <v>0</v>
          </cell>
          <cell r="V549" t="str">
            <v>00000008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>X</v>
          </cell>
          <cell r="AB549">
            <v>0</v>
          </cell>
          <cell r="AC549">
            <v>0</v>
          </cell>
          <cell r="AD549" t="str">
            <v>0.00</v>
          </cell>
          <cell r="AE549" t="str">
            <v>0.00</v>
          </cell>
          <cell r="AF549">
            <v>0</v>
          </cell>
          <cell r="AG549">
            <v>0</v>
          </cell>
          <cell r="AH549">
            <v>0</v>
          </cell>
          <cell r="AI549" t="str">
            <v>HMS-MD-46/45</v>
          </cell>
          <cell r="AJ549">
            <v>1000</v>
          </cell>
          <cell r="AK549">
            <v>8873.6839999999993</v>
          </cell>
        </row>
        <row r="550">
          <cell r="C550" t="str">
            <v>M</v>
          </cell>
          <cell r="D550" t="str">
            <v>01485300OJ</v>
          </cell>
          <cell r="E550" t="str">
            <v>HMS-MD-46/45</v>
          </cell>
          <cell r="F550" t="str">
            <v>5320</v>
          </cell>
          <cell r="G550" t="str">
            <v>1</v>
          </cell>
          <cell r="H550" t="str">
            <v>1</v>
          </cell>
          <cell r="I550" t="str">
            <v>Glucose Syrup(HMS 45 014853)/New Steel</v>
          </cell>
          <cell r="J550" t="str">
            <v>TO</v>
          </cell>
          <cell r="K550" t="str">
            <v>0090</v>
          </cell>
          <cell r="L550" t="str">
            <v>L</v>
          </cell>
          <cell r="M550" t="str">
            <v>000000000000250162</v>
          </cell>
          <cell r="N550" t="str">
            <v>Sodium  Carbonate 20 Kg./Bag</v>
          </cell>
          <cell r="O550" t="str">
            <v>KG</v>
          </cell>
          <cell r="P550">
            <v>0</v>
          </cell>
          <cell r="Q550" t="str">
            <v>01.08.2010</v>
          </cell>
          <cell r="R550" t="str">
            <v>31.12.9999</v>
          </cell>
          <cell r="S550" t="str">
            <v>500000000480</v>
          </cell>
          <cell r="T550">
            <v>0</v>
          </cell>
          <cell r="U550">
            <v>0</v>
          </cell>
          <cell r="V550" t="str">
            <v>00000009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>X</v>
          </cell>
          <cell r="AB550">
            <v>0</v>
          </cell>
          <cell r="AC550">
            <v>0</v>
          </cell>
          <cell r="AD550" t="str">
            <v>0.00</v>
          </cell>
          <cell r="AE550" t="str">
            <v>0.00</v>
          </cell>
          <cell r="AF550">
            <v>0</v>
          </cell>
          <cell r="AG550">
            <v>0</v>
          </cell>
          <cell r="AH550">
            <v>0</v>
          </cell>
          <cell r="AI550" t="str">
            <v>HMS-MD-46/45</v>
          </cell>
          <cell r="AJ550">
            <v>1000</v>
          </cell>
          <cell r="AK550">
            <v>621.15800000000002</v>
          </cell>
        </row>
        <row r="551">
          <cell r="C551" t="str">
            <v>M</v>
          </cell>
          <cell r="D551" t="str">
            <v>01485300OJ</v>
          </cell>
          <cell r="E551" t="str">
            <v>HMS-MD-46/45</v>
          </cell>
          <cell r="F551" t="str">
            <v>5320</v>
          </cell>
          <cell r="G551" t="str">
            <v>1</v>
          </cell>
          <cell r="H551" t="str">
            <v>1</v>
          </cell>
          <cell r="I551" t="str">
            <v>Glucose Syrup(HMS 45 014853)/New Steel</v>
          </cell>
          <cell r="J551" t="str">
            <v>TO</v>
          </cell>
          <cell r="K551" t="str">
            <v>0100</v>
          </cell>
          <cell r="L551" t="str">
            <v>L</v>
          </cell>
          <cell r="M551" t="str">
            <v>000000000000200053</v>
          </cell>
          <cell r="N551" t="str">
            <v>Treated Water</v>
          </cell>
          <cell r="O551" t="str">
            <v>M3</v>
          </cell>
          <cell r="P551" t="str">
            <v>X</v>
          </cell>
          <cell r="Q551" t="str">
            <v>01.09.2009</v>
          </cell>
          <cell r="R551" t="str">
            <v>31.12.9999</v>
          </cell>
          <cell r="S551" t="str">
            <v>500000000106</v>
          </cell>
          <cell r="T551">
            <v>0</v>
          </cell>
          <cell r="U551">
            <v>0</v>
          </cell>
          <cell r="V551" t="str">
            <v>00000010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>X</v>
          </cell>
          <cell r="AB551">
            <v>0</v>
          </cell>
          <cell r="AC551">
            <v>0</v>
          </cell>
          <cell r="AD551" t="str">
            <v>0.00</v>
          </cell>
          <cell r="AE551" t="str">
            <v>0.00</v>
          </cell>
          <cell r="AF551">
            <v>0</v>
          </cell>
          <cell r="AG551">
            <v>0</v>
          </cell>
          <cell r="AH551">
            <v>0</v>
          </cell>
          <cell r="AI551" t="str">
            <v>HMS-MD-46/45</v>
          </cell>
          <cell r="AJ551">
            <v>1000</v>
          </cell>
          <cell r="AK551">
            <v>8873.6839999999993</v>
          </cell>
        </row>
        <row r="552">
          <cell r="C552" t="str">
            <v>M</v>
          </cell>
          <cell r="D552" t="str">
            <v>01485300OJ</v>
          </cell>
          <cell r="E552" t="str">
            <v>HMS-MD-46/45</v>
          </cell>
          <cell r="F552" t="str">
            <v>5320</v>
          </cell>
          <cell r="G552" t="str">
            <v>1</v>
          </cell>
          <cell r="H552" t="str">
            <v>1</v>
          </cell>
          <cell r="I552" t="str">
            <v>Glucose Syrup(HMS 45 014853)/New Steel</v>
          </cell>
          <cell r="J552" t="str">
            <v>TO</v>
          </cell>
          <cell r="K552" t="str">
            <v>0110</v>
          </cell>
          <cell r="L552" t="str">
            <v>L</v>
          </cell>
          <cell r="M552" t="str">
            <v>000000000000250176</v>
          </cell>
          <cell r="N552" t="str">
            <v>Electricity</v>
          </cell>
          <cell r="O552" t="str">
            <v>KWH</v>
          </cell>
          <cell r="P552">
            <v>0</v>
          </cell>
          <cell r="Q552" t="str">
            <v>01.09.2009</v>
          </cell>
          <cell r="R552" t="str">
            <v>31.12.9999</v>
          </cell>
          <cell r="S552" t="str">
            <v>500000000106</v>
          </cell>
          <cell r="T552">
            <v>0</v>
          </cell>
          <cell r="U552">
            <v>0</v>
          </cell>
          <cell r="V552" t="str">
            <v>00000011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>X</v>
          </cell>
          <cell r="AB552">
            <v>0</v>
          </cell>
          <cell r="AC552">
            <v>0</v>
          </cell>
          <cell r="AD552" t="str">
            <v>0.00</v>
          </cell>
          <cell r="AE552" t="str">
            <v>0.00</v>
          </cell>
          <cell r="AF552">
            <v>0</v>
          </cell>
          <cell r="AG552">
            <v>0</v>
          </cell>
          <cell r="AH552">
            <v>0</v>
          </cell>
          <cell r="AI552" t="str">
            <v>HMS-MD-46/45</v>
          </cell>
          <cell r="AJ552">
            <v>1000</v>
          </cell>
          <cell r="AK552">
            <v>57678.947</v>
          </cell>
        </row>
        <row r="553">
          <cell r="C553" t="str">
            <v>M</v>
          </cell>
          <cell r="D553" t="str">
            <v>01485300OJ</v>
          </cell>
          <cell r="E553" t="str">
            <v>HMS-MD-46/45</v>
          </cell>
          <cell r="F553" t="str">
            <v>5320</v>
          </cell>
          <cell r="G553" t="str">
            <v>1</v>
          </cell>
          <cell r="H553" t="str">
            <v>1</v>
          </cell>
          <cell r="I553" t="str">
            <v>Glucose Syrup(HMS 45 014853)/New Steel</v>
          </cell>
          <cell r="J553" t="str">
            <v>TO</v>
          </cell>
          <cell r="K553" t="str">
            <v>0120</v>
          </cell>
          <cell r="L553" t="str">
            <v>L</v>
          </cell>
          <cell r="M553" t="str">
            <v>000000000000200052</v>
          </cell>
          <cell r="N553" t="str">
            <v>Steam</v>
          </cell>
          <cell r="O553" t="str">
            <v>TO</v>
          </cell>
          <cell r="P553" t="str">
            <v>X</v>
          </cell>
          <cell r="Q553" t="str">
            <v>01.09.2009</v>
          </cell>
          <cell r="R553" t="str">
            <v>31.12.9999</v>
          </cell>
          <cell r="S553" t="str">
            <v>500000000106</v>
          </cell>
          <cell r="T553">
            <v>0</v>
          </cell>
          <cell r="U553">
            <v>0</v>
          </cell>
          <cell r="V553" t="str">
            <v>00000012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>X</v>
          </cell>
          <cell r="AB553">
            <v>0</v>
          </cell>
          <cell r="AC553">
            <v>0</v>
          </cell>
          <cell r="AD553" t="str">
            <v>0.00</v>
          </cell>
          <cell r="AE553" t="str">
            <v>0.00</v>
          </cell>
          <cell r="AF553">
            <v>0</v>
          </cell>
          <cell r="AG553">
            <v>0</v>
          </cell>
          <cell r="AH553">
            <v>0</v>
          </cell>
          <cell r="AI553" t="str">
            <v>HMS-MD-46/45</v>
          </cell>
          <cell r="AJ553">
            <v>1000</v>
          </cell>
          <cell r="AK553">
            <v>1774.7370000000001</v>
          </cell>
        </row>
        <row r="554">
          <cell r="C554" t="str">
            <v>M</v>
          </cell>
          <cell r="D554" t="str">
            <v>01485300OJ</v>
          </cell>
          <cell r="E554" t="str">
            <v>HMS-MD-46/45</v>
          </cell>
          <cell r="F554" t="str">
            <v>5320</v>
          </cell>
          <cell r="G554" t="str">
            <v>1</v>
          </cell>
          <cell r="H554" t="str">
            <v>1</v>
          </cell>
          <cell r="I554" t="str">
            <v>Glucose Syrup(HMS 45 014853)/New Steel</v>
          </cell>
          <cell r="J554" t="str">
            <v>TO</v>
          </cell>
          <cell r="K554" t="str">
            <v>0130</v>
          </cell>
          <cell r="L554" t="str">
            <v>L</v>
          </cell>
          <cell r="M554" t="str">
            <v>000000000000600196</v>
          </cell>
          <cell r="N554" t="str">
            <v>Steel Drum 200 Lt. 2 Hole + Buker cover</v>
          </cell>
          <cell r="O554" t="str">
            <v>EA</v>
          </cell>
          <cell r="P554">
            <v>0</v>
          </cell>
          <cell r="Q554" t="str">
            <v>01.09.2009</v>
          </cell>
          <cell r="R554" t="str">
            <v>31.12.9999</v>
          </cell>
          <cell r="S554" t="str">
            <v>500000000106</v>
          </cell>
          <cell r="T554">
            <v>0</v>
          </cell>
          <cell r="U554">
            <v>0</v>
          </cell>
          <cell r="V554" t="str">
            <v>00000013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>X</v>
          </cell>
          <cell r="AB554">
            <v>0</v>
          </cell>
          <cell r="AC554">
            <v>0</v>
          </cell>
          <cell r="AD554" t="str">
            <v>0.00</v>
          </cell>
          <cell r="AE554" t="str">
            <v>0.00</v>
          </cell>
          <cell r="AF554">
            <v>0</v>
          </cell>
          <cell r="AG554">
            <v>0</v>
          </cell>
          <cell r="AH554">
            <v>0</v>
          </cell>
          <cell r="AI554" t="str">
            <v>HMS-MD-46/45</v>
          </cell>
          <cell r="AJ554">
            <v>1000</v>
          </cell>
          <cell r="AK554">
            <v>3333.3330000000001</v>
          </cell>
        </row>
        <row r="555">
          <cell r="C555" t="str">
            <v>M</v>
          </cell>
          <cell r="D555" t="str">
            <v>01660300AB</v>
          </cell>
          <cell r="E555" t="str">
            <v>Glucose Syrup-BK-43/63</v>
          </cell>
          <cell r="F555" t="str">
            <v>5320</v>
          </cell>
          <cell r="G555" t="str">
            <v>1</v>
          </cell>
          <cell r="H555" t="str">
            <v>1</v>
          </cell>
          <cell r="I555" t="str">
            <v>Glucose Syrup 63 DE/ Tanker</v>
          </cell>
          <cell r="J555" t="str">
            <v>TO</v>
          </cell>
          <cell r="K555" t="str">
            <v>0010</v>
          </cell>
          <cell r="L555" t="str">
            <v>L</v>
          </cell>
          <cell r="M555" t="str">
            <v>000000000000200050</v>
          </cell>
          <cell r="N555" t="str">
            <v>Slurry</v>
          </cell>
          <cell r="O555" t="str">
            <v>TO</v>
          </cell>
          <cell r="P555" t="str">
            <v>X</v>
          </cell>
          <cell r="Q555" t="str">
            <v>01.09.2009</v>
          </cell>
          <cell r="R555" t="str">
            <v>31.12.9999</v>
          </cell>
          <cell r="S555" t="str">
            <v>500000000106</v>
          </cell>
          <cell r="T555">
            <v>0</v>
          </cell>
          <cell r="U555">
            <v>0</v>
          </cell>
          <cell r="V555" t="str">
            <v>00000001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>X</v>
          </cell>
          <cell r="AB555">
            <v>0</v>
          </cell>
          <cell r="AC555">
            <v>0</v>
          </cell>
          <cell r="AD555" t="str">
            <v>0.00</v>
          </cell>
          <cell r="AE555" t="str">
            <v>0.00</v>
          </cell>
          <cell r="AF555">
            <v>0</v>
          </cell>
          <cell r="AG555">
            <v>0</v>
          </cell>
          <cell r="AH555">
            <v>0</v>
          </cell>
          <cell r="AI555" t="str">
            <v>HMS-BK-43/63</v>
          </cell>
          <cell r="AJ555">
            <v>1000</v>
          </cell>
          <cell r="AK555">
            <v>1915.3320000000001</v>
          </cell>
        </row>
        <row r="556">
          <cell r="C556" t="str">
            <v>M</v>
          </cell>
          <cell r="D556" t="str">
            <v>01660300AB</v>
          </cell>
          <cell r="E556" t="str">
            <v>Glucose Syrup-BK-43/63</v>
          </cell>
          <cell r="F556" t="str">
            <v>5320</v>
          </cell>
          <cell r="G556" t="str">
            <v>1</v>
          </cell>
          <cell r="H556" t="str">
            <v>1</v>
          </cell>
          <cell r="I556" t="str">
            <v>Glucose Syrup 63 DE/ Tanker</v>
          </cell>
          <cell r="J556" t="str">
            <v>TO</v>
          </cell>
          <cell r="K556" t="str">
            <v>0020</v>
          </cell>
          <cell r="L556" t="str">
            <v>L</v>
          </cell>
          <cell r="M556" t="str">
            <v>000000000000250164</v>
          </cell>
          <cell r="N556" t="str">
            <v>Liquozyme Supra (gallon/30kg.)</v>
          </cell>
          <cell r="O556" t="str">
            <v>KG</v>
          </cell>
          <cell r="P556">
            <v>0</v>
          </cell>
          <cell r="Q556" t="str">
            <v>01.09.2009</v>
          </cell>
          <cell r="R556" t="str">
            <v>31.12.9999</v>
          </cell>
          <cell r="S556" t="str">
            <v>500000000106</v>
          </cell>
          <cell r="T556">
            <v>0</v>
          </cell>
          <cell r="U556">
            <v>0</v>
          </cell>
          <cell r="V556" t="str">
            <v>00000002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>X</v>
          </cell>
          <cell r="AB556">
            <v>0</v>
          </cell>
          <cell r="AC556">
            <v>0</v>
          </cell>
          <cell r="AD556" t="str">
            <v>0.00</v>
          </cell>
          <cell r="AE556" t="str">
            <v>0.00</v>
          </cell>
          <cell r="AF556">
            <v>0</v>
          </cell>
          <cell r="AG556">
            <v>0</v>
          </cell>
          <cell r="AH556">
            <v>0</v>
          </cell>
          <cell r="AI556" t="str">
            <v>HMS-BK-43/63</v>
          </cell>
          <cell r="AJ556">
            <v>1000</v>
          </cell>
          <cell r="AK556">
            <v>528.63199999999995</v>
          </cell>
        </row>
        <row r="557">
          <cell r="C557" t="str">
            <v>M</v>
          </cell>
          <cell r="D557" t="str">
            <v>01660300AB</v>
          </cell>
          <cell r="E557" t="str">
            <v>Glucose Syrup-BK-43/63</v>
          </cell>
          <cell r="F557" t="str">
            <v>5320</v>
          </cell>
          <cell r="G557" t="str">
            <v>1</v>
          </cell>
          <cell r="H557" t="str">
            <v>1</v>
          </cell>
          <cell r="I557" t="str">
            <v>Glucose Syrup 63 DE/ Tanker</v>
          </cell>
          <cell r="J557" t="str">
            <v>TO</v>
          </cell>
          <cell r="K557" t="str">
            <v>0030</v>
          </cell>
          <cell r="L557" t="str">
            <v>L</v>
          </cell>
          <cell r="M557" t="str">
            <v>000000000000250178</v>
          </cell>
          <cell r="N557" t="str">
            <v>Enzyme Clarase L (28 kg./Gallon)</v>
          </cell>
          <cell r="O557" t="str">
            <v>KG</v>
          </cell>
          <cell r="P557">
            <v>0</v>
          </cell>
          <cell r="Q557" t="str">
            <v>01.09.2009</v>
          </cell>
          <cell r="R557" t="str">
            <v>31.12.9999</v>
          </cell>
          <cell r="S557" t="str">
            <v>500000000106</v>
          </cell>
          <cell r="T557">
            <v>0</v>
          </cell>
          <cell r="U557">
            <v>0</v>
          </cell>
          <cell r="V557" t="str">
            <v>00000003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>X</v>
          </cell>
          <cell r="AB557">
            <v>0</v>
          </cell>
          <cell r="AC557">
            <v>0</v>
          </cell>
          <cell r="AD557" t="str">
            <v>0.00</v>
          </cell>
          <cell r="AE557" t="str">
            <v>0.00</v>
          </cell>
          <cell r="AF557">
            <v>0</v>
          </cell>
          <cell r="AG557">
            <v>0</v>
          </cell>
          <cell r="AH557">
            <v>0</v>
          </cell>
          <cell r="AI557" t="str">
            <v>HMS-BK-43/63</v>
          </cell>
          <cell r="AJ557">
            <v>1000</v>
          </cell>
          <cell r="AK557">
            <v>325.98899999999998</v>
          </cell>
        </row>
        <row r="558">
          <cell r="C558" t="str">
            <v>M</v>
          </cell>
          <cell r="D558" t="str">
            <v>01660300AB</v>
          </cell>
          <cell r="E558" t="str">
            <v>Glucose Syrup-BK-43/63</v>
          </cell>
          <cell r="F558" t="str">
            <v>5320</v>
          </cell>
          <cell r="G558" t="str">
            <v>1</v>
          </cell>
          <cell r="H558" t="str">
            <v>1</v>
          </cell>
          <cell r="I558" t="str">
            <v>Glucose Syrup 63 DE/ Tanker</v>
          </cell>
          <cell r="J558" t="str">
            <v>TO</v>
          </cell>
          <cell r="K558" t="str">
            <v>0040</v>
          </cell>
          <cell r="L558" t="str">
            <v>L</v>
          </cell>
          <cell r="M558" t="str">
            <v>000000000000250179</v>
          </cell>
          <cell r="N558" t="str">
            <v>Enzyme Otidex L400 (28 kg./Gallon)</v>
          </cell>
          <cell r="O558" t="str">
            <v>KG</v>
          </cell>
          <cell r="P558">
            <v>0</v>
          </cell>
          <cell r="Q558" t="str">
            <v>01.09.2009</v>
          </cell>
          <cell r="R558" t="str">
            <v>31.12.9999</v>
          </cell>
          <cell r="S558" t="str">
            <v>500000000106</v>
          </cell>
          <cell r="T558">
            <v>0</v>
          </cell>
          <cell r="U558">
            <v>0</v>
          </cell>
          <cell r="V558" t="str">
            <v>00000004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>X</v>
          </cell>
          <cell r="AB558">
            <v>0</v>
          </cell>
          <cell r="AC558">
            <v>0</v>
          </cell>
          <cell r="AD558" t="str">
            <v>0.00</v>
          </cell>
          <cell r="AE558" t="str">
            <v>0.00</v>
          </cell>
          <cell r="AF558">
            <v>0</v>
          </cell>
          <cell r="AG558">
            <v>0</v>
          </cell>
          <cell r="AH558">
            <v>0</v>
          </cell>
          <cell r="AI558" t="str">
            <v>HMS-BK-43/63</v>
          </cell>
          <cell r="AJ558">
            <v>1000</v>
          </cell>
          <cell r="AK558">
            <v>176.21100000000001</v>
          </cell>
        </row>
        <row r="559">
          <cell r="C559" t="str">
            <v>M</v>
          </cell>
          <cell r="D559" t="str">
            <v>01660300AB</v>
          </cell>
          <cell r="E559" t="str">
            <v>Glucose Syrup-BK-43/63</v>
          </cell>
          <cell r="F559" t="str">
            <v>5320</v>
          </cell>
          <cell r="G559" t="str">
            <v>1</v>
          </cell>
          <cell r="H559" t="str">
            <v>1</v>
          </cell>
          <cell r="I559" t="str">
            <v>Glucose Syrup 63 DE/ Tanker</v>
          </cell>
          <cell r="J559" t="str">
            <v>TO</v>
          </cell>
          <cell r="K559" t="str">
            <v>0050</v>
          </cell>
          <cell r="L559" t="str">
            <v>L</v>
          </cell>
          <cell r="M559" t="str">
            <v>000000000000250152</v>
          </cell>
          <cell r="N559" t="str">
            <v>Sodium Matabisulphite 25kg.</v>
          </cell>
          <cell r="O559" t="str">
            <v>KG</v>
          </cell>
          <cell r="P559">
            <v>0</v>
          </cell>
          <cell r="Q559" t="str">
            <v>01.09.2009</v>
          </cell>
          <cell r="R559" t="str">
            <v>31.12.9999</v>
          </cell>
          <cell r="S559" t="str">
            <v>500000000106</v>
          </cell>
          <cell r="T559">
            <v>0</v>
          </cell>
          <cell r="U559">
            <v>0</v>
          </cell>
          <cell r="V559" t="str">
            <v>00000005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>X</v>
          </cell>
          <cell r="AB559">
            <v>0</v>
          </cell>
          <cell r="AC559">
            <v>0</v>
          </cell>
          <cell r="AD559" t="str">
            <v>0.00</v>
          </cell>
          <cell r="AE559" t="str">
            <v>0.00</v>
          </cell>
          <cell r="AF559">
            <v>0</v>
          </cell>
          <cell r="AG559">
            <v>0</v>
          </cell>
          <cell r="AH559">
            <v>0</v>
          </cell>
          <cell r="AI559" t="str">
            <v>HMS-BK-43/63</v>
          </cell>
          <cell r="AJ559">
            <v>1000</v>
          </cell>
          <cell r="AK559">
            <v>687.221</v>
          </cell>
        </row>
        <row r="560">
          <cell r="C560" t="str">
            <v>M</v>
          </cell>
          <cell r="D560" t="str">
            <v>01660300AB</v>
          </cell>
          <cell r="E560" t="str">
            <v>Glucose Syrup-BK-43/63</v>
          </cell>
          <cell r="F560" t="str">
            <v>5320</v>
          </cell>
          <cell r="G560" t="str">
            <v>1</v>
          </cell>
          <cell r="H560" t="str">
            <v>1</v>
          </cell>
          <cell r="I560" t="str">
            <v>Glucose Syrup 63 DE/ Tanker</v>
          </cell>
          <cell r="J560" t="str">
            <v>TO</v>
          </cell>
          <cell r="K560" t="str">
            <v>0060</v>
          </cell>
          <cell r="L560" t="str">
            <v>L</v>
          </cell>
          <cell r="M560" t="str">
            <v>000000000000250160</v>
          </cell>
          <cell r="N560" t="str">
            <v>Hydrochloric  Acid 35%</v>
          </cell>
          <cell r="O560" t="str">
            <v>KG</v>
          </cell>
          <cell r="P560">
            <v>0</v>
          </cell>
          <cell r="Q560" t="str">
            <v>01.09.2009</v>
          </cell>
          <cell r="R560" t="str">
            <v>31.12.9999</v>
          </cell>
          <cell r="S560" t="str">
            <v>500000000106</v>
          </cell>
          <cell r="T560">
            <v>0</v>
          </cell>
          <cell r="U560">
            <v>0</v>
          </cell>
          <cell r="V560" t="str">
            <v>00000006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>X</v>
          </cell>
          <cell r="AB560">
            <v>0</v>
          </cell>
          <cell r="AC560">
            <v>0</v>
          </cell>
          <cell r="AD560" t="str">
            <v>0.00</v>
          </cell>
          <cell r="AE560" t="str">
            <v>0.00</v>
          </cell>
          <cell r="AF560">
            <v>0</v>
          </cell>
          <cell r="AG560">
            <v>0</v>
          </cell>
          <cell r="AH560">
            <v>0</v>
          </cell>
          <cell r="AI560" t="str">
            <v>HMS-BK-43/63</v>
          </cell>
          <cell r="AJ560">
            <v>1000</v>
          </cell>
          <cell r="AK560">
            <v>39647.368000000002</v>
          </cell>
        </row>
        <row r="561">
          <cell r="C561" t="str">
            <v>M</v>
          </cell>
          <cell r="D561" t="str">
            <v>01660300AB</v>
          </cell>
          <cell r="E561" t="str">
            <v>Glucose Syrup-BK-43/63</v>
          </cell>
          <cell r="F561" t="str">
            <v>5320</v>
          </cell>
          <cell r="G561" t="str">
            <v>1</v>
          </cell>
          <cell r="H561" t="str">
            <v>1</v>
          </cell>
          <cell r="I561" t="str">
            <v>Glucose Syrup 63 DE/ Tanker</v>
          </cell>
          <cell r="J561" t="str">
            <v>TO</v>
          </cell>
          <cell r="K561" t="str">
            <v>0070</v>
          </cell>
          <cell r="L561" t="str">
            <v>L</v>
          </cell>
          <cell r="M561" t="str">
            <v>000000000000250187</v>
          </cell>
          <cell r="N561" t="str">
            <v>Sodium  Hydroxide (โซดาไฟ) 50%</v>
          </cell>
          <cell r="O561" t="str">
            <v>KG</v>
          </cell>
          <cell r="P561">
            <v>0</v>
          </cell>
          <cell r="Q561" t="str">
            <v>01.09.2009</v>
          </cell>
          <cell r="R561" t="str">
            <v>31.12.9999</v>
          </cell>
          <cell r="S561" t="str">
            <v>500000000106</v>
          </cell>
          <cell r="T561">
            <v>0</v>
          </cell>
          <cell r="U561">
            <v>0</v>
          </cell>
          <cell r="V561" t="str">
            <v>00000007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>X</v>
          </cell>
          <cell r="AB561">
            <v>0</v>
          </cell>
          <cell r="AC561">
            <v>0</v>
          </cell>
          <cell r="AD561" t="str">
            <v>0.00</v>
          </cell>
          <cell r="AE561" t="str">
            <v>0.00</v>
          </cell>
          <cell r="AF561">
            <v>0</v>
          </cell>
          <cell r="AG561">
            <v>0</v>
          </cell>
          <cell r="AH561">
            <v>0</v>
          </cell>
          <cell r="AI561" t="str">
            <v>HMS-BK-43/63</v>
          </cell>
          <cell r="AJ561">
            <v>1000</v>
          </cell>
          <cell r="AK561">
            <v>35242.105000000003</v>
          </cell>
        </row>
        <row r="562">
          <cell r="C562" t="str">
            <v>M</v>
          </cell>
          <cell r="D562" t="str">
            <v>01660300AB</v>
          </cell>
          <cell r="E562" t="str">
            <v>Glucose Syrup-BK-43/63</v>
          </cell>
          <cell r="F562" t="str">
            <v>5320</v>
          </cell>
          <cell r="G562" t="str">
            <v>1</v>
          </cell>
          <cell r="H562" t="str">
            <v>1</v>
          </cell>
          <cell r="I562" t="str">
            <v>Glucose Syrup 63 DE/ Tanker</v>
          </cell>
          <cell r="J562" t="str">
            <v>TO</v>
          </cell>
          <cell r="K562" t="str">
            <v>0080</v>
          </cell>
          <cell r="L562" t="str">
            <v>L</v>
          </cell>
          <cell r="M562" t="str">
            <v>000000000000250750</v>
          </cell>
          <cell r="N562" t="str">
            <v>Activated Carbon YL303(20kg/bag)</v>
          </cell>
          <cell r="O562" t="str">
            <v>KG</v>
          </cell>
          <cell r="P562">
            <v>0</v>
          </cell>
          <cell r="Q562" t="str">
            <v>03.01.2013</v>
          </cell>
          <cell r="R562" t="str">
            <v>31.12.9999</v>
          </cell>
          <cell r="S562" t="str">
            <v>500000000603</v>
          </cell>
          <cell r="T562">
            <v>0</v>
          </cell>
          <cell r="U562">
            <v>0</v>
          </cell>
          <cell r="V562" t="str">
            <v>00000008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>X</v>
          </cell>
          <cell r="AB562">
            <v>0</v>
          </cell>
          <cell r="AC562">
            <v>0</v>
          </cell>
          <cell r="AD562" t="str">
            <v>0.00</v>
          </cell>
          <cell r="AE562" t="str">
            <v>0.00</v>
          </cell>
          <cell r="AF562">
            <v>0</v>
          </cell>
          <cell r="AG562">
            <v>0</v>
          </cell>
          <cell r="AH562">
            <v>0</v>
          </cell>
          <cell r="AI562" t="str">
            <v>HMS-BK-43/63</v>
          </cell>
          <cell r="AJ562">
            <v>1000</v>
          </cell>
          <cell r="AK562">
            <v>675</v>
          </cell>
        </row>
        <row r="563">
          <cell r="C563" t="str">
            <v>M</v>
          </cell>
          <cell r="D563" t="str">
            <v>01660300AB</v>
          </cell>
          <cell r="E563" t="str">
            <v>Glucose Syrup-BK-43/63</v>
          </cell>
          <cell r="F563" t="str">
            <v>5320</v>
          </cell>
          <cell r="G563" t="str">
            <v>1</v>
          </cell>
          <cell r="H563" t="str">
            <v>1</v>
          </cell>
          <cell r="I563" t="str">
            <v>Glucose Syrup 63 DE/ Tanker</v>
          </cell>
          <cell r="J563" t="str">
            <v>TO</v>
          </cell>
          <cell r="K563" t="str">
            <v>0090</v>
          </cell>
          <cell r="L563" t="str">
            <v>L</v>
          </cell>
          <cell r="M563" t="str">
            <v>000000000000250814</v>
          </cell>
          <cell r="N563" t="str">
            <v>Filter Aid K700  20kg.</v>
          </cell>
          <cell r="O563" t="str">
            <v>KG</v>
          </cell>
          <cell r="P563">
            <v>0</v>
          </cell>
          <cell r="Q563" t="str">
            <v>14.12.2012</v>
          </cell>
          <cell r="R563" t="str">
            <v>31.12.9999</v>
          </cell>
          <cell r="S563" t="str">
            <v>500000000599</v>
          </cell>
          <cell r="T563">
            <v>0</v>
          </cell>
          <cell r="U563">
            <v>0</v>
          </cell>
          <cell r="V563" t="str">
            <v>00000009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>X</v>
          </cell>
          <cell r="AB563">
            <v>0</v>
          </cell>
          <cell r="AC563">
            <v>0</v>
          </cell>
          <cell r="AD563" t="str">
            <v>0.00</v>
          </cell>
          <cell r="AE563" t="str">
            <v>0.00</v>
          </cell>
          <cell r="AF563">
            <v>0</v>
          </cell>
          <cell r="AG563">
            <v>0</v>
          </cell>
          <cell r="AH563">
            <v>0</v>
          </cell>
          <cell r="AI563" t="str">
            <v>HMS-BK-43/63</v>
          </cell>
          <cell r="AJ563">
            <v>1000</v>
          </cell>
          <cell r="AK563">
            <v>8810.5259999999998</v>
          </cell>
        </row>
        <row r="564">
          <cell r="C564" t="str">
            <v>M</v>
          </cell>
          <cell r="D564" t="str">
            <v>01660300AB</v>
          </cell>
          <cell r="E564" t="str">
            <v>Glucose Syrup-BK-43/63</v>
          </cell>
          <cell r="F564" t="str">
            <v>5320</v>
          </cell>
          <cell r="G564" t="str">
            <v>1</v>
          </cell>
          <cell r="H564" t="str">
            <v>1</v>
          </cell>
          <cell r="I564" t="str">
            <v>Glucose Syrup 63 DE/ Tanker</v>
          </cell>
          <cell r="J564" t="str">
            <v>TO</v>
          </cell>
          <cell r="K564" t="str">
            <v>0100</v>
          </cell>
          <cell r="L564" t="str">
            <v>L</v>
          </cell>
          <cell r="M564" t="str">
            <v>000000000000250162</v>
          </cell>
          <cell r="N564" t="str">
            <v>Sodium  Carbonate 20 Kg./Bag</v>
          </cell>
          <cell r="O564" t="str">
            <v>KG</v>
          </cell>
          <cell r="P564">
            <v>0</v>
          </cell>
          <cell r="Q564" t="str">
            <v>01.08.2010</v>
          </cell>
          <cell r="R564" t="str">
            <v>31.12.9999</v>
          </cell>
          <cell r="S564" t="str">
            <v>500000000480</v>
          </cell>
          <cell r="T564">
            <v>0</v>
          </cell>
          <cell r="U564">
            <v>0</v>
          </cell>
          <cell r="V564" t="str">
            <v>00000010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>X</v>
          </cell>
          <cell r="AB564">
            <v>0</v>
          </cell>
          <cell r="AC564">
            <v>0</v>
          </cell>
          <cell r="AD564" t="str">
            <v>0.00</v>
          </cell>
          <cell r="AE564" t="str">
            <v>0.00</v>
          </cell>
          <cell r="AF564">
            <v>0</v>
          </cell>
          <cell r="AG564">
            <v>0</v>
          </cell>
          <cell r="AH564">
            <v>0</v>
          </cell>
          <cell r="AI564" t="str">
            <v>HMS-BK-43/63</v>
          </cell>
          <cell r="AJ564">
            <v>1000</v>
          </cell>
          <cell r="AK564">
            <v>616.73699999999997</v>
          </cell>
        </row>
        <row r="565">
          <cell r="C565" t="str">
            <v>M</v>
          </cell>
          <cell r="D565" t="str">
            <v>01660300AB</v>
          </cell>
          <cell r="E565" t="str">
            <v>Glucose Syrup-BK-43/63</v>
          </cell>
          <cell r="F565" t="str">
            <v>5320</v>
          </cell>
          <cell r="G565" t="str">
            <v>1</v>
          </cell>
          <cell r="H565" t="str">
            <v>1</v>
          </cell>
          <cell r="I565" t="str">
            <v>Glucose Syrup 63 DE/ Tanker</v>
          </cell>
          <cell r="J565" t="str">
            <v>TO</v>
          </cell>
          <cell r="K565" t="str">
            <v>0110</v>
          </cell>
          <cell r="L565" t="str">
            <v>L</v>
          </cell>
          <cell r="M565" t="str">
            <v>000000000000200053</v>
          </cell>
          <cell r="N565" t="str">
            <v>Treated Water</v>
          </cell>
          <cell r="O565" t="str">
            <v>M3</v>
          </cell>
          <cell r="P565" t="str">
            <v>X</v>
          </cell>
          <cell r="Q565" t="str">
            <v>01.09.2009</v>
          </cell>
          <cell r="R565" t="str">
            <v>31.12.9999</v>
          </cell>
          <cell r="S565" t="str">
            <v>500000000106</v>
          </cell>
          <cell r="T565">
            <v>0</v>
          </cell>
          <cell r="U565">
            <v>0</v>
          </cell>
          <cell r="V565" t="str">
            <v>00000011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>X</v>
          </cell>
          <cell r="AB565">
            <v>0</v>
          </cell>
          <cell r="AC565">
            <v>0</v>
          </cell>
          <cell r="AD565" t="str">
            <v>0.00</v>
          </cell>
          <cell r="AE565" t="str">
            <v>0.00</v>
          </cell>
          <cell r="AF565">
            <v>0</v>
          </cell>
          <cell r="AG565">
            <v>0</v>
          </cell>
          <cell r="AH565">
            <v>0</v>
          </cell>
          <cell r="AI565" t="str">
            <v>HMS-BK-43/63</v>
          </cell>
          <cell r="AJ565">
            <v>1000</v>
          </cell>
          <cell r="AK565">
            <v>8810.5259999999998</v>
          </cell>
        </row>
        <row r="566">
          <cell r="C566" t="str">
            <v>M</v>
          </cell>
          <cell r="D566" t="str">
            <v>01660300AB</v>
          </cell>
          <cell r="E566" t="str">
            <v>Glucose Syrup-BK-43/63</v>
          </cell>
          <cell r="F566" t="str">
            <v>5320</v>
          </cell>
          <cell r="G566" t="str">
            <v>1</v>
          </cell>
          <cell r="H566" t="str">
            <v>1</v>
          </cell>
          <cell r="I566" t="str">
            <v>Glucose Syrup 63 DE/ Tanker</v>
          </cell>
          <cell r="J566" t="str">
            <v>TO</v>
          </cell>
          <cell r="K566" t="str">
            <v>0120</v>
          </cell>
          <cell r="L566" t="str">
            <v>L</v>
          </cell>
          <cell r="M566" t="str">
            <v>000000000000250176</v>
          </cell>
          <cell r="N566" t="str">
            <v>Electricity</v>
          </cell>
          <cell r="O566" t="str">
            <v>KWH</v>
          </cell>
          <cell r="P566">
            <v>0</v>
          </cell>
          <cell r="Q566" t="str">
            <v>01.09.2009</v>
          </cell>
          <cell r="R566" t="str">
            <v>31.12.9999</v>
          </cell>
          <cell r="S566" t="str">
            <v>500000000106</v>
          </cell>
          <cell r="T566">
            <v>0</v>
          </cell>
          <cell r="U566">
            <v>0</v>
          </cell>
          <cell r="V566" t="str">
            <v>00000012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>X</v>
          </cell>
          <cell r="AB566">
            <v>0</v>
          </cell>
          <cell r="AC566">
            <v>0</v>
          </cell>
          <cell r="AD566" t="str">
            <v>0.00</v>
          </cell>
          <cell r="AE566" t="str">
            <v>0.00</v>
          </cell>
          <cell r="AF566">
            <v>0</v>
          </cell>
          <cell r="AG566">
            <v>0</v>
          </cell>
          <cell r="AH566">
            <v>0</v>
          </cell>
          <cell r="AI566" t="str">
            <v>HMS-BK-43/63</v>
          </cell>
          <cell r="AJ566">
            <v>1000</v>
          </cell>
          <cell r="AK566">
            <v>57268.421000000002</v>
          </cell>
        </row>
        <row r="567">
          <cell r="C567" t="str">
            <v>M</v>
          </cell>
          <cell r="D567" t="str">
            <v>01660300AB</v>
          </cell>
          <cell r="E567" t="str">
            <v>Glucose Syrup-BK-43/63</v>
          </cell>
          <cell r="F567" t="str">
            <v>5320</v>
          </cell>
          <cell r="G567" t="str">
            <v>1</v>
          </cell>
          <cell r="H567" t="str">
            <v>1</v>
          </cell>
          <cell r="I567" t="str">
            <v>Glucose Syrup 63 DE/ Tanker</v>
          </cell>
          <cell r="J567" t="str">
            <v>TO</v>
          </cell>
          <cell r="K567" t="str">
            <v>0130</v>
          </cell>
          <cell r="L567" t="str">
            <v>L</v>
          </cell>
          <cell r="M567" t="str">
            <v>000000000000200052</v>
          </cell>
          <cell r="N567" t="str">
            <v>Steam</v>
          </cell>
          <cell r="O567" t="str">
            <v>TO</v>
          </cell>
          <cell r="P567" t="str">
            <v>X</v>
          </cell>
          <cell r="Q567" t="str">
            <v>01.09.2009</v>
          </cell>
          <cell r="R567" t="str">
            <v>31.12.9999</v>
          </cell>
          <cell r="S567" t="str">
            <v>500000000106</v>
          </cell>
          <cell r="T567">
            <v>0</v>
          </cell>
          <cell r="U567">
            <v>0</v>
          </cell>
          <cell r="V567" t="str">
            <v>00000013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>X</v>
          </cell>
          <cell r="AB567">
            <v>0</v>
          </cell>
          <cell r="AC567">
            <v>0</v>
          </cell>
          <cell r="AD567" t="str">
            <v>0.00</v>
          </cell>
          <cell r="AE567" t="str">
            <v>0.00</v>
          </cell>
          <cell r="AF567">
            <v>0</v>
          </cell>
          <cell r="AG567">
            <v>0</v>
          </cell>
          <cell r="AH567">
            <v>0</v>
          </cell>
          <cell r="AI567" t="str">
            <v>HMS-BK-43/63</v>
          </cell>
          <cell r="AJ567">
            <v>1000</v>
          </cell>
          <cell r="AK567">
            <v>1762.105</v>
          </cell>
        </row>
        <row r="568">
          <cell r="C568" t="str">
            <v>M</v>
          </cell>
          <cell r="D568" t="str">
            <v>01660300AB</v>
          </cell>
          <cell r="E568" t="str">
            <v>Glucose Syrup-BK-43/63</v>
          </cell>
          <cell r="F568" t="str">
            <v>5320</v>
          </cell>
          <cell r="G568" t="str">
            <v>1</v>
          </cell>
          <cell r="H568" t="str">
            <v>1</v>
          </cell>
          <cell r="I568" t="str">
            <v>Glucose Syrup 63 DE/ Tanker</v>
          </cell>
          <cell r="J568" t="str">
            <v>TO</v>
          </cell>
          <cell r="K568" t="str">
            <v>0140</v>
          </cell>
          <cell r="L568" t="str">
            <v>L</v>
          </cell>
          <cell r="M568" t="str">
            <v>000000000000250631</v>
          </cell>
          <cell r="N568" t="str">
            <v>Activated Carbon S4W10LT-01 (20 kg/Bag)</v>
          </cell>
          <cell r="O568" t="str">
            <v>KG</v>
          </cell>
          <cell r="P568">
            <v>0</v>
          </cell>
          <cell r="Q568" t="str">
            <v>03.01.2013</v>
          </cell>
          <cell r="R568" t="str">
            <v>31.12.9999</v>
          </cell>
          <cell r="S568" t="str">
            <v>500000000603</v>
          </cell>
          <cell r="T568">
            <v>0</v>
          </cell>
          <cell r="U568">
            <v>0</v>
          </cell>
          <cell r="V568" t="str">
            <v>00000017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>X</v>
          </cell>
          <cell r="AB568">
            <v>0</v>
          </cell>
          <cell r="AC568">
            <v>0</v>
          </cell>
          <cell r="AD568" t="str">
            <v>0.00</v>
          </cell>
          <cell r="AE568" t="str">
            <v>0.00</v>
          </cell>
          <cell r="AF568">
            <v>0</v>
          </cell>
          <cell r="AG568">
            <v>0</v>
          </cell>
          <cell r="AH568">
            <v>0</v>
          </cell>
          <cell r="AI568" t="str">
            <v>HMS-BK-43/63</v>
          </cell>
          <cell r="AJ568">
            <v>1000</v>
          </cell>
          <cell r="AK568">
            <v>225</v>
          </cell>
        </row>
        <row r="569">
          <cell r="C569" t="str">
            <v>M</v>
          </cell>
          <cell r="D569" t="str">
            <v>01660300OI</v>
          </cell>
          <cell r="E569" t="str">
            <v>Glucose Syrup-PD-43/63</v>
          </cell>
          <cell r="F569" t="str">
            <v>5320</v>
          </cell>
          <cell r="G569" t="str">
            <v>1</v>
          </cell>
          <cell r="H569" t="str">
            <v>1</v>
          </cell>
          <cell r="I569" t="str">
            <v>Glucose Syrup 63DE/New Plastic Drum</v>
          </cell>
          <cell r="J569" t="str">
            <v>TO</v>
          </cell>
          <cell r="K569" t="str">
            <v>0010</v>
          </cell>
          <cell r="L569" t="str">
            <v>L</v>
          </cell>
          <cell r="M569" t="str">
            <v>000000000000200050</v>
          </cell>
          <cell r="N569" t="str">
            <v>Slurry</v>
          </cell>
          <cell r="O569" t="str">
            <v>TO</v>
          </cell>
          <cell r="P569" t="str">
            <v>X</v>
          </cell>
          <cell r="Q569" t="str">
            <v>01.09.2009</v>
          </cell>
          <cell r="R569" t="str">
            <v>31.12.9999</v>
          </cell>
          <cell r="S569" t="str">
            <v>500000000106</v>
          </cell>
          <cell r="T569">
            <v>0</v>
          </cell>
          <cell r="U569">
            <v>0</v>
          </cell>
          <cell r="V569" t="str">
            <v>00000001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>X</v>
          </cell>
          <cell r="AB569">
            <v>0</v>
          </cell>
          <cell r="AC569">
            <v>0</v>
          </cell>
          <cell r="AD569" t="str">
            <v>0.00</v>
          </cell>
          <cell r="AE569" t="str">
            <v>0.00</v>
          </cell>
          <cell r="AF569">
            <v>0</v>
          </cell>
          <cell r="AG569">
            <v>0</v>
          </cell>
          <cell r="AH569">
            <v>0</v>
          </cell>
          <cell r="AI569" t="str">
            <v>HMS-PD-43/63</v>
          </cell>
          <cell r="AJ569">
            <v>1000</v>
          </cell>
          <cell r="AK569">
            <v>1915.3320000000001</v>
          </cell>
        </row>
        <row r="570">
          <cell r="C570" t="str">
            <v>M</v>
          </cell>
          <cell r="D570" t="str">
            <v>01660300OI</v>
          </cell>
          <cell r="E570" t="str">
            <v>Glucose Syrup-PD-43/63</v>
          </cell>
          <cell r="F570" t="str">
            <v>5320</v>
          </cell>
          <cell r="G570" t="str">
            <v>1</v>
          </cell>
          <cell r="H570" t="str">
            <v>1</v>
          </cell>
          <cell r="I570" t="str">
            <v>Glucose Syrup 63DE/New Plastic Drum</v>
          </cell>
          <cell r="J570" t="str">
            <v>TO</v>
          </cell>
          <cell r="K570" t="str">
            <v>0020</v>
          </cell>
          <cell r="L570" t="str">
            <v>L</v>
          </cell>
          <cell r="M570" t="str">
            <v>000000000000250164</v>
          </cell>
          <cell r="N570" t="str">
            <v>Liquozyme Supra (gallon/30kg.)</v>
          </cell>
          <cell r="O570" t="str">
            <v>KG</v>
          </cell>
          <cell r="P570">
            <v>0</v>
          </cell>
          <cell r="Q570" t="str">
            <v>01.09.2009</v>
          </cell>
          <cell r="R570" t="str">
            <v>31.12.9999</v>
          </cell>
          <cell r="S570" t="str">
            <v>500000000106</v>
          </cell>
          <cell r="T570">
            <v>0</v>
          </cell>
          <cell r="U570">
            <v>0</v>
          </cell>
          <cell r="V570" t="str">
            <v>00000002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>X</v>
          </cell>
          <cell r="AB570">
            <v>0</v>
          </cell>
          <cell r="AC570">
            <v>0</v>
          </cell>
          <cell r="AD570" t="str">
            <v>0.00</v>
          </cell>
          <cell r="AE570" t="str">
            <v>0.00</v>
          </cell>
          <cell r="AF570">
            <v>0</v>
          </cell>
          <cell r="AG570">
            <v>0</v>
          </cell>
          <cell r="AH570">
            <v>0</v>
          </cell>
          <cell r="AI570" t="str">
            <v>HMS-PD-43/63</v>
          </cell>
          <cell r="AJ570">
            <v>1000</v>
          </cell>
          <cell r="AK570">
            <v>528.63199999999995</v>
          </cell>
        </row>
        <row r="571">
          <cell r="C571" t="str">
            <v>M</v>
          </cell>
          <cell r="D571" t="str">
            <v>01660300OI</v>
          </cell>
          <cell r="E571" t="str">
            <v>Glucose Syrup-PD-43/63</v>
          </cell>
          <cell r="F571" t="str">
            <v>5320</v>
          </cell>
          <cell r="G571" t="str">
            <v>1</v>
          </cell>
          <cell r="H571" t="str">
            <v>1</v>
          </cell>
          <cell r="I571" t="str">
            <v>Glucose Syrup 63DE/New Plastic Drum</v>
          </cell>
          <cell r="J571" t="str">
            <v>TO</v>
          </cell>
          <cell r="K571" t="str">
            <v>0030</v>
          </cell>
          <cell r="L571" t="str">
            <v>L</v>
          </cell>
          <cell r="M571" t="str">
            <v>000000000000250178</v>
          </cell>
          <cell r="N571" t="str">
            <v>Enzyme Clarase L (28 kg./Gallon)</v>
          </cell>
          <cell r="O571" t="str">
            <v>KG</v>
          </cell>
          <cell r="P571">
            <v>0</v>
          </cell>
          <cell r="Q571" t="str">
            <v>01.09.2009</v>
          </cell>
          <cell r="R571" t="str">
            <v>31.12.9999</v>
          </cell>
          <cell r="S571" t="str">
            <v>500000000106</v>
          </cell>
          <cell r="T571">
            <v>0</v>
          </cell>
          <cell r="U571">
            <v>0</v>
          </cell>
          <cell r="V571" t="str">
            <v>00000003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>X</v>
          </cell>
          <cell r="AB571">
            <v>0</v>
          </cell>
          <cell r="AC571">
            <v>0</v>
          </cell>
          <cell r="AD571" t="str">
            <v>0.00</v>
          </cell>
          <cell r="AE571" t="str">
            <v>0.00</v>
          </cell>
          <cell r="AF571">
            <v>0</v>
          </cell>
          <cell r="AG571">
            <v>0</v>
          </cell>
          <cell r="AH571">
            <v>0</v>
          </cell>
          <cell r="AI571" t="str">
            <v>HMS-PD-43/63</v>
          </cell>
          <cell r="AJ571">
            <v>1000</v>
          </cell>
          <cell r="AK571">
            <v>325.98899999999998</v>
          </cell>
        </row>
        <row r="572">
          <cell r="C572" t="str">
            <v>M</v>
          </cell>
          <cell r="D572" t="str">
            <v>01660300OI</v>
          </cell>
          <cell r="E572" t="str">
            <v>Glucose Syrup-PD-43/63</v>
          </cell>
          <cell r="F572" t="str">
            <v>5320</v>
          </cell>
          <cell r="G572" t="str">
            <v>1</v>
          </cell>
          <cell r="H572" t="str">
            <v>1</v>
          </cell>
          <cell r="I572" t="str">
            <v>Glucose Syrup 63DE/New Plastic Drum</v>
          </cell>
          <cell r="J572" t="str">
            <v>TO</v>
          </cell>
          <cell r="K572" t="str">
            <v>0040</v>
          </cell>
          <cell r="L572" t="str">
            <v>L</v>
          </cell>
          <cell r="M572" t="str">
            <v>000000000000250179</v>
          </cell>
          <cell r="N572" t="str">
            <v>Enzyme Otidex L400 (28 kg./Gallon)</v>
          </cell>
          <cell r="O572" t="str">
            <v>KG</v>
          </cell>
          <cell r="P572">
            <v>0</v>
          </cell>
          <cell r="Q572" t="str">
            <v>01.09.2009</v>
          </cell>
          <cell r="R572" t="str">
            <v>31.12.9999</v>
          </cell>
          <cell r="S572" t="str">
            <v>500000000106</v>
          </cell>
          <cell r="T572">
            <v>0</v>
          </cell>
          <cell r="U572">
            <v>0</v>
          </cell>
          <cell r="V572" t="str">
            <v>00000004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>X</v>
          </cell>
          <cell r="AB572">
            <v>0</v>
          </cell>
          <cell r="AC572">
            <v>0</v>
          </cell>
          <cell r="AD572" t="str">
            <v>0.00</v>
          </cell>
          <cell r="AE572" t="str">
            <v>0.00</v>
          </cell>
          <cell r="AF572">
            <v>0</v>
          </cell>
          <cell r="AG572">
            <v>0</v>
          </cell>
          <cell r="AH572">
            <v>0</v>
          </cell>
          <cell r="AI572" t="str">
            <v>HMS-PD-43/63</v>
          </cell>
          <cell r="AJ572">
            <v>1000</v>
          </cell>
          <cell r="AK572">
            <v>176.21100000000001</v>
          </cell>
        </row>
        <row r="573">
          <cell r="C573" t="str">
            <v>M</v>
          </cell>
          <cell r="D573" t="str">
            <v>01660300OI</v>
          </cell>
          <cell r="E573" t="str">
            <v>Glucose Syrup-PD-43/63</v>
          </cell>
          <cell r="F573" t="str">
            <v>5320</v>
          </cell>
          <cell r="G573" t="str">
            <v>1</v>
          </cell>
          <cell r="H573" t="str">
            <v>1</v>
          </cell>
          <cell r="I573" t="str">
            <v>Glucose Syrup 63DE/New Plastic Drum</v>
          </cell>
          <cell r="J573" t="str">
            <v>TO</v>
          </cell>
          <cell r="K573" t="str">
            <v>0050</v>
          </cell>
          <cell r="L573" t="str">
            <v>L</v>
          </cell>
          <cell r="M573" t="str">
            <v>000000000000250152</v>
          </cell>
          <cell r="N573" t="str">
            <v>Sodium Matabisulphite 25kg.</v>
          </cell>
          <cell r="O573" t="str">
            <v>KG</v>
          </cell>
          <cell r="P573">
            <v>0</v>
          </cell>
          <cell r="Q573" t="str">
            <v>01.09.2009</v>
          </cell>
          <cell r="R573" t="str">
            <v>31.12.9999</v>
          </cell>
          <cell r="S573" t="str">
            <v>500000000106</v>
          </cell>
          <cell r="T573">
            <v>0</v>
          </cell>
          <cell r="U573">
            <v>0</v>
          </cell>
          <cell r="V573" t="str">
            <v>00000005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>X</v>
          </cell>
          <cell r="AB573">
            <v>0</v>
          </cell>
          <cell r="AC573">
            <v>0</v>
          </cell>
          <cell r="AD573" t="str">
            <v>0.00</v>
          </cell>
          <cell r="AE573" t="str">
            <v>0.00</v>
          </cell>
          <cell r="AF573">
            <v>0</v>
          </cell>
          <cell r="AG573">
            <v>0</v>
          </cell>
          <cell r="AH573">
            <v>0</v>
          </cell>
          <cell r="AI573" t="str">
            <v>HMS-PD-43/63</v>
          </cell>
          <cell r="AJ573">
            <v>1000</v>
          </cell>
          <cell r="AK573">
            <v>687.221</v>
          </cell>
        </row>
        <row r="574">
          <cell r="C574" t="str">
            <v>M</v>
          </cell>
          <cell r="D574" t="str">
            <v>01660300OI</v>
          </cell>
          <cell r="E574" t="str">
            <v>Glucose Syrup-PD-43/63</v>
          </cell>
          <cell r="F574" t="str">
            <v>5320</v>
          </cell>
          <cell r="G574" t="str">
            <v>1</v>
          </cell>
          <cell r="H574" t="str">
            <v>1</v>
          </cell>
          <cell r="I574" t="str">
            <v>Glucose Syrup 63DE/New Plastic Drum</v>
          </cell>
          <cell r="J574" t="str">
            <v>TO</v>
          </cell>
          <cell r="K574" t="str">
            <v>0060</v>
          </cell>
          <cell r="L574" t="str">
            <v>L</v>
          </cell>
          <cell r="M574" t="str">
            <v>000000000000250160</v>
          </cell>
          <cell r="N574" t="str">
            <v>Hydrochloric  Acid 35%</v>
          </cell>
          <cell r="O574" t="str">
            <v>KG</v>
          </cell>
          <cell r="P574">
            <v>0</v>
          </cell>
          <cell r="Q574" t="str">
            <v>01.09.2009</v>
          </cell>
          <cell r="R574" t="str">
            <v>31.12.9999</v>
          </cell>
          <cell r="S574" t="str">
            <v>500000000106</v>
          </cell>
          <cell r="T574">
            <v>0</v>
          </cell>
          <cell r="U574">
            <v>0</v>
          </cell>
          <cell r="V574" t="str">
            <v>00000006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>X</v>
          </cell>
          <cell r="AB574">
            <v>0</v>
          </cell>
          <cell r="AC574">
            <v>0</v>
          </cell>
          <cell r="AD574" t="str">
            <v>0.00</v>
          </cell>
          <cell r="AE574" t="str">
            <v>0.00</v>
          </cell>
          <cell r="AF574">
            <v>0</v>
          </cell>
          <cell r="AG574">
            <v>0</v>
          </cell>
          <cell r="AH574">
            <v>0</v>
          </cell>
          <cell r="AI574" t="str">
            <v>HMS-PD-43/63</v>
          </cell>
          <cell r="AJ574">
            <v>1000</v>
          </cell>
          <cell r="AK574">
            <v>39647.368000000002</v>
          </cell>
        </row>
        <row r="575">
          <cell r="C575" t="str">
            <v>M</v>
          </cell>
          <cell r="D575" t="str">
            <v>01660300OI</v>
          </cell>
          <cell r="E575" t="str">
            <v>Glucose Syrup-PD-43/63</v>
          </cell>
          <cell r="F575" t="str">
            <v>5320</v>
          </cell>
          <cell r="G575" t="str">
            <v>1</v>
          </cell>
          <cell r="H575" t="str">
            <v>1</v>
          </cell>
          <cell r="I575" t="str">
            <v>Glucose Syrup 63DE/New Plastic Drum</v>
          </cell>
          <cell r="J575" t="str">
            <v>TO</v>
          </cell>
          <cell r="K575" t="str">
            <v>0070</v>
          </cell>
          <cell r="L575" t="str">
            <v>L</v>
          </cell>
          <cell r="M575" t="str">
            <v>000000000000250187</v>
          </cell>
          <cell r="N575" t="str">
            <v>Sodium  Hydroxide (โซดาไฟ) 50%</v>
          </cell>
          <cell r="O575" t="str">
            <v>KG</v>
          </cell>
          <cell r="P575">
            <v>0</v>
          </cell>
          <cell r="Q575" t="str">
            <v>01.09.2009</v>
          </cell>
          <cell r="R575" t="str">
            <v>31.12.9999</v>
          </cell>
          <cell r="S575" t="str">
            <v>500000000106</v>
          </cell>
          <cell r="T575">
            <v>0</v>
          </cell>
          <cell r="U575">
            <v>0</v>
          </cell>
          <cell r="V575" t="str">
            <v>00000007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>X</v>
          </cell>
          <cell r="AB575">
            <v>0</v>
          </cell>
          <cell r="AC575">
            <v>0</v>
          </cell>
          <cell r="AD575" t="str">
            <v>0.00</v>
          </cell>
          <cell r="AE575" t="str">
            <v>0.00</v>
          </cell>
          <cell r="AF575">
            <v>0</v>
          </cell>
          <cell r="AG575">
            <v>0</v>
          </cell>
          <cell r="AH575">
            <v>0</v>
          </cell>
          <cell r="AI575" t="str">
            <v>HMS-PD-43/63</v>
          </cell>
          <cell r="AJ575">
            <v>1000</v>
          </cell>
          <cell r="AK575">
            <v>35242.105000000003</v>
          </cell>
        </row>
        <row r="576">
          <cell r="C576" t="str">
            <v>M</v>
          </cell>
          <cell r="D576" t="str">
            <v>01660300OI</v>
          </cell>
          <cell r="E576" t="str">
            <v>Glucose Syrup-PD-43/63</v>
          </cell>
          <cell r="F576" t="str">
            <v>5320</v>
          </cell>
          <cell r="G576" t="str">
            <v>1</v>
          </cell>
          <cell r="H576" t="str">
            <v>1</v>
          </cell>
          <cell r="I576" t="str">
            <v>Glucose Syrup 63DE/New Plastic Drum</v>
          </cell>
          <cell r="J576" t="str">
            <v>TO</v>
          </cell>
          <cell r="K576" t="str">
            <v>0080</v>
          </cell>
          <cell r="L576" t="str">
            <v>L</v>
          </cell>
          <cell r="M576" t="str">
            <v>000000000000250750</v>
          </cell>
          <cell r="N576" t="str">
            <v>Activated Carbon YL303(20kg/bag)</v>
          </cell>
          <cell r="O576" t="str">
            <v>KG</v>
          </cell>
          <cell r="P576">
            <v>0</v>
          </cell>
          <cell r="Q576" t="str">
            <v>03.01.2013</v>
          </cell>
          <cell r="R576" t="str">
            <v>31.12.9999</v>
          </cell>
          <cell r="S576" t="str">
            <v>500000000603</v>
          </cell>
          <cell r="T576">
            <v>0</v>
          </cell>
          <cell r="U576">
            <v>0</v>
          </cell>
          <cell r="V576" t="str">
            <v>00000008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>X</v>
          </cell>
          <cell r="AB576">
            <v>0</v>
          </cell>
          <cell r="AC576">
            <v>0</v>
          </cell>
          <cell r="AD576" t="str">
            <v>0.00</v>
          </cell>
          <cell r="AE576" t="str">
            <v>0.00</v>
          </cell>
          <cell r="AF576">
            <v>0</v>
          </cell>
          <cell r="AG576">
            <v>0</v>
          </cell>
          <cell r="AH576">
            <v>0</v>
          </cell>
          <cell r="AI576" t="str">
            <v>HMS-PD-43/63</v>
          </cell>
          <cell r="AJ576">
            <v>1000</v>
          </cell>
          <cell r="AK576">
            <v>675</v>
          </cell>
        </row>
        <row r="577">
          <cell r="C577" t="str">
            <v>M</v>
          </cell>
          <cell r="D577" t="str">
            <v>01660300OI</v>
          </cell>
          <cell r="E577" t="str">
            <v>Glucose Syrup-PD-43/63</v>
          </cell>
          <cell r="F577" t="str">
            <v>5320</v>
          </cell>
          <cell r="G577" t="str">
            <v>1</v>
          </cell>
          <cell r="H577" t="str">
            <v>1</v>
          </cell>
          <cell r="I577" t="str">
            <v>Glucose Syrup 63DE/New Plastic Drum</v>
          </cell>
          <cell r="J577" t="str">
            <v>TO</v>
          </cell>
          <cell r="K577" t="str">
            <v>0090</v>
          </cell>
          <cell r="L577" t="str">
            <v>L</v>
          </cell>
          <cell r="M577" t="str">
            <v>000000000000250814</v>
          </cell>
          <cell r="N577" t="str">
            <v>Filter Aid K700  20kg.</v>
          </cell>
          <cell r="O577" t="str">
            <v>KG</v>
          </cell>
          <cell r="P577">
            <v>0</v>
          </cell>
          <cell r="Q577" t="str">
            <v>14.12.2012</v>
          </cell>
          <cell r="R577" t="str">
            <v>31.12.9999</v>
          </cell>
          <cell r="S577" t="str">
            <v>500000000599</v>
          </cell>
          <cell r="T577">
            <v>0</v>
          </cell>
          <cell r="U577">
            <v>0</v>
          </cell>
          <cell r="V577" t="str">
            <v>00000009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>X</v>
          </cell>
          <cell r="AB577">
            <v>0</v>
          </cell>
          <cell r="AC577">
            <v>0</v>
          </cell>
          <cell r="AD577" t="str">
            <v>0.00</v>
          </cell>
          <cell r="AE577" t="str">
            <v>0.00</v>
          </cell>
          <cell r="AF577">
            <v>0</v>
          </cell>
          <cell r="AG577">
            <v>0</v>
          </cell>
          <cell r="AH577">
            <v>0</v>
          </cell>
          <cell r="AI577" t="str">
            <v>HMS-PD-43/63</v>
          </cell>
          <cell r="AJ577">
            <v>1000</v>
          </cell>
          <cell r="AK577">
            <v>8810.5259999999998</v>
          </cell>
        </row>
        <row r="578">
          <cell r="C578" t="str">
            <v>M</v>
          </cell>
          <cell r="D578" t="str">
            <v>01660300OI</v>
          </cell>
          <cell r="E578" t="str">
            <v>Glucose Syrup-PD-43/63</v>
          </cell>
          <cell r="F578" t="str">
            <v>5320</v>
          </cell>
          <cell r="G578" t="str">
            <v>1</v>
          </cell>
          <cell r="H578" t="str">
            <v>1</v>
          </cell>
          <cell r="I578" t="str">
            <v>Glucose Syrup 63DE/New Plastic Drum</v>
          </cell>
          <cell r="J578" t="str">
            <v>TO</v>
          </cell>
          <cell r="K578" t="str">
            <v>0100</v>
          </cell>
          <cell r="L578" t="str">
            <v>L</v>
          </cell>
          <cell r="M578" t="str">
            <v>000000000000250162</v>
          </cell>
          <cell r="N578" t="str">
            <v>Sodium  Carbonate 20 Kg./Bag</v>
          </cell>
          <cell r="O578" t="str">
            <v>KG</v>
          </cell>
          <cell r="P578">
            <v>0</v>
          </cell>
          <cell r="Q578" t="str">
            <v>01.08.2010</v>
          </cell>
          <cell r="R578" t="str">
            <v>31.12.9999</v>
          </cell>
          <cell r="S578" t="str">
            <v>500000000480</v>
          </cell>
          <cell r="T578">
            <v>0</v>
          </cell>
          <cell r="U578">
            <v>0</v>
          </cell>
          <cell r="V578" t="str">
            <v>00000010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>X</v>
          </cell>
          <cell r="AB578">
            <v>0</v>
          </cell>
          <cell r="AC578">
            <v>0</v>
          </cell>
          <cell r="AD578" t="str">
            <v>0.00</v>
          </cell>
          <cell r="AE578" t="str">
            <v>0.00</v>
          </cell>
          <cell r="AF578">
            <v>0</v>
          </cell>
          <cell r="AG578">
            <v>0</v>
          </cell>
          <cell r="AH578">
            <v>0</v>
          </cell>
          <cell r="AI578" t="str">
            <v>HMS-PD-43/63</v>
          </cell>
          <cell r="AJ578">
            <v>1000</v>
          </cell>
          <cell r="AK578">
            <v>616.73699999999997</v>
          </cell>
        </row>
        <row r="579">
          <cell r="C579" t="str">
            <v>M</v>
          </cell>
          <cell r="D579" t="str">
            <v>01660300OI</v>
          </cell>
          <cell r="E579" t="str">
            <v>Glucose Syrup-PD-43/63</v>
          </cell>
          <cell r="F579" t="str">
            <v>5320</v>
          </cell>
          <cell r="G579" t="str">
            <v>1</v>
          </cell>
          <cell r="H579" t="str">
            <v>1</v>
          </cell>
          <cell r="I579" t="str">
            <v>Glucose Syrup 63DE/New Plastic Drum</v>
          </cell>
          <cell r="J579" t="str">
            <v>TO</v>
          </cell>
          <cell r="K579" t="str">
            <v>0110</v>
          </cell>
          <cell r="L579" t="str">
            <v>L</v>
          </cell>
          <cell r="M579" t="str">
            <v>000000000000200053</v>
          </cell>
          <cell r="N579" t="str">
            <v>Treated Water</v>
          </cell>
          <cell r="O579" t="str">
            <v>M3</v>
          </cell>
          <cell r="P579" t="str">
            <v>X</v>
          </cell>
          <cell r="Q579" t="str">
            <v>01.09.2009</v>
          </cell>
          <cell r="R579" t="str">
            <v>31.12.9999</v>
          </cell>
          <cell r="S579" t="str">
            <v>500000000106</v>
          </cell>
          <cell r="T579">
            <v>0</v>
          </cell>
          <cell r="U579">
            <v>0</v>
          </cell>
          <cell r="V579" t="str">
            <v>00000011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>X</v>
          </cell>
          <cell r="AB579">
            <v>0</v>
          </cell>
          <cell r="AC579">
            <v>0</v>
          </cell>
          <cell r="AD579" t="str">
            <v>0.00</v>
          </cell>
          <cell r="AE579" t="str">
            <v>0.00</v>
          </cell>
          <cell r="AF579">
            <v>0</v>
          </cell>
          <cell r="AG579">
            <v>0</v>
          </cell>
          <cell r="AH579">
            <v>0</v>
          </cell>
          <cell r="AI579" t="str">
            <v>HMS-PD-43/63</v>
          </cell>
          <cell r="AJ579">
            <v>1000</v>
          </cell>
          <cell r="AK579">
            <v>8810.5259999999998</v>
          </cell>
        </row>
        <row r="580">
          <cell r="C580" t="str">
            <v>M</v>
          </cell>
          <cell r="D580" t="str">
            <v>01660300OI</v>
          </cell>
          <cell r="E580" t="str">
            <v>Glucose Syrup-PD-43/63</v>
          </cell>
          <cell r="F580" t="str">
            <v>5320</v>
          </cell>
          <cell r="G580" t="str">
            <v>1</v>
          </cell>
          <cell r="H580" t="str">
            <v>1</v>
          </cell>
          <cell r="I580" t="str">
            <v>Glucose Syrup 63DE/New Plastic Drum</v>
          </cell>
          <cell r="J580" t="str">
            <v>TO</v>
          </cell>
          <cell r="K580" t="str">
            <v>0120</v>
          </cell>
          <cell r="L580" t="str">
            <v>L</v>
          </cell>
          <cell r="M580" t="str">
            <v>000000000000250176</v>
          </cell>
          <cell r="N580" t="str">
            <v>Electricity</v>
          </cell>
          <cell r="O580" t="str">
            <v>KWH</v>
          </cell>
          <cell r="P580">
            <v>0</v>
          </cell>
          <cell r="Q580" t="str">
            <v>01.09.2009</v>
          </cell>
          <cell r="R580" t="str">
            <v>31.12.9999</v>
          </cell>
          <cell r="S580" t="str">
            <v>500000000106</v>
          </cell>
          <cell r="T580">
            <v>0</v>
          </cell>
          <cell r="U580">
            <v>0</v>
          </cell>
          <cell r="V580" t="str">
            <v>00000012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>X</v>
          </cell>
          <cell r="AB580">
            <v>0</v>
          </cell>
          <cell r="AC580">
            <v>0</v>
          </cell>
          <cell r="AD580" t="str">
            <v>0.00</v>
          </cell>
          <cell r="AE580" t="str">
            <v>0.00</v>
          </cell>
          <cell r="AF580">
            <v>0</v>
          </cell>
          <cell r="AG580">
            <v>0</v>
          </cell>
          <cell r="AH580">
            <v>0</v>
          </cell>
          <cell r="AI580" t="str">
            <v>HMS-PD-43/63</v>
          </cell>
          <cell r="AJ580">
            <v>1000</v>
          </cell>
          <cell r="AK580">
            <v>57268.421000000002</v>
          </cell>
        </row>
        <row r="581">
          <cell r="C581" t="str">
            <v>M</v>
          </cell>
          <cell r="D581" t="str">
            <v>01660300OI</v>
          </cell>
          <cell r="E581" t="str">
            <v>Glucose Syrup-PD-43/63</v>
          </cell>
          <cell r="F581" t="str">
            <v>5320</v>
          </cell>
          <cell r="G581" t="str">
            <v>1</v>
          </cell>
          <cell r="H581" t="str">
            <v>1</v>
          </cell>
          <cell r="I581" t="str">
            <v>Glucose Syrup 63DE/New Plastic Drum</v>
          </cell>
          <cell r="J581" t="str">
            <v>TO</v>
          </cell>
          <cell r="K581" t="str">
            <v>0130</v>
          </cell>
          <cell r="L581" t="str">
            <v>L</v>
          </cell>
          <cell r="M581" t="str">
            <v>000000000000200052</v>
          </cell>
          <cell r="N581" t="str">
            <v>Steam</v>
          </cell>
          <cell r="O581" t="str">
            <v>TO</v>
          </cell>
          <cell r="P581" t="str">
            <v>X</v>
          </cell>
          <cell r="Q581" t="str">
            <v>01.09.2009</v>
          </cell>
          <cell r="R581" t="str">
            <v>31.12.9999</v>
          </cell>
          <cell r="S581" t="str">
            <v>500000000106</v>
          </cell>
          <cell r="T581">
            <v>0</v>
          </cell>
          <cell r="U581">
            <v>0</v>
          </cell>
          <cell r="V581" t="str">
            <v>00000013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>X</v>
          </cell>
          <cell r="AB581">
            <v>0</v>
          </cell>
          <cell r="AC581">
            <v>0</v>
          </cell>
          <cell r="AD581" t="str">
            <v>0.00</v>
          </cell>
          <cell r="AE581" t="str">
            <v>0.00</v>
          </cell>
          <cell r="AF581">
            <v>0</v>
          </cell>
          <cell r="AG581">
            <v>0</v>
          </cell>
          <cell r="AH581">
            <v>0</v>
          </cell>
          <cell r="AI581" t="str">
            <v>HMS-PD-43/63</v>
          </cell>
          <cell r="AJ581">
            <v>1000</v>
          </cell>
          <cell r="AK581">
            <v>1762.105</v>
          </cell>
        </row>
        <row r="582">
          <cell r="C582" t="str">
            <v>M</v>
          </cell>
          <cell r="D582" t="str">
            <v>01660300OI</v>
          </cell>
          <cell r="E582" t="str">
            <v>Glucose Syrup-PD-43/63</v>
          </cell>
          <cell r="F582" t="str">
            <v>5320</v>
          </cell>
          <cell r="G582" t="str">
            <v>1</v>
          </cell>
          <cell r="H582" t="str">
            <v>1</v>
          </cell>
          <cell r="I582" t="str">
            <v>Glucose Syrup 63DE/New Plastic Drum</v>
          </cell>
          <cell r="J582" t="str">
            <v>TO</v>
          </cell>
          <cell r="K582" t="str">
            <v>0140</v>
          </cell>
          <cell r="L582" t="str">
            <v>L</v>
          </cell>
          <cell r="M582" t="str">
            <v>000000000000600192</v>
          </cell>
          <cell r="N582" t="str">
            <v>Plastic Drum 200 Liter HI90</v>
          </cell>
          <cell r="O582" t="str">
            <v>EA</v>
          </cell>
          <cell r="P582">
            <v>0</v>
          </cell>
          <cell r="Q582" t="str">
            <v>01.09.2009</v>
          </cell>
          <cell r="R582" t="str">
            <v>31.12.9999</v>
          </cell>
          <cell r="S582" t="str">
            <v>500000000106</v>
          </cell>
          <cell r="T582">
            <v>0</v>
          </cell>
          <cell r="U582">
            <v>0</v>
          </cell>
          <cell r="V582" t="str">
            <v>00000014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>X</v>
          </cell>
          <cell r="AB582">
            <v>0</v>
          </cell>
          <cell r="AC582">
            <v>0</v>
          </cell>
          <cell r="AD582" t="str">
            <v>0.00</v>
          </cell>
          <cell r="AE582" t="str">
            <v>0.00</v>
          </cell>
          <cell r="AF582">
            <v>0</v>
          </cell>
          <cell r="AG582">
            <v>0</v>
          </cell>
          <cell r="AH582">
            <v>0</v>
          </cell>
          <cell r="AI582" t="str">
            <v>HMS-PD-43/63</v>
          </cell>
          <cell r="AJ582">
            <v>1000</v>
          </cell>
          <cell r="AK582">
            <v>3333.3330000000001</v>
          </cell>
        </row>
        <row r="583">
          <cell r="C583" t="str">
            <v>M</v>
          </cell>
          <cell r="D583" t="str">
            <v>01660300OI</v>
          </cell>
          <cell r="E583" t="str">
            <v>Glucose Syrup-PD-43/63</v>
          </cell>
          <cell r="F583" t="str">
            <v>5320</v>
          </cell>
          <cell r="G583" t="str">
            <v>1</v>
          </cell>
          <cell r="H583" t="str">
            <v>1</v>
          </cell>
          <cell r="I583" t="str">
            <v>Glucose Syrup 63DE/New Plastic Drum</v>
          </cell>
          <cell r="J583" t="str">
            <v>TO</v>
          </cell>
          <cell r="K583" t="str">
            <v>0150</v>
          </cell>
          <cell r="L583" t="str">
            <v>L</v>
          </cell>
          <cell r="M583" t="str">
            <v>000000000000250631</v>
          </cell>
          <cell r="N583" t="str">
            <v>Activated Carbon S4W10LT-01 (20 kg/Bag)</v>
          </cell>
          <cell r="O583" t="str">
            <v>KG</v>
          </cell>
          <cell r="P583">
            <v>0</v>
          </cell>
          <cell r="Q583" t="str">
            <v>03.01.2013</v>
          </cell>
          <cell r="R583" t="str">
            <v>31.12.9999</v>
          </cell>
          <cell r="S583" t="str">
            <v>500000000603</v>
          </cell>
          <cell r="T583">
            <v>0</v>
          </cell>
          <cell r="U583">
            <v>0</v>
          </cell>
          <cell r="V583" t="str">
            <v>00000018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>X</v>
          </cell>
          <cell r="AB583">
            <v>0</v>
          </cell>
          <cell r="AC583">
            <v>0</v>
          </cell>
          <cell r="AD583" t="str">
            <v>0.00</v>
          </cell>
          <cell r="AE583" t="str">
            <v>0.00</v>
          </cell>
          <cell r="AF583">
            <v>0</v>
          </cell>
          <cell r="AG583">
            <v>0</v>
          </cell>
          <cell r="AH583">
            <v>0</v>
          </cell>
          <cell r="AI583" t="str">
            <v>HMS-PD-43/63</v>
          </cell>
          <cell r="AJ583">
            <v>1000</v>
          </cell>
          <cell r="AK583">
            <v>225</v>
          </cell>
        </row>
        <row r="584">
          <cell r="C584" t="str">
            <v>M</v>
          </cell>
          <cell r="D584" t="str">
            <v>01660300OJ</v>
          </cell>
          <cell r="E584" t="str">
            <v>Glucose Syrup-MD-43/63</v>
          </cell>
          <cell r="F584" t="str">
            <v>5320</v>
          </cell>
          <cell r="G584" t="str">
            <v>1</v>
          </cell>
          <cell r="H584" t="str">
            <v>1</v>
          </cell>
          <cell r="I584" t="str">
            <v>Glucose Syrup 63DE/New Plastic Drum</v>
          </cell>
          <cell r="J584" t="str">
            <v>TO</v>
          </cell>
          <cell r="K584" t="str">
            <v>0010</v>
          </cell>
          <cell r="L584" t="str">
            <v>L</v>
          </cell>
          <cell r="M584" t="str">
            <v>000000000000200050</v>
          </cell>
          <cell r="N584" t="str">
            <v>Slurry</v>
          </cell>
          <cell r="O584" t="str">
            <v>TO</v>
          </cell>
          <cell r="P584" t="str">
            <v>X</v>
          </cell>
          <cell r="Q584" t="str">
            <v>12.03.2010</v>
          </cell>
          <cell r="R584" t="str">
            <v>31.12.9999</v>
          </cell>
          <cell r="S584">
            <v>0</v>
          </cell>
          <cell r="T584">
            <v>0</v>
          </cell>
          <cell r="U584">
            <v>0</v>
          </cell>
          <cell r="V584" t="str">
            <v>00000001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>X</v>
          </cell>
          <cell r="AB584">
            <v>0</v>
          </cell>
          <cell r="AC584">
            <v>0</v>
          </cell>
          <cell r="AD584" t="str">
            <v>0.00</v>
          </cell>
          <cell r="AE584" t="str">
            <v>0.00</v>
          </cell>
          <cell r="AF584">
            <v>0</v>
          </cell>
          <cell r="AG584">
            <v>0</v>
          </cell>
          <cell r="AH584">
            <v>0</v>
          </cell>
          <cell r="AI584" t="str">
            <v>HMS-PD-43/63</v>
          </cell>
          <cell r="AJ584">
            <v>1000</v>
          </cell>
          <cell r="AK584">
            <v>1915.3320000000001</v>
          </cell>
        </row>
        <row r="585">
          <cell r="C585" t="str">
            <v>M</v>
          </cell>
          <cell r="D585" t="str">
            <v>01660300OJ</v>
          </cell>
          <cell r="E585" t="str">
            <v>Glucose Syrup-MD-43/63</v>
          </cell>
          <cell r="F585" t="str">
            <v>5320</v>
          </cell>
          <cell r="G585" t="str">
            <v>1</v>
          </cell>
          <cell r="H585" t="str">
            <v>1</v>
          </cell>
          <cell r="I585" t="str">
            <v>Glucose Syrup 63DE/New Plastic Drum</v>
          </cell>
          <cell r="J585" t="str">
            <v>TO</v>
          </cell>
          <cell r="K585" t="str">
            <v>0020</v>
          </cell>
          <cell r="L585" t="str">
            <v>L</v>
          </cell>
          <cell r="M585" t="str">
            <v>000000000000250164</v>
          </cell>
          <cell r="N585" t="str">
            <v>Liquozyme Supra (gallon/30kg.)</v>
          </cell>
          <cell r="O585" t="str">
            <v>KG</v>
          </cell>
          <cell r="P585">
            <v>0</v>
          </cell>
          <cell r="Q585" t="str">
            <v>12.03.2010</v>
          </cell>
          <cell r="R585" t="str">
            <v>31.12.9999</v>
          </cell>
          <cell r="S585">
            <v>0</v>
          </cell>
          <cell r="T585">
            <v>0</v>
          </cell>
          <cell r="U585">
            <v>0</v>
          </cell>
          <cell r="V585" t="str">
            <v>00000002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>X</v>
          </cell>
          <cell r="AB585">
            <v>0</v>
          </cell>
          <cell r="AC585">
            <v>0</v>
          </cell>
          <cell r="AD585" t="str">
            <v>0.00</v>
          </cell>
          <cell r="AE585" t="str">
            <v>0.00</v>
          </cell>
          <cell r="AF585">
            <v>0</v>
          </cell>
          <cell r="AG585">
            <v>0</v>
          </cell>
          <cell r="AH585">
            <v>0</v>
          </cell>
          <cell r="AI585" t="str">
            <v>HMS-PD-43/63</v>
          </cell>
          <cell r="AJ585">
            <v>1000</v>
          </cell>
          <cell r="AK585">
            <v>528.63199999999995</v>
          </cell>
        </row>
        <row r="586">
          <cell r="C586" t="str">
            <v>M</v>
          </cell>
          <cell r="D586" t="str">
            <v>01660300OJ</v>
          </cell>
          <cell r="E586" t="str">
            <v>Glucose Syrup-MD-43/63</v>
          </cell>
          <cell r="F586" t="str">
            <v>5320</v>
          </cell>
          <cell r="G586" t="str">
            <v>1</v>
          </cell>
          <cell r="H586" t="str">
            <v>1</v>
          </cell>
          <cell r="I586" t="str">
            <v>Glucose Syrup 63DE/New Plastic Drum</v>
          </cell>
          <cell r="J586" t="str">
            <v>TO</v>
          </cell>
          <cell r="K586" t="str">
            <v>0030</v>
          </cell>
          <cell r="L586" t="str">
            <v>L</v>
          </cell>
          <cell r="M586" t="str">
            <v>000000000000250178</v>
          </cell>
          <cell r="N586" t="str">
            <v>Enzyme Clarase L (28 kg./Gallon)</v>
          </cell>
          <cell r="O586" t="str">
            <v>KG</v>
          </cell>
          <cell r="P586">
            <v>0</v>
          </cell>
          <cell r="Q586" t="str">
            <v>12.03.2010</v>
          </cell>
          <cell r="R586" t="str">
            <v>31.12.9999</v>
          </cell>
          <cell r="S586">
            <v>0</v>
          </cell>
          <cell r="T586">
            <v>0</v>
          </cell>
          <cell r="U586">
            <v>0</v>
          </cell>
          <cell r="V586" t="str">
            <v>00000003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>X</v>
          </cell>
          <cell r="AB586">
            <v>0</v>
          </cell>
          <cell r="AC586">
            <v>0</v>
          </cell>
          <cell r="AD586" t="str">
            <v>0.00</v>
          </cell>
          <cell r="AE586" t="str">
            <v>0.00</v>
          </cell>
          <cell r="AF586">
            <v>0</v>
          </cell>
          <cell r="AG586">
            <v>0</v>
          </cell>
          <cell r="AH586">
            <v>0</v>
          </cell>
          <cell r="AI586" t="str">
            <v>HMS-PD-43/63</v>
          </cell>
          <cell r="AJ586">
            <v>1000</v>
          </cell>
          <cell r="AK586">
            <v>325.98899999999998</v>
          </cell>
        </row>
        <row r="587">
          <cell r="C587" t="str">
            <v>M</v>
          </cell>
          <cell r="D587" t="str">
            <v>01660300OJ</v>
          </cell>
          <cell r="E587" t="str">
            <v>Glucose Syrup-MD-43/63</v>
          </cell>
          <cell r="F587" t="str">
            <v>5320</v>
          </cell>
          <cell r="G587" t="str">
            <v>1</v>
          </cell>
          <cell r="H587" t="str">
            <v>1</v>
          </cell>
          <cell r="I587" t="str">
            <v>Glucose Syrup 63DE/New Plastic Drum</v>
          </cell>
          <cell r="J587" t="str">
            <v>TO</v>
          </cell>
          <cell r="K587" t="str">
            <v>0040</v>
          </cell>
          <cell r="L587" t="str">
            <v>L</v>
          </cell>
          <cell r="M587" t="str">
            <v>000000000000250179</v>
          </cell>
          <cell r="N587" t="str">
            <v>Enzyme Otidex L400 (28 kg./Gallon)</v>
          </cell>
          <cell r="O587" t="str">
            <v>KG</v>
          </cell>
          <cell r="P587">
            <v>0</v>
          </cell>
          <cell r="Q587" t="str">
            <v>12.03.2010</v>
          </cell>
          <cell r="R587" t="str">
            <v>31.12.9999</v>
          </cell>
          <cell r="S587">
            <v>0</v>
          </cell>
          <cell r="T587">
            <v>0</v>
          </cell>
          <cell r="U587">
            <v>0</v>
          </cell>
          <cell r="V587" t="str">
            <v>00000004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>X</v>
          </cell>
          <cell r="AB587">
            <v>0</v>
          </cell>
          <cell r="AC587">
            <v>0</v>
          </cell>
          <cell r="AD587" t="str">
            <v>0.00</v>
          </cell>
          <cell r="AE587" t="str">
            <v>0.00</v>
          </cell>
          <cell r="AF587">
            <v>0</v>
          </cell>
          <cell r="AG587">
            <v>0</v>
          </cell>
          <cell r="AH587">
            <v>0</v>
          </cell>
          <cell r="AI587" t="str">
            <v>HMS-PD-43/63</v>
          </cell>
          <cell r="AJ587">
            <v>1000</v>
          </cell>
          <cell r="AK587">
            <v>176.21100000000001</v>
          </cell>
        </row>
        <row r="588">
          <cell r="C588" t="str">
            <v>M</v>
          </cell>
          <cell r="D588" t="str">
            <v>01660300OJ</v>
          </cell>
          <cell r="E588" t="str">
            <v>Glucose Syrup-MD-43/63</v>
          </cell>
          <cell r="F588" t="str">
            <v>5320</v>
          </cell>
          <cell r="G588" t="str">
            <v>1</v>
          </cell>
          <cell r="H588" t="str">
            <v>1</v>
          </cell>
          <cell r="I588" t="str">
            <v>Glucose Syrup 63DE/New Plastic Drum</v>
          </cell>
          <cell r="J588" t="str">
            <v>TO</v>
          </cell>
          <cell r="K588" t="str">
            <v>0050</v>
          </cell>
          <cell r="L588" t="str">
            <v>L</v>
          </cell>
          <cell r="M588" t="str">
            <v>000000000000250152</v>
          </cell>
          <cell r="N588" t="str">
            <v>Sodium Matabisulphite 25kg.</v>
          </cell>
          <cell r="O588" t="str">
            <v>KG</v>
          </cell>
          <cell r="P588">
            <v>0</v>
          </cell>
          <cell r="Q588" t="str">
            <v>12.03.2010</v>
          </cell>
          <cell r="R588" t="str">
            <v>31.12.9999</v>
          </cell>
          <cell r="S588">
            <v>0</v>
          </cell>
          <cell r="T588">
            <v>0</v>
          </cell>
          <cell r="U588">
            <v>0</v>
          </cell>
          <cell r="V588" t="str">
            <v>00000005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>X</v>
          </cell>
          <cell r="AB588">
            <v>0</v>
          </cell>
          <cell r="AC588">
            <v>0</v>
          </cell>
          <cell r="AD588" t="str">
            <v>0.00</v>
          </cell>
          <cell r="AE588" t="str">
            <v>0.00</v>
          </cell>
          <cell r="AF588">
            <v>0</v>
          </cell>
          <cell r="AG588">
            <v>0</v>
          </cell>
          <cell r="AH588">
            <v>0</v>
          </cell>
          <cell r="AI588" t="str">
            <v>HMS-PD-43/63</v>
          </cell>
          <cell r="AJ588">
            <v>1000</v>
          </cell>
          <cell r="AK588">
            <v>687.221</v>
          </cell>
        </row>
        <row r="589">
          <cell r="C589" t="str">
            <v>M</v>
          </cell>
          <cell r="D589" t="str">
            <v>01660300OJ</v>
          </cell>
          <cell r="E589" t="str">
            <v>Glucose Syrup-MD-43/63</v>
          </cell>
          <cell r="F589" t="str">
            <v>5320</v>
          </cell>
          <cell r="G589" t="str">
            <v>1</v>
          </cell>
          <cell r="H589" t="str">
            <v>1</v>
          </cell>
          <cell r="I589" t="str">
            <v>Glucose Syrup 63DE/New Plastic Drum</v>
          </cell>
          <cell r="J589" t="str">
            <v>TO</v>
          </cell>
          <cell r="K589" t="str">
            <v>0060</v>
          </cell>
          <cell r="L589" t="str">
            <v>L</v>
          </cell>
          <cell r="M589" t="str">
            <v>000000000000250160</v>
          </cell>
          <cell r="N589" t="str">
            <v>Hydrochloric  Acid 35%</v>
          </cell>
          <cell r="O589" t="str">
            <v>KG</v>
          </cell>
          <cell r="P589">
            <v>0</v>
          </cell>
          <cell r="Q589" t="str">
            <v>12.03.2010</v>
          </cell>
          <cell r="R589" t="str">
            <v>31.12.9999</v>
          </cell>
          <cell r="S589">
            <v>0</v>
          </cell>
          <cell r="T589">
            <v>0</v>
          </cell>
          <cell r="U589">
            <v>0</v>
          </cell>
          <cell r="V589" t="str">
            <v>00000006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>X</v>
          </cell>
          <cell r="AB589">
            <v>0</v>
          </cell>
          <cell r="AC589">
            <v>0</v>
          </cell>
          <cell r="AD589" t="str">
            <v>0.00</v>
          </cell>
          <cell r="AE589" t="str">
            <v>0.00</v>
          </cell>
          <cell r="AF589">
            <v>0</v>
          </cell>
          <cell r="AG589">
            <v>0</v>
          </cell>
          <cell r="AH589">
            <v>0</v>
          </cell>
          <cell r="AI589" t="str">
            <v>HMS-PD-43/63</v>
          </cell>
          <cell r="AJ589">
            <v>1000</v>
          </cell>
          <cell r="AK589">
            <v>39647.368000000002</v>
          </cell>
        </row>
        <row r="590">
          <cell r="C590" t="str">
            <v>M</v>
          </cell>
          <cell r="D590" t="str">
            <v>01660300OJ</v>
          </cell>
          <cell r="E590" t="str">
            <v>Glucose Syrup-MD-43/63</v>
          </cell>
          <cell r="F590" t="str">
            <v>5320</v>
          </cell>
          <cell r="G590" t="str">
            <v>1</v>
          </cell>
          <cell r="H590" t="str">
            <v>1</v>
          </cell>
          <cell r="I590" t="str">
            <v>Glucose Syrup 63DE/New Plastic Drum</v>
          </cell>
          <cell r="J590" t="str">
            <v>TO</v>
          </cell>
          <cell r="K590" t="str">
            <v>0070</v>
          </cell>
          <cell r="L590" t="str">
            <v>L</v>
          </cell>
          <cell r="M590" t="str">
            <v>000000000000250187</v>
          </cell>
          <cell r="N590" t="str">
            <v>Sodium  Hydroxide (โซดาไฟ) 50%</v>
          </cell>
          <cell r="O590" t="str">
            <v>KG</v>
          </cell>
          <cell r="P590">
            <v>0</v>
          </cell>
          <cell r="Q590" t="str">
            <v>12.03.2010</v>
          </cell>
          <cell r="R590" t="str">
            <v>31.12.9999</v>
          </cell>
          <cell r="S590">
            <v>0</v>
          </cell>
          <cell r="T590">
            <v>0</v>
          </cell>
          <cell r="U590">
            <v>0</v>
          </cell>
          <cell r="V590" t="str">
            <v>00000007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>X</v>
          </cell>
          <cell r="AB590">
            <v>0</v>
          </cell>
          <cell r="AC590">
            <v>0</v>
          </cell>
          <cell r="AD590" t="str">
            <v>0.00</v>
          </cell>
          <cell r="AE590" t="str">
            <v>0.00</v>
          </cell>
          <cell r="AF590">
            <v>0</v>
          </cell>
          <cell r="AG590">
            <v>0</v>
          </cell>
          <cell r="AH590">
            <v>0</v>
          </cell>
          <cell r="AI590" t="str">
            <v>HMS-PD-43/63</v>
          </cell>
          <cell r="AJ590">
            <v>1000</v>
          </cell>
          <cell r="AK590">
            <v>35242.105000000003</v>
          </cell>
        </row>
        <row r="591">
          <cell r="C591" t="str">
            <v>M</v>
          </cell>
          <cell r="D591" t="str">
            <v>01660300OJ</v>
          </cell>
          <cell r="E591" t="str">
            <v>Glucose Syrup-MD-43/63</v>
          </cell>
          <cell r="F591" t="str">
            <v>5320</v>
          </cell>
          <cell r="G591" t="str">
            <v>1</v>
          </cell>
          <cell r="H591" t="str">
            <v>1</v>
          </cell>
          <cell r="I591" t="str">
            <v>Glucose Syrup 63DE/New Plastic Drum</v>
          </cell>
          <cell r="J591" t="str">
            <v>TO</v>
          </cell>
          <cell r="K591" t="str">
            <v>0080</v>
          </cell>
          <cell r="L591" t="str">
            <v>L</v>
          </cell>
          <cell r="M591" t="str">
            <v>000000000000250750</v>
          </cell>
          <cell r="N591" t="str">
            <v>Activated Carbon YL303(20kg/bag)</v>
          </cell>
          <cell r="O591" t="str">
            <v>KG</v>
          </cell>
          <cell r="P591">
            <v>0</v>
          </cell>
          <cell r="Q591" t="str">
            <v>06.12.2012</v>
          </cell>
          <cell r="R591" t="str">
            <v>31.12.9999</v>
          </cell>
          <cell r="S591" t="str">
            <v>500000000598</v>
          </cell>
          <cell r="T591">
            <v>0</v>
          </cell>
          <cell r="U591">
            <v>0</v>
          </cell>
          <cell r="V591" t="str">
            <v>00000008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>X</v>
          </cell>
          <cell r="AB591">
            <v>0</v>
          </cell>
          <cell r="AC591">
            <v>0</v>
          </cell>
          <cell r="AD591" t="str">
            <v>0.00</v>
          </cell>
          <cell r="AE591" t="str">
            <v>0.00</v>
          </cell>
          <cell r="AF591">
            <v>0</v>
          </cell>
          <cell r="AG591">
            <v>0</v>
          </cell>
          <cell r="AH591">
            <v>0</v>
          </cell>
          <cell r="AI591" t="str">
            <v>HMS-PD-43/63</v>
          </cell>
          <cell r="AJ591">
            <v>1000</v>
          </cell>
          <cell r="AK591">
            <v>700</v>
          </cell>
        </row>
        <row r="592">
          <cell r="C592" t="str">
            <v>M</v>
          </cell>
          <cell r="D592" t="str">
            <v>01660300OJ</v>
          </cell>
          <cell r="E592" t="str">
            <v>Glucose Syrup-MD-43/63</v>
          </cell>
          <cell r="F592" t="str">
            <v>5320</v>
          </cell>
          <cell r="G592" t="str">
            <v>1</v>
          </cell>
          <cell r="H592" t="str">
            <v>1</v>
          </cell>
          <cell r="I592" t="str">
            <v>Glucose Syrup 63DE/New Plastic Drum</v>
          </cell>
          <cell r="J592" t="str">
            <v>TO</v>
          </cell>
          <cell r="K592" t="str">
            <v>0090</v>
          </cell>
          <cell r="L592" t="str">
            <v>L</v>
          </cell>
          <cell r="M592" t="str">
            <v>000000000000250184</v>
          </cell>
          <cell r="N592" t="str">
            <v>Filter  Aid Celatom FW-14  20kg.</v>
          </cell>
          <cell r="O592" t="str">
            <v>KG</v>
          </cell>
          <cell r="P592">
            <v>0</v>
          </cell>
          <cell r="Q592" t="str">
            <v>12.03.2010</v>
          </cell>
          <cell r="R592" t="str">
            <v>31.12.9999</v>
          </cell>
          <cell r="S592">
            <v>0</v>
          </cell>
          <cell r="T592">
            <v>0</v>
          </cell>
          <cell r="U592">
            <v>0</v>
          </cell>
          <cell r="V592" t="str">
            <v>00000009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>X</v>
          </cell>
          <cell r="AB592">
            <v>0</v>
          </cell>
          <cell r="AC592">
            <v>0</v>
          </cell>
          <cell r="AD592" t="str">
            <v>0.00</v>
          </cell>
          <cell r="AE592" t="str">
            <v>0.00</v>
          </cell>
          <cell r="AF592">
            <v>0</v>
          </cell>
          <cell r="AG592">
            <v>0</v>
          </cell>
          <cell r="AH592">
            <v>0</v>
          </cell>
          <cell r="AI592" t="str">
            <v>HMS-PD-43/63</v>
          </cell>
          <cell r="AJ592">
            <v>1000</v>
          </cell>
          <cell r="AK592">
            <v>8810.5259999999998</v>
          </cell>
        </row>
        <row r="593">
          <cell r="C593" t="str">
            <v>M</v>
          </cell>
          <cell r="D593" t="str">
            <v>01660300OJ</v>
          </cell>
          <cell r="E593" t="str">
            <v>Glucose Syrup-MD-43/63</v>
          </cell>
          <cell r="F593" t="str">
            <v>5320</v>
          </cell>
          <cell r="G593" t="str">
            <v>1</v>
          </cell>
          <cell r="H593" t="str">
            <v>1</v>
          </cell>
          <cell r="I593" t="str">
            <v>Glucose Syrup 63DE/New Plastic Drum</v>
          </cell>
          <cell r="J593" t="str">
            <v>TO</v>
          </cell>
          <cell r="K593" t="str">
            <v>0100</v>
          </cell>
          <cell r="L593" t="str">
            <v>L</v>
          </cell>
          <cell r="M593" t="str">
            <v>000000000000250162</v>
          </cell>
          <cell r="N593" t="str">
            <v>Sodium  Carbonate 20 Kg./Bag</v>
          </cell>
          <cell r="O593" t="str">
            <v>KG</v>
          </cell>
          <cell r="P593">
            <v>0</v>
          </cell>
          <cell r="Q593" t="str">
            <v>01.08.2010</v>
          </cell>
          <cell r="R593" t="str">
            <v>31.12.9999</v>
          </cell>
          <cell r="S593" t="str">
            <v>500000000480</v>
          </cell>
          <cell r="T593">
            <v>0</v>
          </cell>
          <cell r="U593">
            <v>0</v>
          </cell>
          <cell r="V593" t="str">
            <v>00000010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>X</v>
          </cell>
          <cell r="AB593">
            <v>0</v>
          </cell>
          <cell r="AC593">
            <v>0</v>
          </cell>
          <cell r="AD593" t="str">
            <v>0.00</v>
          </cell>
          <cell r="AE593" t="str">
            <v>0.00</v>
          </cell>
          <cell r="AF593">
            <v>0</v>
          </cell>
          <cell r="AG593">
            <v>0</v>
          </cell>
          <cell r="AH593">
            <v>0</v>
          </cell>
          <cell r="AI593" t="str">
            <v>HMS-PD-43/63</v>
          </cell>
          <cell r="AJ593">
            <v>1000</v>
          </cell>
          <cell r="AK593">
            <v>616.73699999999997</v>
          </cell>
        </row>
        <row r="594">
          <cell r="C594" t="str">
            <v>M</v>
          </cell>
          <cell r="D594" t="str">
            <v>01660300OJ</v>
          </cell>
          <cell r="E594" t="str">
            <v>Glucose Syrup-MD-43/63</v>
          </cell>
          <cell r="F594" t="str">
            <v>5320</v>
          </cell>
          <cell r="G594" t="str">
            <v>1</v>
          </cell>
          <cell r="H594" t="str">
            <v>1</v>
          </cell>
          <cell r="I594" t="str">
            <v>Glucose Syrup 63DE/New Plastic Drum</v>
          </cell>
          <cell r="J594" t="str">
            <v>TO</v>
          </cell>
          <cell r="K594" t="str">
            <v>0110</v>
          </cell>
          <cell r="L594" t="str">
            <v>L</v>
          </cell>
          <cell r="M594" t="str">
            <v>000000000000200053</v>
          </cell>
          <cell r="N594" t="str">
            <v>Treated Water</v>
          </cell>
          <cell r="O594" t="str">
            <v>M3</v>
          </cell>
          <cell r="P594" t="str">
            <v>X</v>
          </cell>
          <cell r="Q594" t="str">
            <v>12.03.2010</v>
          </cell>
          <cell r="R594" t="str">
            <v>31.12.9999</v>
          </cell>
          <cell r="S594">
            <v>0</v>
          </cell>
          <cell r="T594">
            <v>0</v>
          </cell>
          <cell r="U594">
            <v>0</v>
          </cell>
          <cell r="V594" t="str">
            <v>00000011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>X</v>
          </cell>
          <cell r="AB594">
            <v>0</v>
          </cell>
          <cell r="AC594">
            <v>0</v>
          </cell>
          <cell r="AD594" t="str">
            <v>0.00</v>
          </cell>
          <cell r="AE594" t="str">
            <v>0.00</v>
          </cell>
          <cell r="AF594">
            <v>0</v>
          </cell>
          <cell r="AG594">
            <v>0</v>
          </cell>
          <cell r="AH594">
            <v>0</v>
          </cell>
          <cell r="AI594" t="str">
            <v>HMS-PD-43/63</v>
          </cell>
          <cell r="AJ594">
            <v>1000</v>
          </cell>
          <cell r="AK594">
            <v>8810.5259999999998</v>
          </cell>
        </row>
        <row r="595">
          <cell r="C595" t="str">
            <v>M</v>
          </cell>
          <cell r="D595" t="str">
            <v>01660300OJ</v>
          </cell>
          <cell r="E595" t="str">
            <v>Glucose Syrup-MD-43/63</v>
          </cell>
          <cell r="F595" t="str">
            <v>5320</v>
          </cell>
          <cell r="G595" t="str">
            <v>1</v>
          </cell>
          <cell r="H595" t="str">
            <v>1</v>
          </cell>
          <cell r="I595" t="str">
            <v>Glucose Syrup 63DE/New Plastic Drum</v>
          </cell>
          <cell r="J595" t="str">
            <v>TO</v>
          </cell>
          <cell r="K595" t="str">
            <v>0120</v>
          </cell>
          <cell r="L595" t="str">
            <v>L</v>
          </cell>
          <cell r="M595" t="str">
            <v>000000000000250176</v>
          </cell>
          <cell r="N595" t="str">
            <v>Electricity</v>
          </cell>
          <cell r="O595" t="str">
            <v>KWH</v>
          </cell>
          <cell r="P595">
            <v>0</v>
          </cell>
          <cell r="Q595" t="str">
            <v>12.03.2010</v>
          </cell>
          <cell r="R595" t="str">
            <v>31.12.9999</v>
          </cell>
          <cell r="S595">
            <v>0</v>
          </cell>
          <cell r="T595">
            <v>0</v>
          </cell>
          <cell r="U595">
            <v>0</v>
          </cell>
          <cell r="V595" t="str">
            <v>00000012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>X</v>
          </cell>
          <cell r="AB595">
            <v>0</v>
          </cell>
          <cell r="AC595">
            <v>0</v>
          </cell>
          <cell r="AD595" t="str">
            <v>0.00</v>
          </cell>
          <cell r="AE595" t="str">
            <v>0.00</v>
          </cell>
          <cell r="AF595">
            <v>0</v>
          </cell>
          <cell r="AG595">
            <v>0</v>
          </cell>
          <cell r="AH595">
            <v>0</v>
          </cell>
          <cell r="AI595" t="str">
            <v>HMS-PD-43/63</v>
          </cell>
          <cell r="AJ595">
            <v>1000</v>
          </cell>
          <cell r="AK595">
            <v>57268.421000000002</v>
          </cell>
        </row>
        <row r="596">
          <cell r="C596" t="str">
            <v>M</v>
          </cell>
          <cell r="D596" t="str">
            <v>01660300OJ</v>
          </cell>
          <cell r="E596" t="str">
            <v>Glucose Syrup-MD-43/63</v>
          </cell>
          <cell r="F596" t="str">
            <v>5320</v>
          </cell>
          <cell r="G596" t="str">
            <v>1</v>
          </cell>
          <cell r="H596" t="str">
            <v>1</v>
          </cell>
          <cell r="I596" t="str">
            <v>Glucose Syrup 63DE/New Plastic Drum</v>
          </cell>
          <cell r="J596" t="str">
            <v>TO</v>
          </cell>
          <cell r="K596" t="str">
            <v>0130</v>
          </cell>
          <cell r="L596" t="str">
            <v>L</v>
          </cell>
          <cell r="M596" t="str">
            <v>000000000000200052</v>
          </cell>
          <cell r="N596" t="str">
            <v>Steam</v>
          </cell>
          <cell r="O596" t="str">
            <v>TO</v>
          </cell>
          <cell r="P596" t="str">
            <v>X</v>
          </cell>
          <cell r="Q596" t="str">
            <v>12.03.2010</v>
          </cell>
          <cell r="R596" t="str">
            <v>31.12.9999</v>
          </cell>
          <cell r="S596">
            <v>0</v>
          </cell>
          <cell r="T596">
            <v>0</v>
          </cell>
          <cell r="U596">
            <v>0</v>
          </cell>
          <cell r="V596" t="str">
            <v>00000013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>X</v>
          </cell>
          <cell r="AB596">
            <v>0</v>
          </cell>
          <cell r="AC596">
            <v>0</v>
          </cell>
          <cell r="AD596" t="str">
            <v>0.00</v>
          </cell>
          <cell r="AE596" t="str">
            <v>0.00</v>
          </cell>
          <cell r="AF596">
            <v>0</v>
          </cell>
          <cell r="AG596">
            <v>0</v>
          </cell>
          <cell r="AH596">
            <v>0</v>
          </cell>
          <cell r="AI596" t="str">
            <v>HMS-PD-43/63</v>
          </cell>
          <cell r="AJ596">
            <v>1000</v>
          </cell>
          <cell r="AK596">
            <v>1762.105</v>
          </cell>
        </row>
        <row r="597">
          <cell r="C597" t="str">
            <v>M</v>
          </cell>
          <cell r="D597" t="str">
            <v>01660300OJ</v>
          </cell>
          <cell r="E597" t="str">
            <v>Glucose Syrup-MD-43/63</v>
          </cell>
          <cell r="F597" t="str">
            <v>5320</v>
          </cell>
          <cell r="G597" t="str">
            <v>1</v>
          </cell>
          <cell r="H597" t="str">
            <v>1</v>
          </cell>
          <cell r="I597" t="str">
            <v>Glucose Syrup 63DE/New Plastic Drum</v>
          </cell>
          <cell r="J597" t="str">
            <v>TO</v>
          </cell>
          <cell r="K597" t="str">
            <v>0140</v>
          </cell>
          <cell r="L597" t="str">
            <v>L</v>
          </cell>
          <cell r="M597" t="str">
            <v>000000000000600196</v>
          </cell>
          <cell r="N597" t="str">
            <v>Steel Drum 200 Lt. 2 Hole + Buker cover</v>
          </cell>
          <cell r="O597" t="str">
            <v>EA</v>
          </cell>
          <cell r="P597">
            <v>0</v>
          </cell>
          <cell r="Q597" t="str">
            <v>12.03.2010</v>
          </cell>
          <cell r="R597" t="str">
            <v>31.12.9999</v>
          </cell>
          <cell r="S597">
            <v>0</v>
          </cell>
          <cell r="T597">
            <v>0</v>
          </cell>
          <cell r="U597">
            <v>0</v>
          </cell>
          <cell r="V597" t="str">
            <v>00000014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>X</v>
          </cell>
          <cell r="AB597">
            <v>0</v>
          </cell>
          <cell r="AC597">
            <v>0</v>
          </cell>
          <cell r="AD597" t="str">
            <v>0.00</v>
          </cell>
          <cell r="AE597" t="str">
            <v>0.00</v>
          </cell>
          <cell r="AF597">
            <v>0</v>
          </cell>
          <cell r="AG597">
            <v>0</v>
          </cell>
          <cell r="AH597">
            <v>0</v>
          </cell>
          <cell r="AI597" t="str">
            <v>HMS-PD-43/63</v>
          </cell>
          <cell r="AJ597">
            <v>1000</v>
          </cell>
          <cell r="AK597">
            <v>3333.3330000000001</v>
          </cell>
        </row>
        <row r="598">
          <cell r="C598" t="str">
            <v>M</v>
          </cell>
          <cell r="D598" t="str">
            <v>01660300TH</v>
          </cell>
          <cell r="E598" t="str">
            <v>Glucose Syrup-IBC-43/63-01</v>
          </cell>
          <cell r="F598" t="str">
            <v>5320</v>
          </cell>
          <cell r="G598" t="str">
            <v>1</v>
          </cell>
          <cell r="H598" t="str">
            <v>1</v>
          </cell>
          <cell r="I598" t="str">
            <v>HMS-IBC-43/63-01</v>
          </cell>
          <cell r="J598" t="str">
            <v>TO</v>
          </cell>
          <cell r="K598" t="str">
            <v>0010</v>
          </cell>
          <cell r="L598" t="str">
            <v>L</v>
          </cell>
          <cell r="M598" t="str">
            <v>000000000000200050</v>
          </cell>
          <cell r="N598" t="str">
            <v>Slurry</v>
          </cell>
          <cell r="O598" t="str">
            <v>TO</v>
          </cell>
          <cell r="P598" t="str">
            <v>X</v>
          </cell>
          <cell r="Q598" t="str">
            <v>01.09.2009</v>
          </cell>
          <cell r="R598" t="str">
            <v>31.12.9999</v>
          </cell>
          <cell r="S598" t="str">
            <v>500000000106</v>
          </cell>
          <cell r="T598">
            <v>0</v>
          </cell>
          <cell r="U598">
            <v>0</v>
          </cell>
          <cell r="V598" t="str">
            <v>00000001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>X</v>
          </cell>
          <cell r="AB598">
            <v>0</v>
          </cell>
          <cell r="AC598">
            <v>0</v>
          </cell>
          <cell r="AD598" t="str">
            <v>0.00</v>
          </cell>
          <cell r="AE598" t="str">
            <v>0.00</v>
          </cell>
          <cell r="AF598">
            <v>0</v>
          </cell>
          <cell r="AG598">
            <v>0</v>
          </cell>
          <cell r="AH598">
            <v>0</v>
          </cell>
          <cell r="AI598" t="str">
            <v>HMS-IBC-43/63-01</v>
          </cell>
          <cell r="AJ598">
            <v>1000</v>
          </cell>
          <cell r="AK598">
            <v>1787.1849999999999</v>
          </cell>
        </row>
        <row r="599">
          <cell r="C599" t="str">
            <v>M</v>
          </cell>
          <cell r="D599" t="str">
            <v>01660300TH</v>
          </cell>
          <cell r="E599" t="str">
            <v>Glucose Syrup-IBC-43/63-01</v>
          </cell>
          <cell r="F599" t="str">
            <v>5320</v>
          </cell>
          <cell r="G599" t="str">
            <v>1</v>
          </cell>
          <cell r="H599" t="str">
            <v>1</v>
          </cell>
          <cell r="I599" t="str">
            <v>HMS-IBC-43/63-01</v>
          </cell>
          <cell r="J599" t="str">
            <v>TO</v>
          </cell>
          <cell r="K599" t="str">
            <v>0020</v>
          </cell>
          <cell r="L599" t="str">
            <v>L</v>
          </cell>
          <cell r="M599" t="str">
            <v>000000000000250164</v>
          </cell>
          <cell r="N599" t="str">
            <v>Liquozyme Supra (gallon/30kg.)</v>
          </cell>
          <cell r="O599" t="str">
            <v>KG</v>
          </cell>
          <cell r="P599">
            <v>0</v>
          </cell>
          <cell r="Q599" t="str">
            <v>01.09.2009</v>
          </cell>
          <cell r="R599" t="str">
            <v>31.12.9999</v>
          </cell>
          <cell r="S599" t="str">
            <v>500000000106</v>
          </cell>
          <cell r="T599">
            <v>0</v>
          </cell>
          <cell r="U599">
            <v>0</v>
          </cell>
          <cell r="V599" t="str">
            <v>00000002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>X</v>
          </cell>
          <cell r="AB599">
            <v>0</v>
          </cell>
          <cell r="AC599">
            <v>0</v>
          </cell>
          <cell r="AD599" t="str">
            <v>0.00</v>
          </cell>
          <cell r="AE599" t="str">
            <v>0.00</v>
          </cell>
          <cell r="AF599">
            <v>0</v>
          </cell>
          <cell r="AG599">
            <v>0</v>
          </cell>
          <cell r="AH599">
            <v>0</v>
          </cell>
          <cell r="AI599" t="str">
            <v>HMS-IBC-43/63-01</v>
          </cell>
          <cell r="AJ599">
            <v>1000</v>
          </cell>
          <cell r="AK599">
            <v>493.26299999999998</v>
          </cell>
        </row>
        <row r="600">
          <cell r="C600" t="str">
            <v>M</v>
          </cell>
          <cell r="D600" t="str">
            <v>01660300TH</v>
          </cell>
          <cell r="E600" t="str">
            <v>Glucose Syrup-IBC-43/63-01</v>
          </cell>
          <cell r="F600" t="str">
            <v>5320</v>
          </cell>
          <cell r="G600" t="str">
            <v>1</v>
          </cell>
          <cell r="H600" t="str">
            <v>1</v>
          </cell>
          <cell r="I600" t="str">
            <v>HMS-IBC-43/63-01</v>
          </cell>
          <cell r="J600" t="str">
            <v>TO</v>
          </cell>
          <cell r="K600" t="str">
            <v>0030</v>
          </cell>
          <cell r="L600" t="str">
            <v>L</v>
          </cell>
          <cell r="M600" t="str">
            <v>000000000000250178</v>
          </cell>
          <cell r="N600" t="str">
            <v>Enzyme Clarase L (28 kg./Gallon)</v>
          </cell>
          <cell r="O600" t="str">
            <v>KG</v>
          </cell>
          <cell r="P600">
            <v>0</v>
          </cell>
          <cell r="Q600" t="str">
            <v>01.09.2009</v>
          </cell>
          <cell r="R600" t="str">
            <v>31.12.9999</v>
          </cell>
          <cell r="S600" t="str">
            <v>500000000106</v>
          </cell>
          <cell r="T600">
            <v>0</v>
          </cell>
          <cell r="U600">
            <v>0</v>
          </cell>
          <cell r="V600" t="str">
            <v>00000003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>X</v>
          </cell>
          <cell r="AB600">
            <v>0</v>
          </cell>
          <cell r="AC600">
            <v>0</v>
          </cell>
          <cell r="AD600" t="str">
            <v>0.00</v>
          </cell>
          <cell r="AE600" t="str">
            <v>0.00</v>
          </cell>
          <cell r="AF600">
            <v>0</v>
          </cell>
          <cell r="AG600">
            <v>0</v>
          </cell>
          <cell r="AH600">
            <v>0</v>
          </cell>
          <cell r="AI600" t="str">
            <v>HMS-IBC-43/63-01</v>
          </cell>
          <cell r="AJ600">
            <v>1000</v>
          </cell>
          <cell r="AK600">
            <v>304.17899999999997</v>
          </cell>
        </row>
        <row r="601">
          <cell r="C601" t="str">
            <v>M</v>
          </cell>
          <cell r="D601" t="str">
            <v>01660300TH</v>
          </cell>
          <cell r="E601" t="str">
            <v>Glucose Syrup-IBC-43/63-01</v>
          </cell>
          <cell r="F601" t="str">
            <v>5320</v>
          </cell>
          <cell r="G601" t="str">
            <v>1</v>
          </cell>
          <cell r="H601" t="str">
            <v>1</v>
          </cell>
          <cell r="I601" t="str">
            <v>HMS-IBC-43/63-01</v>
          </cell>
          <cell r="J601" t="str">
            <v>TO</v>
          </cell>
          <cell r="K601" t="str">
            <v>0040</v>
          </cell>
          <cell r="L601" t="str">
            <v>L</v>
          </cell>
          <cell r="M601" t="str">
            <v>000000000000250179</v>
          </cell>
          <cell r="N601" t="str">
            <v>Enzyme Otidex L400 (28 kg./Gallon)</v>
          </cell>
          <cell r="O601" t="str">
            <v>KG</v>
          </cell>
          <cell r="P601">
            <v>0</v>
          </cell>
          <cell r="Q601" t="str">
            <v>01.09.2009</v>
          </cell>
          <cell r="R601" t="str">
            <v>31.12.9999</v>
          </cell>
          <cell r="S601" t="str">
            <v>500000000106</v>
          </cell>
          <cell r="T601">
            <v>0</v>
          </cell>
          <cell r="U601">
            <v>0</v>
          </cell>
          <cell r="V601" t="str">
            <v>00000004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>X</v>
          </cell>
          <cell r="AB601">
            <v>0</v>
          </cell>
          <cell r="AC601">
            <v>0</v>
          </cell>
          <cell r="AD601" t="str">
            <v>0.00</v>
          </cell>
          <cell r="AE601" t="str">
            <v>0.00</v>
          </cell>
          <cell r="AF601">
            <v>0</v>
          </cell>
          <cell r="AG601">
            <v>0</v>
          </cell>
          <cell r="AH601">
            <v>0</v>
          </cell>
          <cell r="AI601" t="str">
            <v>HMS-IBC-43/63-01</v>
          </cell>
          <cell r="AJ601">
            <v>1000</v>
          </cell>
          <cell r="AK601">
            <v>164.42099999999999</v>
          </cell>
        </row>
        <row r="602">
          <cell r="C602" t="str">
            <v>M</v>
          </cell>
          <cell r="D602" t="str">
            <v>01660300TH</v>
          </cell>
          <cell r="E602" t="str">
            <v>Glucose Syrup-IBC-43/63-01</v>
          </cell>
          <cell r="F602" t="str">
            <v>5320</v>
          </cell>
          <cell r="G602" t="str">
            <v>1</v>
          </cell>
          <cell r="H602" t="str">
            <v>1</v>
          </cell>
          <cell r="I602" t="str">
            <v>HMS-IBC-43/63-01</v>
          </cell>
          <cell r="J602" t="str">
            <v>TO</v>
          </cell>
          <cell r="K602" t="str">
            <v>0050</v>
          </cell>
          <cell r="L602" t="str">
            <v>L</v>
          </cell>
          <cell r="M602" t="str">
            <v>000000000000250152</v>
          </cell>
          <cell r="N602" t="str">
            <v>Sodium Matabisulphite 25kg.</v>
          </cell>
          <cell r="O602" t="str">
            <v>KG</v>
          </cell>
          <cell r="P602">
            <v>0</v>
          </cell>
          <cell r="Q602" t="str">
            <v>01.09.2009</v>
          </cell>
          <cell r="R602" t="str">
            <v>31.12.9999</v>
          </cell>
          <cell r="S602" t="str">
            <v>500000000106</v>
          </cell>
          <cell r="T602">
            <v>0</v>
          </cell>
          <cell r="U602">
            <v>0</v>
          </cell>
          <cell r="V602" t="str">
            <v>00000005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>X</v>
          </cell>
          <cell r="AB602">
            <v>0</v>
          </cell>
          <cell r="AC602">
            <v>0</v>
          </cell>
          <cell r="AD602" t="str">
            <v>0.00</v>
          </cell>
          <cell r="AE602" t="str">
            <v>0.00</v>
          </cell>
          <cell r="AF602">
            <v>0</v>
          </cell>
          <cell r="AG602">
            <v>0</v>
          </cell>
          <cell r="AH602">
            <v>0</v>
          </cell>
          <cell r="AI602" t="str">
            <v>HMS-IBC-43/63-01</v>
          </cell>
          <cell r="AJ602">
            <v>1000</v>
          </cell>
          <cell r="AK602">
            <v>641.24199999999996</v>
          </cell>
        </row>
        <row r="603">
          <cell r="C603" t="str">
            <v>M</v>
          </cell>
          <cell r="D603" t="str">
            <v>01660300TH</v>
          </cell>
          <cell r="E603" t="str">
            <v>Glucose Syrup-IBC-43/63-01</v>
          </cell>
          <cell r="F603" t="str">
            <v>5320</v>
          </cell>
          <cell r="G603" t="str">
            <v>1</v>
          </cell>
          <cell r="H603" t="str">
            <v>1</v>
          </cell>
          <cell r="I603" t="str">
            <v>HMS-IBC-43/63-01</v>
          </cell>
          <cell r="J603" t="str">
            <v>TO</v>
          </cell>
          <cell r="K603" t="str">
            <v>0060</v>
          </cell>
          <cell r="L603" t="str">
            <v>L</v>
          </cell>
          <cell r="M603" t="str">
            <v>000000000000250160</v>
          </cell>
          <cell r="N603" t="str">
            <v>Hydrochloric  Acid 35%</v>
          </cell>
          <cell r="O603" t="str">
            <v>KG</v>
          </cell>
          <cell r="P603">
            <v>0</v>
          </cell>
          <cell r="Q603" t="str">
            <v>01.09.2009</v>
          </cell>
          <cell r="R603" t="str">
            <v>31.12.9999</v>
          </cell>
          <cell r="S603" t="str">
            <v>500000000106</v>
          </cell>
          <cell r="T603">
            <v>0</v>
          </cell>
          <cell r="U603">
            <v>0</v>
          </cell>
          <cell r="V603" t="str">
            <v>00000006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 t="str">
            <v>X</v>
          </cell>
          <cell r="AB603">
            <v>0</v>
          </cell>
          <cell r="AC603">
            <v>0</v>
          </cell>
          <cell r="AD603" t="str">
            <v>0.00</v>
          </cell>
          <cell r="AE603" t="str">
            <v>0.00</v>
          </cell>
          <cell r="AF603">
            <v>0</v>
          </cell>
          <cell r="AG603">
            <v>0</v>
          </cell>
          <cell r="AH603">
            <v>0</v>
          </cell>
          <cell r="AI603" t="str">
            <v>HMS-IBC-43/63-01</v>
          </cell>
          <cell r="AJ603">
            <v>1000</v>
          </cell>
          <cell r="AK603">
            <v>36994.737000000001</v>
          </cell>
        </row>
        <row r="604">
          <cell r="C604" t="str">
            <v>M</v>
          </cell>
          <cell r="D604" t="str">
            <v>01660300TH</v>
          </cell>
          <cell r="E604" t="str">
            <v>Glucose Syrup-IBC-43/63-01</v>
          </cell>
          <cell r="F604" t="str">
            <v>5320</v>
          </cell>
          <cell r="G604" t="str">
            <v>1</v>
          </cell>
          <cell r="H604" t="str">
            <v>1</v>
          </cell>
          <cell r="I604" t="str">
            <v>HMS-IBC-43/63-01</v>
          </cell>
          <cell r="J604" t="str">
            <v>TO</v>
          </cell>
          <cell r="K604" t="str">
            <v>0070</v>
          </cell>
          <cell r="L604" t="str">
            <v>L</v>
          </cell>
          <cell r="M604" t="str">
            <v>000000000000250187</v>
          </cell>
          <cell r="N604" t="str">
            <v>Sodium  Hydroxide (โซดาไฟ) 50%</v>
          </cell>
          <cell r="O604" t="str">
            <v>KG</v>
          </cell>
          <cell r="P604">
            <v>0</v>
          </cell>
          <cell r="Q604" t="str">
            <v>01.09.2009</v>
          </cell>
          <cell r="R604" t="str">
            <v>31.12.9999</v>
          </cell>
          <cell r="S604" t="str">
            <v>500000000106</v>
          </cell>
          <cell r="T604">
            <v>0</v>
          </cell>
          <cell r="U604">
            <v>0</v>
          </cell>
          <cell r="V604" t="str">
            <v>00000007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>X</v>
          </cell>
          <cell r="AB604">
            <v>0</v>
          </cell>
          <cell r="AC604">
            <v>0</v>
          </cell>
          <cell r="AD604" t="str">
            <v>0.00</v>
          </cell>
          <cell r="AE604" t="str">
            <v>0.00</v>
          </cell>
          <cell r="AF604">
            <v>0</v>
          </cell>
          <cell r="AG604">
            <v>0</v>
          </cell>
          <cell r="AH604">
            <v>0</v>
          </cell>
          <cell r="AI604" t="str">
            <v>HMS-IBC-43/63-01</v>
          </cell>
          <cell r="AJ604">
            <v>1000</v>
          </cell>
          <cell r="AK604">
            <v>32884.211000000003</v>
          </cell>
        </row>
        <row r="605">
          <cell r="C605" t="str">
            <v>M</v>
          </cell>
          <cell r="D605" t="str">
            <v>01660300TH</v>
          </cell>
          <cell r="E605" t="str">
            <v>Glucose Syrup-IBC-43/63-01</v>
          </cell>
          <cell r="F605" t="str">
            <v>5320</v>
          </cell>
          <cell r="G605" t="str">
            <v>1</v>
          </cell>
          <cell r="H605" t="str">
            <v>1</v>
          </cell>
          <cell r="I605" t="str">
            <v>HMS-IBC-43/63-01</v>
          </cell>
          <cell r="J605" t="str">
            <v>TO</v>
          </cell>
          <cell r="K605" t="str">
            <v>0080</v>
          </cell>
          <cell r="L605" t="str">
            <v>L</v>
          </cell>
          <cell r="M605" t="str">
            <v>000000000000250750</v>
          </cell>
          <cell r="N605" t="str">
            <v>Activated Carbon YL303(20kg/bag)</v>
          </cell>
          <cell r="O605" t="str">
            <v>KG</v>
          </cell>
          <cell r="P605">
            <v>0</v>
          </cell>
          <cell r="Q605" t="str">
            <v>06.12.2012</v>
          </cell>
          <cell r="R605" t="str">
            <v>31.12.9999</v>
          </cell>
          <cell r="S605" t="str">
            <v>500000000598</v>
          </cell>
          <cell r="T605">
            <v>0</v>
          </cell>
          <cell r="U605">
            <v>0</v>
          </cell>
          <cell r="V605" t="str">
            <v>00000008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>X</v>
          </cell>
          <cell r="AB605">
            <v>0</v>
          </cell>
          <cell r="AC605">
            <v>0</v>
          </cell>
          <cell r="AD605" t="str">
            <v>0.00</v>
          </cell>
          <cell r="AE605" t="str">
            <v>0.00</v>
          </cell>
          <cell r="AF605">
            <v>0</v>
          </cell>
          <cell r="AG605">
            <v>0</v>
          </cell>
          <cell r="AH605">
            <v>0</v>
          </cell>
          <cell r="AI605" t="str">
            <v>HMS-IBC-43/63-01</v>
          </cell>
          <cell r="AJ605">
            <v>1000</v>
          </cell>
          <cell r="AK605">
            <v>700</v>
          </cell>
        </row>
        <row r="606">
          <cell r="C606" t="str">
            <v>M</v>
          </cell>
          <cell r="D606" t="str">
            <v>01660300TH</v>
          </cell>
          <cell r="E606" t="str">
            <v>Glucose Syrup-IBC-43/63-01</v>
          </cell>
          <cell r="F606" t="str">
            <v>5320</v>
          </cell>
          <cell r="G606" t="str">
            <v>1</v>
          </cell>
          <cell r="H606" t="str">
            <v>1</v>
          </cell>
          <cell r="I606" t="str">
            <v>HMS-IBC-43/63-01</v>
          </cell>
          <cell r="J606" t="str">
            <v>TO</v>
          </cell>
          <cell r="K606" t="str">
            <v>0090</v>
          </cell>
          <cell r="L606" t="str">
            <v>L</v>
          </cell>
          <cell r="M606" t="str">
            <v>000000000000250184</v>
          </cell>
          <cell r="N606" t="str">
            <v>Filter  Aid Celatom FW-14  20kg.</v>
          </cell>
          <cell r="O606" t="str">
            <v>KG</v>
          </cell>
          <cell r="P606">
            <v>0</v>
          </cell>
          <cell r="Q606" t="str">
            <v>01.09.2009</v>
          </cell>
          <cell r="R606" t="str">
            <v>31.12.9999</v>
          </cell>
          <cell r="S606" t="str">
            <v>500000000106</v>
          </cell>
          <cell r="T606">
            <v>0</v>
          </cell>
          <cell r="U606">
            <v>0</v>
          </cell>
          <cell r="V606" t="str">
            <v>00000009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>X</v>
          </cell>
          <cell r="AB606">
            <v>0</v>
          </cell>
          <cell r="AC606">
            <v>0</v>
          </cell>
          <cell r="AD606" t="str">
            <v>0.00</v>
          </cell>
          <cell r="AE606" t="str">
            <v>0.00</v>
          </cell>
          <cell r="AF606">
            <v>0</v>
          </cell>
          <cell r="AG606">
            <v>0</v>
          </cell>
          <cell r="AH606">
            <v>0</v>
          </cell>
          <cell r="AI606" t="str">
            <v>HMS-IBC-43/63-01</v>
          </cell>
          <cell r="AJ606">
            <v>1000</v>
          </cell>
          <cell r="AK606">
            <v>8221.0529999999999</v>
          </cell>
        </row>
        <row r="607">
          <cell r="C607" t="str">
            <v>M</v>
          </cell>
          <cell r="D607" t="str">
            <v>01660300TH</v>
          </cell>
          <cell r="E607" t="str">
            <v>Glucose Syrup-IBC-43/63-01</v>
          </cell>
          <cell r="F607" t="str">
            <v>5320</v>
          </cell>
          <cell r="G607" t="str">
            <v>1</v>
          </cell>
          <cell r="H607" t="str">
            <v>1</v>
          </cell>
          <cell r="I607" t="str">
            <v>HMS-IBC-43/63-01</v>
          </cell>
          <cell r="J607" t="str">
            <v>TO</v>
          </cell>
          <cell r="K607" t="str">
            <v>0100</v>
          </cell>
          <cell r="L607" t="str">
            <v>L</v>
          </cell>
          <cell r="M607" t="str">
            <v>000000000000250162</v>
          </cell>
          <cell r="N607" t="str">
            <v>Sodium  Carbonate 20 Kg./Bag</v>
          </cell>
          <cell r="O607" t="str">
            <v>KG</v>
          </cell>
          <cell r="P607">
            <v>0</v>
          </cell>
          <cell r="Q607" t="str">
            <v>01.08.2010</v>
          </cell>
          <cell r="R607" t="str">
            <v>31.12.9999</v>
          </cell>
          <cell r="S607" t="str">
            <v>500000000480</v>
          </cell>
          <cell r="T607">
            <v>0</v>
          </cell>
          <cell r="U607">
            <v>0</v>
          </cell>
          <cell r="V607" t="str">
            <v>00000010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>X</v>
          </cell>
          <cell r="AB607">
            <v>0</v>
          </cell>
          <cell r="AC607">
            <v>0</v>
          </cell>
          <cell r="AD607" t="str">
            <v>0.00</v>
          </cell>
          <cell r="AE607" t="str">
            <v>0.00</v>
          </cell>
          <cell r="AF607">
            <v>0</v>
          </cell>
          <cell r="AG607">
            <v>0</v>
          </cell>
          <cell r="AH607">
            <v>0</v>
          </cell>
          <cell r="AI607" t="str">
            <v>HMS-IBC-43/63-01</v>
          </cell>
          <cell r="AJ607">
            <v>1000</v>
          </cell>
          <cell r="AK607">
            <v>575.47400000000005</v>
          </cell>
        </row>
        <row r="608">
          <cell r="C608" t="str">
            <v>M</v>
          </cell>
          <cell r="D608" t="str">
            <v>01660300TH</v>
          </cell>
          <cell r="E608" t="str">
            <v>Glucose Syrup-IBC-43/63-01</v>
          </cell>
          <cell r="F608" t="str">
            <v>5320</v>
          </cell>
          <cell r="G608" t="str">
            <v>1</v>
          </cell>
          <cell r="H608" t="str">
            <v>1</v>
          </cell>
          <cell r="I608" t="str">
            <v>HMS-IBC-43/63-01</v>
          </cell>
          <cell r="J608" t="str">
            <v>TO</v>
          </cell>
          <cell r="K608" t="str">
            <v>0110</v>
          </cell>
          <cell r="L608" t="str">
            <v>L</v>
          </cell>
          <cell r="M608" t="str">
            <v>000000000000200053</v>
          </cell>
          <cell r="N608" t="str">
            <v>Treated Water</v>
          </cell>
          <cell r="O608" t="str">
            <v>M3</v>
          </cell>
          <cell r="P608" t="str">
            <v>X</v>
          </cell>
          <cell r="Q608" t="str">
            <v>01.09.2009</v>
          </cell>
          <cell r="R608" t="str">
            <v>31.12.9999</v>
          </cell>
          <cell r="S608" t="str">
            <v>500000000106</v>
          </cell>
          <cell r="T608">
            <v>0</v>
          </cell>
          <cell r="U608">
            <v>0</v>
          </cell>
          <cell r="V608" t="str">
            <v>00000011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>X</v>
          </cell>
          <cell r="AB608">
            <v>0</v>
          </cell>
          <cell r="AC608">
            <v>0</v>
          </cell>
          <cell r="AD608" t="str">
            <v>0.00</v>
          </cell>
          <cell r="AE608" t="str">
            <v>0.00</v>
          </cell>
          <cell r="AF608">
            <v>0</v>
          </cell>
          <cell r="AG608">
            <v>0</v>
          </cell>
          <cell r="AH608">
            <v>0</v>
          </cell>
          <cell r="AI608" t="str">
            <v>HMS-IBC-43/63-01</v>
          </cell>
          <cell r="AJ608">
            <v>1000</v>
          </cell>
          <cell r="AK608">
            <v>8221.0529999999999</v>
          </cell>
        </row>
        <row r="609">
          <cell r="C609" t="str">
            <v>M</v>
          </cell>
          <cell r="D609" t="str">
            <v>01660300TH</v>
          </cell>
          <cell r="E609" t="str">
            <v>Glucose Syrup-IBC-43/63-01</v>
          </cell>
          <cell r="F609" t="str">
            <v>5320</v>
          </cell>
          <cell r="G609" t="str">
            <v>1</v>
          </cell>
          <cell r="H609" t="str">
            <v>1</v>
          </cell>
          <cell r="I609" t="str">
            <v>HMS-IBC-43/63-01</v>
          </cell>
          <cell r="J609" t="str">
            <v>TO</v>
          </cell>
          <cell r="K609" t="str">
            <v>0120</v>
          </cell>
          <cell r="L609" t="str">
            <v>L</v>
          </cell>
          <cell r="M609" t="str">
            <v>000000000000250176</v>
          </cell>
          <cell r="N609" t="str">
            <v>Electricity</v>
          </cell>
          <cell r="O609" t="str">
            <v>KWH</v>
          </cell>
          <cell r="P609">
            <v>0</v>
          </cell>
          <cell r="Q609" t="str">
            <v>01.09.2009</v>
          </cell>
          <cell r="R609" t="str">
            <v>31.12.9999</v>
          </cell>
          <cell r="S609" t="str">
            <v>500000000106</v>
          </cell>
          <cell r="T609">
            <v>0</v>
          </cell>
          <cell r="U609">
            <v>0</v>
          </cell>
          <cell r="V609" t="str">
            <v>00000012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>X</v>
          </cell>
          <cell r="AB609">
            <v>0</v>
          </cell>
          <cell r="AC609">
            <v>0</v>
          </cell>
          <cell r="AD609" t="str">
            <v>0.00</v>
          </cell>
          <cell r="AE609" t="str">
            <v>0.00</v>
          </cell>
          <cell r="AF609">
            <v>0</v>
          </cell>
          <cell r="AG609">
            <v>0</v>
          </cell>
          <cell r="AH609">
            <v>0</v>
          </cell>
          <cell r="AI609" t="str">
            <v>HMS-IBC-43/63-01</v>
          </cell>
          <cell r="AJ609">
            <v>1000</v>
          </cell>
          <cell r="AK609">
            <v>53436.841999999997</v>
          </cell>
        </row>
        <row r="610">
          <cell r="C610" t="str">
            <v>M</v>
          </cell>
          <cell r="D610" t="str">
            <v>01660300TH</v>
          </cell>
          <cell r="E610" t="str">
            <v>Glucose Syrup-IBC-43/63-01</v>
          </cell>
          <cell r="F610" t="str">
            <v>5320</v>
          </cell>
          <cell r="G610" t="str">
            <v>1</v>
          </cell>
          <cell r="H610" t="str">
            <v>1</v>
          </cell>
          <cell r="I610" t="str">
            <v>HMS-IBC-43/63-01</v>
          </cell>
          <cell r="J610" t="str">
            <v>TO</v>
          </cell>
          <cell r="K610" t="str">
            <v>0130</v>
          </cell>
          <cell r="L610" t="str">
            <v>L</v>
          </cell>
          <cell r="M610" t="str">
            <v>000000000000200052</v>
          </cell>
          <cell r="N610" t="str">
            <v>Steam</v>
          </cell>
          <cell r="O610" t="str">
            <v>TO</v>
          </cell>
          <cell r="P610" t="str">
            <v>X</v>
          </cell>
          <cell r="Q610" t="str">
            <v>01.09.2009</v>
          </cell>
          <cell r="R610" t="str">
            <v>31.12.9999</v>
          </cell>
          <cell r="S610" t="str">
            <v>500000000106</v>
          </cell>
          <cell r="T610">
            <v>0</v>
          </cell>
          <cell r="U610">
            <v>0</v>
          </cell>
          <cell r="V610" t="str">
            <v>00000013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>X</v>
          </cell>
          <cell r="AB610">
            <v>0</v>
          </cell>
          <cell r="AC610">
            <v>0</v>
          </cell>
          <cell r="AD610" t="str">
            <v>0.00</v>
          </cell>
          <cell r="AE610" t="str">
            <v>0.00</v>
          </cell>
          <cell r="AF610">
            <v>0</v>
          </cell>
          <cell r="AG610">
            <v>0</v>
          </cell>
          <cell r="AH610">
            <v>0</v>
          </cell>
          <cell r="AI610" t="str">
            <v>HMS-IBC-43/63-01</v>
          </cell>
          <cell r="AJ610">
            <v>1000</v>
          </cell>
          <cell r="AK610">
            <v>1644.211</v>
          </cell>
        </row>
        <row r="611">
          <cell r="C611" t="str">
            <v>M</v>
          </cell>
          <cell r="D611" t="str">
            <v>01660300TH</v>
          </cell>
          <cell r="E611" t="str">
            <v>Glucose Syrup-IBC-43/63-01</v>
          </cell>
          <cell r="F611" t="str">
            <v>5320</v>
          </cell>
          <cell r="G611" t="str">
            <v>1</v>
          </cell>
          <cell r="H611" t="str">
            <v>1</v>
          </cell>
          <cell r="I611" t="str">
            <v>HMS-IBC-43/63-01</v>
          </cell>
          <cell r="J611" t="str">
            <v>TO</v>
          </cell>
          <cell r="K611" t="str">
            <v>0140</v>
          </cell>
          <cell r="L611" t="str">
            <v>L</v>
          </cell>
          <cell r="M611" t="str">
            <v>000000000000301527</v>
          </cell>
          <cell r="N611" t="str">
            <v>IBC Packaging</v>
          </cell>
          <cell r="O611" t="str">
            <v>EA</v>
          </cell>
          <cell r="P611">
            <v>0</v>
          </cell>
          <cell r="Q611" t="str">
            <v>01.09.2009</v>
          </cell>
          <cell r="R611" t="str">
            <v>31.12.9999</v>
          </cell>
          <cell r="S611" t="str">
            <v>500000000106</v>
          </cell>
          <cell r="T611">
            <v>0</v>
          </cell>
          <cell r="U611">
            <v>0</v>
          </cell>
          <cell r="V611" t="str">
            <v>00000014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 t="str">
            <v>0.00</v>
          </cell>
          <cell r="AE611" t="str">
            <v>0.00</v>
          </cell>
          <cell r="AF611">
            <v>0</v>
          </cell>
          <cell r="AG611">
            <v>0</v>
          </cell>
          <cell r="AH611">
            <v>0</v>
          </cell>
          <cell r="AI611" t="str">
            <v>HMS-IBC-43/63-01</v>
          </cell>
          <cell r="AJ611">
            <v>1000</v>
          </cell>
          <cell r="AK611">
            <v>666.66700000000003</v>
          </cell>
        </row>
        <row r="612">
          <cell r="C612" t="str">
            <v>M</v>
          </cell>
          <cell r="D612" t="str">
            <v>01660300TL</v>
          </cell>
          <cell r="E612" t="str">
            <v>Glucose Syrup-IBC-43/63-02</v>
          </cell>
          <cell r="F612" t="str">
            <v>5320</v>
          </cell>
          <cell r="G612" t="str">
            <v>1</v>
          </cell>
          <cell r="H612" t="str">
            <v>1</v>
          </cell>
          <cell r="I612" t="str">
            <v>Glucose Syrup-IBC-43/63-02</v>
          </cell>
          <cell r="J612" t="str">
            <v>TO</v>
          </cell>
          <cell r="K612" t="str">
            <v>0010</v>
          </cell>
          <cell r="L612" t="str">
            <v>L</v>
          </cell>
          <cell r="M612" t="str">
            <v>000000000000200050</v>
          </cell>
          <cell r="N612" t="str">
            <v>Slurry</v>
          </cell>
          <cell r="O612" t="str">
            <v>TO</v>
          </cell>
          <cell r="P612" t="str">
            <v>X</v>
          </cell>
          <cell r="Q612" t="str">
            <v>01.11.2009</v>
          </cell>
          <cell r="R612" t="str">
            <v>31.12.9999</v>
          </cell>
          <cell r="S612" t="str">
            <v>500000000115</v>
          </cell>
          <cell r="T612">
            <v>0</v>
          </cell>
          <cell r="U612">
            <v>0</v>
          </cell>
          <cell r="V612" t="str">
            <v>00000001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>X</v>
          </cell>
          <cell r="AB612">
            <v>0</v>
          </cell>
          <cell r="AC612">
            <v>0</v>
          </cell>
          <cell r="AD612" t="str">
            <v>0.00</v>
          </cell>
          <cell r="AE612" t="str">
            <v>0.00</v>
          </cell>
          <cell r="AF612">
            <v>0</v>
          </cell>
          <cell r="AG612">
            <v>0</v>
          </cell>
          <cell r="AH612">
            <v>0</v>
          </cell>
          <cell r="AI612" t="str">
            <v>Glucose Syrup-IBC-43/63-02</v>
          </cell>
          <cell r="AJ612">
            <v>1000</v>
          </cell>
          <cell r="AK612">
            <v>1915.3320000000001</v>
          </cell>
        </row>
        <row r="613">
          <cell r="C613" t="str">
            <v>M</v>
          </cell>
          <cell r="D613" t="str">
            <v>01660300TL</v>
          </cell>
          <cell r="E613" t="str">
            <v>Glucose Syrup-IBC-43/63-02</v>
          </cell>
          <cell r="F613" t="str">
            <v>5320</v>
          </cell>
          <cell r="G613" t="str">
            <v>1</v>
          </cell>
          <cell r="H613" t="str">
            <v>1</v>
          </cell>
          <cell r="I613" t="str">
            <v>Glucose Syrup-IBC-43/63-02</v>
          </cell>
          <cell r="J613" t="str">
            <v>TO</v>
          </cell>
          <cell r="K613" t="str">
            <v>0020</v>
          </cell>
          <cell r="L613" t="str">
            <v>L</v>
          </cell>
          <cell r="M613" t="str">
            <v>000000000000250164</v>
          </cell>
          <cell r="N613" t="str">
            <v>Liquozyme Supra (gallon/30kg.)</v>
          </cell>
          <cell r="O613" t="str">
            <v>KG</v>
          </cell>
          <cell r="P613">
            <v>0</v>
          </cell>
          <cell r="Q613" t="str">
            <v>01.11.2009</v>
          </cell>
          <cell r="R613" t="str">
            <v>31.12.9999</v>
          </cell>
          <cell r="S613" t="str">
            <v>500000000115</v>
          </cell>
          <cell r="T613">
            <v>0</v>
          </cell>
          <cell r="U613">
            <v>0</v>
          </cell>
          <cell r="V613" t="str">
            <v>00000002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>X</v>
          </cell>
          <cell r="AB613">
            <v>0</v>
          </cell>
          <cell r="AC613">
            <v>0</v>
          </cell>
          <cell r="AD613" t="str">
            <v>0.00</v>
          </cell>
          <cell r="AE613" t="str">
            <v>0.00</v>
          </cell>
          <cell r="AF613">
            <v>0</v>
          </cell>
          <cell r="AG613">
            <v>0</v>
          </cell>
          <cell r="AH613">
            <v>0</v>
          </cell>
          <cell r="AI613" t="str">
            <v>Glucose Syrup-IBC-43/63-02</v>
          </cell>
          <cell r="AJ613">
            <v>1000</v>
          </cell>
          <cell r="AK613">
            <v>528.63199999999995</v>
          </cell>
        </row>
        <row r="614">
          <cell r="C614" t="str">
            <v>M</v>
          </cell>
          <cell r="D614" t="str">
            <v>01660300TL</v>
          </cell>
          <cell r="E614" t="str">
            <v>Glucose Syrup-IBC-43/63-02</v>
          </cell>
          <cell r="F614" t="str">
            <v>5320</v>
          </cell>
          <cell r="G614" t="str">
            <v>1</v>
          </cell>
          <cell r="H614" t="str">
            <v>1</v>
          </cell>
          <cell r="I614" t="str">
            <v>Glucose Syrup-IBC-43/63-02</v>
          </cell>
          <cell r="J614" t="str">
            <v>TO</v>
          </cell>
          <cell r="K614" t="str">
            <v>0030</v>
          </cell>
          <cell r="L614" t="str">
            <v>L</v>
          </cell>
          <cell r="M614" t="str">
            <v>000000000000250178</v>
          </cell>
          <cell r="N614" t="str">
            <v>Enzyme Clarase L (28 kg./Gallon)</v>
          </cell>
          <cell r="O614" t="str">
            <v>KG</v>
          </cell>
          <cell r="P614">
            <v>0</v>
          </cell>
          <cell r="Q614" t="str">
            <v>01.11.2009</v>
          </cell>
          <cell r="R614" t="str">
            <v>31.12.9999</v>
          </cell>
          <cell r="S614" t="str">
            <v>500000000115</v>
          </cell>
          <cell r="T614">
            <v>0</v>
          </cell>
          <cell r="U614">
            <v>0</v>
          </cell>
          <cell r="V614" t="str">
            <v>00000003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>X</v>
          </cell>
          <cell r="AB614">
            <v>0</v>
          </cell>
          <cell r="AC614">
            <v>0</v>
          </cell>
          <cell r="AD614" t="str">
            <v>0.00</v>
          </cell>
          <cell r="AE614" t="str">
            <v>0.00</v>
          </cell>
          <cell r="AF614">
            <v>0</v>
          </cell>
          <cell r="AG614">
            <v>0</v>
          </cell>
          <cell r="AH614">
            <v>0</v>
          </cell>
          <cell r="AI614" t="str">
            <v>Glucose Syrup-IBC-43/63-02</v>
          </cell>
          <cell r="AJ614">
            <v>1000</v>
          </cell>
          <cell r="AK614">
            <v>325.98899999999998</v>
          </cell>
        </row>
        <row r="615">
          <cell r="C615" t="str">
            <v>M</v>
          </cell>
          <cell r="D615" t="str">
            <v>01660300TL</v>
          </cell>
          <cell r="E615" t="str">
            <v>Glucose Syrup-IBC-43/63-02</v>
          </cell>
          <cell r="F615" t="str">
            <v>5320</v>
          </cell>
          <cell r="G615" t="str">
            <v>1</v>
          </cell>
          <cell r="H615" t="str">
            <v>1</v>
          </cell>
          <cell r="I615" t="str">
            <v>Glucose Syrup-IBC-43/63-02</v>
          </cell>
          <cell r="J615" t="str">
            <v>TO</v>
          </cell>
          <cell r="K615" t="str">
            <v>0040</v>
          </cell>
          <cell r="L615" t="str">
            <v>L</v>
          </cell>
          <cell r="M615" t="str">
            <v>000000000000250179</v>
          </cell>
          <cell r="N615" t="str">
            <v>Enzyme Otidex L400 (28 kg./Gallon)</v>
          </cell>
          <cell r="O615" t="str">
            <v>KG</v>
          </cell>
          <cell r="P615">
            <v>0</v>
          </cell>
          <cell r="Q615" t="str">
            <v>01.11.2009</v>
          </cell>
          <cell r="R615" t="str">
            <v>31.12.9999</v>
          </cell>
          <cell r="S615" t="str">
            <v>500000000115</v>
          </cell>
          <cell r="T615">
            <v>0</v>
          </cell>
          <cell r="U615">
            <v>0</v>
          </cell>
          <cell r="V615" t="str">
            <v>00000004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>X</v>
          </cell>
          <cell r="AB615">
            <v>0</v>
          </cell>
          <cell r="AC615">
            <v>0</v>
          </cell>
          <cell r="AD615" t="str">
            <v>0.00</v>
          </cell>
          <cell r="AE615" t="str">
            <v>0.00</v>
          </cell>
          <cell r="AF615">
            <v>0</v>
          </cell>
          <cell r="AG615">
            <v>0</v>
          </cell>
          <cell r="AH615">
            <v>0</v>
          </cell>
          <cell r="AI615" t="str">
            <v>Glucose Syrup-IBC-43/63-02</v>
          </cell>
          <cell r="AJ615">
            <v>1000</v>
          </cell>
          <cell r="AK615">
            <v>176.21100000000001</v>
          </cell>
        </row>
        <row r="616">
          <cell r="C616" t="str">
            <v>M</v>
          </cell>
          <cell r="D616" t="str">
            <v>01660300TL</v>
          </cell>
          <cell r="E616" t="str">
            <v>Glucose Syrup-IBC-43/63-02</v>
          </cell>
          <cell r="F616" t="str">
            <v>5320</v>
          </cell>
          <cell r="G616" t="str">
            <v>1</v>
          </cell>
          <cell r="H616" t="str">
            <v>1</v>
          </cell>
          <cell r="I616" t="str">
            <v>Glucose Syrup-IBC-43/63-02</v>
          </cell>
          <cell r="J616" t="str">
            <v>TO</v>
          </cell>
          <cell r="K616" t="str">
            <v>0050</v>
          </cell>
          <cell r="L616" t="str">
            <v>L</v>
          </cell>
          <cell r="M616" t="str">
            <v>000000000000250152</v>
          </cell>
          <cell r="N616" t="str">
            <v>Sodium Matabisulphite 25kg.</v>
          </cell>
          <cell r="O616" t="str">
            <v>KG</v>
          </cell>
          <cell r="P616">
            <v>0</v>
          </cell>
          <cell r="Q616" t="str">
            <v>01.11.2009</v>
          </cell>
          <cell r="R616" t="str">
            <v>31.12.9999</v>
          </cell>
          <cell r="S616" t="str">
            <v>500000000115</v>
          </cell>
          <cell r="T616">
            <v>0</v>
          </cell>
          <cell r="U616">
            <v>0</v>
          </cell>
          <cell r="V616" t="str">
            <v>00000005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>X</v>
          </cell>
          <cell r="AB616">
            <v>0</v>
          </cell>
          <cell r="AC616">
            <v>0</v>
          </cell>
          <cell r="AD616" t="str">
            <v>0.00</v>
          </cell>
          <cell r="AE616" t="str">
            <v>0.00</v>
          </cell>
          <cell r="AF616">
            <v>0</v>
          </cell>
          <cell r="AG616">
            <v>0</v>
          </cell>
          <cell r="AH616">
            <v>0</v>
          </cell>
          <cell r="AI616" t="str">
            <v>Glucose Syrup-IBC-43/63-02</v>
          </cell>
          <cell r="AJ616">
            <v>1000</v>
          </cell>
          <cell r="AK616">
            <v>687.221</v>
          </cell>
        </row>
        <row r="617">
          <cell r="C617" t="str">
            <v>M</v>
          </cell>
          <cell r="D617" t="str">
            <v>01660300TL</v>
          </cell>
          <cell r="E617" t="str">
            <v>Glucose Syrup-IBC-43/63-02</v>
          </cell>
          <cell r="F617" t="str">
            <v>5320</v>
          </cell>
          <cell r="G617" t="str">
            <v>1</v>
          </cell>
          <cell r="H617" t="str">
            <v>1</v>
          </cell>
          <cell r="I617" t="str">
            <v>Glucose Syrup-IBC-43/63-02</v>
          </cell>
          <cell r="J617" t="str">
            <v>TO</v>
          </cell>
          <cell r="K617" t="str">
            <v>0060</v>
          </cell>
          <cell r="L617" t="str">
            <v>L</v>
          </cell>
          <cell r="M617" t="str">
            <v>000000000000250160</v>
          </cell>
          <cell r="N617" t="str">
            <v>Hydrochloric  Acid 35%</v>
          </cell>
          <cell r="O617" t="str">
            <v>KG</v>
          </cell>
          <cell r="P617">
            <v>0</v>
          </cell>
          <cell r="Q617" t="str">
            <v>01.11.2009</v>
          </cell>
          <cell r="R617" t="str">
            <v>31.12.9999</v>
          </cell>
          <cell r="S617" t="str">
            <v>500000000115</v>
          </cell>
          <cell r="T617">
            <v>0</v>
          </cell>
          <cell r="U617">
            <v>0</v>
          </cell>
          <cell r="V617" t="str">
            <v>00000006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>X</v>
          </cell>
          <cell r="AB617">
            <v>0</v>
          </cell>
          <cell r="AC617">
            <v>0</v>
          </cell>
          <cell r="AD617" t="str">
            <v>0.00</v>
          </cell>
          <cell r="AE617" t="str">
            <v>0.00</v>
          </cell>
          <cell r="AF617">
            <v>0</v>
          </cell>
          <cell r="AG617">
            <v>0</v>
          </cell>
          <cell r="AH617">
            <v>0</v>
          </cell>
          <cell r="AI617" t="str">
            <v>Glucose Syrup-IBC-43/63-02</v>
          </cell>
          <cell r="AJ617">
            <v>1000</v>
          </cell>
          <cell r="AK617">
            <v>39647.368000000002</v>
          </cell>
        </row>
        <row r="618">
          <cell r="C618" t="str">
            <v>M</v>
          </cell>
          <cell r="D618" t="str">
            <v>01660300TL</v>
          </cell>
          <cell r="E618" t="str">
            <v>Glucose Syrup-IBC-43/63-02</v>
          </cell>
          <cell r="F618" t="str">
            <v>5320</v>
          </cell>
          <cell r="G618" t="str">
            <v>1</v>
          </cell>
          <cell r="H618" t="str">
            <v>1</v>
          </cell>
          <cell r="I618" t="str">
            <v>Glucose Syrup-IBC-43/63-02</v>
          </cell>
          <cell r="J618" t="str">
            <v>TO</v>
          </cell>
          <cell r="K618" t="str">
            <v>0070</v>
          </cell>
          <cell r="L618" t="str">
            <v>L</v>
          </cell>
          <cell r="M618" t="str">
            <v>000000000000250187</v>
          </cell>
          <cell r="N618" t="str">
            <v>Sodium  Hydroxide (โซดาไฟ) 50%</v>
          </cell>
          <cell r="O618" t="str">
            <v>KG</v>
          </cell>
          <cell r="P618">
            <v>0</v>
          </cell>
          <cell r="Q618" t="str">
            <v>01.11.2009</v>
          </cell>
          <cell r="R618" t="str">
            <v>31.12.9999</v>
          </cell>
          <cell r="S618" t="str">
            <v>500000000115</v>
          </cell>
          <cell r="T618">
            <v>0</v>
          </cell>
          <cell r="U618">
            <v>0</v>
          </cell>
          <cell r="V618" t="str">
            <v>00000007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>X</v>
          </cell>
          <cell r="AB618">
            <v>0</v>
          </cell>
          <cell r="AC618">
            <v>0</v>
          </cell>
          <cell r="AD618" t="str">
            <v>0.00</v>
          </cell>
          <cell r="AE618" t="str">
            <v>0.00</v>
          </cell>
          <cell r="AF618">
            <v>0</v>
          </cell>
          <cell r="AG618">
            <v>0</v>
          </cell>
          <cell r="AH618">
            <v>0</v>
          </cell>
          <cell r="AI618" t="str">
            <v>Glucose Syrup-IBC-43/63-02</v>
          </cell>
          <cell r="AJ618">
            <v>1000</v>
          </cell>
          <cell r="AK618">
            <v>35242.105000000003</v>
          </cell>
        </row>
        <row r="619">
          <cell r="C619" t="str">
            <v>M</v>
          </cell>
          <cell r="D619" t="str">
            <v>01660300TL</v>
          </cell>
          <cell r="E619" t="str">
            <v>Glucose Syrup-IBC-43/63-02</v>
          </cell>
          <cell r="F619" t="str">
            <v>5320</v>
          </cell>
          <cell r="G619" t="str">
            <v>1</v>
          </cell>
          <cell r="H619" t="str">
            <v>1</v>
          </cell>
          <cell r="I619" t="str">
            <v>Glucose Syrup-IBC-43/63-02</v>
          </cell>
          <cell r="J619" t="str">
            <v>TO</v>
          </cell>
          <cell r="K619" t="str">
            <v>0080</v>
          </cell>
          <cell r="L619" t="str">
            <v>L</v>
          </cell>
          <cell r="M619" t="str">
            <v>000000000000250750</v>
          </cell>
          <cell r="N619" t="str">
            <v>Activated Carbon YL303(20kg/bag)</v>
          </cell>
          <cell r="O619" t="str">
            <v>KG</v>
          </cell>
          <cell r="P619">
            <v>0</v>
          </cell>
          <cell r="Q619" t="str">
            <v>06.12.2012</v>
          </cell>
          <cell r="R619" t="str">
            <v>31.12.9999</v>
          </cell>
          <cell r="S619" t="str">
            <v>500000000598</v>
          </cell>
          <cell r="T619">
            <v>0</v>
          </cell>
          <cell r="U619">
            <v>0</v>
          </cell>
          <cell r="V619" t="str">
            <v>00000008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>X</v>
          </cell>
          <cell r="AB619">
            <v>0</v>
          </cell>
          <cell r="AC619">
            <v>0</v>
          </cell>
          <cell r="AD619" t="str">
            <v>0.00</v>
          </cell>
          <cell r="AE619" t="str">
            <v>0.00</v>
          </cell>
          <cell r="AF619">
            <v>0</v>
          </cell>
          <cell r="AG619">
            <v>0</v>
          </cell>
          <cell r="AH619">
            <v>0</v>
          </cell>
          <cell r="AI619" t="str">
            <v>Glucose Syrup-IBC-43/63-02</v>
          </cell>
          <cell r="AJ619">
            <v>1000</v>
          </cell>
          <cell r="AK619">
            <v>700</v>
          </cell>
        </row>
        <row r="620">
          <cell r="C620" t="str">
            <v>M</v>
          </cell>
          <cell r="D620" t="str">
            <v>01660300TL</v>
          </cell>
          <cell r="E620" t="str">
            <v>Glucose Syrup-IBC-43/63-02</v>
          </cell>
          <cell r="F620" t="str">
            <v>5320</v>
          </cell>
          <cell r="G620" t="str">
            <v>1</v>
          </cell>
          <cell r="H620" t="str">
            <v>1</v>
          </cell>
          <cell r="I620" t="str">
            <v>Glucose Syrup-IBC-43/63-02</v>
          </cell>
          <cell r="J620" t="str">
            <v>TO</v>
          </cell>
          <cell r="K620" t="str">
            <v>0090</v>
          </cell>
          <cell r="L620" t="str">
            <v>L</v>
          </cell>
          <cell r="M620" t="str">
            <v>000000000000250184</v>
          </cell>
          <cell r="N620" t="str">
            <v>Filter  Aid Celatom FW-14  20kg.</v>
          </cell>
          <cell r="O620" t="str">
            <v>KG</v>
          </cell>
          <cell r="P620">
            <v>0</v>
          </cell>
          <cell r="Q620" t="str">
            <v>01.11.2009</v>
          </cell>
          <cell r="R620" t="str">
            <v>31.12.9999</v>
          </cell>
          <cell r="S620" t="str">
            <v>500000000115</v>
          </cell>
          <cell r="T620">
            <v>0</v>
          </cell>
          <cell r="U620">
            <v>0</v>
          </cell>
          <cell r="V620" t="str">
            <v>00000009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>X</v>
          </cell>
          <cell r="AB620">
            <v>0</v>
          </cell>
          <cell r="AC620">
            <v>0</v>
          </cell>
          <cell r="AD620" t="str">
            <v>0.00</v>
          </cell>
          <cell r="AE620" t="str">
            <v>0.00</v>
          </cell>
          <cell r="AF620">
            <v>0</v>
          </cell>
          <cell r="AG620">
            <v>0</v>
          </cell>
          <cell r="AH620">
            <v>0</v>
          </cell>
          <cell r="AI620" t="str">
            <v>Glucose Syrup-IBC-43/63-02</v>
          </cell>
          <cell r="AJ620">
            <v>1000</v>
          </cell>
          <cell r="AK620">
            <v>4405.2629999999999</v>
          </cell>
        </row>
        <row r="621">
          <cell r="C621" t="str">
            <v>M</v>
          </cell>
          <cell r="D621" t="str">
            <v>01660300TL</v>
          </cell>
          <cell r="E621" t="str">
            <v>Glucose Syrup-IBC-43/63-02</v>
          </cell>
          <cell r="F621" t="str">
            <v>5320</v>
          </cell>
          <cell r="G621" t="str">
            <v>1</v>
          </cell>
          <cell r="H621" t="str">
            <v>1</v>
          </cell>
          <cell r="I621" t="str">
            <v>Glucose Syrup-IBC-43/63-02</v>
          </cell>
          <cell r="J621" t="str">
            <v>TO</v>
          </cell>
          <cell r="K621" t="str">
            <v>0100</v>
          </cell>
          <cell r="L621" t="str">
            <v>L</v>
          </cell>
          <cell r="M621" t="str">
            <v>000000000000250162</v>
          </cell>
          <cell r="N621" t="str">
            <v>Sodium  Carbonate 20 Kg./Bag</v>
          </cell>
          <cell r="O621" t="str">
            <v>KG</v>
          </cell>
          <cell r="P621">
            <v>0</v>
          </cell>
          <cell r="Q621" t="str">
            <v>01.08.2010</v>
          </cell>
          <cell r="R621" t="str">
            <v>31.12.9999</v>
          </cell>
          <cell r="S621" t="str">
            <v>500000000480</v>
          </cell>
          <cell r="T621">
            <v>0</v>
          </cell>
          <cell r="U621">
            <v>0</v>
          </cell>
          <cell r="V621" t="str">
            <v>00000010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>X</v>
          </cell>
          <cell r="AB621">
            <v>0</v>
          </cell>
          <cell r="AC621">
            <v>0</v>
          </cell>
          <cell r="AD621" t="str">
            <v>0.00</v>
          </cell>
          <cell r="AE621" t="str">
            <v>0.00</v>
          </cell>
          <cell r="AF621">
            <v>0</v>
          </cell>
          <cell r="AG621">
            <v>0</v>
          </cell>
          <cell r="AH621">
            <v>0</v>
          </cell>
          <cell r="AI621" t="str">
            <v>Glucose Syrup-IBC-43/63-02</v>
          </cell>
          <cell r="AJ621">
            <v>1000</v>
          </cell>
          <cell r="AK621">
            <v>616.73699999999997</v>
          </cell>
        </row>
        <row r="622">
          <cell r="C622" t="str">
            <v>M</v>
          </cell>
          <cell r="D622" t="str">
            <v>01660300TL</v>
          </cell>
          <cell r="E622" t="str">
            <v>Glucose Syrup-IBC-43/63-02</v>
          </cell>
          <cell r="F622" t="str">
            <v>5320</v>
          </cell>
          <cell r="G622" t="str">
            <v>1</v>
          </cell>
          <cell r="H622" t="str">
            <v>1</v>
          </cell>
          <cell r="I622" t="str">
            <v>Glucose Syrup-IBC-43/63-02</v>
          </cell>
          <cell r="J622" t="str">
            <v>TO</v>
          </cell>
          <cell r="K622" t="str">
            <v>0110</v>
          </cell>
          <cell r="L622" t="str">
            <v>L</v>
          </cell>
          <cell r="M622" t="str">
            <v>000000000000200053</v>
          </cell>
          <cell r="N622" t="str">
            <v>Treated Water</v>
          </cell>
          <cell r="O622" t="str">
            <v>M3</v>
          </cell>
          <cell r="P622" t="str">
            <v>X</v>
          </cell>
          <cell r="Q622" t="str">
            <v>01.11.2009</v>
          </cell>
          <cell r="R622" t="str">
            <v>31.12.9999</v>
          </cell>
          <cell r="S622" t="str">
            <v>500000000115</v>
          </cell>
          <cell r="T622">
            <v>0</v>
          </cell>
          <cell r="U622">
            <v>0</v>
          </cell>
          <cell r="V622" t="str">
            <v>00000011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>X</v>
          </cell>
          <cell r="AB622">
            <v>0</v>
          </cell>
          <cell r="AC622">
            <v>0</v>
          </cell>
          <cell r="AD622" t="str">
            <v>0.00</v>
          </cell>
          <cell r="AE622" t="str">
            <v>0.00</v>
          </cell>
          <cell r="AF622">
            <v>0</v>
          </cell>
          <cell r="AG622">
            <v>0</v>
          </cell>
          <cell r="AH622">
            <v>0</v>
          </cell>
          <cell r="AI622" t="str">
            <v>Glucose Syrup-IBC-43/63-02</v>
          </cell>
          <cell r="AJ622">
            <v>1000</v>
          </cell>
          <cell r="AK622">
            <v>8810.5259999999998</v>
          </cell>
        </row>
        <row r="623">
          <cell r="C623" t="str">
            <v>M</v>
          </cell>
          <cell r="D623" t="str">
            <v>01660300TL</v>
          </cell>
          <cell r="E623" t="str">
            <v>Glucose Syrup-IBC-43/63-02</v>
          </cell>
          <cell r="F623" t="str">
            <v>5320</v>
          </cell>
          <cell r="G623" t="str">
            <v>1</v>
          </cell>
          <cell r="H623" t="str">
            <v>1</v>
          </cell>
          <cell r="I623" t="str">
            <v>Glucose Syrup-IBC-43/63-02</v>
          </cell>
          <cell r="J623" t="str">
            <v>TO</v>
          </cell>
          <cell r="K623" t="str">
            <v>0120</v>
          </cell>
          <cell r="L623" t="str">
            <v>L</v>
          </cell>
          <cell r="M623" t="str">
            <v>000000000000250176</v>
          </cell>
          <cell r="N623" t="str">
            <v>Electricity</v>
          </cell>
          <cell r="O623" t="str">
            <v>KWH</v>
          </cell>
          <cell r="P623">
            <v>0</v>
          </cell>
          <cell r="Q623" t="str">
            <v>01.11.2009</v>
          </cell>
          <cell r="R623" t="str">
            <v>31.12.9999</v>
          </cell>
          <cell r="S623" t="str">
            <v>500000000115</v>
          </cell>
          <cell r="T623">
            <v>0</v>
          </cell>
          <cell r="U623">
            <v>0</v>
          </cell>
          <cell r="V623" t="str">
            <v>00000012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>X</v>
          </cell>
          <cell r="AB623">
            <v>0</v>
          </cell>
          <cell r="AC623">
            <v>0</v>
          </cell>
          <cell r="AD623" t="str">
            <v>0.00</v>
          </cell>
          <cell r="AE623" t="str">
            <v>0.00</v>
          </cell>
          <cell r="AF623">
            <v>0</v>
          </cell>
          <cell r="AG623">
            <v>0</v>
          </cell>
          <cell r="AH623">
            <v>0</v>
          </cell>
          <cell r="AI623" t="str">
            <v>Glucose Syrup-IBC-43/63-02</v>
          </cell>
          <cell r="AJ623">
            <v>1000</v>
          </cell>
          <cell r="AK623">
            <v>57268.421000000002</v>
          </cell>
        </row>
        <row r="624">
          <cell r="C624" t="str">
            <v>M</v>
          </cell>
          <cell r="D624" t="str">
            <v>01660300TL</v>
          </cell>
          <cell r="E624" t="str">
            <v>Glucose Syrup-IBC-43/63-02</v>
          </cell>
          <cell r="F624" t="str">
            <v>5320</v>
          </cell>
          <cell r="G624" t="str">
            <v>1</v>
          </cell>
          <cell r="H624" t="str">
            <v>1</v>
          </cell>
          <cell r="I624" t="str">
            <v>Glucose Syrup-IBC-43/63-02</v>
          </cell>
          <cell r="J624" t="str">
            <v>TO</v>
          </cell>
          <cell r="K624" t="str">
            <v>0130</v>
          </cell>
          <cell r="L624" t="str">
            <v>L</v>
          </cell>
          <cell r="M624" t="str">
            <v>000000000000200052</v>
          </cell>
          <cell r="N624" t="str">
            <v>Steam</v>
          </cell>
          <cell r="O624" t="str">
            <v>TO</v>
          </cell>
          <cell r="P624" t="str">
            <v>X</v>
          </cell>
          <cell r="Q624" t="str">
            <v>01.11.2009</v>
          </cell>
          <cell r="R624" t="str">
            <v>31.12.9999</v>
          </cell>
          <cell r="S624" t="str">
            <v>500000000115</v>
          </cell>
          <cell r="T624">
            <v>0</v>
          </cell>
          <cell r="U624">
            <v>0</v>
          </cell>
          <cell r="V624" t="str">
            <v>00000013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>X</v>
          </cell>
          <cell r="AB624">
            <v>0</v>
          </cell>
          <cell r="AC624">
            <v>0</v>
          </cell>
          <cell r="AD624" t="str">
            <v>0.00</v>
          </cell>
          <cell r="AE624" t="str">
            <v>0.00</v>
          </cell>
          <cell r="AF624">
            <v>0</v>
          </cell>
          <cell r="AG624">
            <v>0</v>
          </cell>
          <cell r="AH624">
            <v>0</v>
          </cell>
          <cell r="AI624" t="str">
            <v>Glucose Syrup-IBC-43/63-02</v>
          </cell>
          <cell r="AJ624">
            <v>1000</v>
          </cell>
          <cell r="AK624">
            <v>1145.3679999999999</v>
          </cell>
        </row>
        <row r="625">
          <cell r="C625" t="str">
            <v>M</v>
          </cell>
          <cell r="D625" t="str">
            <v>01660300TL</v>
          </cell>
          <cell r="E625" t="str">
            <v>Glucose Syrup-IBC-43/63-02</v>
          </cell>
          <cell r="F625" t="str">
            <v>5320</v>
          </cell>
          <cell r="G625" t="str">
            <v>1</v>
          </cell>
          <cell r="H625" t="str">
            <v>1</v>
          </cell>
          <cell r="I625" t="str">
            <v>Glucose Syrup-IBC-43/63-02</v>
          </cell>
          <cell r="J625" t="str">
            <v>TO</v>
          </cell>
          <cell r="K625" t="str">
            <v>0140</v>
          </cell>
          <cell r="L625" t="str">
            <v>L</v>
          </cell>
          <cell r="M625" t="str">
            <v>000000000000301527</v>
          </cell>
          <cell r="N625" t="str">
            <v>IBC Packaging</v>
          </cell>
          <cell r="O625" t="str">
            <v>EA</v>
          </cell>
          <cell r="P625">
            <v>0</v>
          </cell>
          <cell r="Q625" t="str">
            <v>01.11.2009</v>
          </cell>
          <cell r="R625" t="str">
            <v>31.12.9999</v>
          </cell>
          <cell r="S625" t="str">
            <v>500000000115</v>
          </cell>
          <cell r="T625">
            <v>0</v>
          </cell>
          <cell r="U625">
            <v>0</v>
          </cell>
          <cell r="V625" t="str">
            <v>00000014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 t="str">
            <v>0.00</v>
          </cell>
          <cell r="AE625" t="str">
            <v>0.00</v>
          </cell>
          <cell r="AF625">
            <v>0</v>
          </cell>
          <cell r="AG625">
            <v>0</v>
          </cell>
          <cell r="AH625">
            <v>0</v>
          </cell>
          <cell r="AI625" t="str">
            <v>Glucose Syrup-IBC-43/63-02</v>
          </cell>
          <cell r="AJ625">
            <v>1000</v>
          </cell>
          <cell r="AK625">
            <v>833.33299999999997</v>
          </cell>
        </row>
        <row r="626">
          <cell r="C626" t="str">
            <v>M</v>
          </cell>
          <cell r="D626" t="str">
            <v>01660300TU</v>
          </cell>
          <cell r="E626" t="str">
            <v>Glucose Syrup-IBC-43/63</v>
          </cell>
          <cell r="F626" t="str">
            <v>5320</v>
          </cell>
          <cell r="G626" t="str">
            <v>1</v>
          </cell>
          <cell r="H626" t="str">
            <v>1</v>
          </cell>
          <cell r="I626" t="str">
            <v>GlucoseSyrup 63 DE/IBC</v>
          </cell>
          <cell r="J626" t="str">
            <v>TO</v>
          </cell>
          <cell r="K626" t="str">
            <v>0010</v>
          </cell>
          <cell r="L626" t="str">
            <v>L</v>
          </cell>
          <cell r="M626" t="str">
            <v>000000000000200050</v>
          </cell>
          <cell r="N626" t="str">
            <v>Slurry</v>
          </cell>
          <cell r="O626" t="str">
            <v>TO</v>
          </cell>
          <cell r="P626" t="str">
            <v>X</v>
          </cell>
          <cell r="Q626" t="str">
            <v>01.09.2009</v>
          </cell>
          <cell r="R626" t="str">
            <v>31.12.9999</v>
          </cell>
          <cell r="S626" t="str">
            <v>500000000106</v>
          </cell>
          <cell r="T626">
            <v>0</v>
          </cell>
          <cell r="U626">
            <v>0</v>
          </cell>
          <cell r="V626" t="str">
            <v>00000001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>X</v>
          </cell>
          <cell r="AB626">
            <v>0</v>
          </cell>
          <cell r="AC626">
            <v>0</v>
          </cell>
          <cell r="AD626" t="str">
            <v>0.00</v>
          </cell>
          <cell r="AE626" t="str">
            <v>0.00</v>
          </cell>
          <cell r="AF626">
            <v>0</v>
          </cell>
          <cell r="AG626">
            <v>0</v>
          </cell>
          <cell r="AH626">
            <v>0</v>
          </cell>
          <cell r="AI626" t="str">
            <v>HMS-IBC-43/63</v>
          </cell>
          <cell r="AJ626">
            <v>1000</v>
          </cell>
          <cell r="AK626">
            <v>1915.3320000000001</v>
          </cell>
        </row>
        <row r="627">
          <cell r="C627" t="str">
            <v>M</v>
          </cell>
          <cell r="D627" t="str">
            <v>01660300TU</v>
          </cell>
          <cell r="E627" t="str">
            <v>Glucose Syrup-IBC-43/63</v>
          </cell>
          <cell r="F627" t="str">
            <v>5320</v>
          </cell>
          <cell r="G627" t="str">
            <v>1</v>
          </cell>
          <cell r="H627" t="str">
            <v>1</v>
          </cell>
          <cell r="I627" t="str">
            <v>GlucoseSyrup 63 DE/IBC</v>
          </cell>
          <cell r="J627" t="str">
            <v>TO</v>
          </cell>
          <cell r="K627" t="str">
            <v>0020</v>
          </cell>
          <cell r="L627" t="str">
            <v>L</v>
          </cell>
          <cell r="M627" t="str">
            <v>000000000000250164</v>
          </cell>
          <cell r="N627" t="str">
            <v>Liquozyme Supra (gallon/30kg.)</v>
          </cell>
          <cell r="O627" t="str">
            <v>KG</v>
          </cell>
          <cell r="P627">
            <v>0</v>
          </cell>
          <cell r="Q627" t="str">
            <v>01.09.2009</v>
          </cell>
          <cell r="R627" t="str">
            <v>31.12.9999</v>
          </cell>
          <cell r="S627" t="str">
            <v>500000000106</v>
          </cell>
          <cell r="T627">
            <v>0</v>
          </cell>
          <cell r="U627">
            <v>0</v>
          </cell>
          <cell r="V627" t="str">
            <v>00000002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>X</v>
          </cell>
          <cell r="AB627">
            <v>0</v>
          </cell>
          <cell r="AC627">
            <v>0</v>
          </cell>
          <cell r="AD627" t="str">
            <v>0.00</v>
          </cell>
          <cell r="AE627" t="str">
            <v>0.00</v>
          </cell>
          <cell r="AF627">
            <v>0</v>
          </cell>
          <cell r="AG627">
            <v>0</v>
          </cell>
          <cell r="AH627">
            <v>0</v>
          </cell>
          <cell r="AI627" t="str">
            <v>HMS-IBC-43/63</v>
          </cell>
          <cell r="AJ627">
            <v>1000</v>
          </cell>
          <cell r="AK627">
            <v>528.63199999999995</v>
          </cell>
        </row>
        <row r="628">
          <cell r="C628" t="str">
            <v>M</v>
          </cell>
          <cell r="D628" t="str">
            <v>01660300TU</v>
          </cell>
          <cell r="E628" t="str">
            <v>Glucose Syrup-IBC-43/63</v>
          </cell>
          <cell r="F628" t="str">
            <v>5320</v>
          </cell>
          <cell r="G628" t="str">
            <v>1</v>
          </cell>
          <cell r="H628" t="str">
            <v>1</v>
          </cell>
          <cell r="I628" t="str">
            <v>GlucoseSyrup 63 DE/IBC</v>
          </cell>
          <cell r="J628" t="str">
            <v>TO</v>
          </cell>
          <cell r="K628" t="str">
            <v>0030</v>
          </cell>
          <cell r="L628" t="str">
            <v>L</v>
          </cell>
          <cell r="M628" t="str">
            <v>000000000000250178</v>
          </cell>
          <cell r="N628" t="str">
            <v>Enzyme Clarase L (28 kg./Gallon)</v>
          </cell>
          <cell r="O628" t="str">
            <v>KG</v>
          </cell>
          <cell r="P628">
            <v>0</v>
          </cell>
          <cell r="Q628" t="str">
            <v>01.09.2009</v>
          </cell>
          <cell r="R628" t="str">
            <v>31.12.9999</v>
          </cell>
          <cell r="S628" t="str">
            <v>500000000106</v>
          </cell>
          <cell r="T628">
            <v>0</v>
          </cell>
          <cell r="U628">
            <v>0</v>
          </cell>
          <cell r="V628" t="str">
            <v>00000003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>X</v>
          </cell>
          <cell r="AB628">
            <v>0</v>
          </cell>
          <cell r="AC628">
            <v>0</v>
          </cell>
          <cell r="AD628" t="str">
            <v>0.00</v>
          </cell>
          <cell r="AE628" t="str">
            <v>0.00</v>
          </cell>
          <cell r="AF628">
            <v>0</v>
          </cell>
          <cell r="AG628">
            <v>0</v>
          </cell>
          <cell r="AH628">
            <v>0</v>
          </cell>
          <cell r="AI628" t="str">
            <v>HMS-IBC-43/63</v>
          </cell>
          <cell r="AJ628">
            <v>1000</v>
          </cell>
          <cell r="AK628">
            <v>325.98899999999998</v>
          </cell>
        </row>
        <row r="629">
          <cell r="C629" t="str">
            <v>M</v>
          </cell>
          <cell r="D629" t="str">
            <v>01660300TU</v>
          </cell>
          <cell r="E629" t="str">
            <v>Glucose Syrup-IBC-43/63</v>
          </cell>
          <cell r="F629" t="str">
            <v>5320</v>
          </cell>
          <cell r="G629" t="str">
            <v>1</v>
          </cell>
          <cell r="H629" t="str">
            <v>1</v>
          </cell>
          <cell r="I629" t="str">
            <v>GlucoseSyrup 63 DE/IBC</v>
          </cell>
          <cell r="J629" t="str">
            <v>TO</v>
          </cell>
          <cell r="K629" t="str">
            <v>0040</v>
          </cell>
          <cell r="L629" t="str">
            <v>L</v>
          </cell>
          <cell r="M629" t="str">
            <v>000000000000250179</v>
          </cell>
          <cell r="N629" t="str">
            <v>Enzyme Otidex L400 (28 kg./Gallon)</v>
          </cell>
          <cell r="O629" t="str">
            <v>KG</v>
          </cell>
          <cell r="P629">
            <v>0</v>
          </cell>
          <cell r="Q629" t="str">
            <v>01.09.2009</v>
          </cell>
          <cell r="R629" t="str">
            <v>31.12.9999</v>
          </cell>
          <cell r="S629" t="str">
            <v>500000000106</v>
          </cell>
          <cell r="T629">
            <v>0</v>
          </cell>
          <cell r="U629">
            <v>0</v>
          </cell>
          <cell r="V629" t="str">
            <v>00000004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>X</v>
          </cell>
          <cell r="AB629">
            <v>0</v>
          </cell>
          <cell r="AC629">
            <v>0</v>
          </cell>
          <cell r="AD629" t="str">
            <v>0.00</v>
          </cell>
          <cell r="AE629" t="str">
            <v>0.00</v>
          </cell>
          <cell r="AF629">
            <v>0</v>
          </cell>
          <cell r="AG629">
            <v>0</v>
          </cell>
          <cell r="AH629">
            <v>0</v>
          </cell>
          <cell r="AI629" t="str">
            <v>HMS-IBC-43/63</v>
          </cell>
          <cell r="AJ629">
            <v>1000</v>
          </cell>
          <cell r="AK629">
            <v>176.21100000000001</v>
          </cell>
        </row>
        <row r="630">
          <cell r="C630" t="str">
            <v>M</v>
          </cell>
          <cell r="D630" t="str">
            <v>01660300TU</v>
          </cell>
          <cell r="E630" t="str">
            <v>Glucose Syrup-IBC-43/63</v>
          </cell>
          <cell r="F630" t="str">
            <v>5320</v>
          </cell>
          <cell r="G630" t="str">
            <v>1</v>
          </cell>
          <cell r="H630" t="str">
            <v>1</v>
          </cell>
          <cell r="I630" t="str">
            <v>GlucoseSyrup 63 DE/IBC</v>
          </cell>
          <cell r="J630" t="str">
            <v>TO</v>
          </cell>
          <cell r="K630" t="str">
            <v>0050</v>
          </cell>
          <cell r="L630" t="str">
            <v>L</v>
          </cell>
          <cell r="M630" t="str">
            <v>000000000000250152</v>
          </cell>
          <cell r="N630" t="str">
            <v>Sodium Matabisulphite 25kg.</v>
          </cell>
          <cell r="O630" t="str">
            <v>KG</v>
          </cell>
          <cell r="P630">
            <v>0</v>
          </cell>
          <cell r="Q630" t="str">
            <v>01.09.2009</v>
          </cell>
          <cell r="R630" t="str">
            <v>31.12.9999</v>
          </cell>
          <cell r="S630" t="str">
            <v>500000000106</v>
          </cell>
          <cell r="T630">
            <v>0</v>
          </cell>
          <cell r="U630">
            <v>0</v>
          </cell>
          <cell r="V630" t="str">
            <v>00000005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>X</v>
          </cell>
          <cell r="AB630">
            <v>0</v>
          </cell>
          <cell r="AC630">
            <v>0</v>
          </cell>
          <cell r="AD630" t="str">
            <v>0.00</v>
          </cell>
          <cell r="AE630" t="str">
            <v>0.00</v>
          </cell>
          <cell r="AF630">
            <v>0</v>
          </cell>
          <cell r="AG630">
            <v>0</v>
          </cell>
          <cell r="AH630">
            <v>0</v>
          </cell>
          <cell r="AI630" t="str">
            <v>HMS-IBC-43/63</v>
          </cell>
          <cell r="AJ630">
            <v>1000</v>
          </cell>
          <cell r="AK630">
            <v>687.221</v>
          </cell>
        </row>
        <row r="631">
          <cell r="C631" t="str">
            <v>M</v>
          </cell>
          <cell r="D631" t="str">
            <v>01660300TU</v>
          </cell>
          <cell r="E631" t="str">
            <v>Glucose Syrup-IBC-43/63</v>
          </cell>
          <cell r="F631" t="str">
            <v>5320</v>
          </cell>
          <cell r="G631" t="str">
            <v>1</v>
          </cell>
          <cell r="H631" t="str">
            <v>1</v>
          </cell>
          <cell r="I631" t="str">
            <v>GlucoseSyrup 63 DE/IBC</v>
          </cell>
          <cell r="J631" t="str">
            <v>TO</v>
          </cell>
          <cell r="K631" t="str">
            <v>0060</v>
          </cell>
          <cell r="L631" t="str">
            <v>L</v>
          </cell>
          <cell r="M631" t="str">
            <v>000000000000250160</v>
          </cell>
          <cell r="N631" t="str">
            <v>Hydrochloric  Acid 35%</v>
          </cell>
          <cell r="O631" t="str">
            <v>KG</v>
          </cell>
          <cell r="P631">
            <v>0</v>
          </cell>
          <cell r="Q631" t="str">
            <v>01.09.2009</v>
          </cell>
          <cell r="R631" t="str">
            <v>31.12.9999</v>
          </cell>
          <cell r="S631" t="str">
            <v>500000000106</v>
          </cell>
          <cell r="T631">
            <v>0</v>
          </cell>
          <cell r="U631">
            <v>0</v>
          </cell>
          <cell r="V631" t="str">
            <v>00000006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>X</v>
          </cell>
          <cell r="AB631">
            <v>0</v>
          </cell>
          <cell r="AC631">
            <v>0</v>
          </cell>
          <cell r="AD631" t="str">
            <v>0.00</v>
          </cell>
          <cell r="AE631" t="str">
            <v>0.00</v>
          </cell>
          <cell r="AF631">
            <v>0</v>
          </cell>
          <cell r="AG631">
            <v>0</v>
          </cell>
          <cell r="AH631">
            <v>0</v>
          </cell>
          <cell r="AI631" t="str">
            <v>HMS-IBC-43/63</v>
          </cell>
          <cell r="AJ631">
            <v>1000</v>
          </cell>
          <cell r="AK631">
            <v>39647.368000000002</v>
          </cell>
        </row>
        <row r="632">
          <cell r="C632" t="str">
            <v>M</v>
          </cell>
          <cell r="D632" t="str">
            <v>01660300TU</v>
          </cell>
          <cell r="E632" t="str">
            <v>Glucose Syrup-IBC-43/63</v>
          </cell>
          <cell r="F632" t="str">
            <v>5320</v>
          </cell>
          <cell r="G632" t="str">
            <v>1</v>
          </cell>
          <cell r="H632" t="str">
            <v>1</v>
          </cell>
          <cell r="I632" t="str">
            <v>GlucoseSyrup 63 DE/IBC</v>
          </cell>
          <cell r="J632" t="str">
            <v>TO</v>
          </cell>
          <cell r="K632" t="str">
            <v>0070</v>
          </cell>
          <cell r="L632" t="str">
            <v>L</v>
          </cell>
          <cell r="M632" t="str">
            <v>000000000000250187</v>
          </cell>
          <cell r="N632" t="str">
            <v>Sodium  Hydroxide (โซดาไฟ) 50%</v>
          </cell>
          <cell r="O632" t="str">
            <v>KG</v>
          </cell>
          <cell r="P632">
            <v>0</v>
          </cell>
          <cell r="Q632" t="str">
            <v>01.09.2009</v>
          </cell>
          <cell r="R632" t="str">
            <v>31.12.9999</v>
          </cell>
          <cell r="S632" t="str">
            <v>500000000106</v>
          </cell>
          <cell r="T632">
            <v>0</v>
          </cell>
          <cell r="U632">
            <v>0</v>
          </cell>
          <cell r="V632" t="str">
            <v>00000007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>X</v>
          </cell>
          <cell r="AB632">
            <v>0</v>
          </cell>
          <cell r="AC632">
            <v>0</v>
          </cell>
          <cell r="AD632" t="str">
            <v>0.00</v>
          </cell>
          <cell r="AE632" t="str">
            <v>0.00</v>
          </cell>
          <cell r="AF632">
            <v>0</v>
          </cell>
          <cell r="AG632">
            <v>0</v>
          </cell>
          <cell r="AH632">
            <v>0</v>
          </cell>
          <cell r="AI632" t="str">
            <v>HMS-IBC-43/63</v>
          </cell>
          <cell r="AJ632">
            <v>1000</v>
          </cell>
          <cell r="AK632">
            <v>35242.105000000003</v>
          </cell>
        </row>
        <row r="633">
          <cell r="C633" t="str">
            <v>M</v>
          </cell>
          <cell r="D633" t="str">
            <v>01660300TU</v>
          </cell>
          <cell r="E633" t="str">
            <v>Glucose Syrup-IBC-43/63</v>
          </cell>
          <cell r="F633" t="str">
            <v>5320</v>
          </cell>
          <cell r="G633" t="str">
            <v>1</v>
          </cell>
          <cell r="H633" t="str">
            <v>1</v>
          </cell>
          <cell r="I633" t="str">
            <v>GlucoseSyrup 63 DE/IBC</v>
          </cell>
          <cell r="J633" t="str">
            <v>TO</v>
          </cell>
          <cell r="K633" t="str">
            <v>0080</v>
          </cell>
          <cell r="L633" t="str">
            <v>L</v>
          </cell>
          <cell r="M633" t="str">
            <v>000000000000250750</v>
          </cell>
          <cell r="N633" t="str">
            <v>Activated Carbon YL303(20kg/bag)</v>
          </cell>
          <cell r="O633" t="str">
            <v>KG</v>
          </cell>
          <cell r="P633">
            <v>0</v>
          </cell>
          <cell r="Q633" t="str">
            <v>03.01.2013</v>
          </cell>
          <cell r="R633" t="str">
            <v>31.12.9999</v>
          </cell>
          <cell r="S633" t="str">
            <v>500000000603</v>
          </cell>
          <cell r="T633">
            <v>0</v>
          </cell>
          <cell r="U633">
            <v>0</v>
          </cell>
          <cell r="V633" t="str">
            <v>00000008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>X</v>
          </cell>
          <cell r="AB633">
            <v>0</v>
          </cell>
          <cell r="AC633">
            <v>0</v>
          </cell>
          <cell r="AD633" t="str">
            <v>0.00</v>
          </cell>
          <cell r="AE633" t="str">
            <v>0.00</v>
          </cell>
          <cell r="AF633">
            <v>0</v>
          </cell>
          <cell r="AG633">
            <v>0</v>
          </cell>
          <cell r="AH633">
            <v>0</v>
          </cell>
          <cell r="AI633" t="str">
            <v>HMS-IBC-43/63</v>
          </cell>
          <cell r="AJ633">
            <v>1000</v>
          </cell>
          <cell r="AK633">
            <v>675</v>
          </cell>
        </row>
        <row r="634">
          <cell r="C634" t="str">
            <v>M</v>
          </cell>
          <cell r="D634" t="str">
            <v>01660300TU</v>
          </cell>
          <cell r="E634" t="str">
            <v>Glucose Syrup-IBC-43/63</v>
          </cell>
          <cell r="F634" t="str">
            <v>5320</v>
          </cell>
          <cell r="G634" t="str">
            <v>1</v>
          </cell>
          <cell r="H634" t="str">
            <v>1</v>
          </cell>
          <cell r="I634" t="str">
            <v>GlucoseSyrup 63 DE/IBC</v>
          </cell>
          <cell r="J634" t="str">
            <v>TO</v>
          </cell>
          <cell r="K634" t="str">
            <v>0090</v>
          </cell>
          <cell r="L634" t="str">
            <v>L</v>
          </cell>
          <cell r="M634" t="str">
            <v>000000000000250814</v>
          </cell>
          <cell r="N634" t="str">
            <v>Filter Aid K700  20kg.</v>
          </cell>
          <cell r="O634" t="str">
            <v>KG</v>
          </cell>
          <cell r="P634">
            <v>0</v>
          </cell>
          <cell r="Q634" t="str">
            <v>14.12.2012</v>
          </cell>
          <cell r="R634" t="str">
            <v>31.12.9999</v>
          </cell>
          <cell r="S634" t="str">
            <v>500000000599</v>
          </cell>
          <cell r="T634">
            <v>0</v>
          </cell>
          <cell r="U634">
            <v>0</v>
          </cell>
          <cell r="V634" t="str">
            <v>00000009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>X</v>
          </cell>
          <cell r="AB634">
            <v>0</v>
          </cell>
          <cell r="AC634">
            <v>0</v>
          </cell>
          <cell r="AD634" t="str">
            <v>0.00</v>
          </cell>
          <cell r="AE634" t="str">
            <v>0.00</v>
          </cell>
          <cell r="AF634">
            <v>0</v>
          </cell>
          <cell r="AG634">
            <v>0</v>
          </cell>
          <cell r="AH634">
            <v>0</v>
          </cell>
          <cell r="AI634" t="str">
            <v>HMS-IBC-43/63</v>
          </cell>
          <cell r="AJ634">
            <v>1000</v>
          </cell>
          <cell r="AK634">
            <v>8810.5259999999998</v>
          </cell>
        </row>
        <row r="635">
          <cell r="C635" t="str">
            <v>M</v>
          </cell>
          <cell r="D635" t="str">
            <v>01660300TU</v>
          </cell>
          <cell r="E635" t="str">
            <v>Glucose Syrup-IBC-43/63</v>
          </cell>
          <cell r="F635" t="str">
            <v>5320</v>
          </cell>
          <cell r="G635" t="str">
            <v>1</v>
          </cell>
          <cell r="H635" t="str">
            <v>1</v>
          </cell>
          <cell r="I635" t="str">
            <v>GlucoseSyrup 63 DE/IBC</v>
          </cell>
          <cell r="J635" t="str">
            <v>TO</v>
          </cell>
          <cell r="K635" t="str">
            <v>0100</v>
          </cell>
          <cell r="L635" t="str">
            <v>L</v>
          </cell>
          <cell r="M635" t="str">
            <v>000000000000250162</v>
          </cell>
          <cell r="N635" t="str">
            <v>Sodium  Carbonate 20 Kg./Bag</v>
          </cell>
          <cell r="O635" t="str">
            <v>KG</v>
          </cell>
          <cell r="P635">
            <v>0</v>
          </cell>
          <cell r="Q635" t="str">
            <v>01.08.2010</v>
          </cell>
          <cell r="R635" t="str">
            <v>31.12.9999</v>
          </cell>
          <cell r="S635" t="str">
            <v>500000000480</v>
          </cell>
          <cell r="T635">
            <v>0</v>
          </cell>
          <cell r="U635">
            <v>0</v>
          </cell>
          <cell r="V635" t="str">
            <v>00000010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>X</v>
          </cell>
          <cell r="AB635">
            <v>0</v>
          </cell>
          <cell r="AC635">
            <v>0</v>
          </cell>
          <cell r="AD635" t="str">
            <v>0.00</v>
          </cell>
          <cell r="AE635" t="str">
            <v>0.00</v>
          </cell>
          <cell r="AF635">
            <v>0</v>
          </cell>
          <cell r="AG635">
            <v>0</v>
          </cell>
          <cell r="AH635">
            <v>0</v>
          </cell>
          <cell r="AI635" t="str">
            <v>HMS-IBC-43/63</v>
          </cell>
          <cell r="AJ635">
            <v>1000</v>
          </cell>
          <cell r="AK635">
            <v>616.73699999999997</v>
          </cell>
        </row>
        <row r="636">
          <cell r="C636" t="str">
            <v>M</v>
          </cell>
          <cell r="D636" t="str">
            <v>01660300TU</v>
          </cell>
          <cell r="E636" t="str">
            <v>Glucose Syrup-IBC-43/63</v>
          </cell>
          <cell r="F636" t="str">
            <v>5320</v>
          </cell>
          <cell r="G636" t="str">
            <v>1</v>
          </cell>
          <cell r="H636" t="str">
            <v>1</v>
          </cell>
          <cell r="I636" t="str">
            <v>GlucoseSyrup 63 DE/IBC</v>
          </cell>
          <cell r="J636" t="str">
            <v>TO</v>
          </cell>
          <cell r="K636" t="str">
            <v>0110</v>
          </cell>
          <cell r="L636" t="str">
            <v>L</v>
          </cell>
          <cell r="M636" t="str">
            <v>000000000000200053</v>
          </cell>
          <cell r="N636" t="str">
            <v>Treated Water</v>
          </cell>
          <cell r="O636" t="str">
            <v>M3</v>
          </cell>
          <cell r="P636" t="str">
            <v>X</v>
          </cell>
          <cell r="Q636" t="str">
            <v>01.09.2009</v>
          </cell>
          <cell r="R636" t="str">
            <v>31.12.9999</v>
          </cell>
          <cell r="S636" t="str">
            <v>500000000106</v>
          </cell>
          <cell r="T636">
            <v>0</v>
          </cell>
          <cell r="U636">
            <v>0</v>
          </cell>
          <cell r="V636" t="str">
            <v>00000011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>X</v>
          </cell>
          <cell r="AB636">
            <v>0</v>
          </cell>
          <cell r="AC636">
            <v>0</v>
          </cell>
          <cell r="AD636" t="str">
            <v>0.00</v>
          </cell>
          <cell r="AE636" t="str">
            <v>0.00</v>
          </cell>
          <cell r="AF636">
            <v>0</v>
          </cell>
          <cell r="AG636">
            <v>0</v>
          </cell>
          <cell r="AH636">
            <v>0</v>
          </cell>
          <cell r="AI636" t="str">
            <v>HMS-IBC-43/63</v>
          </cell>
          <cell r="AJ636">
            <v>1000</v>
          </cell>
          <cell r="AK636">
            <v>8810.5259999999998</v>
          </cell>
        </row>
        <row r="637">
          <cell r="C637" t="str">
            <v>M</v>
          </cell>
          <cell r="D637" t="str">
            <v>01660300TU</v>
          </cell>
          <cell r="E637" t="str">
            <v>Glucose Syrup-IBC-43/63</v>
          </cell>
          <cell r="F637" t="str">
            <v>5320</v>
          </cell>
          <cell r="G637" t="str">
            <v>1</v>
          </cell>
          <cell r="H637" t="str">
            <v>1</v>
          </cell>
          <cell r="I637" t="str">
            <v>GlucoseSyrup 63 DE/IBC</v>
          </cell>
          <cell r="J637" t="str">
            <v>TO</v>
          </cell>
          <cell r="K637" t="str">
            <v>0120</v>
          </cell>
          <cell r="L637" t="str">
            <v>L</v>
          </cell>
          <cell r="M637" t="str">
            <v>000000000000250176</v>
          </cell>
          <cell r="N637" t="str">
            <v>Electricity</v>
          </cell>
          <cell r="O637" t="str">
            <v>KWH</v>
          </cell>
          <cell r="P637">
            <v>0</v>
          </cell>
          <cell r="Q637" t="str">
            <v>01.09.2009</v>
          </cell>
          <cell r="R637" t="str">
            <v>31.12.9999</v>
          </cell>
          <cell r="S637" t="str">
            <v>500000000106</v>
          </cell>
          <cell r="T637">
            <v>0</v>
          </cell>
          <cell r="U637">
            <v>0</v>
          </cell>
          <cell r="V637" t="str">
            <v>00000012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>X</v>
          </cell>
          <cell r="AB637">
            <v>0</v>
          </cell>
          <cell r="AC637">
            <v>0</v>
          </cell>
          <cell r="AD637" t="str">
            <v>0.00</v>
          </cell>
          <cell r="AE637" t="str">
            <v>0.00</v>
          </cell>
          <cell r="AF637">
            <v>0</v>
          </cell>
          <cell r="AG637">
            <v>0</v>
          </cell>
          <cell r="AH637">
            <v>0</v>
          </cell>
          <cell r="AI637" t="str">
            <v>HMS-IBC-43/63</v>
          </cell>
          <cell r="AJ637">
            <v>1000</v>
          </cell>
          <cell r="AK637">
            <v>57268.421000000002</v>
          </cell>
        </row>
        <row r="638">
          <cell r="C638" t="str">
            <v>M</v>
          </cell>
          <cell r="D638" t="str">
            <v>01660300TU</v>
          </cell>
          <cell r="E638" t="str">
            <v>Glucose Syrup-IBC-43/63</v>
          </cell>
          <cell r="F638" t="str">
            <v>5320</v>
          </cell>
          <cell r="G638" t="str">
            <v>1</v>
          </cell>
          <cell r="H638" t="str">
            <v>1</v>
          </cell>
          <cell r="I638" t="str">
            <v>GlucoseSyrup 63 DE/IBC</v>
          </cell>
          <cell r="J638" t="str">
            <v>TO</v>
          </cell>
          <cell r="K638" t="str">
            <v>0130</v>
          </cell>
          <cell r="L638" t="str">
            <v>L</v>
          </cell>
          <cell r="M638" t="str">
            <v>000000000000200052</v>
          </cell>
          <cell r="N638" t="str">
            <v>Steam</v>
          </cell>
          <cell r="O638" t="str">
            <v>TO</v>
          </cell>
          <cell r="P638" t="str">
            <v>X</v>
          </cell>
          <cell r="Q638" t="str">
            <v>01.09.2009</v>
          </cell>
          <cell r="R638" t="str">
            <v>31.12.9999</v>
          </cell>
          <cell r="S638" t="str">
            <v>500000000106</v>
          </cell>
          <cell r="T638">
            <v>0</v>
          </cell>
          <cell r="U638">
            <v>0</v>
          </cell>
          <cell r="V638" t="str">
            <v>00000013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>X</v>
          </cell>
          <cell r="AB638">
            <v>0</v>
          </cell>
          <cell r="AC638">
            <v>0</v>
          </cell>
          <cell r="AD638" t="str">
            <v>0.00</v>
          </cell>
          <cell r="AE638" t="str">
            <v>0.00</v>
          </cell>
          <cell r="AF638">
            <v>0</v>
          </cell>
          <cell r="AG638">
            <v>0</v>
          </cell>
          <cell r="AH638">
            <v>0</v>
          </cell>
          <cell r="AI638" t="str">
            <v>HMS-IBC-43/63</v>
          </cell>
          <cell r="AJ638">
            <v>1000</v>
          </cell>
          <cell r="AK638">
            <v>1762.105</v>
          </cell>
        </row>
        <row r="639">
          <cell r="C639" t="str">
            <v>M</v>
          </cell>
          <cell r="D639" t="str">
            <v>01660300TU</v>
          </cell>
          <cell r="E639" t="str">
            <v>Glucose Syrup-IBC-43/63</v>
          </cell>
          <cell r="F639" t="str">
            <v>5320</v>
          </cell>
          <cell r="G639" t="str">
            <v>1</v>
          </cell>
          <cell r="H639" t="str">
            <v>1</v>
          </cell>
          <cell r="I639" t="str">
            <v>GlucoseSyrup 63 DE/IBC</v>
          </cell>
          <cell r="J639" t="str">
            <v>TO</v>
          </cell>
          <cell r="K639" t="str">
            <v>0140</v>
          </cell>
          <cell r="L639" t="str">
            <v>L</v>
          </cell>
          <cell r="M639" t="str">
            <v>000000000000301527</v>
          </cell>
          <cell r="N639" t="str">
            <v>IBC Packaging</v>
          </cell>
          <cell r="O639" t="str">
            <v>EA</v>
          </cell>
          <cell r="P639">
            <v>0</v>
          </cell>
          <cell r="Q639" t="str">
            <v>01.09.2009</v>
          </cell>
          <cell r="R639" t="str">
            <v>31.12.9999</v>
          </cell>
          <cell r="S639" t="str">
            <v>500000000106</v>
          </cell>
          <cell r="T639">
            <v>0</v>
          </cell>
          <cell r="U639">
            <v>0</v>
          </cell>
          <cell r="V639" t="str">
            <v>00000014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 t="str">
            <v>0.00</v>
          </cell>
          <cell r="AE639" t="str">
            <v>0.00</v>
          </cell>
          <cell r="AF639">
            <v>0</v>
          </cell>
          <cell r="AG639">
            <v>0</v>
          </cell>
          <cell r="AH639">
            <v>0</v>
          </cell>
          <cell r="AI639" t="str">
            <v>HMS-IBC-43/63</v>
          </cell>
          <cell r="AJ639">
            <v>1000</v>
          </cell>
          <cell r="AK639">
            <v>666.66700000000003</v>
          </cell>
        </row>
        <row r="640">
          <cell r="C640" t="str">
            <v>M</v>
          </cell>
          <cell r="D640" t="str">
            <v>01660300TU</v>
          </cell>
          <cell r="E640" t="str">
            <v>Glucose Syrup-IBC-43/63</v>
          </cell>
          <cell r="F640" t="str">
            <v>5320</v>
          </cell>
          <cell r="G640" t="str">
            <v>1</v>
          </cell>
          <cell r="H640" t="str">
            <v>1</v>
          </cell>
          <cell r="I640" t="str">
            <v>GlucoseSyrup 63 DE/IBC</v>
          </cell>
          <cell r="J640" t="str">
            <v>TO</v>
          </cell>
          <cell r="K640" t="str">
            <v>0150</v>
          </cell>
          <cell r="L640" t="str">
            <v>L</v>
          </cell>
          <cell r="M640" t="str">
            <v>000000000000250631</v>
          </cell>
          <cell r="N640" t="str">
            <v>Activated Carbon S4W10LT-01 (20 kg/Bag)</v>
          </cell>
          <cell r="O640" t="str">
            <v>KG</v>
          </cell>
          <cell r="P640">
            <v>0</v>
          </cell>
          <cell r="Q640" t="str">
            <v>03.01.2013</v>
          </cell>
          <cell r="R640" t="str">
            <v>31.12.9999</v>
          </cell>
          <cell r="S640" t="str">
            <v>500000000603</v>
          </cell>
          <cell r="T640">
            <v>0</v>
          </cell>
          <cell r="U640">
            <v>0</v>
          </cell>
          <cell r="V640" t="str">
            <v>00000018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>X</v>
          </cell>
          <cell r="AB640">
            <v>0</v>
          </cell>
          <cell r="AC640">
            <v>0</v>
          </cell>
          <cell r="AD640" t="str">
            <v>0.00</v>
          </cell>
          <cell r="AE640" t="str">
            <v>0.00</v>
          </cell>
          <cell r="AF640">
            <v>0</v>
          </cell>
          <cell r="AG640">
            <v>0</v>
          </cell>
          <cell r="AH640">
            <v>0</v>
          </cell>
          <cell r="AI640" t="str">
            <v>HMS-IBC-43/63</v>
          </cell>
          <cell r="AJ640">
            <v>1000</v>
          </cell>
          <cell r="AK640">
            <v>225</v>
          </cell>
        </row>
        <row r="641">
          <cell r="C641" t="str">
            <v>M</v>
          </cell>
          <cell r="D641" t="str">
            <v>01660301OI</v>
          </cell>
          <cell r="E641" t="str">
            <v>Glucose Syrup-PD-43/63</v>
          </cell>
          <cell r="F641" t="str">
            <v>5320</v>
          </cell>
          <cell r="G641" t="str">
            <v>1</v>
          </cell>
          <cell r="H641" t="str">
            <v>1</v>
          </cell>
          <cell r="I641" t="str">
            <v>Glucose Syrup 63DE/New Plastic Drum</v>
          </cell>
          <cell r="J641" t="str">
            <v>TO</v>
          </cell>
          <cell r="K641" t="str">
            <v>0010</v>
          </cell>
          <cell r="L641" t="str">
            <v>L</v>
          </cell>
          <cell r="M641" t="str">
            <v>000000000000200050</v>
          </cell>
          <cell r="N641" t="str">
            <v>Slurry</v>
          </cell>
          <cell r="O641" t="str">
            <v>TO</v>
          </cell>
          <cell r="P641" t="str">
            <v>X</v>
          </cell>
          <cell r="Q641" t="str">
            <v>26.04.2011</v>
          </cell>
          <cell r="R641" t="str">
            <v>31.12.9999</v>
          </cell>
          <cell r="S641">
            <v>0</v>
          </cell>
          <cell r="T641">
            <v>0</v>
          </cell>
          <cell r="U641">
            <v>0</v>
          </cell>
          <cell r="V641" t="str">
            <v>00000001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>X</v>
          </cell>
          <cell r="AB641">
            <v>0</v>
          </cell>
          <cell r="AC641">
            <v>0</v>
          </cell>
          <cell r="AD641" t="str">
            <v>0.00</v>
          </cell>
          <cell r="AE641" t="str">
            <v>0.00</v>
          </cell>
          <cell r="AF641">
            <v>0</v>
          </cell>
          <cell r="AG641">
            <v>0</v>
          </cell>
          <cell r="AH641">
            <v>0</v>
          </cell>
          <cell r="AI641" t="str">
            <v>HMS-PD-43/63</v>
          </cell>
          <cell r="AJ641">
            <v>1000</v>
          </cell>
          <cell r="AK641">
            <v>1915.3320000000001</v>
          </cell>
        </row>
        <row r="642">
          <cell r="C642" t="str">
            <v>M</v>
          </cell>
          <cell r="D642" t="str">
            <v>01660301OI</v>
          </cell>
          <cell r="E642" t="str">
            <v>Glucose Syrup-PD-43/63</v>
          </cell>
          <cell r="F642" t="str">
            <v>5320</v>
          </cell>
          <cell r="G642" t="str">
            <v>1</v>
          </cell>
          <cell r="H642" t="str">
            <v>1</v>
          </cell>
          <cell r="I642" t="str">
            <v>Glucose Syrup 63DE/New Plastic Drum</v>
          </cell>
          <cell r="J642" t="str">
            <v>TO</v>
          </cell>
          <cell r="K642" t="str">
            <v>0020</v>
          </cell>
          <cell r="L642" t="str">
            <v>L</v>
          </cell>
          <cell r="M642" t="str">
            <v>000000000000250164</v>
          </cell>
          <cell r="N642" t="str">
            <v>Liquozyme Supra (gallon/30kg.)</v>
          </cell>
          <cell r="O642" t="str">
            <v>KG</v>
          </cell>
          <cell r="P642">
            <v>0</v>
          </cell>
          <cell r="Q642" t="str">
            <v>26.04.2011</v>
          </cell>
          <cell r="R642" t="str">
            <v>31.12.9999</v>
          </cell>
          <cell r="S642">
            <v>0</v>
          </cell>
          <cell r="T642">
            <v>0</v>
          </cell>
          <cell r="U642">
            <v>0</v>
          </cell>
          <cell r="V642" t="str">
            <v>00000002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>X</v>
          </cell>
          <cell r="AB642">
            <v>0</v>
          </cell>
          <cell r="AC642">
            <v>0</v>
          </cell>
          <cell r="AD642" t="str">
            <v>0.00</v>
          </cell>
          <cell r="AE642" t="str">
            <v>0.00</v>
          </cell>
          <cell r="AF642">
            <v>0</v>
          </cell>
          <cell r="AG642">
            <v>0</v>
          </cell>
          <cell r="AH642">
            <v>0</v>
          </cell>
          <cell r="AI642" t="str">
            <v>HMS-PD-43/63</v>
          </cell>
          <cell r="AJ642">
            <v>1000</v>
          </cell>
          <cell r="AK642">
            <v>528.63199999999995</v>
          </cell>
        </row>
        <row r="643">
          <cell r="C643" t="str">
            <v>M</v>
          </cell>
          <cell r="D643" t="str">
            <v>01660301OI</v>
          </cell>
          <cell r="E643" t="str">
            <v>Glucose Syrup-PD-43/63</v>
          </cell>
          <cell r="F643" t="str">
            <v>5320</v>
          </cell>
          <cell r="G643" t="str">
            <v>1</v>
          </cell>
          <cell r="H643" t="str">
            <v>1</v>
          </cell>
          <cell r="I643" t="str">
            <v>Glucose Syrup 63DE/New Plastic Drum</v>
          </cell>
          <cell r="J643" t="str">
            <v>TO</v>
          </cell>
          <cell r="K643" t="str">
            <v>0030</v>
          </cell>
          <cell r="L643" t="str">
            <v>L</v>
          </cell>
          <cell r="M643" t="str">
            <v>000000000000250178</v>
          </cell>
          <cell r="N643" t="str">
            <v>Enzyme Clarase L (28 kg./Gallon)</v>
          </cell>
          <cell r="O643" t="str">
            <v>KG</v>
          </cell>
          <cell r="P643">
            <v>0</v>
          </cell>
          <cell r="Q643" t="str">
            <v>26.04.2011</v>
          </cell>
          <cell r="R643" t="str">
            <v>31.12.9999</v>
          </cell>
          <cell r="S643">
            <v>0</v>
          </cell>
          <cell r="T643">
            <v>0</v>
          </cell>
          <cell r="U643">
            <v>0</v>
          </cell>
          <cell r="V643" t="str">
            <v>00000003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>X</v>
          </cell>
          <cell r="AB643">
            <v>0</v>
          </cell>
          <cell r="AC643">
            <v>0</v>
          </cell>
          <cell r="AD643" t="str">
            <v>0.00</v>
          </cell>
          <cell r="AE643" t="str">
            <v>0.00</v>
          </cell>
          <cell r="AF643">
            <v>0</v>
          </cell>
          <cell r="AG643">
            <v>0</v>
          </cell>
          <cell r="AH643">
            <v>0</v>
          </cell>
          <cell r="AI643" t="str">
            <v>HMS-PD-43/63</v>
          </cell>
          <cell r="AJ643">
            <v>1000</v>
          </cell>
          <cell r="AK643">
            <v>325.98899999999998</v>
          </cell>
        </row>
        <row r="644">
          <cell r="C644" t="str">
            <v>M</v>
          </cell>
          <cell r="D644" t="str">
            <v>01660301OI</v>
          </cell>
          <cell r="E644" t="str">
            <v>Glucose Syrup-PD-43/63</v>
          </cell>
          <cell r="F644" t="str">
            <v>5320</v>
          </cell>
          <cell r="G644" t="str">
            <v>1</v>
          </cell>
          <cell r="H644" t="str">
            <v>1</v>
          </cell>
          <cell r="I644" t="str">
            <v>Glucose Syrup 63DE/New Plastic Drum</v>
          </cell>
          <cell r="J644" t="str">
            <v>TO</v>
          </cell>
          <cell r="K644" t="str">
            <v>0040</v>
          </cell>
          <cell r="L644" t="str">
            <v>L</v>
          </cell>
          <cell r="M644" t="str">
            <v>000000000000250179</v>
          </cell>
          <cell r="N644" t="str">
            <v>Enzyme Otidex L400 (28 kg./Gallon)</v>
          </cell>
          <cell r="O644" t="str">
            <v>KG</v>
          </cell>
          <cell r="P644">
            <v>0</v>
          </cell>
          <cell r="Q644" t="str">
            <v>26.04.2011</v>
          </cell>
          <cell r="R644" t="str">
            <v>31.12.9999</v>
          </cell>
          <cell r="S644">
            <v>0</v>
          </cell>
          <cell r="T644">
            <v>0</v>
          </cell>
          <cell r="U644">
            <v>0</v>
          </cell>
          <cell r="V644" t="str">
            <v>00000004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>X</v>
          </cell>
          <cell r="AB644">
            <v>0</v>
          </cell>
          <cell r="AC644">
            <v>0</v>
          </cell>
          <cell r="AD644" t="str">
            <v>0.00</v>
          </cell>
          <cell r="AE644" t="str">
            <v>0.00</v>
          </cell>
          <cell r="AF644">
            <v>0</v>
          </cell>
          <cell r="AG644">
            <v>0</v>
          </cell>
          <cell r="AH644">
            <v>0</v>
          </cell>
          <cell r="AI644" t="str">
            <v>HMS-PD-43/63</v>
          </cell>
          <cell r="AJ644">
            <v>1000</v>
          </cell>
          <cell r="AK644">
            <v>176.21100000000001</v>
          </cell>
        </row>
        <row r="645">
          <cell r="C645" t="str">
            <v>M</v>
          </cell>
          <cell r="D645" t="str">
            <v>01660301OI</v>
          </cell>
          <cell r="E645" t="str">
            <v>Glucose Syrup-PD-43/63</v>
          </cell>
          <cell r="F645" t="str">
            <v>5320</v>
          </cell>
          <cell r="G645" t="str">
            <v>1</v>
          </cell>
          <cell r="H645" t="str">
            <v>1</v>
          </cell>
          <cell r="I645" t="str">
            <v>Glucose Syrup 63DE/New Plastic Drum</v>
          </cell>
          <cell r="J645" t="str">
            <v>TO</v>
          </cell>
          <cell r="K645" t="str">
            <v>0050</v>
          </cell>
          <cell r="L645" t="str">
            <v>L</v>
          </cell>
          <cell r="M645" t="str">
            <v>000000000000250152</v>
          </cell>
          <cell r="N645" t="str">
            <v>Sodium Matabisulphite 25kg.</v>
          </cell>
          <cell r="O645" t="str">
            <v>KG</v>
          </cell>
          <cell r="P645">
            <v>0</v>
          </cell>
          <cell r="Q645" t="str">
            <v>26.04.2011</v>
          </cell>
          <cell r="R645" t="str">
            <v>31.12.9999</v>
          </cell>
          <cell r="S645">
            <v>0</v>
          </cell>
          <cell r="T645">
            <v>0</v>
          </cell>
          <cell r="U645">
            <v>0</v>
          </cell>
          <cell r="V645" t="str">
            <v>00000005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>X</v>
          </cell>
          <cell r="AB645">
            <v>0</v>
          </cell>
          <cell r="AC645">
            <v>0</v>
          </cell>
          <cell r="AD645" t="str">
            <v>0.00</v>
          </cell>
          <cell r="AE645" t="str">
            <v>0.00</v>
          </cell>
          <cell r="AF645">
            <v>0</v>
          </cell>
          <cell r="AG645">
            <v>0</v>
          </cell>
          <cell r="AH645">
            <v>0</v>
          </cell>
          <cell r="AI645" t="str">
            <v>HMS-PD-43/63</v>
          </cell>
          <cell r="AJ645">
            <v>1000</v>
          </cell>
          <cell r="AK645">
            <v>687.221</v>
          </cell>
        </row>
        <row r="646">
          <cell r="C646" t="str">
            <v>M</v>
          </cell>
          <cell r="D646" t="str">
            <v>01660301OI</v>
          </cell>
          <cell r="E646" t="str">
            <v>Glucose Syrup-PD-43/63</v>
          </cell>
          <cell r="F646" t="str">
            <v>5320</v>
          </cell>
          <cell r="G646" t="str">
            <v>1</v>
          </cell>
          <cell r="H646" t="str">
            <v>1</v>
          </cell>
          <cell r="I646" t="str">
            <v>Glucose Syrup 63DE/New Plastic Drum</v>
          </cell>
          <cell r="J646" t="str">
            <v>TO</v>
          </cell>
          <cell r="K646" t="str">
            <v>0060</v>
          </cell>
          <cell r="L646" t="str">
            <v>L</v>
          </cell>
          <cell r="M646" t="str">
            <v>000000000000250160</v>
          </cell>
          <cell r="N646" t="str">
            <v>Hydrochloric  Acid 35%</v>
          </cell>
          <cell r="O646" t="str">
            <v>KG</v>
          </cell>
          <cell r="P646">
            <v>0</v>
          </cell>
          <cell r="Q646" t="str">
            <v>26.04.2011</v>
          </cell>
          <cell r="R646" t="str">
            <v>31.12.9999</v>
          </cell>
          <cell r="S646">
            <v>0</v>
          </cell>
          <cell r="T646">
            <v>0</v>
          </cell>
          <cell r="U646">
            <v>0</v>
          </cell>
          <cell r="V646" t="str">
            <v>00000006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>X</v>
          </cell>
          <cell r="AB646">
            <v>0</v>
          </cell>
          <cell r="AC646">
            <v>0</v>
          </cell>
          <cell r="AD646" t="str">
            <v>0.00</v>
          </cell>
          <cell r="AE646" t="str">
            <v>0.00</v>
          </cell>
          <cell r="AF646">
            <v>0</v>
          </cell>
          <cell r="AG646">
            <v>0</v>
          </cell>
          <cell r="AH646">
            <v>0</v>
          </cell>
          <cell r="AI646" t="str">
            <v>HMS-PD-43/63</v>
          </cell>
          <cell r="AJ646">
            <v>1000</v>
          </cell>
          <cell r="AK646">
            <v>39647.368000000002</v>
          </cell>
        </row>
        <row r="647">
          <cell r="C647" t="str">
            <v>M</v>
          </cell>
          <cell r="D647" t="str">
            <v>01660301OI</v>
          </cell>
          <cell r="E647" t="str">
            <v>Glucose Syrup-PD-43/63</v>
          </cell>
          <cell r="F647" t="str">
            <v>5320</v>
          </cell>
          <cell r="G647" t="str">
            <v>1</v>
          </cell>
          <cell r="H647" t="str">
            <v>1</v>
          </cell>
          <cell r="I647" t="str">
            <v>Glucose Syrup 63DE/New Plastic Drum</v>
          </cell>
          <cell r="J647" t="str">
            <v>TO</v>
          </cell>
          <cell r="K647" t="str">
            <v>0070</v>
          </cell>
          <cell r="L647" t="str">
            <v>L</v>
          </cell>
          <cell r="M647" t="str">
            <v>000000000000250187</v>
          </cell>
          <cell r="N647" t="str">
            <v>Sodium  Hydroxide (โซดาไฟ) 50%</v>
          </cell>
          <cell r="O647" t="str">
            <v>KG</v>
          </cell>
          <cell r="P647">
            <v>0</v>
          </cell>
          <cell r="Q647" t="str">
            <v>26.04.2011</v>
          </cell>
          <cell r="R647" t="str">
            <v>31.12.9999</v>
          </cell>
          <cell r="S647">
            <v>0</v>
          </cell>
          <cell r="T647">
            <v>0</v>
          </cell>
          <cell r="U647">
            <v>0</v>
          </cell>
          <cell r="V647" t="str">
            <v>00000007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>X</v>
          </cell>
          <cell r="AB647">
            <v>0</v>
          </cell>
          <cell r="AC647">
            <v>0</v>
          </cell>
          <cell r="AD647" t="str">
            <v>0.00</v>
          </cell>
          <cell r="AE647" t="str">
            <v>0.00</v>
          </cell>
          <cell r="AF647">
            <v>0</v>
          </cell>
          <cell r="AG647">
            <v>0</v>
          </cell>
          <cell r="AH647">
            <v>0</v>
          </cell>
          <cell r="AI647" t="str">
            <v>HMS-PD-43/63</v>
          </cell>
          <cell r="AJ647">
            <v>1000</v>
          </cell>
          <cell r="AK647">
            <v>35242.105000000003</v>
          </cell>
        </row>
        <row r="648">
          <cell r="C648" t="str">
            <v>M</v>
          </cell>
          <cell r="D648" t="str">
            <v>01660301OI</v>
          </cell>
          <cell r="E648" t="str">
            <v>Glucose Syrup-PD-43/63</v>
          </cell>
          <cell r="F648" t="str">
            <v>5320</v>
          </cell>
          <cell r="G648" t="str">
            <v>1</v>
          </cell>
          <cell r="H648" t="str">
            <v>1</v>
          </cell>
          <cell r="I648" t="str">
            <v>Glucose Syrup 63DE/New Plastic Drum</v>
          </cell>
          <cell r="J648" t="str">
            <v>TO</v>
          </cell>
          <cell r="K648" t="str">
            <v>0080</v>
          </cell>
          <cell r="L648" t="str">
            <v>L</v>
          </cell>
          <cell r="M648" t="str">
            <v>000000000000250750</v>
          </cell>
          <cell r="N648" t="str">
            <v>Activated Carbon YL303(20kg/bag)</v>
          </cell>
          <cell r="O648" t="str">
            <v>KG</v>
          </cell>
          <cell r="P648">
            <v>0</v>
          </cell>
          <cell r="Q648" t="str">
            <v>06.12.2012</v>
          </cell>
          <cell r="R648" t="str">
            <v>31.12.9999</v>
          </cell>
          <cell r="S648" t="str">
            <v>500000000598</v>
          </cell>
          <cell r="T648">
            <v>0</v>
          </cell>
          <cell r="U648">
            <v>0</v>
          </cell>
          <cell r="V648" t="str">
            <v>00000008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>X</v>
          </cell>
          <cell r="AB648">
            <v>0</v>
          </cell>
          <cell r="AC648">
            <v>0</v>
          </cell>
          <cell r="AD648" t="str">
            <v>0.00</v>
          </cell>
          <cell r="AE648" t="str">
            <v>0.00</v>
          </cell>
          <cell r="AF648">
            <v>0</v>
          </cell>
          <cell r="AG648">
            <v>0</v>
          </cell>
          <cell r="AH648">
            <v>0</v>
          </cell>
          <cell r="AI648" t="str">
            <v>HMS-PD-43/63</v>
          </cell>
          <cell r="AJ648">
            <v>1000</v>
          </cell>
          <cell r="AK648">
            <v>700</v>
          </cell>
        </row>
        <row r="649">
          <cell r="C649" t="str">
            <v>M</v>
          </cell>
          <cell r="D649" t="str">
            <v>01660301OI</v>
          </cell>
          <cell r="E649" t="str">
            <v>Glucose Syrup-PD-43/63</v>
          </cell>
          <cell r="F649" t="str">
            <v>5320</v>
          </cell>
          <cell r="G649" t="str">
            <v>1</v>
          </cell>
          <cell r="H649" t="str">
            <v>1</v>
          </cell>
          <cell r="I649" t="str">
            <v>Glucose Syrup 63DE/New Plastic Drum</v>
          </cell>
          <cell r="J649" t="str">
            <v>TO</v>
          </cell>
          <cell r="K649" t="str">
            <v>0090</v>
          </cell>
          <cell r="L649" t="str">
            <v>L</v>
          </cell>
          <cell r="M649" t="str">
            <v>000000000000250184</v>
          </cell>
          <cell r="N649" t="str">
            <v>Filter  Aid Celatom FW-14  20kg.</v>
          </cell>
          <cell r="O649" t="str">
            <v>KG</v>
          </cell>
          <cell r="P649">
            <v>0</v>
          </cell>
          <cell r="Q649" t="str">
            <v>26.04.2011</v>
          </cell>
          <cell r="R649" t="str">
            <v>31.12.9999</v>
          </cell>
          <cell r="S649">
            <v>0</v>
          </cell>
          <cell r="T649">
            <v>0</v>
          </cell>
          <cell r="U649">
            <v>0</v>
          </cell>
          <cell r="V649" t="str">
            <v>00000009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>X</v>
          </cell>
          <cell r="AB649">
            <v>0</v>
          </cell>
          <cell r="AC649">
            <v>0</v>
          </cell>
          <cell r="AD649" t="str">
            <v>0.00</v>
          </cell>
          <cell r="AE649" t="str">
            <v>0.00</v>
          </cell>
          <cell r="AF649">
            <v>0</v>
          </cell>
          <cell r="AG649">
            <v>0</v>
          </cell>
          <cell r="AH649">
            <v>0</v>
          </cell>
          <cell r="AI649" t="str">
            <v>HMS-PD-43/63</v>
          </cell>
          <cell r="AJ649">
            <v>1000</v>
          </cell>
          <cell r="AK649">
            <v>8810.5259999999998</v>
          </cell>
        </row>
        <row r="650">
          <cell r="C650" t="str">
            <v>M</v>
          </cell>
          <cell r="D650" t="str">
            <v>01660301OI</v>
          </cell>
          <cell r="E650" t="str">
            <v>Glucose Syrup-PD-43/63</v>
          </cell>
          <cell r="F650" t="str">
            <v>5320</v>
          </cell>
          <cell r="G650" t="str">
            <v>1</v>
          </cell>
          <cell r="H650" t="str">
            <v>1</v>
          </cell>
          <cell r="I650" t="str">
            <v>Glucose Syrup 63DE/New Plastic Drum</v>
          </cell>
          <cell r="J650" t="str">
            <v>TO</v>
          </cell>
          <cell r="K650" t="str">
            <v>0100</v>
          </cell>
          <cell r="L650" t="str">
            <v>L</v>
          </cell>
          <cell r="M650" t="str">
            <v>000000000000250162</v>
          </cell>
          <cell r="N650" t="str">
            <v>Sodium  Carbonate 20 Kg./Bag</v>
          </cell>
          <cell r="O650" t="str">
            <v>KG</v>
          </cell>
          <cell r="P650">
            <v>0</v>
          </cell>
          <cell r="Q650" t="str">
            <v>26.04.2011</v>
          </cell>
          <cell r="R650" t="str">
            <v>31.12.9999</v>
          </cell>
          <cell r="S650">
            <v>0</v>
          </cell>
          <cell r="T650">
            <v>0</v>
          </cell>
          <cell r="U650">
            <v>0</v>
          </cell>
          <cell r="V650" t="str">
            <v>00000010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>X</v>
          </cell>
          <cell r="AB650">
            <v>0</v>
          </cell>
          <cell r="AC650">
            <v>0</v>
          </cell>
          <cell r="AD650" t="str">
            <v>0.00</v>
          </cell>
          <cell r="AE650" t="str">
            <v>0.00</v>
          </cell>
          <cell r="AF650">
            <v>0</v>
          </cell>
          <cell r="AG650">
            <v>0</v>
          </cell>
          <cell r="AH650">
            <v>0</v>
          </cell>
          <cell r="AI650" t="str">
            <v>HMS-PD-43/63</v>
          </cell>
          <cell r="AJ650">
            <v>1000</v>
          </cell>
          <cell r="AK650">
            <v>616.73699999999997</v>
          </cell>
        </row>
        <row r="651">
          <cell r="C651" t="str">
            <v>M</v>
          </cell>
          <cell r="D651" t="str">
            <v>01660301OI</v>
          </cell>
          <cell r="E651" t="str">
            <v>Glucose Syrup-PD-43/63</v>
          </cell>
          <cell r="F651" t="str">
            <v>5320</v>
          </cell>
          <cell r="G651" t="str">
            <v>1</v>
          </cell>
          <cell r="H651" t="str">
            <v>1</v>
          </cell>
          <cell r="I651" t="str">
            <v>Glucose Syrup 63DE/New Plastic Drum</v>
          </cell>
          <cell r="J651" t="str">
            <v>TO</v>
          </cell>
          <cell r="K651" t="str">
            <v>0110</v>
          </cell>
          <cell r="L651" t="str">
            <v>L</v>
          </cell>
          <cell r="M651" t="str">
            <v>000000000000200053</v>
          </cell>
          <cell r="N651" t="str">
            <v>Treated Water</v>
          </cell>
          <cell r="O651" t="str">
            <v>M3</v>
          </cell>
          <cell r="P651" t="str">
            <v>X</v>
          </cell>
          <cell r="Q651" t="str">
            <v>26.04.2011</v>
          </cell>
          <cell r="R651" t="str">
            <v>31.12.9999</v>
          </cell>
          <cell r="S651">
            <v>0</v>
          </cell>
          <cell r="T651">
            <v>0</v>
          </cell>
          <cell r="U651">
            <v>0</v>
          </cell>
          <cell r="V651" t="str">
            <v>00000011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>X</v>
          </cell>
          <cell r="AB651">
            <v>0</v>
          </cell>
          <cell r="AC651">
            <v>0</v>
          </cell>
          <cell r="AD651" t="str">
            <v>0.00</v>
          </cell>
          <cell r="AE651" t="str">
            <v>0.00</v>
          </cell>
          <cell r="AF651">
            <v>0</v>
          </cell>
          <cell r="AG651">
            <v>0</v>
          </cell>
          <cell r="AH651">
            <v>0</v>
          </cell>
          <cell r="AI651" t="str">
            <v>HMS-PD-43/63</v>
          </cell>
          <cell r="AJ651">
            <v>1000</v>
          </cell>
          <cell r="AK651">
            <v>8810.5259999999998</v>
          </cell>
        </row>
        <row r="652">
          <cell r="C652" t="str">
            <v>M</v>
          </cell>
          <cell r="D652" t="str">
            <v>01660301OI</v>
          </cell>
          <cell r="E652" t="str">
            <v>Glucose Syrup-PD-43/63</v>
          </cell>
          <cell r="F652" t="str">
            <v>5320</v>
          </cell>
          <cell r="G652" t="str">
            <v>1</v>
          </cell>
          <cell r="H652" t="str">
            <v>1</v>
          </cell>
          <cell r="I652" t="str">
            <v>Glucose Syrup 63DE/New Plastic Drum</v>
          </cell>
          <cell r="J652" t="str">
            <v>TO</v>
          </cell>
          <cell r="K652" t="str">
            <v>0120</v>
          </cell>
          <cell r="L652" t="str">
            <v>L</v>
          </cell>
          <cell r="M652" t="str">
            <v>000000000000250176</v>
          </cell>
          <cell r="N652" t="str">
            <v>Electricity</v>
          </cell>
          <cell r="O652" t="str">
            <v>KWH</v>
          </cell>
          <cell r="P652">
            <v>0</v>
          </cell>
          <cell r="Q652" t="str">
            <v>26.04.2011</v>
          </cell>
          <cell r="R652" t="str">
            <v>31.12.9999</v>
          </cell>
          <cell r="S652">
            <v>0</v>
          </cell>
          <cell r="T652">
            <v>0</v>
          </cell>
          <cell r="U652">
            <v>0</v>
          </cell>
          <cell r="V652" t="str">
            <v>00000012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>X</v>
          </cell>
          <cell r="AB652">
            <v>0</v>
          </cell>
          <cell r="AC652">
            <v>0</v>
          </cell>
          <cell r="AD652" t="str">
            <v>0.00</v>
          </cell>
          <cell r="AE652" t="str">
            <v>0.00</v>
          </cell>
          <cell r="AF652">
            <v>0</v>
          </cell>
          <cell r="AG652">
            <v>0</v>
          </cell>
          <cell r="AH652">
            <v>0</v>
          </cell>
          <cell r="AI652" t="str">
            <v>HMS-PD-43/63</v>
          </cell>
          <cell r="AJ652">
            <v>1000</v>
          </cell>
          <cell r="AK652">
            <v>57268.421000000002</v>
          </cell>
        </row>
        <row r="653">
          <cell r="C653" t="str">
            <v>M</v>
          </cell>
          <cell r="D653" t="str">
            <v>01660301OI</v>
          </cell>
          <cell r="E653" t="str">
            <v>Glucose Syrup-PD-43/63</v>
          </cell>
          <cell r="F653" t="str">
            <v>5320</v>
          </cell>
          <cell r="G653" t="str">
            <v>1</v>
          </cell>
          <cell r="H653" t="str">
            <v>1</v>
          </cell>
          <cell r="I653" t="str">
            <v>Glucose Syrup 63DE/New Plastic Drum</v>
          </cell>
          <cell r="J653" t="str">
            <v>TO</v>
          </cell>
          <cell r="K653" t="str">
            <v>0130</v>
          </cell>
          <cell r="L653" t="str">
            <v>L</v>
          </cell>
          <cell r="M653" t="str">
            <v>000000000000200052</v>
          </cell>
          <cell r="N653" t="str">
            <v>Steam</v>
          </cell>
          <cell r="O653" t="str">
            <v>TO</v>
          </cell>
          <cell r="P653" t="str">
            <v>X</v>
          </cell>
          <cell r="Q653" t="str">
            <v>26.04.2011</v>
          </cell>
          <cell r="R653" t="str">
            <v>31.12.9999</v>
          </cell>
          <cell r="S653">
            <v>0</v>
          </cell>
          <cell r="T653">
            <v>0</v>
          </cell>
          <cell r="U653">
            <v>0</v>
          </cell>
          <cell r="V653" t="str">
            <v>00000013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>X</v>
          </cell>
          <cell r="AB653">
            <v>0</v>
          </cell>
          <cell r="AC653">
            <v>0</v>
          </cell>
          <cell r="AD653" t="str">
            <v>0.00</v>
          </cell>
          <cell r="AE653" t="str">
            <v>0.00</v>
          </cell>
          <cell r="AF653">
            <v>0</v>
          </cell>
          <cell r="AG653">
            <v>0</v>
          </cell>
          <cell r="AH653">
            <v>0</v>
          </cell>
          <cell r="AI653" t="str">
            <v>HMS-PD-43/63</v>
          </cell>
          <cell r="AJ653">
            <v>1000</v>
          </cell>
          <cell r="AK653">
            <v>1762.105</v>
          </cell>
        </row>
        <row r="654">
          <cell r="C654" t="str">
            <v>M</v>
          </cell>
          <cell r="D654" t="str">
            <v>01660301OI</v>
          </cell>
          <cell r="E654" t="str">
            <v>Glucose Syrup-PD-43/63</v>
          </cell>
          <cell r="F654" t="str">
            <v>5320</v>
          </cell>
          <cell r="G654" t="str">
            <v>1</v>
          </cell>
          <cell r="H654" t="str">
            <v>1</v>
          </cell>
          <cell r="I654" t="str">
            <v>Glucose Syrup 63DE/New Plastic Drum</v>
          </cell>
          <cell r="J654" t="str">
            <v>TO</v>
          </cell>
          <cell r="K654" t="str">
            <v>0140</v>
          </cell>
          <cell r="L654" t="str">
            <v>L</v>
          </cell>
          <cell r="M654" t="str">
            <v>000000000000600192</v>
          </cell>
          <cell r="N654" t="str">
            <v>Plastic Drum 200 Liter HI90</v>
          </cell>
          <cell r="O654" t="str">
            <v>EA</v>
          </cell>
          <cell r="P654">
            <v>0</v>
          </cell>
          <cell r="Q654" t="str">
            <v>26.04.2011</v>
          </cell>
          <cell r="R654" t="str">
            <v>31.12.9999</v>
          </cell>
          <cell r="S654">
            <v>0</v>
          </cell>
          <cell r="T654">
            <v>0</v>
          </cell>
          <cell r="U654">
            <v>0</v>
          </cell>
          <cell r="V654" t="str">
            <v>00000014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>X</v>
          </cell>
          <cell r="AB654">
            <v>0</v>
          </cell>
          <cell r="AC654">
            <v>0</v>
          </cell>
          <cell r="AD654" t="str">
            <v>0.00</v>
          </cell>
          <cell r="AE654" t="str">
            <v>0.00</v>
          </cell>
          <cell r="AF654">
            <v>0</v>
          </cell>
          <cell r="AG654">
            <v>0</v>
          </cell>
          <cell r="AH654">
            <v>0</v>
          </cell>
          <cell r="AI654" t="str">
            <v>HMS-PD-43/63</v>
          </cell>
          <cell r="AJ654">
            <v>1000</v>
          </cell>
          <cell r="AK654">
            <v>3333.3330000000001</v>
          </cell>
        </row>
        <row r="655">
          <cell r="C655" t="str">
            <v>M</v>
          </cell>
          <cell r="D655" t="str">
            <v>10520300CI</v>
          </cell>
          <cell r="E655" t="str">
            <v>Maltodextrin-PBO-GL25-10DE</v>
          </cell>
          <cell r="F655" t="str">
            <v>5320</v>
          </cell>
          <cell r="G655" t="str">
            <v>1</v>
          </cell>
          <cell r="H655" t="str">
            <v>1</v>
          </cell>
          <cell r="I655" t="str">
            <v>Maltodextrin Globe Brand 019123 25 Kg.</v>
          </cell>
          <cell r="J655" t="str">
            <v>TO</v>
          </cell>
          <cell r="K655" t="str">
            <v>0010</v>
          </cell>
          <cell r="L655" t="str">
            <v>L</v>
          </cell>
          <cell r="M655" t="str">
            <v>000000000000200050</v>
          </cell>
          <cell r="N655" t="str">
            <v>Slurry</v>
          </cell>
          <cell r="O655" t="str">
            <v>TO</v>
          </cell>
          <cell r="P655" t="str">
            <v>X</v>
          </cell>
          <cell r="Q655" t="str">
            <v>01.09.2009</v>
          </cell>
          <cell r="R655" t="str">
            <v>31.12.9999</v>
          </cell>
          <cell r="S655" t="str">
            <v>500000000106</v>
          </cell>
          <cell r="T655">
            <v>0</v>
          </cell>
          <cell r="U655">
            <v>0</v>
          </cell>
          <cell r="V655" t="str">
            <v>00000001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>X</v>
          </cell>
          <cell r="AB655">
            <v>0</v>
          </cell>
          <cell r="AC655">
            <v>0</v>
          </cell>
          <cell r="AD655" t="str">
            <v>0.00</v>
          </cell>
          <cell r="AE655" t="str">
            <v>0.00</v>
          </cell>
          <cell r="AF655">
            <v>0</v>
          </cell>
          <cell r="AG655">
            <v>0</v>
          </cell>
          <cell r="AH655">
            <v>0</v>
          </cell>
          <cell r="AI655" t="str">
            <v>Maltodextrin-PBO-GL25-10DE</v>
          </cell>
          <cell r="AJ655">
            <v>1000</v>
          </cell>
          <cell r="AK655">
            <v>2408.768</v>
          </cell>
        </row>
        <row r="656">
          <cell r="C656" t="str">
            <v>M</v>
          </cell>
          <cell r="D656" t="str">
            <v>10520300CI</v>
          </cell>
          <cell r="E656" t="str">
            <v>Maltodextrin-PBO-GL25-10DE</v>
          </cell>
          <cell r="F656" t="str">
            <v>5320</v>
          </cell>
          <cell r="G656" t="str">
            <v>1</v>
          </cell>
          <cell r="H656" t="str">
            <v>1</v>
          </cell>
          <cell r="I656" t="str">
            <v>Maltodextrin Globe Brand 019123 25 Kg.</v>
          </cell>
          <cell r="J656" t="str">
            <v>TO</v>
          </cell>
          <cell r="K656" t="str">
            <v>0030</v>
          </cell>
          <cell r="L656" t="str">
            <v>L</v>
          </cell>
          <cell r="M656" t="str">
            <v>000000000000250160</v>
          </cell>
          <cell r="N656" t="str">
            <v>Hydrochloric  Acid 35%</v>
          </cell>
          <cell r="O656" t="str">
            <v>KG</v>
          </cell>
          <cell r="P656">
            <v>0</v>
          </cell>
          <cell r="Q656" t="str">
            <v>01.09.2009</v>
          </cell>
          <cell r="R656" t="str">
            <v>31.12.9999</v>
          </cell>
          <cell r="S656" t="str">
            <v>500000000106</v>
          </cell>
          <cell r="T656">
            <v>0</v>
          </cell>
          <cell r="U656">
            <v>0</v>
          </cell>
          <cell r="V656" t="str">
            <v>00000004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>X</v>
          </cell>
          <cell r="AB656">
            <v>0</v>
          </cell>
          <cell r="AC656">
            <v>0</v>
          </cell>
          <cell r="AD656" t="str">
            <v>0.00</v>
          </cell>
          <cell r="AE656" t="str">
            <v>0.00</v>
          </cell>
          <cell r="AF656">
            <v>0</v>
          </cell>
          <cell r="AG656">
            <v>0</v>
          </cell>
          <cell r="AH656">
            <v>0</v>
          </cell>
          <cell r="AI656" t="str">
            <v>Maltodextrin-PBO-GL25-10DE</v>
          </cell>
          <cell r="AJ656">
            <v>1000</v>
          </cell>
          <cell r="AK656">
            <v>8864.2659999999996</v>
          </cell>
        </row>
        <row r="657">
          <cell r="C657" t="str">
            <v>M</v>
          </cell>
          <cell r="D657" t="str">
            <v>10520300CI</v>
          </cell>
          <cell r="E657" t="str">
            <v>Maltodextrin-PBO-GL25-10DE</v>
          </cell>
          <cell r="F657" t="str">
            <v>5320</v>
          </cell>
          <cell r="G657" t="str">
            <v>1</v>
          </cell>
          <cell r="H657" t="str">
            <v>1</v>
          </cell>
          <cell r="I657" t="str">
            <v>Maltodextrin Globe Brand 019123 25 Kg.</v>
          </cell>
          <cell r="J657" t="str">
            <v>TO</v>
          </cell>
          <cell r="K657" t="str">
            <v>0040</v>
          </cell>
          <cell r="L657" t="str">
            <v>L</v>
          </cell>
          <cell r="M657" t="str">
            <v>000000000000250631</v>
          </cell>
          <cell r="N657" t="str">
            <v>Activated Carbon S4W10LT-01 (20 kg/Bag)</v>
          </cell>
          <cell r="O657" t="str">
            <v>KG</v>
          </cell>
          <cell r="P657">
            <v>0</v>
          </cell>
          <cell r="Q657" t="str">
            <v>06.12.2012</v>
          </cell>
          <cell r="R657" t="str">
            <v>31.12.9999</v>
          </cell>
          <cell r="S657" t="str">
            <v>500000000598</v>
          </cell>
          <cell r="T657">
            <v>0</v>
          </cell>
          <cell r="U657">
            <v>0</v>
          </cell>
          <cell r="V657" t="str">
            <v>00000005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>X</v>
          </cell>
          <cell r="AB657">
            <v>0</v>
          </cell>
          <cell r="AC657">
            <v>0</v>
          </cell>
          <cell r="AD657" t="str">
            <v>0.00</v>
          </cell>
          <cell r="AE657" t="str">
            <v>0.00</v>
          </cell>
          <cell r="AF657">
            <v>0</v>
          </cell>
          <cell r="AG657">
            <v>0</v>
          </cell>
          <cell r="AH657">
            <v>0</v>
          </cell>
          <cell r="AI657" t="str">
            <v>Maltodextrin-PBO-GL25-10DE</v>
          </cell>
          <cell r="AJ657">
            <v>1000</v>
          </cell>
          <cell r="AK657">
            <v>5540.1660000000002</v>
          </cell>
        </row>
        <row r="658">
          <cell r="C658" t="str">
            <v>M</v>
          </cell>
          <cell r="D658" t="str">
            <v>10520300CI</v>
          </cell>
          <cell r="E658" t="str">
            <v>Maltodextrin-PBO-GL25-10DE</v>
          </cell>
          <cell r="F658" t="str">
            <v>5320</v>
          </cell>
          <cell r="G658" t="str">
            <v>1</v>
          </cell>
          <cell r="H658" t="str">
            <v>1</v>
          </cell>
          <cell r="I658" t="str">
            <v>Maltodextrin Globe Brand 019123 25 Kg.</v>
          </cell>
          <cell r="J658" t="str">
            <v>TO</v>
          </cell>
          <cell r="K658" t="str">
            <v>0050</v>
          </cell>
          <cell r="L658" t="str">
            <v>L</v>
          </cell>
          <cell r="M658" t="str">
            <v>000000000000250188</v>
          </cell>
          <cell r="N658" t="str">
            <v>Filter  Aid Celatom FW-20 (20kg.)</v>
          </cell>
          <cell r="O658" t="str">
            <v>KG</v>
          </cell>
          <cell r="P658">
            <v>0</v>
          </cell>
          <cell r="Q658" t="str">
            <v>01.09.2009</v>
          </cell>
          <cell r="R658" t="str">
            <v>31.12.9999</v>
          </cell>
          <cell r="S658" t="str">
            <v>500000000106</v>
          </cell>
          <cell r="T658">
            <v>0</v>
          </cell>
          <cell r="U658">
            <v>0</v>
          </cell>
          <cell r="V658" t="str">
            <v>00000006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>X</v>
          </cell>
          <cell r="AB658">
            <v>0</v>
          </cell>
          <cell r="AC658">
            <v>0</v>
          </cell>
          <cell r="AD658" t="str">
            <v>0.00</v>
          </cell>
          <cell r="AE658" t="str">
            <v>0.00</v>
          </cell>
          <cell r="AF658">
            <v>0</v>
          </cell>
          <cell r="AG658">
            <v>0</v>
          </cell>
          <cell r="AH658">
            <v>0</v>
          </cell>
          <cell r="AI658" t="str">
            <v>Maltodextrin-PBO-GL25-10DE</v>
          </cell>
          <cell r="AJ658">
            <v>1000</v>
          </cell>
          <cell r="AK658">
            <v>66481.994000000006</v>
          </cell>
        </row>
        <row r="659">
          <cell r="C659" t="str">
            <v>M</v>
          </cell>
          <cell r="D659" t="str">
            <v>10520300CI</v>
          </cell>
          <cell r="E659" t="str">
            <v>Maltodextrin-PBO-GL25-10DE</v>
          </cell>
          <cell r="F659" t="str">
            <v>5320</v>
          </cell>
          <cell r="G659" t="str">
            <v>1</v>
          </cell>
          <cell r="H659" t="str">
            <v>1</v>
          </cell>
          <cell r="I659" t="str">
            <v>Maltodextrin Globe Brand 019123 25 Kg.</v>
          </cell>
          <cell r="J659" t="str">
            <v>TO</v>
          </cell>
          <cell r="K659" t="str">
            <v>0060</v>
          </cell>
          <cell r="L659" t="str">
            <v>L</v>
          </cell>
          <cell r="M659" t="str">
            <v>000000000000250167</v>
          </cell>
          <cell r="N659" t="str">
            <v>Sodium Carbonate 50 kg.</v>
          </cell>
          <cell r="O659" t="str">
            <v>KG</v>
          </cell>
          <cell r="P659">
            <v>0</v>
          </cell>
          <cell r="Q659" t="str">
            <v>01.08.2010</v>
          </cell>
          <cell r="R659" t="str">
            <v>31.12.9999</v>
          </cell>
          <cell r="S659" t="str">
            <v>500000000480</v>
          </cell>
          <cell r="T659">
            <v>0</v>
          </cell>
          <cell r="U659">
            <v>0</v>
          </cell>
          <cell r="V659" t="str">
            <v>00000007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>X</v>
          </cell>
          <cell r="AB659">
            <v>0</v>
          </cell>
          <cell r="AC659">
            <v>0</v>
          </cell>
          <cell r="AD659" t="str">
            <v>0.00</v>
          </cell>
          <cell r="AE659" t="str">
            <v>0.00</v>
          </cell>
          <cell r="AF659">
            <v>0</v>
          </cell>
          <cell r="AG659">
            <v>0</v>
          </cell>
          <cell r="AH659">
            <v>0</v>
          </cell>
          <cell r="AI659" t="str">
            <v>Maltodextrin-PBO-GL25-10DE</v>
          </cell>
          <cell r="AJ659">
            <v>1000</v>
          </cell>
          <cell r="AK659">
            <v>775.62300000000005</v>
          </cell>
        </row>
        <row r="660">
          <cell r="C660" t="str">
            <v>M</v>
          </cell>
          <cell r="D660" t="str">
            <v>10520300CI</v>
          </cell>
          <cell r="E660" t="str">
            <v>Maltodextrin-PBO-GL25-10DE</v>
          </cell>
          <cell r="F660" t="str">
            <v>5320</v>
          </cell>
          <cell r="G660" t="str">
            <v>1</v>
          </cell>
          <cell r="H660" t="str">
            <v>1</v>
          </cell>
          <cell r="I660" t="str">
            <v>Maltodextrin Globe Brand 019123 25 Kg.</v>
          </cell>
          <cell r="J660" t="str">
            <v>TO</v>
          </cell>
          <cell r="K660" t="str">
            <v>0070</v>
          </cell>
          <cell r="L660" t="str">
            <v>L</v>
          </cell>
          <cell r="M660" t="str">
            <v>000000000000200053</v>
          </cell>
          <cell r="N660" t="str">
            <v>Treated Water</v>
          </cell>
          <cell r="O660" t="str">
            <v>M3</v>
          </cell>
          <cell r="P660" t="str">
            <v>X</v>
          </cell>
          <cell r="Q660" t="str">
            <v>01.09.2009</v>
          </cell>
          <cell r="R660" t="str">
            <v>31.12.9999</v>
          </cell>
          <cell r="S660" t="str">
            <v>500000000106</v>
          </cell>
          <cell r="T660">
            <v>0</v>
          </cell>
          <cell r="U660">
            <v>0</v>
          </cell>
          <cell r="V660" t="str">
            <v>00000008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>X</v>
          </cell>
          <cell r="AB660">
            <v>0</v>
          </cell>
          <cell r="AC660">
            <v>0</v>
          </cell>
          <cell r="AD660" t="str">
            <v>0.00</v>
          </cell>
          <cell r="AE660" t="str">
            <v>0.00</v>
          </cell>
          <cell r="AF660">
            <v>0</v>
          </cell>
          <cell r="AG660">
            <v>0</v>
          </cell>
          <cell r="AH660">
            <v>0</v>
          </cell>
          <cell r="AI660" t="str">
            <v>Maltodextrin-PBO-GL25-10DE</v>
          </cell>
          <cell r="AJ660">
            <v>1000</v>
          </cell>
          <cell r="AK660">
            <v>8864.2659999999996</v>
          </cell>
        </row>
        <row r="661">
          <cell r="C661" t="str">
            <v>M</v>
          </cell>
          <cell r="D661" t="str">
            <v>10520300CI</v>
          </cell>
          <cell r="E661" t="str">
            <v>Maltodextrin-PBO-GL25-10DE</v>
          </cell>
          <cell r="F661" t="str">
            <v>5320</v>
          </cell>
          <cell r="G661" t="str">
            <v>1</v>
          </cell>
          <cell r="H661" t="str">
            <v>1</v>
          </cell>
          <cell r="I661" t="str">
            <v>Maltodextrin Globe Brand 019123 25 Kg.</v>
          </cell>
          <cell r="J661" t="str">
            <v>TO</v>
          </cell>
          <cell r="K661" t="str">
            <v>0080</v>
          </cell>
          <cell r="L661" t="str">
            <v>L</v>
          </cell>
          <cell r="M661" t="str">
            <v>000000000000250176</v>
          </cell>
          <cell r="N661" t="str">
            <v>Electricity</v>
          </cell>
          <cell r="O661" t="str">
            <v>KWH</v>
          </cell>
          <cell r="P661">
            <v>0</v>
          </cell>
          <cell r="Q661" t="str">
            <v>01.09.2009</v>
          </cell>
          <cell r="R661" t="str">
            <v>31.12.9999</v>
          </cell>
          <cell r="S661" t="str">
            <v>500000000106</v>
          </cell>
          <cell r="T661">
            <v>0</v>
          </cell>
          <cell r="U661">
            <v>0</v>
          </cell>
          <cell r="V661" t="str">
            <v>00000009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>X</v>
          </cell>
          <cell r="AB661">
            <v>0</v>
          </cell>
          <cell r="AC661">
            <v>0</v>
          </cell>
          <cell r="AD661" t="str">
            <v>0.00</v>
          </cell>
          <cell r="AE661" t="str">
            <v>0.00</v>
          </cell>
          <cell r="AF661">
            <v>0</v>
          </cell>
          <cell r="AG661">
            <v>0</v>
          </cell>
          <cell r="AH661">
            <v>0</v>
          </cell>
          <cell r="AI661" t="str">
            <v>Maltodextrin-PBO-GL25-10DE</v>
          </cell>
          <cell r="AJ661">
            <v>1000</v>
          </cell>
          <cell r="AK661">
            <v>720221.60699999996</v>
          </cell>
        </row>
        <row r="662">
          <cell r="C662" t="str">
            <v>M</v>
          </cell>
          <cell r="D662" t="str">
            <v>10520300CI</v>
          </cell>
          <cell r="E662" t="str">
            <v>Maltodextrin-PBO-GL25-10DE</v>
          </cell>
          <cell r="F662" t="str">
            <v>5320</v>
          </cell>
          <cell r="G662" t="str">
            <v>1</v>
          </cell>
          <cell r="H662" t="str">
            <v>1</v>
          </cell>
          <cell r="I662" t="str">
            <v>Maltodextrin Globe Brand 019123 25 Kg.</v>
          </cell>
          <cell r="J662" t="str">
            <v>TO</v>
          </cell>
          <cell r="K662" t="str">
            <v>0090</v>
          </cell>
          <cell r="L662" t="str">
            <v>L</v>
          </cell>
          <cell r="M662" t="str">
            <v>000000000000200052</v>
          </cell>
          <cell r="N662" t="str">
            <v>Steam</v>
          </cell>
          <cell r="O662" t="str">
            <v>TO</v>
          </cell>
          <cell r="P662" t="str">
            <v>X</v>
          </cell>
          <cell r="Q662" t="str">
            <v>01.09.2009</v>
          </cell>
          <cell r="R662" t="str">
            <v>31.12.9999</v>
          </cell>
          <cell r="S662" t="str">
            <v>500000000106</v>
          </cell>
          <cell r="T662">
            <v>0</v>
          </cell>
          <cell r="U662">
            <v>0</v>
          </cell>
          <cell r="V662" t="str">
            <v>00000010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>X</v>
          </cell>
          <cell r="AB662">
            <v>0</v>
          </cell>
          <cell r="AC662">
            <v>0</v>
          </cell>
          <cell r="AD662" t="str">
            <v>0.00</v>
          </cell>
          <cell r="AE662" t="str">
            <v>0.00</v>
          </cell>
          <cell r="AF662">
            <v>0</v>
          </cell>
          <cell r="AG662">
            <v>0</v>
          </cell>
          <cell r="AH662">
            <v>0</v>
          </cell>
          <cell r="AI662" t="str">
            <v>Maltodextrin-PBO-GL25-10DE</v>
          </cell>
          <cell r="AJ662">
            <v>1000</v>
          </cell>
          <cell r="AK662">
            <v>7756.2330000000002</v>
          </cell>
        </row>
        <row r="663">
          <cell r="C663" t="str">
            <v>M</v>
          </cell>
          <cell r="D663" t="str">
            <v>10520300CI</v>
          </cell>
          <cell r="E663" t="str">
            <v>Maltodextrin-PBO-GL25-10DE</v>
          </cell>
          <cell r="F663" t="str">
            <v>5320</v>
          </cell>
          <cell r="G663" t="str">
            <v>1</v>
          </cell>
          <cell r="H663" t="str">
            <v>1</v>
          </cell>
          <cell r="I663" t="str">
            <v>Maltodextrin Globe Brand 019123 25 Kg.</v>
          </cell>
          <cell r="J663" t="str">
            <v>TO</v>
          </cell>
          <cell r="K663" t="str">
            <v>0100</v>
          </cell>
          <cell r="L663" t="str">
            <v>L</v>
          </cell>
          <cell r="M663" t="str">
            <v>000000000000601380</v>
          </cell>
          <cell r="N663" t="str">
            <v>Maltodextrin paper bag 25 kg. 019123</v>
          </cell>
          <cell r="O663" t="str">
            <v>EA</v>
          </cell>
          <cell r="P663">
            <v>0</v>
          </cell>
          <cell r="Q663" t="str">
            <v>01.09.2009</v>
          </cell>
          <cell r="R663" t="str">
            <v>31.12.9999</v>
          </cell>
          <cell r="S663" t="str">
            <v>500000000106</v>
          </cell>
          <cell r="T663">
            <v>0</v>
          </cell>
          <cell r="U663">
            <v>0</v>
          </cell>
          <cell r="V663" t="str">
            <v>00000011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>X</v>
          </cell>
          <cell r="AB663">
            <v>0</v>
          </cell>
          <cell r="AC663">
            <v>0</v>
          </cell>
          <cell r="AD663" t="str">
            <v>0.00</v>
          </cell>
          <cell r="AE663" t="str">
            <v>0.00</v>
          </cell>
          <cell r="AF663">
            <v>0</v>
          </cell>
          <cell r="AG663">
            <v>0</v>
          </cell>
          <cell r="AH663">
            <v>0</v>
          </cell>
          <cell r="AI663" t="str">
            <v>Maltodextrin-PBO-GL25-10DE</v>
          </cell>
          <cell r="AJ663">
            <v>1000</v>
          </cell>
          <cell r="AK663">
            <v>40000</v>
          </cell>
        </row>
        <row r="664">
          <cell r="C664" t="str">
            <v>M</v>
          </cell>
          <cell r="D664" t="str">
            <v>10520300CI</v>
          </cell>
          <cell r="E664" t="str">
            <v>Maltodextrin-PBO-GL25-10DE</v>
          </cell>
          <cell r="F664" t="str">
            <v>5320</v>
          </cell>
          <cell r="G664" t="str">
            <v>1</v>
          </cell>
          <cell r="H664" t="str">
            <v>1</v>
          </cell>
          <cell r="I664" t="str">
            <v>Maltodextrin Globe Brand 019123 25 Kg.</v>
          </cell>
          <cell r="J664" t="str">
            <v>TO</v>
          </cell>
          <cell r="K664" t="str">
            <v>0110</v>
          </cell>
          <cell r="L664" t="str">
            <v>L</v>
          </cell>
          <cell r="M664" t="str">
            <v>000000000000250161</v>
          </cell>
          <cell r="N664" t="str">
            <v>Enzyme-GC007 (gallon/25kg.)</v>
          </cell>
          <cell r="O664" t="str">
            <v>KG</v>
          </cell>
          <cell r="P664">
            <v>0</v>
          </cell>
          <cell r="Q664" t="str">
            <v>10.02.2011</v>
          </cell>
          <cell r="R664" t="str">
            <v>31.12.9999</v>
          </cell>
          <cell r="S664">
            <v>0</v>
          </cell>
          <cell r="T664">
            <v>0</v>
          </cell>
          <cell r="U664">
            <v>0</v>
          </cell>
          <cell r="V664" t="str">
            <v>00000013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>X</v>
          </cell>
          <cell r="AB664">
            <v>0</v>
          </cell>
          <cell r="AC664">
            <v>0</v>
          </cell>
          <cell r="AD664" t="str">
            <v>0.00</v>
          </cell>
          <cell r="AE664" t="str">
            <v>0.00</v>
          </cell>
          <cell r="AF664">
            <v>0</v>
          </cell>
          <cell r="AG664">
            <v>0</v>
          </cell>
          <cell r="AH664">
            <v>0</v>
          </cell>
          <cell r="AI664" t="str">
            <v>Maltodextrin-PBO-GL25-10DE</v>
          </cell>
          <cell r="AJ664">
            <v>1000</v>
          </cell>
          <cell r="AK664">
            <v>332.41</v>
          </cell>
        </row>
        <row r="665">
          <cell r="C665" t="str">
            <v>M</v>
          </cell>
          <cell r="D665" t="str">
            <v>10520300CJ</v>
          </cell>
          <cell r="E665" t="str">
            <v>Maltodextrin-PB-10DE-20kg</v>
          </cell>
          <cell r="F665" t="str">
            <v>5320</v>
          </cell>
          <cell r="G665" t="str">
            <v>1</v>
          </cell>
          <cell r="H665" t="str">
            <v>1</v>
          </cell>
          <cell r="I665" t="str">
            <v>Maltodextrin Plain bag 019123 20kg</v>
          </cell>
          <cell r="J665" t="str">
            <v>TO</v>
          </cell>
          <cell r="K665" t="str">
            <v>0010</v>
          </cell>
          <cell r="L665" t="str">
            <v>L</v>
          </cell>
          <cell r="M665" t="str">
            <v>000000000000200050</v>
          </cell>
          <cell r="N665" t="str">
            <v>Slurry</v>
          </cell>
          <cell r="O665" t="str">
            <v>TO</v>
          </cell>
          <cell r="P665" t="str">
            <v>X</v>
          </cell>
          <cell r="Q665" t="str">
            <v>11.11.2010</v>
          </cell>
          <cell r="R665" t="str">
            <v>31.12.9999</v>
          </cell>
          <cell r="S665">
            <v>0</v>
          </cell>
          <cell r="T665">
            <v>0</v>
          </cell>
          <cell r="U665">
            <v>0</v>
          </cell>
          <cell r="V665" t="str">
            <v>00000001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>X</v>
          </cell>
          <cell r="AB665">
            <v>0</v>
          </cell>
          <cell r="AC665">
            <v>0</v>
          </cell>
          <cell r="AD665" t="str">
            <v>0.00</v>
          </cell>
          <cell r="AE665" t="str">
            <v>0.00</v>
          </cell>
          <cell r="AF665">
            <v>0</v>
          </cell>
          <cell r="AG665">
            <v>0</v>
          </cell>
          <cell r="AH665">
            <v>0</v>
          </cell>
          <cell r="AI665" t="str">
            <v>Maltodextrin-PB-10DE</v>
          </cell>
          <cell r="AJ665">
            <v>1000</v>
          </cell>
          <cell r="AK665">
            <v>2408.768</v>
          </cell>
        </row>
        <row r="666">
          <cell r="C666" t="str">
            <v>M</v>
          </cell>
          <cell r="D666" t="str">
            <v>10520300CJ</v>
          </cell>
          <cell r="E666" t="str">
            <v>Maltodextrin-PB-10DE-20kg</v>
          </cell>
          <cell r="F666" t="str">
            <v>5320</v>
          </cell>
          <cell r="G666" t="str">
            <v>1</v>
          </cell>
          <cell r="H666" t="str">
            <v>1</v>
          </cell>
          <cell r="I666" t="str">
            <v>Maltodextrin Plain bag 019123 20kg</v>
          </cell>
          <cell r="J666" t="str">
            <v>TO</v>
          </cell>
          <cell r="K666" t="str">
            <v>0020</v>
          </cell>
          <cell r="L666" t="str">
            <v>L</v>
          </cell>
          <cell r="M666" t="str">
            <v>000000000000250164</v>
          </cell>
          <cell r="N666" t="str">
            <v>Liquozyme Supra (gallon/30kg.)</v>
          </cell>
          <cell r="O666" t="str">
            <v>KG</v>
          </cell>
          <cell r="P666">
            <v>0</v>
          </cell>
          <cell r="Q666" t="str">
            <v>11.11.2010</v>
          </cell>
          <cell r="R666" t="str">
            <v>31.12.9999</v>
          </cell>
          <cell r="S666">
            <v>0</v>
          </cell>
          <cell r="T666">
            <v>0</v>
          </cell>
          <cell r="U666">
            <v>0</v>
          </cell>
          <cell r="V666" t="str">
            <v>00000002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>X</v>
          </cell>
          <cell r="AB666">
            <v>0</v>
          </cell>
          <cell r="AC666">
            <v>0</v>
          </cell>
          <cell r="AD666" t="str">
            <v>0.00</v>
          </cell>
          <cell r="AE666" t="str">
            <v>0.00</v>
          </cell>
          <cell r="AF666">
            <v>0</v>
          </cell>
          <cell r="AG666">
            <v>0</v>
          </cell>
          <cell r="AH666">
            <v>0</v>
          </cell>
          <cell r="AI666" t="str">
            <v>Maltodextrin-PB-10DE</v>
          </cell>
          <cell r="AJ666">
            <v>1000</v>
          </cell>
          <cell r="AK666">
            <v>332.41</v>
          </cell>
        </row>
        <row r="667">
          <cell r="C667" t="str">
            <v>M</v>
          </cell>
          <cell r="D667" t="str">
            <v>10520300CJ</v>
          </cell>
          <cell r="E667" t="str">
            <v>Maltodextrin-PB-10DE-20kg</v>
          </cell>
          <cell r="F667" t="str">
            <v>5320</v>
          </cell>
          <cell r="G667" t="str">
            <v>1</v>
          </cell>
          <cell r="H667" t="str">
            <v>1</v>
          </cell>
          <cell r="I667" t="str">
            <v>Maltodextrin Plain bag 019123 20kg</v>
          </cell>
          <cell r="J667" t="str">
            <v>TO</v>
          </cell>
          <cell r="K667" t="str">
            <v>0030</v>
          </cell>
          <cell r="L667" t="str">
            <v>L</v>
          </cell>
          <cell r="M667" t="str">
            <v>000000000000250160</v>
          </cell>
          <cell r="N667" t="str">
            <v>Hydrochloric  Acid 35%</v>
          </cell>
          <cell r="O667" t="str">
            <v>KG</v>
          </cell>
          <cell r="P667">
            <v>0</v>
          </cell>
          <cell r="Q667" t="str">
            <v>11.11.2010</v>
          </cell>
          <cell r="R667" t="str">
            <v>31.12.9999</v>
          </cell>
          <cell r="S667">
            <v>0</v>
          </cell>
          <cell r="T667">
            <v>0</v>
          </cell>
          <cell r="U667">
            <v>0</v>
          </cell>
          <cell r="V667" t="str">
            <v>00000003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>X</v>
          </cell>
          <cell r="AB667">
            <v>0</v>
          </cell>
          <cell r="AC667">
            <v>0</v>
          </cell>
          <cell r="AD667" t="str">
            <v>0.00</v>
          </cell>
          <cell r="AE667" t="str">
            <v>0.00</v>
          </cell>
          <cell r="AF667">
            <v>0</v>
          </cell>
          <cell r="AG667">
            <v>0</v>
          </cell>
          <cell r="AH667">
            <v>0</v>
          </cell>
          <cell r="AI667" t="str">
            <v>Maltodextrin-PB-10DE</v>
          </cell>
          <cell r="AJ667">
            <v>1000</v>
          </cell>
          <cell r="AK667">
            <v>8864.2659999999996</v>
          </cell>
        </row>
        <row r="668">
          <cell r="C668" t="str">
            <v>M</v>
          </cell>
          <cell r="D668" t="str">
            <v>10520300CJ</v>
          </cell>
          <cell r="E668" t="str">
            <v>Maltodextrin-PB-10DE-20kg</v>
          </cell>
          <cell r="F668" t="str">
            <v>5320</v>
          </cell>
          <cell r="G668" t="str">
            <v>1</v>
          </cell>
          <cell r="H668" t="str">
            <v>1</v>
          </cell>
          <cell r="I668" t="str">
            <v>Maltodextrin Plain bag 019123 20kg</v>
          </cell>
          <cell r="J668" t="str">
            <v>TO</v>
          </cell>
          <cell r="K668" t="str">
            <v>0040</v>
          </cell>
          <cell r="L668" t="str">
            <v>L</v>
          </cell>
          <cell r="M668" t="str">
            <v>000000000000250631</v>
          </cell>
          <cell r="N668" t="str">
            <v>Activated Carbon S4W10LT-01 (20 kg/Bag)</v>
          </cell>
          <cell r="O668" t="str">
            <v>KG</v>
          </cell>
          <cell r="P668">
            <v>0</v>
          </cell>
          <cell r="Q668" t="str">
            <v>06.12.2012</v>
          </cell>
          <cell r="R668" t="str">
            <v>31.12.9999</v>
          </cell>
          <cell r="S668" t="str">
            <v>500000000598</v>
          </cell>
          <cell r="T668">
            <v>0</v>
          </cell>
          <cell r="U668">
            <v>0</v>
          </cell>
          <cell r="V668" t="str">
            <v>00000004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>X</v>
          </cell>
          <cell r="AB668">
            <v>0</v>
          </cell>
          <cell r="AC668">
            <v>0</v>
          </cell>
          <cell r="AD668" t="str">
            <v>0.00</v>
          </cell>
          <cell r="AE668" t="str">
            <v>0.00</v>
          </cell>
          <cell r="AF668">
            <v>0</v>
          </cell>
          <cell r="AG668">
            <v>0</v>
          </cell>
          <cell r="AH668">
            <v>0</v>
          </cell>
          <cell r="AI668" t="str">
            <v>Maltodextrin-PB-10DE</v>
          </cell>
          <cell r="AJ668">
            <v>1000</v>
          </cell>
          <cell r="AK668">
            <v>5540.1660000000002</v>
          </cell>
        </row>
        <row r="669">
          <cell r="C669" t="str">
            <v>M</v>
          </cell>
          <cell r="D669" t="str">
            <v>10520300CJ</v>
          </cell>
          <cell r="E669" t="str">
            <v>Maltodextrin-PB-10DE-20kg</v>
          </cell>
          <cell r="F669" t="str">
            <v>5320</v>
          </cell>
          <cell r="G669" t="str">
            <v>1</v>
          </cell>
          <cell r="H669" t="str">
            <v>1</v>
          </cell>
          <cell r="I669" t="str">
            <v>Maltodextrin Plain bag 019123 20kg</v>
          </cell>
          <cell r="J669" t="str">
            <v>TO</v>
          </cell>
          <cell r="K669" t="str">
            <v>0050</v>
          </cell>
          <cell r="L669" t="str">
            <v>L</v>
          </cell>
          <cell r="M669" t="str">
            <v>000000000000250188</v>
          </cell>
          <cell r="N669" t="str">
            <v>Filter  Aid Celatom FW-20 (20kg.)</v>
          </cell>
          <cell r="O669" t="str">
            <v>KG</v>
          </cell>
          <cell r="P669">
            <v>0</v>
          </cell>
          <cell r="Q669" t="str">
            <v>11.11.2010</v>
          </cell>
          <cell r="R669" t="str">
            <v>31.12.9999</v>
          </cell>
          <cell r="S669">
            <v>0</v>
          </cell>
          <cell r="T669">
            <v>0</v>
          </cell>
          <cell r="U669">
            <v>0</v>
          </cell>
          <cell r="V669" t="str">
            <v>00000005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>X</v>
          </cell>
          <cell r="AB669">
            <v>0</v>
          </cell>
          <cell r="AC669">
            <v>0</v>
          </cell>
          <cell r="AD669" t="str">
            <v>0.00</v>
          </cell>
          <cell r="AE669" t="str">
            <v>0.00</v>
          </cell>
          <cell r="AF669">
            <v>0</v>
          </cell>
          <cell r="AG669">
            <v>0</v>
          </cell>
          <cell r="AH669">
            <v>0</v>
          </cell>
          <cell r="AI669" t="str">
            <v>Maltodextrin-PB-10DE</v>
          </cell>
          <cell r="AJ669">
            <v>1000</v>
          </cell>
          <cell r="AK669">
            <v>66481.994000000006</v>
          </cell>
        </row>
        <row r="670">
          <cell r="C670" t="str">
            <v>M</v>
          </cell>
          <cell r="D670" t="str">
            <v>10520300CJ</v>
          </cell>
          <cell r="E670" t="str">
            <v>Maltodextrin-PB-10DE-20kg</v>
          </cell>
          <cell r="F670" t="str">
            <v>5320</v>
          </cell>
          <cell r="G670" t="str">
            <v>1</v>
          </cell>
          <cell r="H670" t="str">
            <v>1</v>
          </cell>
          <cell r="I670" t="str">
            <v>Maltodextrin Plain bag 019123 20kg</v>
          </cell>
          <cell r="J670" t="str">
            <v>TO</v>
          </cell>
          <cell r="K670" t="str">
            <v>0060</v>
          </cell>
          <cell r="L670" t="str">
            <v>L</v>
          </cell>
          <cell r="M670" t="str">
            <v>000000000000250167</v>
          </cell>
          <cell r="N670" t="str">
            <v>Sodium Carbonate 50 kg.</v>
          </cell>
          <cell r="O670" t="str">
            <v>KG</v>
          </cell>
          <cell r="P670">
            <v>0</v>
          </cell>
          <cell r="Q670" t="str">
            <v>11.11.2010</v>
          </cell>
          <cell r="R670" t="str">
            <v>31.12.9999</v>
          </cell>
          <cell r="S670">
            <v>0</v>
          </cell>
          <cell r="T670">
            <v>0</v>
          </cell>
          <cell r="U670">
            <v>0</v>
          </cell>
          <cell r="V670" t="str">
            <v>00000006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>X</v>
          </cell>
          <cell r="AB670">
            <v>0</v>
          </cell>
          <cell r="AC670">
            <v>0</v>
          </cell>
          <cell r="AD670" t="str">
            <v>0.00</v>
          </cell>
          <cell r="AE670" t="str">
            <v>0.00</v>
          </cell>
          <cell r="AF670">
            <v>0</v>
          </cell>
          <cell r="AG670">
            <v>0</v>
          </cell>
          <cell r="AH670">
            <v>0</v>
          </cell>
          <cell r="AI670" t="str">
            <v>Maltodextrin-PB-10DE</v>
          </cell>
          <cell r="AJ670">
            <v>1000</v>
          </cell>
          <cell r="AK670">
            <v>775.62300000000005</v>
          </cell>
        </row>
        <row r="671">
          <cell r="C671" t="str">
            <v>M</v>
          </cell>
          <cell r="D671" t="str">
            <v>10520300CJ</v>
          </cell>
          <cell r="E671" t="str">
            <v>Maltodextrin-PB-10DE-20kg</v>
          </cell>
          <cell r="F671" t="str">
            <v>5320</v>
          </cell>
          <cell r="G671" t="str">
            <v>1</v>
          </cell>
          <cell r="H671" t="str">
            <v>1</v>
          </cell>
          <cell r="I671" t="str">
            <v>Maltodextrin Plain bag 019123 20kg</v>
          </cell>
          <cell r="J671" t="str">
            <v>TO</v>
          </cell>
          <cell r="K671" t="str">
            <v>0070</v>
          </cell>
          <cell r="L671" t="str">
            <v>L</v>
          </cell>
          <cell r="M671" t="str">
            <v>000000000000200053</v>
          </cell>
          <cell r="N671" t="str">
            <v>Treated Water</v>
          </cell>
          <cell r="O671" t="str">
            <v>M3</v>
          </cell>
          <cell r="P671" t="str">
            <v>X</v>
          </cell>
          <cell r="Q671" t="str">
            <v>11.11.2010</v>
          </cell>
          <cell r="R671" t="str">
            <v>31.12.9999</v>
          </cell>
          <cell r="S671">
            <v>0</v>
          </cell>
          <cell r="T671">
            <v>0</v>
          </cell>
          <cell r="U671">
            <v>0</v>
          </cell>
          <cell r="V671" t="str">
            <v>00000007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>X</v>
          </cell>
          <cell r="AB671">
            <v>0</v>
          </cell>
          <cell r="AC671">
            <v>0</v>
          </cell>
          <cell r="AD671" t="str">
            <v>0.00</v>
          </cell>
          <cell r="AE671" t="str">
            <v>0.00</v>
          </cell>
          <cell r="AF671">
            <v>0</v>
          </cell>
          <cell r="AG671">
            <v>0</v>
          </cell>
          <cell r="AH671">
            <v>0</v>
          </cell>
          <cell r="AI671" t="str">
            <v>Maltodextrin-PB-10DE</v>
          </cell>
          <cell r="AJ671">
            <v>1000</v>
          </cell>
          <cell r="AK671">
            <v>8864.2659999999996</v>
          </cell>
        </row>
        <row r="672">
          <cell r="C672" t="str">
            <v>M</v>
          </cell>
          <cell r="D672" t="str">
            <v>10520300CJ</v>
          </cell>
          <cell r="E672" t="str">
            <v>Maltodextrin-PB-10DE-20kg</v>
          </cell>
          <cell r="F672" t="str">
            <v>5320</v>
          </cell>
          <cell r="G672" t="str">
            <v>1</v>
          </cell>
          <cell r="H672" t="str">
            <v>1</v>
          </cell>
          <cell r="I672" t="str">
            <v>Maltodextrin Plain bag 019123 20kg</v>
          </cell>
          <cell r="J672" t="str">
            <v>TO</v>
          </cell>
          <cell r="K672" t="str">
            <v>0080</v>
          </cell>
          <cell r="L672" t="str">
            <v>L</v>
          </cell>
          <cell r="M672" t="str">
            <v>000000000000250176</v>
          </cell>
          <cell r="N672" t="str">
            <v>Electricity</v>
          </cell>
          <cell r="O672" t="str">
            <v>KWH</v>
          </cell>
          <cell r="P672">
            <v>0</v>
          </cell>
          <cell r="Q672" t="str">
            <v>11.11.2010</v>
          </cell>
          <cell r="R672" t="str">
            <v>31.12.9999</v>
          </cell>
          <cell r="S672">
            <v>0</v>
          </cell>
          <cell r="T672">
            <v>0</v>
          </cell>
          <cell r="U672">
            <v>0</v>
          </cell>
          <cell r="V672" t="str">
            <v>00000008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>X</v>
          </cell>
          <cell r="AB672">
            <v>0</v>
          </cell>
          <cell r="AC672">
            <v>0</v>
          </cell>
          <cell r="AD672" t="str">
            <v>0.00</v>
          </cell>
          <cell r="AE672" t="str">
            <v>0.00</v>
          </cell>
          <cell r="AF672">
            <v>0</v>
          </cell>
          <cell r="AG672">
            <v>0</v>
          </cell>
          <cell r="AH672">
            <v>0</v>
          </cell>
          <cell r="AI672" t="str">
            <v>Maltodextrin-PB-10DE</v>
          </cell>
          <cell r="AJ672">
            <v>1000</v>
          </cell>
          <cell r="AK672">
            <v>720221.60699999996</v>
          </cell>
        </row>
        <row r="673">
          <cell r="C673" t="str">
            <v>M</v>
          </cell>
          <cell r="D673" t="str">
            <v>10520300CJ</v>
          </cell>
          <cell r="E673" t="str">
            <v>Maltodextrin-PB-10DE-20kg</v>
          </cell>
          <cell r="F673" t="str">
            <v>5320</v>
          </cell>
          <cell r="G673" t="str">
            <v>1</v>
          </cell>
          <cell r="H673" t="str">
            <v>1</v>
          </cell>
          <cell r="I673" t="str">
            <v>Maltodextrin Plain bag 019123 20kg</v>
          </cell>
          <cell r="J673" t="str">
            <v>TO</v>
          </cell>
          <cell r="K673" t="str">
            <v>0090</v>
          </cell>
          <cell r="L673" t="str">
            <v>L</v>
          </cell>
          <cell r="M673" t="str">
            <v>000000000000200052</v>
          </cell>
          <cell r="N673" t="str">
            <v>Steam</v>
          </cell>
          <cell r="O673" t="str">
            <v>TO</v>
          </cell>
          <cell r="P673" t="str">
            <v>X</v>
          </cell>
          <cell r="Q673" t="str">
            <v>11.11.2010</v>
          </cell>
          <cell r="R673" t="str">
            <v>31.12.9999</v>
          </cell>
          <cell r="S673">
            <v>0</v>
          </cell>
          <cell r="T673">
            <v>0</v>
          </cell>
          <cell r="U673">
            <v>0</v>
          </cell>
          <cell r="V673" t="str">
            <v>00000009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>X</v>
          </cell>
          <cell r="AB673">
            <v>0</v>
          </cell>
          <cell r="AC673">
            <v>0</v>
          </cell>
          <cell r="AD673" t="str">
            <v>0.00</v>
          </cell>
          <cell r="AE673" t="str">
            <v>0.00</v>
          </cell>
          <cell r="AF673">
            <v>0</v>
          </cell>
          <cell r="AG673">
            <v>0</v>
          </cell>
          <cell r="AH673">
            <v>0</v>
          </cell>
          <cell r="AI673" t="str">
            <v>Maltodextrin-PB-10DE</v>
          </cell>
          <cell r="AJ673">
            <v>1000</v>
          </cell>
          <cell r="AK673">
            <v>7756.2330000000002</v>
          </cell>
        </row>
        <row r="674">
          <cell r="C674" t="str">
            <v>M</v>
          </cell>
          <cell r="D674" t="str">
            <v>10520300CJ</v>
          </cell>
          <cell r="E674" t="str">
            <v>Maltodextrin-PB-10DE-20kg</v>
          </cell>
          <cell r="F674" t="str">
            <v>5320</v>
          </cell>
          <cell r="G674" t="str">
            <v>1</v>
          </cell>
          <cell r="H674" t="str">
            <v>1</v>
          </cell>
          <cell r="I674" t="str">
            <v>Maltodextrin Plain bag 019123 20kg</v>
          </cell>
          <cell r="J674" t="str">
            <v>TO</v>
          </cell>
          <cell r="K674" t="str">
            <v>0110</v>
          </cell>
          <cell r="L674" t="str">
            <v>L</v>
          </cell>
          <cell r="M674" t="str">
            <v>000000000000601140</v>
          </cell>
          <cell r="N674" t="str">
            <v>Paper Bag "Plain bag" Maltodextrin 20kg.</v>
          </cell>
          <cell r="O674" t="str">
            <v>EA</v>
          </cell>
          <cell r="P674">
            <v>0</v>
          </cell>
          <cell r="Q674" t="str">
            <v>11.11.2010</v>
          </cell>
          <cell r="R674" t="str">
            <v>31.12.9999</v>
          </cell>
          <cell r="S674">
            <v>0</v>
          </cell>
          <cell r="T674">
            <v>0</v>
          </cell>
          <cell r="U674">
            <v>0</v>
          </cell>
          <cell r="V674" t="str">
            <v>00000010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>X</v>
          </cell>
          <cell r="AB674">
            <v>0</v>
          </cell>
          <cell r="AC674">
            <v>0</v>
          </cell>
          <cell r="AD674" t="str">
            <v>0.00</v>
          </cell>
          <cell r="AE674" t="str">
            <v>0.00</v>
          </cell>
          <cell r="AF674">
            <v>0</v>
          </cell>
          <cell r="AG674">
            <v>0</v>
          </cell>
          <cell r="AH674">
            <v>0</v>
          </cell>
          <cell r="AI674" t="str">
            <v>Maltodextrin-PB-10DE</v>
          </cell>
          <cell r="AJ674">
            <v>1000</v>
          </cell>
          <cell r="AK674">
            <v>50000</v>
          </cell>
        </row>
        <row r="675">
          <cell r="C675" t="str">
            <v>M</v>
          </cell>
          <cell r="D675" t="str">
            <v>10520304CI</v>
          </cell>
          <cell r="E675" t="str">
            <v>Maltodextrin-PBO-NS25-10DE</v>
          </cell>
          <cell r="F675" t="str">
            <v>5320</v>
          </cell>
          <cell r="G675" t="str">
            <v>1</v>
          </cell>
          <cell r="H675" t="str">
            <v>1</v>
          </cell>
          <cell r="I675" t="str">
            <v>Maltodextrin Globe Brand 019123 25 Kg.</v>
          </cell>
          <cell r="J675" t="str">
            <v>TO</v>
          </cell>
          <cell r="K675" t="str">
            <v>0010</v>
          </cell>
          <cell r="L675" t="str">
            <v>L</v>
          </cell>
          <cell r="M675" t="str">
            <v>000000000000200050</v>
          </cell>
          <cell r="N675" t="str">
            <v>Slurry</v>
          </cell>
          <cell r="O675" t="str">
            <v>TO</v>
          </cell>
          <cell r="P675" t="str">
            <v>X</v>
          </cell>
          <cell r="Q675" t="str">
            <v>27.08.2012</v>
          </cell>
          <cell r="R675" t="str">
            <v>31.12.9999</v>
          </cell>
          <cell r="S675">
            <v>0</v>
          </cell>
          <cell r="T675">
            <v>0</v>
          </cell>
          <cell r="U675">
            <v>0</v>
          </cell>
          <cell r="V675" t="str">
            <v>00000001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>X</v>
          </cell>
          <cell r="AB675">
            <v>0</v>
          </cell>
          <cell r="AC675">
            <v>0</v>
          </cell>
          <cell r="AD675" t="str">
            <v>0.00</v>
          </cell>
          <cell r="AE675" t="str">
            <v>0.00</v>
          </cell>
          <cell r="AF675">
            <v>0</v>
          </cell>
          <cell r="AG675">
            <v>0</v>
          </cell>
          <cell r="AH675">
            <v>0</v>
          </cell>
          <cell r="AI675" t="str">
            <v>Maltodextrin-PBO-GL25-10DE</v>
          </cell>
          <cell r="AJ675">
            <v>1000</v>
          </cell>
          <cell r="AK675">
            <v>2408.768</v>
          </cell>
        </row>
        <row r="676">
          <cell r="C676" t="str">
            <v>M</v>
          </cell>
          <cell r="D676" t="str">
            <v>10520304CI</v>
          </cell>
          <cell r="E676" t="str">
            <v>Maltodextrin-PBO-NS25-10DE</v>
          </cell>
          <cell r="F676" t="str">
            <v>5320</v>
          </cell>
          <cell r="G676" t="str">
            <v>1</v>
          </cell>
          <cell r="H676" t="str">
            <v>1</v>
          </cell>
          <cell r="I676" t="str">
            <v>Maltodextrin Globe Brand 019123 25 Kg.</v>
          </cell>
          <cell r="J676" t="str">
            <v>TO</v>
          </cell>
          <cell r="K676" t="str">
            <v>0030</v>
          </cell>
          <cell r="L676" t="str">
            <v>L</v>
          </cell>
          <cell r="M676" t="str">
            <v>000000000000250160</v>
          </cell>
          <cell r="N676" t="str">
            <v>Hydrochloric  Acid 35%</v>
          </cell>
          <cell r="O676" t="str">
            <v>KG</v>
          </cell>
          <cell r="P676">
            <v>0</v>
          </cell>
          <cell r="Q676" t="str">
            <v>27.08.2012</v>
          </cell>
          <cell r="R676" t="str">
            <v>31.12.9999</v>
          </cell>
          <cell r="S676">
            <v>0</v>
          </cell>
          <cell r="T676">
            <v>0</v>
          </cell>
          <cell r="U676">
            <v>0</v>
          </cell>
          <cell r="V676" t="str">
            <v>00000002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>X</v>
          </cell>
          <cell r="AB676">
            <v>0</v>
          </cell>
          <cell r="AC676">
            <v>0</v>
          </cell>
          <cell r="AD676" t="str">
            <v>0.00</v>
          </cell>
          <cell r="AE676" t="str">
            <v>0.00</v>
          </cell>
          <cell r="AF676">
            <v>0</v>
          </cell>
          <cell r="AG676">
            <v>0</v>
          </cell>
          <cell r="AH676">
            <v>0</v>
          </cell>
          <cell r="AI676" t="str">
            <v>Maltodextrin-PBO-GL25-10DE</v>
          </cell>
          <cell r="AJ676">
            <v>1000</v>
          </cell>
          <cell r="AK676">
            <v>8864.2659999999996</v>
          </cell>
        </row>
        <row r="677">
          <cell r="C677" t="str">
            <v>M</v>
          </cell>
          <cell r="D677" t="str">
            <v>10520304CI</v>
          </cell>
          <cell r="E677" t="str">
            <v>Maltodextrin-PBO-NS25-10DE</v>
          </cell>
          <cell r="F677" t="str">
            <v>5320</v>
          </cell>
          <cell r="G677" t="str">
            <v>1</v>
          </cell>
          <cell r="H677" t="str">
            <v>1</v>
          </cell>
          <cell r="I677" t="str">
            <v>Maltodextrin Globe Brand 019123 25 Kg.</v>
          </cell>
          <cell r="J677" t="str">
            <v>TO</v>
          </cell>
          <cell r="K677" t="str">
            <v>0040</v>
          </cell>
          <cell r="L677" t="str">
            <v>L</v>
          </cell>
          <cell r="M677" t="str">
            <v>000000000000250631</v>
          </cell>
          <cell r="N677" t="str">
            <v>Activated Carbon S4W10LT-01 (20 kg/Bag)</v>
          </cell>
          <cell r="O677" t="str">
            <v>KG</v>
          </cell>
          <cell r="P677">
            <v>0</v>
          </cell>
          <cell r="Q677" t="str">
            <v>06.12.2012</v>
          </cell>
          <cell r="R677" t="str">
            <v>31.12.9999</v>
          </cell>
          <cell r="S677" t="str">
            <v>500000000598</v>
          </cell>
          <cell r="T677">
            <v>0</v>
          </cell>
          <cell r="U677">
            <v>0</v>
          </cell>
          <cell r="V677" t="str">
            <v>00000003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>X</v>
          </cell>
          <cell r="AB677">
            <v>0</v>
          </cell>
          <cell r="AC677">
            <v>0</v>
          </cell>
          <cell r="AD677" t="str">
            <v>0.00</v>
          </cell>
          <cell r="AE677" t="str">
            <v>0.00</v>
          </cell>
          <cell r="AF677">
            <v>0</v>
          </cell>
          <cell r="AG677">
            <v>0</v>
          </cell>
          <cell r="AH677">
            <v>0</v>
          </cell>
          <cell r="AI677" t="str">
            <v>Maltodextrin-PBO-GL25-10DE</v>
          </cell>
          <cell r="AJ677">
            <v>1000</v>
          </cell>
          <cell r="AK677">
            <v>5540.1660000000002</v>
          </cell>
        </row>
        <row r="678">
          <cell r="C678" t="str">
            <v>M</v>
          </cell>
          <cell r="D678" t="str">
            <v>10520304CI</v>
          </cell>
          <cell r="E678" t="str">
            <v>Maltodextrin-PBO-NS25-10DE</v>
          </cell>
          <cell r="F678" t="str">
            <v>5320</v>
          </cell>
          <cell r="G678" t="str">
            <v>1</v>
          </cell>
          <cell r="H678" t="str">
            <v>1</v>
          </cell>
          <cell r="I678" t="str">
            <v>Maltodextrin Globe Brand 019123 25 Kg.</v>
          </cell>
          <cell r="J678" t="str">
            <v>TO</v>
          </cell>
          <cell r="K678" t="str">
            <v>0050</v>
          </cell>
          <cell r="L678" t="str">
            <v>L</v>
          </cell>
          <cell r="M678" t="str">
            <v>000000000000250188</v>
          </cell>
          <cell r="N678" t="str">
            <v>Filter  Aid Celatom FW-20 (20kg.)</v>
          </cell>
          <cell r="O678" t="str">
            <v>KG</v>
          </cell>
          <cell r="P678">
            <v>0</v>
          </cell>
          <cell r="Q678" t="str">
            <v>27.08.2012</v>
          </cell>
          <cell r="R678" t="str">
            <v>31.12.9999</v>
          </cell>
          <cell r="S678">
            <v>0</v>
          </cell>
          <cell r="T678">
            <v>0</v>
          </cell>
          <cell r="U678">
            <v>0</v>
          </cell>
          <cell r="V678" t="str">
            <v>00000004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>X</v>
          </cell>
          <cell r="AB678">
            <v>0</v>
          </cell>
          <cell r="AC678">
            <v>0</v>
          </cell>
          <cell r="AD678" t="str">
            <v>0.00</v>
          </cell>
          <cell r="AE678" t="str">
            <v>0.00</v>
          </cell>
          <cell r="AF678">
            <v>0</v>
          </cell>
          <cell r="AG678">
            <v>0</v>
          </cell>
          <cell r="AH678">
            <v>0</v>
          </cell>
          <cell r="AI678" t="str">
            <v>Maltodextrin-PBO-GL25-10DE</v>
          </cell>
          <cell r="AJ678">
            <v>1000</v>
          </cell>
          <cell r="AK678">
            <v>66481.994000000006</v>
          </cell>
        </row>
        <row r="679">
          <cell r="C679" t="str">
            <v>M</v>
          </cell>
          <cell r="D679" t="str">
            <v>10520304CI</v>
          </cell>
          <cell r="E679" t="str">
            <v>Maltodextrin-PBO-NS25-10DE</v>
          </cell>
          <cell r="F679" t="str">
            <v>5320</v>
          </cell>
          <cell r="G679" t="str">
            <v>1</v>
          </cell>
          <cell r="H679" t="str">
            <v>1</v>
          </cell>
          <cell r="I679" t="str">
            <v>Maltodextrin Globe Brand 019123 25 Kg.</v>
          </cell>
          <cell r="J679" t="str">
            <v>TO</v>
          </cell>
          <cell r="K679" t="str">
            <v>0060</v>
          </cell>
          <cell r="L679" t="str">
            <v>L</v>
          </cell>
          <cell r="M679" t="str">
            <v>000000000000250167</v>
          </cell>
          <cell r="N679" t="str">
            <v>Sodium Carbonate 50 kg.</v>
          </cell>
          <cell r="O679" t="str">
            <v>KG</v>
          </cell>
          <cell r="P679">
            <v>0</v>
          </cell>
          <cell r="Q679" t="str">
            <v>27.08.2012</v>
          </cell>
          <cell r="R679" t="str">
            <v>31.12.9999</v>
          </cell>
          <cell r="S679">
            <v>0</v>
          </cell>
          <cell r="T679">
            <v>0</v>
          </cell>
          <cell r="U679">
            <v>0</v>
          </cell>
          <cell r="V679" t="str">
            <v>00000005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>X</v>
          </cell>
          <cell r="AB679">
            <v>0</v>
          </cell>
          <cell r="AC679">
            <v>0</v>
          </cell>
          <cell r="AD679" t="str">
            <v>0.00</v>
          </cell>
          <cell r="AE679" t="str">
            <v>0.00</v>
          </cell>
          <cell r="AF679">
            <v>0</v>
          </cell>
          <cell r="AG679">
            <v>0</v>
          </cell>
          <cell r="AH679">
            <v>0</v>
          </cell>
          <cell r="AI679" t="str">
            <v>Maltodextrin-PBO-GL25-10DE</v>
          </cell>
          <cell r="AJ679">
            <v>1000</v>
          </cell>
          <cell r="AK679">
            <v>775.62300000000005</v>
          </cell>
        </row>
        <row r="680">
          <cell r="C680" t="str">
            <v>M</v>
          </cell>
          <cell r="D680" t="str">
            <v>10520304CI</v>
          </cell>
          <cell r="E680" t="str">
            <v>Maltodextrin-PBO-NS25-10DE</v>
          </cell>
          <cell r="F680" t="str">
            <v>5320</v>
          </cell>
          <cell r="G680" t="str">
            <v>1</v>
          </cell>
          <cell r="H680" t="str">
            <v>1</v>
          </cell>
          <cell r="I680" t="str">
            <v>Maltodextrin Globe Brand 019123 25 Kg.</v>
          </cell>
          <cell r="J680" t="str">
            <v>TO</v>
          </cell>
          <cell r="K680" t="str">
            <v>0070</v>
          </cell>
          <cell r="L680" t="str">
            <v>L</v>
          </cell>
          <cell r="M680" t="str">
            <v>000000000000200053</v>
          </cell>
          <cell r="N680" t="str">
            <v>Treated Water</v>
          </cell>
          <cell r="O680" t="str">
            <v>M3</v>
          </cell>
          <cell r="P680" t="str">
            <v>X</v>
          </cell>
          <cell r="Q680" t="str">
            <v>27.08.2012</v>
          </cell>
          <cell r="R680" t="str">
            <v>31.12.9999</v>
          </cell>
          <cell r="S680">
            <v>0</v>
          </cell>
          <cell r="T680">
            <v>0</v>
          </cell>
          <cell r="U680">
            <v>0</v>
          </cell>
          <cell r="V680" t="str">
            <v>00000006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>X</v>
          </cell>
          <cell r="AB680">
            <v>0</v>
          </cell>
          <cell r="AC680">
            <v>0</v>
          </cell>
          <cell r="AD680" t="str">
            <v>0.00</v>
          </cell>
          <cell r="AE680" t="str">
            <v>0.00</v>
          </cell>
          <cell r="AF680">
            <v>0</v>
          </cell>
          <cell r="AG680">
            <v>0</v>
          </cell>
          <cell r="AH680">
            <v>0</v>
          </cell>
          <cell r="AI680" t="str">
            <v>Maltodextrin-PBO-GL25-10DE</v>
          </cell>
          <cell r="AJ680">
            <v>1000</v>
          </cell>
          <cell r="AK680">
            <v>8864.2659999999996</v>
          </cell>
        </row>
        <row r="681">
          <cell r="C681" t="str">
            <v>M</v>
          </cell>
          <cell r="D681" t="str">
            <v>10520304CI</v>
          </cell>
          <cell r="E681" t="str">
            <v>Maltodextrin-PBO-NS25-10DE</v>
          </cell>
          <cell r="F681" t="str">
            <v>5320</v>
          </cell>
          <cell r="G681" t="str">
            <v>1</v>
          </cell>
          <cell r="H681" t="str">
            <v>1</v>
          </cell>
          <cell r="I681" t="str">
            <v>Maltodextrin Globe Brand 019123 25 Kg.</v>
          </cell>
          <cell r="J681" t="str">
            <v>TO</v>
          </cell>
          <cell r="K681" t="str">
            <v>0080</v>
          </cell>
          <cell r="L681" t="str">
            <v>L</v>
          </cell>
          <cell r="M681" t="str">
            <v>000000000000250176</v>
          </cell>
          <cell r="N681" t="str">
            <v>Electricity</v>
          </cell>
          <cell r="O681" t="str">
            <v>KWH</v>
          </cell>
          <cell r="P681">
            <v>0</v>
          </cell>
          <cell r="Q681" t="str">
            <v>27.08.2012</v>
          </cell>
          <cell r="R681" t="str">
            <v>31.12.9999</v>
          </cell>
          <cell r="S681">
            <v>0</v>
          </cell>
          <cell r="T681">
            <v>0</v>
          </cell>
          <cell r="U681">
            <v>0</v>
          </cell>
          <cell r="V681" t="str">
            <v>00000007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>X</v>
          </cell>
          <cell r="AB681">
            <v>0</v>
          </cell>
          <cell r="AC681">
            <v>0</v>
          </cell>
          <cell r="AD681" t="str">
            <v>0.00</v>
          </cell>
          <cell r="AE681" t="str">
            <v>0.00</v>
          </cell>
          <cell r="AF681">
            <v>0</v>
          </cell>
          <cell r="AG681">
            <v>0</v>
          </cell>
          <cell r="AH681">
            <v>0</v>
          </cell>
          <cell r="AI681" t="str">
            <v>Maltodextrin-PBO-GL25-10DE</v>
          </cell>
          <cell r="AJ681">
            <v>1000</v>
          </cell>
          <cell r="AK681">
            <v>720221.60699999996</v>
          </cell>
        </row>
        <row r="682">
          <cell r="C682" t="str">
            <v>M</v>
          </cell>
          <cell r="D682" t="str">
            <v>10520304CI</v>
          </cell>
          <cell r="E682" t="str">
            <v>Maltodextrin-PBO-NS25-10DE</v>
          </cell>
          <cell r="F682" t="str">
            <v>5320</v>
          </cell>
          <cell r="G682" t="str">
            <v>1</v>
          </cell>
          <cell r="H682" t="str">
            <v>1</v>
          </cell>
          <cell r="I682" t="str">
            <v>Maltodextrin Globe Brand 019123 25 Kg.</v>
          </cell>
          <cell r="J682" t="str">
            <v>TO</v>
          </cell>
          <cell r="K682" t="str">
            <v>0090</v>
          </cell>
          <cell r="L682" t="str">
            <v>L</v>
          </cell>
          <cell r="M682" t="str">
            <v>000000000000200052</v>
          </cell>
          <cell r="N682" t="str">
            <v>Steam</v>
          </cell>
          <cell r="O682" t="str">
            <v>TO</v>
          </cell>
          <cell r="P682" t="str">
            <v>X</v>
          </cell>
          <cell r="Q682" t="str">
            <v>27.08.2012</v>
          </cell>
          <cell r="R682" t="str">
            <v>31.12.9999</v>
          </cell>
          <cell r="S682">
            <v>0</v>
          </cell>
          <cell r="T682">
            <v>0</v>
          </cell>
          <cell r="U682">
            <v>0</v>
          </cell>
          <cell r="V682" t="str">
            <v>00000008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>X</v>
          </cell>
          <cell r="AB682">
            <v>0</v>
          </cell>
          <cell r="AC682">
            <v>0</v>
          </cell>
          <cell r="AD682" t="str">
            <v>0.00</v>
          </cell>
          <cell r="AE682" t="str">
            <v>0.00</v>
          </cell>
          <cell r="AF682">
            <v>0</v>
          </cell>
          <cell r="AG682">
            <v>0</v>
          </cell>
          <cell r="AH682">
            <v>0</v>
          </cell>
          <cell r="AI682" t="str">
            <v>Maltodextrin-PBO-GL25-10DE</v>
          </cell>
          <cell r="AJ682">
            <v>1000</v>
          </cell>
          <cell r="AK682">
            <v>7756.2330000000002</v>
          </cell>
        </row>
        <row r="683">
          <cell r="C683" t="str">
            <v>M</v>
          </cell>
          <cell r="D683" t="str">
            <v>10520304CI</v>
          </cell>
          <cell r="E683" t="str">
            <v>Maltodextrin-PBO-NS25-10DE</v>
          </cell>
          <cell r="F683" t="str">
            <v>5320</v>
          </cell>
          <cell r="G683" t="str">
            <v>1</v>
          </cell>
          <cell r="H683" t="str">
            <v>1</v>
          </cell>
          <cell r="I683" t="str">
            <v>Maltodextrin Globe Brand 019123 25 Kg.</v>
          </cell>
          <cell r="J683" t="str">
            <v>TO</v>
          </cell>
          <cell r="K683" t="str">
            <v>0100</v>
          </cell>
          <cell r="L683" t="str">
            <v>L</v>
          </cell>
          <cell r="M683" t="str">
            <v>000000000000605054</v>
          </cell>
          <cell r="N683" t="str">
            <v>Maltodextrin paper bag - NS 25kg</v>
          </cell>
          <cell r="O683" t="str">
            <v>EA</v>
          </cell>
          <cell r="P683">
            <v>0</v>
          </cell>
          <cell r="Q683" t="str">
            <v>27.08.2012</v>
          </cell>
          <cell r="R683" t="str">
            <v>31.12.9999</v>
          </cell>
          <cell r="S683">
            <v>0</v>
          </cell>
          <cell r="T683">
            <v>0</v>
          </cell>
          <cell r="U683">
            <v>0</v>
          </cell>
          <cell r="V683" t="str">
            <v>00000009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>X</v>
          </cell>
          <cell r="AB683">
            <v>0</v>
          </cell>
          <cell r="AC683">
            <v>0</v>
          </cell>
          <cell r="AD683" t="str">
            <v>0.00</v>
          </cell>
          <cell r="AE683" t="str">
            <v>0.00</v>
          </cell>
          <cell r="AF683">
            <v>0</v>
          </cell>
          <cell r="AG683">
            <v>0</v>
          </cell>
          <cell r="AH683">
            <v>0</v>
          </cell>
          <cell r="AI683" t="str">
            <v>Maltodextrin-PBO-GL25-10DE</v>
          </cell>
          <cell r="AJ683">
            <v>1000</v>
          </cell>
          <cell r="AK683">
            <v>40000</v>
          </cell>
        </row>
        <row r="684">
          <cell r="C684" t="str">
            <v>M</v>
          </cell>
          <cell r="D684" t="str">
            <v>10520304CI</v>
          </cell>
          <cell r="E684" t="str">
            <v>Maltodextrin-PBO-NS25-10DE</v>
          </cell>
          <cell r="F684" t="str">
            <v>5320</v>
          </cell>
          <cell r="G684" t="str">
            <v>1</v>
          </cell>
          <cell r="H684" t="str">
            <v>1</v>
          </cell>
          <cell r="I684" t="str">
            <v>Maltodextrin Globe Brand 019123 25 Kg.</v>
          </cell>
          <cell r="J684" t="str">
            <v>TO</v>
          </cell>
          <cell r="K684" t="str">
            <v>0110</v>
          </cell>
          <cell r="L684" t="str">
            <v>L</v>
          </cell>
          <cell r="M684" t="str">
            <v>000000000000250161</v>
          </cell>
          <cell r="N684" t="str">
            <v>Enzyme-GC007 (gallon/25kg.)</v>
          </cell>
          <cell r="O684" t="str">
            <v>KG</v>
          </cell>
          <cell r="P684">
            <v>0</v>
          </cell>
          <cell r="Q684" t="str">
            <v>27.08.2012</v>
          </cell>
          <cell r="R684" t="str">
            <v>31.12.9999</v>
          </cell>
          <cell r="S684">
            <v>0</v>
          </cell>
          <cell r="T684">
            <v>0</v>
          </cell>
          <cell r="U684">
            <v>0</v>
          </cell>
          <cell r="V684" t="str">
            <v>00000010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>X</v>
          </cell>
          <cell r="AB684">
            <v>0</v>
          </cell>
          <cell r="AC684">
            <v>0</v>
          </cell>
          <cell r="AD684" t="str">
            <v>0.00</v>
          </cell>
          <cell r="AE684" t="str">
            <v>0.00</v>
          </cell>
          <cell r="AF684">
            <v>0</v>
          </cell>
          <cell r="AG684">
            <v>0</v>
          </cell>
          <cell r="AH684">
            <v>0</v>
          </cell>
          <cell r="AI684" t="str">
            <v>Maltodextrin-PBO-GL25-10DE</v>
          </cell>
          <cell r="AJ684">
            <v>1000</v>
          </cell>
          <cell r="AK684">
            <v>332.41</v>
          </cell>
        </row>
        <row r="685">
          <cell r="C685" t="str">
            <v>M</v>
          </cell>
          <cell r="D685" t="str">
            <v>10530300CI</v>
          </cell>
          <cell r="E685" t="str">
            <v>Maltodextrin-PBO-GL25-14DE</v>
          </cell>
          <cell r="F685" t="str">
            <v>5320</v>
          </cell>
          <cell r="G685" t="str">
            <v>1</v>
          </cell>
          <cell r="H685" t="str">
            <v>1</v>
          </cell>
          <cell r="I685" t="str">
            <v>Maltodextrin Globe Brand 019143 25 Kg.</v>
          </cell>
          <cell r="J685" t="str">
            <v>TO</v>
          </cell>
          <cell r="K685" t="str">
            <v>0010</v>
          </cell>
          <cell r="L685" t="str">
            <v>L</v>
          </cell>
          <cell r="M685" t="str">
            <v>000000000000200050</v>
          </cell>
          <cell r="N685" t="str">
            <v>Slurry</v>
          </cell>
          <cell r="O685" t="str">
            <v>TO</v>
          </cell>
          <cell r="P685" t="str">
            <v>X</v>
          </cell>
          <cell r="Q685" t="str">
            <v>01.09.2009</v>
          </cell>
          <cell r="R685" t="str">
            <v>31.12.9999</v>
          </cell>
          <cell r="S685" t="str">
            <v>500000000106</v>
          </cell>
          <cell r="T685">
            <v>0</v>
          </cell>
          <cell r="U685">
            <v>0</v>
          </cell>
          <cell r="V685" t="str">
            <v>00000001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>X</v>
          </cell>
          <cell r="AB685">
            <v>0</v>
          </cell>
          <cell r="AC685">
            <v>0</v>
          </cell>
          <cell r="AD685" t="str">
            <v>0.00</v>
          </cell>
          <cell r="AE685" t="str">
            <v>0.00</v>
          </cell>
          <cell r="AF685">
            <v>0</v>
          </cell>
          <cell r="AG685">
            <v>0</v>
          </cell>
          <cell r="AH685">
            <v>0</v>
          </cell>
          <cell r="AI685" t="str">
            <v>Maltodextrin-PBO-GL25-14DE</v>
          </cell>
          <cell r="AJ685">
            <v>1000</v>
          </cell>
          <cell r="AK685">
            <v>2408.768</v>
          </cell>
        </row>
        <row r="686">
          <cell r="C686" t="str">
            <v>M</v>
          </cell>
          <cell r="D686" t="str">
            <v>10530300CI</v>
          </cell>
          <cell r="E686" t="str">
            <v>Maltodextrin-PBO-GL25-14DE</v>
          </cell>
          <cell r="F686" t="str">
            <v>5320</v>
          </cell>
          <cell r="G686" t="str">
            <v>1</v>
          </cell>
          <cell r="H686" t="str">
            <v>1</v>
          </cell>
          <cell r="I686" t="str">
            <v>Maltodextrin Globe Brand 019143 25 Kg.</v>
          </cell>
          <cell r="J686" t="str">
            <v>TO</v>
          </cell>
          <cell r="K686" t="str">
            <v>0020</v>
          </cell>
          <cell r="L686" t="str">
            <v>L</v>
          </cell>
          <cell r="M686" t="str">
            <v>000000000000250161</v>
          </cell>
          <cell r="N686" t="str">
            <v>Enzyme-GC007 (gallon/25kg.)</v>
          </cell>
          <cell r="O686" t="str">
            <v>KG</v>
          </cell>
          <cell r="P686">
            <v>0</v>
          </cell>
          <cell r="Q686" t="str">
            <v>01.09.2009</v>
          </cell>
          <cell r="R686" t="str">
            <v>31.12.9999</v>
          </cell>
          <cell r="S686" t="str">
            <v>500000000106</v>
          </cell>
          <cell r="T686">
            <v>0</v>
          </cell>
          <cell r="U686">
            <v>0</v>
          </cell>
          <cell r="V686" t="str">
            <v>00000002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>X</v>
          </cell>
          <cell r="AB686">
            <v>0</v>
          </cell>
          <cell r="AC686">
            <v>0</v>
          </cell>
          <cell r="AD686" t="str">
            <v>0.00</v>
          </cell>
          <cell r="AE686" t="str">
            <v>0.00</v>
          </cell>
          <cell r="AF686">
            <v>0</v>
          </cell>
          <cell r="AG686">
            <v>0</v>
          </cell>
          <cell r="AH686">
            <v>0</v>
          </cell>
          <cell r="AI686" t="str">
            <v>Maltodextrin-PBO-GL25-14DE</v>
          </cell>
          <cell r="AJ686">
            <v>1000</v>
          </cell>
          <cell r="AK686">
            <v>332.41</v>
          </cell>
        </row>
        <row r="687">
          <cell r="C687" t="str">
            <v>M</v>
          </cell>
          <cell r="D687" t="str">
            <v>10530300CI</v>
          </cell>
          <cell r="E687" t="str">
            <v>Maltodextrin-PBO-GL25-14DE</v>
          </cell>
          <cell r="F687" t="str">
            <v>5320</v>
          </cell>
          <cell r="G687" t="str">
            <v>1</v>
          </cell>
          <cell r="H687" t="str">
            <v>1</v>
          </cell>
          <cell r="I687" t="str">
            <v>Maltodextrin Globe Brand 019143 25 Kg.</v>
          </cell>
          <cell r="J687" t="str">
            <v>TO</v>
          </cell>
          <cell r="K687" t="str">
            <v>0030</v>
          </cell>
          <cell r="L687" t="str">
            <v>L</v>
          </cell>
          <cell r="M687" t="str">
            <v>000000000000250160</v>
          </cell>
          <cell r="N687" t="str">
            <v>Hydrochloric  Acid 35%</v>
          </cell>
          <cell r="O687" t="str">
            <v>KG</v>
          </cell>
          <cell r="P687">
            <v>0</v>
          </cell>
          <cell r="Q687" t="str">
            <v>01.09.2009</v>
          </cell>
          <cell r="R687" t="str">
            <v>31.12.9999</v>
          </cell>
          <cell r="S687" t="str">
            <v>500000000106</v>
          </cell>
          <cell r="T687">
            <v>0</v>
          </cell>
          <cell r="U687">
            <v>0</v>
          </cell>
          <cell r="V687" t="str">
            <v>00000004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>X</v>
          </cell>
          <cell r="AB687">
            <v>0</v>
          </cell>
          <cell r="AC687">
            <v>0</v>
          </cell>
          <cell r="AD687" t="str">
            <v>0.00</v>
          </cell>
          <cell r="AE687" t="str">
            <v>0.00</v>
          </cell>
          <cell r="AF687">
            <v>0</v>
          </cell>
          <cell r="AG687">
            <v>0</v>
          </cell>
          <cell r="AH687">
            <v>0</v>
          </cell>
          <cell r="AI687" t="str">
            <v>Maltodextrin-PBO-GL25-14DE</v>
          </cell>
          <cell r="AJ687">
            <v>1000</v>
          </cell>
          <cell r="AK687">
            <v>8864.2659999999996</v>
          </cell>
        </row>
        <row r="688">
          <cell r="C688" t="str">
            <v>M</v>
          </cell>
          <cell r="D688" t="str">
            <v>10530300CI</v>
          </cell>
          <cell r="E688" t="str">
            <v>Maltodextrin-PBO-GL25-14DE</v>
          </cell>
          <cell r="F688" t="str">
            <v>5320</v>
          </cell>
          <cell r="G688" t="str">
            <v>1</v>
          </cell>
          <cell r="H688" t="str">
            <v>1</v>
          </cell>
          <cell r="I688" t="str">
            <v>Maltodextrin Globe Brand 019143 25 Kg.</v>
          </cell>
          <cell r="J688" t="str">
            <v>TO</v>
          </cell>
          <cell r="K688" t="str">
            <v>0040</v>
          </cell>
          <cell r="L688" t="str">
            <v>L</v>
          </cell>
          <cell r="M688" t="str">
            <v>000000000000250631</v>
          </cell>
          <cell r="N688" t="str">
            <v>Activated Carbon S4W10LT-01 (20 kg/Bag)</v>
          </cell>
          <cell r="O688" t="str">
            <v>KG</v>
          </cell>
          <cell r="P688">
            <v>0</v>
          </cell>
          <cell r="Q688" t="str">
            <v>06.12.2012</v>
          </cell>
          <cell r="R688" t="str">
            <v>31.12.9999</v>
          </cell>
          <cell r="S688" t="str">
            <v>500000000598</v>
          </cell>
          <cell r="T688">
            <v>0</v>
          </cell>
          <cell r="U688">
            <v>0</v>
          </cell>
          <cell r="V688" t="str">
            <v>00000005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>X</v>
          </cell>
          <cell r="AB688">
            <v>0</v>
          </cell>
          <cell r="AC688">
            <v>0</v>
          </cell>
          <cell r="AD688" t="str">
            <v>0.00</v>
          </cell>
          <cell r="AE688" t="str">
            <v>0.00</v>
          </cell>
          <cell r="AF688">
            <v>0</v>
          </cell>
          <cell r="AG688">
            <v>0</v>
          </cell>
          <cell r="AH688">
            <v>0</v>
          </cell>
          <cell r="AI688" t="str">
            <v>Maltodextrin-PBO-GL25-14DE</v>
          </cell>
          <cell r="AJ688">
            <v>1000</v>
          </cell>
          <cell r="AK688">
            <v>5540.1660000000002</v>
          </cell>
        </row>
        <row r="689">
          <cell r="C689" t="str">
            <v>M</v>
          </cell>
          <cell r="D689" t="str">
            <v>10530300CI</v>
          </cell>
          <cell r="E689" t="str">
            <v>Maltodextrin-PBO-GL25-14DE</v>
          </cell>
          <cell r="F689" t="str">
            <v>5320</v>
          </cell>
          <cell r="G689" t="str">
            <v>1</v>
          </cell>
          <cell r="H689" t="str">
            <v>1</v>
          </cell>
          <cell r="I689" t="str">
            <v>Maltodextrin Globe Brand 019143 25 Kg.</v>
          </cell>
          <cell r="J689" t="str">
            <v>TO</v>
          </cell>
          <cell r="K689" t="str">
            <v>0050</v>
          </cell>
          <cell r="L689" t="str">
            <v>L</v>
          </cell>
          <cell r="M689" t="str">
            <v>000000000000250188</v>
          </cell>
          <cell r="N689" t="str">
            <v>Filter  Aid Celatom FW-20 (20kg.)</v>
          </cell>
          <cell r="O689" t="str">
            <v>KG</v>
          </cell>
          <cell r="P689">
            <v>0</v>
          </cell>
          <cell r="Q689" t="str">
            <v>01.09.2009</v>
          </cell>
          <cell r="R689" t="str">
            <v>31.12.9999</v>
          </cell>
          <cell r="S689" t="str">
            <v>500000000106</v>
          </cell>
          <cell r="T689">
            <v>0</v>
          </cell>
          <cell r="U689">
            <v>0</v>
          </cell>
          <cell r="V689" t="str">
            <v>00000006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>X</v>
          </cell>
          <cell r="AB689">
            <v>0</v>
          </cell>
          <cell r="AC689">
            <v>0</v>
          </cell>
          <cell r="AD689" t="str">
            <v>0.00</v>
          </cell>
          <cell r="AE689" t="str">
            <v>0.00</v>
          </cell>
          <cell r="AF689">
            <v>0</v>
          </cell>
          <cell r="AG689">
            <v>0</v>
          </cell>
          <cell r="AH689">
            <v>0</v>
          </cell>
          <cell r="AI689" t="str">
            <v>Maltodextrin-PBO-GL25-14DE</v>
          </cell>
          <cell r="AJ689">
            <v>1000</v>
          </cell>
          <cell r="AK689">
            <v>66481.994000000006</v>
          </cell>
        </row>
        <row r="690">
          <cell r="C690" t="str">
            <v>M</v>
          </cell>
          <cell r="D690" t="str">
            <v>10530300CI</v>
          </cell>
          <cell r="E690" t="str">
            <v>Maltodextrin-PBO-GL25-14DE</v>
          </cell>
          <cell r="F690" t="str">
            <v>5320</v>
          </cell>
          <cell r="G690" t="str">
            <v>1</v>
          </cell>
          <cell r="H690" t="str">
            <v>1</v>
          </cell>
          <cell r="I690" t="str">
            <v>Maltodextrin Globe Brand 019143 25 Kg.</v>
          </cell>
          <cell r="J690" t="str">
            <v>TO</v>
          </cell>
          <cell r="K690" t="str">
            <v>0060</v>
          </cell>
          <cell r="L690" t="str">
            <v>L</v>
          </cell>
          <cell r="M690" t="str">
            <v>000000000000250167</v>
          </cell>
          <cell r="N690" t="str">
            <v>Sodium Carbonate 50 kg.</v>
          </cell>
          <cell r="O690" t="str">
            <v>KG</v>
          </cell>
          <cell r="P690">
            <v>0</v>
          </cell>
          <cell r="Q690" t="str">
            <v>01.08.2010</v>
          </cell>
          <cell r="R690" t="str">
            <v>31.12.9999</v>
          </cell>
          <cell r="S690" t="str">
            <v>500000000480</v>
          </cell>
          <cell r="T690">
            <v>0</v>
          </cell>
          <cell r="U690">
            <v>0</v>
          </cell>
          <cell r="V690" t="str">
            <v>00000007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>X</v>
          </cell>
          <cell r="AB690">
            <v>0</v>
          </cell>
          <cell r="AC690">
            <v>0</v>
          </cell>
          <cell r="AD690" t="str">
            <v>0.00</v>
          </cell>
          <cell r="AE690" t="str">
            <v>0.00</v>
          </cell>
          <cell r="AF690">
            <v>0</v>
          </cell>
          <cell r="AG690">
            <v>0</v>
          </cell>
          <cell r="AH690">
            <v>0</v>
          </cell>
          <cell r="AI690" t="str">
            <v>Maltodextrin-PBO-GL25-14DE</v>
          </cell>
          <cell r="AJ690">
            <v>1000</v>
          </cell>
          <cell r="AK690">
            <v>775.62300000000005</v>
          </cell>
        </row>
        <row r="691">
          <cell r="C691" t="str">
            <v>M</v>
          </cell>
          <cell r="D691" t="str">
            <v>10530300CI</v>
          </cell>
          <cell r="E691" t="str">
            <v>Maltodextrin-PBO-GL25-14DE</v>
          </cell>
          <cell r="F691" t="str">
            <v>5320</v>
          </cell>
          <cell r="G691" t="str">
            <v>1</v>
          </cell>
          <cell r="H691" t="str">
            <v>1</v>
          </cell>
          <cell r="I691" t="str">
            <v>Maltodextrin Globe Brand 019143 25 Kg.</v>
          </cell>
          <cell r="J691" t="str">
            <v>TO</v>
          </cell>
          <cell r="K691" t="str">
            <v>0070</v>
          </cell>
          <cell r="L691" t="str">
            <v>L</v>
          </cell>
          <cell r="M691" t="str">
            <v>000000000000200053</v>
          </cell>
          <cell r="N691" t="str">
            <v>Treated Water</v>
          </cell>
          <cell r="O691" t="str">
            <v>M3</v>
          </cell>
          <cell r="P691" t="str">
            <v>X</v>
          </cell>
          <cell r="Q691" t="str">
            <v>01.09.2009</v>
          </cell>
          <cell r="R691" t="str">
            <v>31.12.9999</v>
          </cell>
          <cell r="S691" t="str">
            <v>500000000106</v>
          </cell>
          <cell r="T691">
            <v>0</v>
          </cell>
          <cell r="U691">
            <v>0</v>
          </cell>
          <cell r="V691" t="str">
            <v>00000008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>X</v>
          </cell>
          <cell r="AB691">
            <v>0</v>
          </cell>
          <cell r="AC691">
            <v>0</v>
          </cell>
          <cell r="AD691" t="str">
            <v>0.00</v>
          </cell>
          <cell r="AE691" t="str">
            <v>0.00</v>
          </cell>
          <cell r="AF691">
            <v>0</v>
          </cell>
          <cell r="AG691">
            <v>0</v>
          </cell>
          <cell r="AH691">
            <v>0</v>
          </cell>
          <cell r="AI691" t="str">
            <v>Maltodextrin-PBO-GL25-14DE</v>
          </cell>
          <cell r="AJ691">
            <v>1000</v>
          </cell>
          <cell r="AK691">
            <v>8864.2659999999996</v>
          </cell>
        </row>
        <row r="692">
          <cell r="C692" t="str">
            <v>M</v>
          </cell>
          <cell r="D692" t="str">
            <v>10530300CI</v>
          </cell>
          <cell r="E692" t="str">
            <v>Maltodextrin-PBO-GL25-14DE</v>
          </cell>
          <cell r="F692" t="str">
            <v>5320</v>
          </cell>
          <cell r="G692" t="str">
            <v>1</v>
          </cell>
          <cell r="H692" t="str">
            <v>1</v>
          </cell>
          <cell r="I692" t="str">
            <v>Maltodextrin Globe Brand 019143 25 Kg.</v>
          </cell>
          <cell r="J692" t="str">
            <v>TO</v>
          </cell>
          <cell r="K692" t="str">
            <v>0080</v>
          </cell>
          <cell r="L692" t="str">
            <v>L</v>
          </cell>
          <cell r="M692" t="str">
            <v>000000000000250176</v>
          </cell>
          <cell r="N692" t="str">
            <v>Electricity</v>
          </cell>
          <cell r="O692" t="str">
            <v>KWH</v>
          </cell>
          <cell r="P692">
            <v>0</v>
          </cell>
          <cell r="Q692" t="str">
            <v>01.09.2009</v>
          </cell>
          <cell r="R692" t="str">
            <v>31.12.9999</v>
          </cell>
          <cell r="S692" t="str">
            <v>500000000106</v>
          </cell>
          <cell r="T692">
            <v>0</v>
          </cell>
          <cell r="U692">
            <v>0</v>
          </cell>
          <cell r="V692" t="str">
            <v>00000009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>X</v>
          </cell>
          <cell r="AB692">
            <v>0</v>
          </cell>
          <cell r="AC692">
            <v>0</v>
          </cell>
          <cell r="AD692" t="str">
            <v>0.00</v>
          </cell>
          <cell r="AE692" t="str">
            <v>0.00</v>
          </cell>
          <cell r="AF692">
            <v>0</v>
          </cell>
          <cell r="AG692">
            <v>0</v>
          </cell>
          <cell r="AH692">
            <v>0</v>
          </cell>
          <cell r="AI692" t="str">
            <v>Maltodextrin-PBO-GL25-14DE</v>
          </cell>
          <cell r="AJ692">
            <v>1000</v>
          </cell>
          <cell r="AK692">
            <v>720221.60699999996</v>
          </cell>
        </row>
        <row r="693">
          <cell r="C693" t="str">
            <v>M</v>
          </cell>
          <cell r="D693" t="str">
            <v>10530300CI</v>
          </cell>
          <cell r="E693" t="str">
            <v>Maltodextrin-PBO-GL25-14DE</v>
          </cell>
          <cell r="F693" t="str">
            <v>5320</v>
          </cell>
          <cell r="G693" t="str">
            <v>1</v>
          </cell>
          <cell r="H693" t="str">
            <v>1</v>
          </cell>
          <cell r="I693" t="str">
            <v>Maltodextrin Globe Brand 019143 25 Kg.</v>
          </cell>
          <cell r="J693" t="str">
            <v>TO</v>
          </cell>
          <cell r="K693" t="str">
            <v>0090</v>
          </cell>
          <cell r="L693" t="str">
            <v>L</v>
          </cell>
          <cell r="M693" t="str">
            <v>000000000000200052</v>
          </cell>
          <cell r="N693" t="str">
            <v>Steam</v>
          </cell>
          <cell r="O693" t="str">
            <v>TO</v>
          </cell>
          <cell r="P693" t="str">
            <v>X</v>
          </cell>
          <cell r="Q693" t="str">
            <v>01.09.2009</v>
          </cell>
          <cell r="R693" t="str">
            <v>31.12.9999</v>
          </cell>
          <cell r="S693" t="str">
            <v>500000000106</v>
          </cell>
          <cell r="T693">
            <v>0</v>
          </cell>
          <cell r="U693">
            <v>0</v>
          </cell>
          <cell r="V693" t="str">
            <v>00000010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>X</v>
          </cell>
          <cell r="AB693">
            <v>0</v>
          </cell>
          <cell r="AC693">
            <v>0</v>
          </cell>
          <cell r="AD693" t="str">
            <v>0.00</v>
          </cell>
          <cell r="AE693" t="str">
            <v>0.00</v>
          </cell>
          <cell r="AF693">
            <v>0</v>
          </cell>
          <cell r="AG693">
            <v>0</v>
          </cell>
          <cell r="AH693">
            <v>0</v>
          </cell>
          <cell r="AI693" t="str">
            <v>Maltodextrin-PBO-GL25-14DE</v>
          </cell>
          <cell r="AJ693">
            <v>1000</v>
          </cell>
          <cell r="AK693">
            <v>7756.2330000000002</v>
          </cell>
        </row>
        <row r="694">
          <cell r="C694" t="str">
            <v>M</v>
          </cell>
          <cell r="D694" t="str">
            <v>10530300CI</v>
          </cell>
          <cell r="E694" t="str">
            <v>Maltodextrin-PBO-GL25-14DE</v>
          </cell>
          <cell r="F694" t="str">
            <v>5320</v>
          </cell>
          <cell r="G694" t="str">
            <v>1</v>
          </cell>
          <cell r="H694" t="str">
            <v>1</v>
          </cell>
          <cell r="I694" t="str">
            <v>Maltodextrin Globe Brand 019143 25 Kg.</v>
          </cell>
          <cell r="J694" t="str">
            <v>TO</v>
          </cell>
          <cell r="K694" t="str">
            <v>0100</v>
          </cell>
          <cell r="L694" t="str">
            <v>L</v>
          </cell>
          <cell r="M694" t="str">
            <v>000000000000601381</v>
          </cell>
          <cell r="N694" t="str">
            <v>Maltodextrin paper bag 25 kg 019143</v>
          </cell>
          <cell r="O694" t="str">
            <v>EA</v>
          </cell>
          <cell r="P694">
            <v>0</v>
          </cell>
          <cell r="Q694" t="str">
            <v>01.09.2009</v>
          </cell>
          <cell r="R694" t="str">
            <v>31.12.9999</v>
          </cell>
          <cell r="S694" t="str">
            <v>500000000106</v>
          </cell>
          <cell r="T694">
            <v>0</v>
          </cell>
          <cell r="U694">
            <v>0</v>
          </cell>
          <cell r="V694" t="str">
            <v>00000011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>X</v>
          </cell>
          <cell r="AB694">
            <v>0</v>
          </cell>
          <cell r="AC694">
            <v>0</v>
          </cell>
          <cell r="AD694" t="str">
            <v>0.00</v>
          </cell>
          <cell r="AE694" t="str">
            <v>0.00</v>
          </cell>
          <cell r="AF694">
            <v>0</v>
          </cell>
          <cell r="AG694">
            <v>0</v>
          </cell>
          <cell r="AH694">
            <v>0</v>
          </cell>
          <cell r="AI694" t="str">
            <v>Maltodextrin-PBO-GL25-14DE</v>
          </cell>
          <cell r="AJ694">
            <v>1000</v>
          </cell>
          <cell r="AK694">
            <v>40000</v>
          </cell>
        </row>
        <row r="695">
          <cell r="C695" t="str">
            <v>M</v>
          </cell>
          <cell r="D695" t="str">
            <v>10530301CI</v>
          </cell>
          <cell r="E695" t="str">
            <v>Maltodextrin-PBO-GL25-15DE</v>
          </cell>
          <cell r="F695" t="str">
            <v>5320</v>
          </cell>
          <cell r="G695" t="str">
            <v>1</v>
          </cell>
          <cell r="H695" t="str">
            <v>1</v>
          </cell>
          <cell r="I695" t="str">
            <v>Maltodextrin Globe Brand 019153 25 Kg.</v>
          </cell>
          <cell r="J695" t="str">
            <v>TO</v>
          </cell>
          <cell r="K695" t="str">
            <v>0010</v>
          </cell>
          <cell r="L695" t="str">
            <v>L</v>
          </cell>
          <cell r="M695" t="str">
            <v>000000000000200050</v>
          </cell>
          <cell r="N695" t="str">
            <v>Slurry</v>
          </cell>
          <cell r="O695" t="str">
            <v>TO</v>
          </cell>
          <cell r="P695" t="str">
            <v>X</v>
          </cell>
          <cell r="Q695" t="str">
            <v>01.09.2009</v>
          </cell>
          <cell r="R695" t="str">
            <v>31.12.9999</v>
          </cell>
          <cell r="S695" t="str">
            <v>500000000106</v>
          </cell>
          <cell r="T695">
            <v>0</v>
          </cell>
          <cell r="U695">
            <v>0</v>
          </cell>
          <cell r="V695" t="str">
            <v>00000001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>X</v>
          </cell>
          <cell r="AB695">
            <v>0</v>
          </cell>
          <cell r="AC695">
            <v>0</v>
          </cell>
          <cell r="AD695" t="str">
            <v>0.00</v>
          </cell>
          <cell r="AE695" t="str">
            <v>0.00</v>
          </cell>
          <cell r="AF695">
            <v>0</v>
          </cell>
          <cell r="AG695">
            <v>0</v>
          </cell>
          <cell r="AH695">
            <v>0</v>
          </cell>
          <cell r="AI695" t="str">
            <v>Maltodextrin-PBO-GL25-15DE</v>
          </cell>
          <cell r="AJ695">
            <v>1000</v>
          </cell>
          <cell r="AK695">
            <v>2408.768</v>
          </cell>
        </row>
        <row r="696">
          <cell r="C696" t="str">
            <v>M</v>
          </cell>
          <cell r="D696" t="str">
            <v>10530301CI</v>
          </cell>
          <cell r="E696" t="str">
            <v>Maltodextrin-PBO-GL25-15DE</v>
          </cell>
          <cell r="F696" t="str">
            <v>5320</v>
          </cell>
          <cell r="G696" t="str">
            <v>1</v>
          </cell>
          <cell r="H696" t="str">
            <v>1</v>
          </cell>
          <cell r="I696" t="str">
            <v>Maltodextrin Globe Brand 019153 25 Kg.</v>
          </cell>
          <cell r="J696" t="str">
            <v>TO</v>
          </cell>
          <cell r="K696" t="str">
            <v>0020</v>
          </cell>
          <cell r="L696" t="str">
            <v>L</v>
          </cell>
          <cell r="M696" t="str">
            <v>000000000000250161</v>
          </cell>
          <cell r="N696" t="str">
            <v>Enzyme-GC007 (gallon/25kg.)</v>
          </cell>
          <cell r="O696" t="str">
            <v>KG</v>
          </cell>
          <cell r="P696">
            <v>0</v>
          </cell>
          <cell r="Q696" t="str">
            <v>01.09.2009</v>
          </cell>
          <cell r="R696" t="str">
            <v>31.12.9999</v>
          </cell>
          <cell r="S696" t="str">
            <v>500000000106</v>
          </cell>
          <cell r="T696">
            <v>0</v>
          </cell>
          <cell r="U696">
            <v>0</v>
          </cell>
          <cell r="V696" t="str">
            <v>00000002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>X</v>
          </cell>
          <cell r="AB696">
            <v>0</v>
          </cell>
          <cell r="AC696">
            <v>0</v>
          </cell>
          <cell r="AD696" t="str">
            <v>0.00</v>
          </cell>
          <cell r="AE696" t="str">
            <v>0.00</v>
          </cell>
          <cell r="AF696">
            <v>0</v>
          </cell>
          <cell r="AG696">
            <v>0</v>
          </cell>
          <cell r="AH696">
            <v>0</v>
          </cell>
          <cell r="AI696" t="str">
            <v>Maltodextrin-PBO-GL25-15DE</v>
          </cell>
          <cell r="AJ696">
            <v>1000</v>
          </cell>
          <cell r="AK696">
            <v>443.21300000000002</v>
          </cell>
        </row>
        <row r="697">
          <cell r="C697" t="str">
            <v>M</v>
          </cell>
          <cell r="D697" t="str">
            <v>10530301CI</v>
          </cell>
          <cell r="E697" t="str">
            <v>Maltodextrin-PBO-GL25-15DE</v>
          </cell>
          <cell r="F697" t="str">
            <v>5320</v>
          </cell>
          <cell r="G697" t="str">
            <v>1</v>
          </cell>
          <cell r="H697" t="str">
            <v>1</v>
          </cell>
          <cell r="I697" t="str">
            <v>Maltodextrin Globe Brand 019153 25 Kg.</v>
          </cell>
          <cell r="J697" t="str">
            <v>TO</v>
          </cell>
          <cell r="K697" t="str">
            <v>0030</v>
          </cell>
          <cell r="L697" t="str">
            <v>L</v>
          </cell>
          <cell r="M697" t="str">
            <v>000000000000250160</v>
          </cell>
          <cell r="N697" t="str">
            <v>Hydrochloric  Acid 35%</v>
          </cell>
          <cell r="O697" t="str">
            <v>KG</v>
          </cell>
          <cell r="P697">
            <v>0</v>
          </cell>
          <cell r="Q697" t="str">
            <v>01.09.2009</v>
          </cell>
          <cell r="R697" t="str">
            <v>31.12.9999</v>
          </cell>
          <cell r="S697" t="str">
            <v>500000000106</v>
          </cell>
          <cell r="T697">
            <v>0</v>
          </cell>
          <cell r="U697">
            <v>0</v>
          </cell>
          <cell r="V697" t="str">
            <v>00000004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>X</v>
          </cell>
          <cell r="AB697">
            <v>0</v>
          </cell>
          <cell r="AC697">
            <v>0</v>
          </cell>
          <cell r="AD697" t="str">
            <v>0.00</v>
          </cell>
          <cell r="AE697" t="str">
            <v>0.00</v>
          </cell>
          <cell r="AF697">
            <v>0</v>
          </cell>
          <cell r="AG697">
            <v>0</v>
          </cell>
          <cell r="AH697">
            <v>0</v>
          </cell>
          <cell r="AI697" t="str">
            <v>Maltodextrin-PBO-GL25-15DE</v>
          </cell>
          <cell r="AJ697">
            <v>1000</v>
          </cell>
          <cell r="AK697">
            <v>8864.2659999999996</v>
          </cell>
        </row>
        <row r="698">
          <cell r="C698" t="str">
            <v>M</v>
          </cell>
          <cell r="D698" t="str">
            <v>10530301CI</v>
          </cell>
          <cell r="E698" t="str">
            <v>Maltodextrin-PBO-GL25-15DE</v>
          </cell>
          <cell r="F698" t="str">
            <v>5320</v>
          </cell>
          <cell r="G698" t="str">
            <v>1</v>
          </cell>
          <cell r="H698" t="str">
            <v>1</v>
          </cell>
          <cell r="I698" t="str">
            <v>Maltodextrin Globe Brand 019153 25 Kg.</v>
          </cell>
          <cell r="J698" t="str">
            <v>TO</v>
          </cell>
          <cell r="K698" t="str">
            <v>0040</v>
          </cell>
          <cell r="L698" t="str">
            <v>L</v>
          </cell>
          <cell r="M698" t="str">
            <v>000000000000250631</v>
          </cell>
          <cell r="N698" t="str">
            <v>Activated Carbon S4W10LT-01 (20 kg/Bag)</v>
          </cell>
          <cell r="O698" t="str">
            <v>KG</v>
          </cell>
          <cell r="P698">
            <v>0</v>
          </cell>
          <cell r="Q698" t="str">
            <v>06.12.2012</v>
          </cell>
          <cell r="R698" t="str">
            <v>31.12.9999</v>
          </cell>
          <cell r="S698" t="str">
            <v>500000000598</v>
          </cell>
          <cell r="T698">
            <v>0</v>
          </cell>
          <cell r="U698">
            <v>0</v>
          </cell>
          <cell r="V698" t="str">
            <v>00000005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>X</v>
          </cell>
          <cell r="AB698">
            <v>0</v>
          </cell>
          <cell r="AC698">
            <v>0</v>
          </cell>
          <cell r="AD698" t="str">
            <v>0.00</v>
          </cell>
          <cell r="AE698" t="str">
            <v>0.00</v>
          </cell>
          <cell r="AF698">
            <v>0</v>
          </cell>
          <cell r="AG698">
            <v>0</v>
          </cell>
          <cell r="AH698">
            <v>0</v>
          </cell>
          <cell r="AI698" t="str">
            <v>Maltodextrin-PBO-GL25-15DE</v>
          </cell>
          <cell r="AJ698">
            <v>1000</v>
          </cell>
          <cell r="AK698">
            <v>5540.1660000000002</v>
          </cell>
        </row>
        <row r="699">
          <cell r="C699" t="str">
            <v>M</v>
          </cell>
          <cell r="D699" t="str">
            <v>10530301CI</v>
          </cell>
          <cell r="E699" t="str">
            <v>Maltodextrin-PBO-GL25-15DE</v>
          </cell>
          <cell r="F699" t="str">
            <v>5320</v>
          </cell>
          <cell r="G699" t="str">
            <v>1</v>
          </cell>
          <cell r="H699" t="str">
            <v>1</v>
          </cell>
          <cell r="I699" t="str">
            <v>Maltodextrin Globe Brand 019153 25 Kg.</v>
          </cell>
          <cell r="J699" t="str">
            <v>TO</v>
          </cell>
          <cell r="K699" t="str">
            <v>0050</v>
          </cell>
          <cell r="L699" t="str">
            <v>L</v>
          </cell>
          <cell r="M699" t="str">
            <v>000000000000250188</v>
          </cell>
          <cell r="N699" t="str">
            <v>Filter  Aid Celatom FW-20 (20kg.)</v>
          </cell>
          <cell r="O699" t="str">
            <v>KG</v>
          </cell>
          <cell r="P699">
            <v>0</v>
          </cell>
          <cell r="Q699" t="str">
            <v>01.09.2009</v>
          </cell>
          <cell r="R699" t="str">
            <v>31.12.9999</v>
          </cell>
          <cell r="S699" t="str">
            <v>500000000106</v>
          </cell>
          <cell r="T699">
            <v>0</v>
          </cell>
          <cell r="U699">
            <v>0</v>
          </cell>
          <cell r="V699" t="str">
            <v>00000006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>X</v>
          </cell>
          <cell r="AB699">
            <v>0</v>
          </cell>
          <cell r="AC699">
            <v>0</v>
          </cell>
          <cell r="AD699" t="str">
            <v>0.00</v>
          </cell>
          <cell r="AE699" t="str">
            <v>0.00</v>
          </cell>
          <cell r="AF699">
            <v>0</v>
          </cell>
          <cell r="AG699">
            <v>0</v>
          </cell>
          <cell r="AH699">
            <v>0</v>
          </cell>
          <cell r="AI699" t="str">
            <v>Maltodextrin-PBO-GL25-15DE</v>
          </cell>
          <cell r="AJ699">
            <v>1000</v>
          </cell>
          <cell r="AK699">
            <v>66481.994000000006</v>
          </cell>
        </row>
        <row r="700">
          <cell r="C700" t="str">
            <v>M</v>
          </cell>
          <cell r="D700" t="str">
            <v>10530301CI</v>
          </cell>
          <cell r="E700" t="str">
            <v>Maltodextrin-PBO-GL25-15DE</v>
          </cell>
          <cell r="F700" t="str">
            <v>5320</v>
          </cell>
          <cell r="G700" t="str">
            <v>1</v>
          </cell>
          <cell r="H700" t="str">
            <v>1</v>
          </cell>
          <cell r="I700" t="str">
            <v>Maltodextrin Globe Brand 019153 25 Kg.</v>
          </cell>
          <cell r="J700" t="str">
            <v>TO</v>
          </cell>
          <cell r="K700" t="str">
            <v>0060</v>
          </cell>
          <cell r="L700" t="str">
            <v>L</v>
          </cell>
          <cell r="M700" t="str">
            <v>000000000000250167</v>
          </cell>
          <cell r="N700" t="str">
            <v>Sodium Carbonate 50 kg.</v>
          </cell>
          <cell r="O700" t="str">
            <v>KG</v>
          </cell>
          <cell r="P700">
            <v>0</v>
          </cell>
          <cell r="Q700" t="str">
            <v>01.08.2010</v>
          </cell>
          <cell r="R700" t="str">
            <v>31.12.9999</v>
          </cell>
          <cell r="S700" t="str">
            <v>500000000480</v>
          </cell>
          <cell r="T700">
            <v>0</v>
          </cell>
          <cell r="U700">
            <v>0</v>
          </cell>
          <cell r="V700" t="str">
            <v>00000007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>X</v>
          </cell>
          <cell r="AB700">
            <v>0</v>
          </cell>
          <cell r="AC700">
            <v>0</v>
          </cell>
          <cell r="AD700" t="str">
            <v>0.00</v>
          </cell>
          <cell r="AE700" t="str">
            <v>0.00</v>
          </cell>
          <cell r="AF700">
            <v>0</v>
          </cell>
          <cell r="AG700">
            <v>0</v>
          </cell>
          <cell r="AH700">
            <v>0</v>
          </cell>
          <cell r="AI700" t="str">
            <v>Maltodextrin-PBO-GL25-15DE</v>
          </cell>
          <cell r="AJ700">
            <v>1000</v>
          </cell>
          <cell r="AK700">
            <v>775.62300000000005</v>
          </cell>
        </row>
        <row r="701">
          <cell r="C701" t="str">
            <v>M</v>
          </cell>
          <cell r="D701" t="str">
            <v>10530301CI</v>
          </cell>
          <cell r="E701" t="str">
            <v>Maltodextrin-PBO-GL25-15DE</v>
          </cell>
          <cell r="F701" t="str">
            <v>5320</v>
          </cell>
          <cell r="G701" t="str">
            <v>1</v>
          </cell>
          <cell r="H701" t="str">
            <v>1</v>
          </cell>
          <cell r="I701" t="str">
            <v>Maltodextrin Globe Brand 019153 25 Kg.</v>
          </cell>
          <cell r="J701" t="str">
            <v>TO</v>
          </cell>
          <cell r="K701" t="str">
            <v>0070</v>
          </cell>
          <cell r="L701" t="str">
            <v>L</v>
          </cell>
          <cell r="M701" t="str">
            <v>000000000000200053</v>
          </cell>
          <cell r="N701" t="str">
            <v>Treated Water</v>
          </cell>
          <cell r="O701" t="str">
            <v>M3</v>
          </cell>
          <cell r="P701" t="str">
            <v>X</v>
          </cell>
          <cell r="Q701" t="str">
            <v>01.09.2009</v>
          </cell>
          <cell r="R701" t="str">
            <v>31.12.9999</v>
          </cell>
          <cell r="S701" t="str">
            <v>500000000106</v>
          </cell>
          <cell r="T701">
            <v>0</v>
          </cell>
          <cell r="U701">
            <v>0</v>
          </cell>
          <cell r="V701" t="str">
            <v>00000008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>X</v>
          </cell>
          <cell r="AB701">
            <v>0</v>
          </cell>
          <cell r="AC701">
            <v>0</v>
          </cell>
          <cell r="AD701" t="str">
            <v>0.00</v>
          </cell>
          <cell r="AE701" t="str">
            <v>0.00</v>
          </cell>
          <cell r="AF701">
            <v>0</v>
          </cell>
          <cell r="AG701">
            <v>0</v>
          </cell>
          <cell r="AH701">
            <v>0</v>
          </cell>
          <cell r="AI701" t="str">
            <v>Maltodextrin-PBO-GL25-15DE</v>
          </cell>
          <cell r="AJ701">
            <v>1000</v>
          </cell>
          <cell r="AK701">
            <v>8864.2659999999996</v>
          </cell>
        </row>
        <row r="702">
          <cell r="C702" t="str">
            <v>M</v>
          </cell>
          <cell r="D702" t="str">
            <v>10530301CI</v>
          </cell>
          <cell r="E702" t="str">
            <v>Maltodextrin-PBO-GL25-15DE</v>
          </cell>
          <cell r="F702" t="str">
            <v>5320</v>
          </cell>
          <cell r="G702" t="str">
            <v>1</v>
          </cell>
          <cell r="H702" t="str">
            <v>1</v>
          </cell>
          <cell r="I702" t="str">
            <v>Maltodextrin Globe Brand 019153 25 Kg.</v>
          </cell>
          <cell r="J702" t="str">
            <v>TO</v>
          </cell>
          <cell r="K702" t="str">
            <v>0080</v>
          </cell>
          <cell r="L702" t="str">
            <v>L</v>
          </cell>
          <cell r="M702" t="str">
            <v>000000000000250176</v>
          </cell>
          <cell r="N702" t="str">
            <v>Electricity</v>
          </cell>
          <cell r="O702" t="str">
            <v>KWH</v>
          </cell>
          <cell r="P702">
            <v>0</v>
          </cell>
          <cell r="Q702" t="str">
            <v>01.09.2009</v>
          </cell>
          <cell r="R702" t="str">
            <v>31.12.9999</v>
          </cell>
          <cell r="S702" t="str">
            <v>500000000106</v>
          </cell>
          <cell r="T702">
            <v>0</v>
          </cell>
          <cell r="U702">
            <v>0</v>
          </cell>
          <cell r="V702" t="str">
            <v>00000009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>X</v>
          </cell>
          <cell r="AB702">
            <v>0</v>
          </cell>
          <cell r="AC702">
            <v>0</v>
          </cell>
          <cell r="AD702" t="str">
            <v>0.00</v>
          </cell>
          <cell r="AE702" t="str">
            <v>0.00</v>
          </cell>
          <cell r="AF702">
            <v>0</v>
          </cell>
          <cell r="AG702">
            <v>0</v>
          </cell>
          <cell r="AH702">
            <v>0</v>
          </cell>
          <cell r="AI702" t="str">
            <v>Maltodextrin-PBO-GL25-15DE</v>
          </cell>
          <cell r="AJ702">
            <v>1000</v>
          </cell>
          <cell r="AK702">
            <v>720221.60699999996</v>
          </cell>
        </row>
        <row r="703">
          <cell r="C703" t="str">
            <v>M</v>
          </cell>
          <cell r="D703" t="str">
            <v>10530301CI</v>
          </cell>
          <cell r="E703" t="str">
            <v>Maltodextrin-PBO-GL25-15DE</v>
          </cell>
          <cell r="F703" t="str">
            <v>5320</v>
          </cell>
          <cell r="G703" t="str">
            <v>1</v>
          </cell>
          <cell r="H703" t="str">
            <v>1</v>
          </cell>
          <cell r="I703" t="str">
            <v>Maltodextrin Globe Brand 019153 25 Kg.</v>
          </cell>
          <cell r="J703" t="str">
            <v>TO</v>
          </cell>
          <cell r="K703" t="str">
            <v>0090</v>
          </cell>
          <cell r="L703" t="str">
            <v>L</v>
          </cell>
          <cell r="M703" t="str">
            <v>000000000000200052</v>
          </cell>
          <cell r="N703" t="str">
            <v>Steam</v>
          </cell>
          <cell r="O703" t="str">
            <v>TO</v>
          </cell>
          <cell r="P703" t="str">
            <v>X</v>
          </cell>
          <cell r="Q703" t="str">
            <v>01.09.2009</v>
          </cell>
          <cell r="R703" t="str">
            <v>31.12.9999</v>
          </cell>
          <cell r="S703" t="str">
            <v>500000000106</v>
          </cell>
          <cell r="T703">
            <v>0</v>
          </cell>
          <cell r="U703">
            <v>0</v>
          </cell>
          <cell r="V703" t="str">
            <v>00000010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>X</v>
          </cell>
          <cell r="AB703">
            <v>0</v>
          </cell>
          <cell r="AC703">
            <v>0</v>
          </cell>
          <cell r="AD703" t="str">
            <v>0.00</v>
          </cell>
          <cell r="AE703" t="str">
            <v>0.00</v>
          </cell>
          <cell r="AF703">
            <v>0</v>
          </cell>
          <cell r="AG703">
            <v>0</v>
          </cell>
          <cell r="AH703">
            <v>0</v>
          </cell>
          <cell r="AI703" t="str">
            <v>Maltodextrin-PBO-GL25-15DE</v>
          </cell>
          <cell r="AJ703">
            <v>1000</v>
          </cell>
          <cell r="AK703">
            <v>7756.2330000000002</v>
          </cell>
        </row>
        <row r="704">
          <cell r="C704" t="str">
            <v>M</v>
          </cell>
          <cell r="D704" t="str">
            <v>10530301CI</v>
          </cell>
          <cell r="E704" t="str">
            <v>Maltodextrin-PBO-GL25-15DE</v>
          </cell>
          <cell r="F704" t="str">
            <v>5320</v>
          </cell>
          <cell r="G704" t="str">
            <v>1</v>
          </cell>
          <cell r="H704" t="str">
            <v>1</v>
          </cell>
          <cell r="I704" t="str">
            <v>Maltodextrin Globe Brand 019153 25 Kg.</v>
          </cell>
          <cell r="J704" t="str">
            <v>TO</v>
          </cell>
          <cell r="K704" t="str">
            <v>0100</v>
          </cell>
          <cell r="L704" t="str">
            <v>L</v>
          </cell>
          <cell r="M704" t="str">
            <v>000000000000601382</v>
          </cell>
          <cell r="N704" t="str">
            <v>Maltodextrin paper bag 25 kg 019153</v>
          </cell>
          <cell r="O704" t="str">
            <v>EA</v>
          </cell>
          <cell r="P704">
            <v>0</v>
          </cell>
          <cell r="Q704" t="str">
            <v>01.09.2009</v>
          </cell>
          <cell r="R704" t="str">
            <v>31.12.9999</v>
          </cell>
          <cell r="S704" t="str">
            <v>500000000106</v>
          </cell>
          <cell r="T704">
            <v>0</v>
          </cell>
          <cell r="U704">
            <v>0</v>
          </cell>
          <cell r="V704" t="str">
            <v>00000011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>X</v>
          </cell>
          <cell r="AB704">
            <v>0</v>
          </cell>
          <cell r="AC704">
            <v>0</v>
          </cell>
          <cell r="AD704" t="str">
            <v>0.00</v>
          </cell>
          <cell r="AE704" t="str">
            <v>0.00</v>
          </cell>
          <cell r="AF704">
            <v>0</v>
          </cell>
          <cell r="AG704">
            <v>0</v>
          </cell>
          <cell r="AH704">
            <v>0</v>
          </cell>
          <cell r="AI704" t="str">
            <v>Maltodextrin-PBO-GL25-15DE</v>
          </cell>
          <cell r="AJ704">
            <v>1000</v>
          </cell>
          <cell r="AK704">
            <v>40000</v>
          </cell>
        </row>
        <row r="705">
          <cell r="C705" t="str">
            <v>M</v>
          </cell>
          <cell r="D705" t="str">
            <v>10540300CF</v>
          </cell>
          <cell r="E705" t="str">
            <v>Maltodextrin-PBO-19DE-25kg</v>
          </cell>
          <cell r="F705" t="str">
            <v>5320</v>
          </cell>
          <cell r="G705" t="str">
            <v>1</v>
          </cell>
          <cell r="H705" t="str">
            <v>1</v>
          </cell>
          <cell r="I705" t="str">
            <v>Maltodextrin Globe Brand 019193 25 Kg.</v>
          </cell>
          <cell r="J705" t="str">
            <v>TO</v>
          </cell>
          <cell r="K705" t="str">
            <v>0010</v>
          </cell>
          <cell r="L705" t="str">
            <v>L</v>
          </cell>
          <cell r="M705" t="str">
            <v>000000000000200050</v>
          </cell>
          <cell r="N705" t="str">
            <v>Slurry</v>
          </cell>
          <cell r="O705" t="str">
            <v>TO</v>
          </cell>
          <cell r="P705" t="str">
            <v>X</v>
          </cell>
          <cell r="Q705" t="str">
            <v>19.06.2013</v>
          </cell>
          <cell r="R705" t="str">
            <v>31.12.9999</v>
          </cell>
          <cell r="S705">
            <v>0</v>
          </cell>
          <cell r="T705">
            <v>0</v>
          </cell>
          <cell r="U705">
            <v>0</v>
          </cell>
          <cell r="V705" t="str">
            <v>00000001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>X</v>
          </cell>
          <cell r="AB705">
            <v>0</v>
          </cell>
          <cell r="AC705">
            <v>0</v>
          </cell>
          <cell r="AD705" t="str">
            <v>0.00</v>
          </cell>
          <cell r="AE705" t="str">
            <v>0.00</v>
          </cell>
          <cell r="AF705">
            <v>0</v>
          </cell>
          <cell r="AG705">
            <v>0</v>
          </cell>
          <cell r="AH705">
            <v>0</v>
          </cell>
          <cell r="AI705" t="str">
            <v>Maltodextrin-PBO-GL25-19DE</v>
          </cell>
          <cell r="AJ705">
            <v>1000</v>
          </cell>
          <cell r="AK705">
            <v>2408.768</v>
          </cell>
        </row>
        <row r="706">
          <cell r="C706" t="str">
            <v>M</v>
          </cell>
          <cell r="D706" t="str">
            <v>10540300CF</v>
          </cell>
          <cell r="E706" t="str">
            <v>Maltodextrin-PBO-19DE-25kg</v>
          </cell>
          <cell r="F706" t="str">
            <v>5320</v>
          </cell>
          <cell r="G706" t="str">
            <v>1</v>
          </cell>
          <cell r="H706" t="str">
            <v>1</v>
          </cell>
          <cell r="I706" t="str">
            <v>Maltodextrin Globe Brand 019193 25 Kg.</v>
          </cell>
          <cell r="J706" t="str">
            <v>TO</v>
          </cell>
          <cell r="K706" t="str">
            <v>0020</v>
          </cell>
          <cell r="L706" t="str">
            <v>L</v>
          </cell>
          <cell r="M706" t="str">
            <v>000000000000250161</v>
          </cell>
          <cell r="N706" t="str">
            <v>Enzyme-GC007 (gallon/25kg.)</v>
          </cell>
          <cell r="O706" t="str">
            <v>KG</v>
          </cell>
          <cell r="P706">
            <v>0</v>
          </cell>
          <cell r="Q706" t="str">
            <v>19.06.2013</v>
          </cell>
          <cell r="R706" t="str">
            <v>31.12.9999</v>
          </cell>
          <cell r="S706">
            <v>0</v>
          </cell>
          <cell r="T706">
            <v>0</v>
          </cell>
          <cell r="U706">
            <v>0</v>
          </cell>
          <cell r="V706" t="str">
            <v>00000002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>X</v>
          </cell>
          <cell r="AB706">
            <v>0</v>
          </cell>
          <cell r="AC706">
            <v>0</v>
          </cell>
          <cell r="AD706" t="str">
            <v>0.00</v>
          </cell>
          <cell r="AE706" t="str">
            <v>0.00</v>
          </cell>
          <cell r="AF706">
            <v>0</v>
          </cell>
          <cell r="AG706">
            <v>0</v>
          </cell>
          <cell r="AH706">
            <v>0</v>
          </cell>
          <cell r="AI706" t="str">
            <v>Maltodextrin-PBO-GL25-19DE</v>
          </cell>
          <cell r="AJ706">
            <v>1000</v>
          </cell>
          <cell r="AK706">
            <v>498.61500000000001</v>
          </cell>
        </row>
        <row r="707">
          <cell r="C707" t="str">
            <v>M</v>
          </cell>
          <cell r="D707" t="str">
            <v>10540300CF</v>
          </cell>
          <cell r="E707" t="str">
            <v>Maltodextrin-PBO-19DE-25kg</v>
          </cell>
          <cell r="F707" t="str">
            <v>5320</v>
          </cell>
          <cell r="G707" t="str">
            <v>1</v>
          </cell>
          <cell r="H707" t="str">
            <v>1</v>
          </cell>
          <cell r="I707" t="str">
            <v>Maltodextrin Globe Brand 019193 25 Kg.</v>
          </cell>
          <cell r="J707" t="str">
            <v>TO</v>
          </cell>
          <cell r="K707" t="str">
            <v>0030</v>
          </cell>
          <cell r="L707" t="str">
            <v>L</v>
          </cell>
          <cell r="M707" t="str">
            <v>000000000000250160</v>
          </cell>
          <cell r="N707" t="str">
            <v>Hydrochloric  Acid 35%</v>
          </cell>
          <cell r="O707" t="str">
            <v>KG</v>
          </cell>
          <cell r="P707">
            <v>0</v>
          </cell>
          <cell r="Q707" t="str">
            <v>19.06.2013</v>
          </cell>
          <cell r="R707" t="str">
            <v>31.12.9999</v>
          </cell>
          <cell r="S707">
            <v>0</v>
          </cell>
          <cell r="T707">
            <v>0</v>
          </cell>
          <cell r="U707">
            <v>0</v>
          </cell>
          <cell r="V707" t="str">
            <v>00000003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>X</v>
          </cell>
          <cell r="AB707">
            <v>0</v>
          </cell>
          <cell r="AC707">
            <v>0</v>
          </cell>
          <cell r="AD707" t="str">
            <v>0.00</v>
          </cell>
          <cell r="AE707" t="str">
            <v>0.00</v>
          </cell>
          <cell r="AF707">
            <v>0</v>
          </cell>
          <cell r="AG707">
            <v>0</v>
          </cell>
          <cell r="AH707">
            <v>0</v>
          </cell>
          <cell r="AI707" t="str">
            <v>Maltodextrin-PBO-GL25-19DE</v>
          </cell>
          <cell r="AJ707">
            <v>1000</v>
          </cell>
          <cell r="AK707">
            <v>8864.2659999999996</v>
          </cell>
        </row>
        <row r="708">
          <cell r="C708" t="str">
            <v>M</v>
          </cell>
          <cell r="D708" t="str">
            <v>10540300CF</v>
          </cell>
          <cell r="E708" t="str">
            <v>Maltodextrin-PBO-19DE-25kg</v>
          </cell>
          <cell r="F708" t="str">
            <v>5320</v>
          </cell>
          <cell r="G708" t="str">
            <v>1</v>
          </cell>
          <cell r="H708" t="str">
            <v>1</v>
          </cell>
          <cell r="I708" t="str">
            <v>Maltodextrin Globe Brand 019193 25 Kg.</v>
          </cell>
          <cell r="J708" t="str">
            <v>TO</v>
          </cell>
          <cell r="K708" t="str">
            <v>0040</v>
          </cell>
          <cell r="L708" t="str">
            <v>L</v>
          </cell>
          <cell r="M708" t="str">
            <v>000000000000250631</v>
          </cell>
          <cell r="N708" t="str">
            <v>Activated Carbon S4W10LT-01 (20 kg/Bag)</v>
          </cell>
          <cell r="O708" t="str">
            <v>KG</v>
          </cell>
          <cell r="P708">
            <v>0</v>
          </cell>
          <cell r="Q708" t="str">
            <v>19.06.2013</v>
          </cell>
          <cell r="R708" t="str">
            <v>31.12.9999</v>
          </cell>
          <cell r="S708">
            <v>0</v>
          </cell>
          <cell r="T708">
            <v>0</v>
          </cell>
          <cell r="U708">
            <v>0</v>
          </cell>
          <cell r="V708" t="str">
            <v>00000004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>X</v>
          </cell>
          <cell r="AB708">
            <v>0</v>
          </cell>
          <cell r="AC708">
            <v>0</v>
          </cell>
          <cell r="AD708" t="str">
            <v>0.00</v>
          </cell>
          <cell r="AE708" t="str">
            <v>0.00</v>
          </cell>
          <cell r="AF708">
            <v>0</v>
          </cell>
          <cell r="AG708">
            <v>0</v>
          </cell>
          <cell r="AH708">
            <v>0</v>
          </cell>
          <cell r="AI708" t="str">
            <v>Maltodextrin-PBO-GL25-19DE</v>
          </cell>
          <cell r="AJ708">
            <v>1000</v>
          </cell>
          <cell r="AK708">
            <v>5540.1660000000002</v>
          </cell>
        </row>
        <row r="709">
          <cell r="C709" t="str">
            <v>M</v>
          </cell>
          <cell r="D709" t="str">
            <v>10540300CF</v>
          </cell>
          <cell r="E709" t="str">
            <v>Maltodextrin-PBO-19DE-25kg</v>
          </cell>
          <cell r="F709" t="str">
            <v>5320</v>
          </cell>
          <cell r="G709" t="str">
            <v>1</v>
          </cell>
          <cell r="H709" t="str">
            <v>1</v>
          </cell>
          <cell r="I709" t="str">
            <v>Maltodextrin Globe Brand 019193 25 Kg.</v>
          </cell>
          <cell r="J709" t="str">
            <v>TO</v>
          </cell>
          <cell r="K709" t="str">
            <v>0050</v>
          </cell>
          <cell r="L709" t="str">
            <v>L</v>
          </cell>
          <cell r="M709" t="str">
            <v>000000000000250188</v>
          </cell>
          <cell r="N709" t="str">
            <v>Filter  Aid Celatom FW-20 (20kg.)</v>
          </cell>
          <cell r="O709" t="str">
            <v>KG</v>
          </cell>
          <cell r="P709">
            <v>0</v>
          </cell>
          <cell r="Q709" t="str">
            <v>19.06.2013</v>
          </cell>
          <cell r="R709" t="str">
            <v>31.12.9999</v>
          </cell>
          <cell r="S709">
            <v>0</v>
          </cell>
          <cell r="T709">
            <v>0</v>
          </cell>
          <cell r="U709">
            <v>0</v>
          </cell>
          <cell r="V709" t="str">
            <v>00000005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>X</v>
          </cell>
          <cell r="AB709">
            <v>0</v>
          </cell>
          <cell r="AC709">
            <v>0</v>
          </cell>
          <cell r="AD709" t="str">
            <v>0.00</v>
          </cell>
          <cell r="AE709" t="str">
            <v>0.00</v>
          </cell>
          <cell r="AF709">
            <v>0</v>
          </cell>
          <cell r="AG709">
            <v>0</v>
          </cell>
          <cell r="AH709">
            <v>0</v>
          </cell>
          <cell r="AI709" t="str">
            <v>Maltodextrin-PBO-GL25-19DE</v>
          </cell>
          <cell r="AJ709">
            <v>1000</v>
          </cell>
          <cell r="AK709">
            <v>66481.994000000006</v>
          </cell>
        </row>
        <row r="710">
          <cell r="C710" t="str">
            <v>M</v>
          </cell>
          <cell r="D710" t="str">
            <v>10540300CF</v>
          </cell>
          <cell r="E710" t="str">
            <v>Maltodextrin-PBO-19DE-25kg</v>
          </cell>
          <cell r="F710" t="str">
            <v>5320</v>
          </cell>
          <cell r="G710" t="str">
            <v>1</v>
          </cell>
          <cell r="H710" t="str">
            <v>1</v>
          </cell>
          <cell r="I710" t="str">
            <v>Maltodextrin Globe Brand 019193 25 Kg.</v>
          </cell>
          <cell r="J710" t="str">
            <v>TO</v>
          </cell>
          <cell r="K710" t="str">
            <v>0060</v>
          </cell>
          <cell r="L710" t="str">
            <v>L</v>
          </cell>
          <cell r="M710" t="str">
            <v>000000000000250167</v>
          </cell>
          <cell r="N710" t="str">
            <v>Sodium Carbonate 50 kg.</v>
          </cell>
          <cell r="O710" t="str">
            <v>KG</v>
          </cell>
          <cell r="P710">
            <v>0</v>
          </cell>
          <cell r="Q710" t="str">
            <v>19.06.2013</v>
          </cell>
          <cell r="R710" t="str">
            <v>31.12.9999</v>
          </cell>
          <cell r="S710">
            <v>0</v>
          </cell>
          <cell r="T710">
            <v>0</v>
          </cell>
          <cell r="U710">
            <v>0</v>
          </cell>
          <cell r="V710" t="str">
            <v>00000006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>X</v>
          </cell>
          <cell r="AB710">
            <v>0</v>
          </cell>
          <cell r="AC710">
            <v>0</v>
          </cell>
          <cell r="AD710" t="str">
            <v>0.00</v>
          </cell>
          <cell r="AE710" t="str">
            <v>0.00</v>
          </cell>
          <cell r="AF710">
            <v>0</v>
          </cell>
          <cell r="AG710">
            <v>0</v>
          </cell>
          <cell r="AH710">
            <v>0</v>
          </cell>
          <cell r="AI710" t="str">
            <v>Maltodextrin-PBO-GL25-19DE</v>
          </cell>
          <cell r="AJ710">
            <v>1000</v>
          </cell>
          <cell r="AK710">
            <v>775.62300000000005</v>
          </cell>
        </row>
        <row r="711">
          <cell r="C711" t="str">
            <v>M</v>
          </cell>
          <cell r="D711" t="str">
            <v>10540300CF</v>
          </cell>
          <cell r="E711" t="str">
            <v>Maltodextrin-PBO-19DE-25kg</v>
          </cell>
          <cell r="F711" t="str">
            <v>5320</v>
          </cell>
          <cell r="G711" t="str">
            <v>1</v>
          </cell>
          <cell r="H711" t="str">
            <v>1</v>
          </cell>
          <cell r="I711" t="str">
            <v>Maltodextrin Globe Brand 019193 25 Kg.</v>
          </cell>
          <cell r="J711" t="str">
            <v>TO</v>
          </cell>
          <cell r="K711" t="str">
            <v>0070</v>
          </cell>
          <cell r="L711" t="str">
            <v>L</v>
          </cell>
          <cell r="M711" t="str">
            <v>000000000000200053</v>
          </cell>
          <cell r="N711" t="str">
            <v>Treated Water</v>
          </cell>
          <cell r="O711" t="str">
            <v>M3</v>
          </cell>
          <cell r="P711" t="str">
            <v>X</v>
          </cell>
          <cell r="Q711" t="str">
            <v>19.06.2013</v>
          </cell>
          <cell r="R711" t="str">
            <v>31.12.9999</v>
          </cell>
          <cell r="S711">
            <v>0</v>
          </cell>
          <cell r="T711">
            <v>0</v>
          </cell>
          <cell r="U711">
            <v>0</v>
          </cell>
          <cell r="V711" t="str">
            <v>00000007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 t="str">
            <v>X</v>
          </cell>
          <cell r="AB711">
            <v>0</v>
          </cell>
          <cell r="AC711">
            <v>0</v>
          </cell>
          <cell r="AD711" t="str">
            <v>0.00</v>
          </cell>
          <cell r="AE711" t="str">
            <v>0.00</v>
          </cell>
          <cell r="AF711">
            <v>0</v>
          </cell>
          <cell r="AG711">
            <v>0</v>
          </cell>
          <cell r="AH711">
            <v>0</v>
          </cell>
          <cell r="AI711" t="str">
            <v>Maltodextrin-PBO-GL25-19DE</v>
          </cell>
          <cell r="AJ711">
            <v>1000</v>
          </cell>
          <cell r="AK711">
            <v>8864.2659999999996</v>
          </cell>
        </row>
        <row r="712">
          <cell r="C712" t="str">
            <v>M</v>
          </cell>
          <cell r="D712" t="str">
            <v>10540300CF</v>
          </cell>
          <cell r="E712" t="str">
            <v>Maltodextrin-PBO-19DE-25kg</v>
          </cell>
          <cell r="F712" t="str">
            <v>5320</v>
          </cell>
          <cell r="G712" t="str">
            <v>1</v>
          </cell>
          <cell r="H712" t="str">
            <v>1</v>
          </cell>
          <cell r="I712" t="str">
            <v>Maltodextrin Globe Brand 019193 25 Kg.</v>
          </cell>
          <cell r="J712" t="str">
            <v>TO</v>
          </cell>
          <cell r="K712" t="str">
            <v>0080</v>
          </cell>
          <cell r="L712" t="str">
            <v>L</v>
          </cell>
          <cell r="M712" t="str">
            <v>000000000000250176</v>
          </cell>
          <cell r="N712" t="str">
            <v>Electricity</v>
          </cell>
          <cell r="O712" t="str">
            <v>KWH</v>
          </cell>
          <cell r="P712">
            <v>0</v>
          </cell>
          <cell r="Q712" t="str">
            <v>19.06.2013</v>
          </cell>
          <cell r="R712" t="str">
            <v>31.12.9999</v>
          </cell>
          <cell r="S712">
            <v>0</v>
          </cell>
          <cell r="T712">
            <v>0</v>
          </cell>
          <cell r="U712">
            <v>0</v>
          </cell>
          <cell r="V712" t="str">
            <v>00000008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>X</v>
          </cell>
          <cell r="AB712">
            <v>0</v>
          </cell>
          <cell r="AC712">
            <v>0</v>
          </cell>
          <cell r="AD712" t="str">
            <v>0.00</v>
          </cell>
          <cell r="AE712" t="str">
            <v>0.00</v>
          </cell>
          <cell r="AF712">
            <v>0</v>
          </cell>
          <cell r="AG712">
            <v>0</v>
          </cell>
          <cell r="AH712">
            <v>0</v>
          </cell>
          <cell r="AI712" t="str">
            <v>Maltodextrin-PBO-GL25-19DE</v>
          </cell>
          <cell r="AJ712">
            <v>1000</v>
          </cell>
          <cell r="AK712">
            <v>720221.60699999996</v>
          </cell>
        </row>
        <row r="713">
          <cell r="C713" t="str">
            <v>M</v>
          </cell>
          <cell r="D713" t="str">
            <v>10540300CF</v>
          </cell>
          <cell r="E713" t="str">
            <v>Maltodextrin-PBO-19DE-25kg</v>
          </cell>
          <cell r="F713" t="str">
            <v>5320</v>
          </cell>
          <cell r="G713" t="str">
            <v>1</v>
          </cell>
          <cell r="H713" t="str">
            <v>1</v>
          </cell>
          <cell r="I713" t="str">
            <v>Maltodextrin Globe Brand 019193 25 Kg.</v>
          </cell>
          <cell r="J713" t="str">
            <v>TO</v>
          </cell>
          <cell r="K713" t="str">
            <v>0090</v>
          </cell>
          <cell r="L713" t="str">
            <v>L</v>
          </cell>
          <cell r="M713" t="str">
            <v>000000000000200052</v>
          </cell>
          <cell r="N713" t="str">
            <v>Steam</v>
          </cell>
          <cell r="O713" t="str">
            <v>TO</v>
          </cell>
          <cell r="P713" t="str">
            <v>X</v>
          </cell>
          <cell r="Q713" t="str">
            <v>19.06.2013</v>
          </cell>
          <cell r="R713" t="str">
            <v>31.12.9999</v>
          </cell>
          <cell r="S713">
            <v>0</v>
          </cell>
          <cell r="T713">
            <v>0</v>
          </cell>
          <cell r="U713">
            <v>0</v>
          </cell>
          <cell r="V713" t="str">
            <v>00000009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>X</v>
          </cell>
          <cell r="AB713">
            <v>0</v>
          </cell>
          <cell r="AC713">
            <v>0</v>
          </cell>
          <cell r="AD713" t="str">
            <v>0.00</v>
          </cell>
          <cell r="AE713" t="str">
            <v>0.00</v>
          </cell>
          <cell r="AF713">
            <v>0</v>
          </cell>
          <cell r="AG713">
            <v>0</v>
          </cell>
          <cell r="AH713">
            <v>0</v>
          </cell>
          <cell r="AI713" t="str">
            <v>Maltodextrin-PBO-GL25-19DE</v>
          </cell>
          <cell r="AJ713">
            <v>1000</v>
          </cell>
          <cell r="AK713">
            <v>7756.2330000000002</v>
          </cell>
        </row>
        <row r="714">
          <cell r="C714" t="str">
            <v>M</v>
          </cell>
          <cell r="D714" t="str">
            <v>10540300CF</v>
          </cell>
          <cell r="E714" t="str">
            <v>Maltodextrin-PBO-19DE-25kg</v>
          </cell>
          <cell r="F714" t="str">
            <v>5320</v>
          </cell>
          <cell r="G714" t="str">
            <v>1</v>
          </cell>
          <cell r="H714" t="str">
            <v>1</v>
          </cell>
          <cell r="I714" t="str">
            <v>Maltodextrin Globe Brand 019193 25 Kg.</v>
          </cell>
          <cell r="J714" t="str">
            <v>TO</v>
          </cell>
          <cell r="K714" t="str">
            <v>0100</v>
          </cell>
          <cell r="L714" t="str">
            <v>L</v>
          </cell>
          <cell r="M714" t="str">
            <v>000000000000605128</v>
          </cell>
          <cell r="N714" t="str">
            <v>Maltodextrin paper bag 25 kg.19DE</v>
          </cell>
          <cell r="O714" t="str">
            <v>EA</v>
          </cell>
          <cell r="P714">
            <v>0</v>
          </cell>
          <cell r="Q714" t="str">
            <v>19.06.2013</v>
          </cell>
          <cell r="R714" t="str">
            <v>31.12.9999</v>
          </cell>
          <cell r="S714">
            <v>0</v>
          </cell>
          <cell r="T714">
            <v>0</v>
          </cell>
          <cell r="U714">
            <v>0</v>
          </cell>
          <cell r="V714" t="str">
            <v>00000010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>X</v>
          </cell>
          <cell r="AB714">
            <v>0</v>
          </cell>
          <cell r="AC714">
            <v>0</v>
          </cell>
          <cell r="AD714" t="str">
            <v>0.00</v>
          </cell>
          <cell r="AE714" t="str">
            <v>0.00</v>
          </cell>
          <cell r="AF714">
            <v>0</v>
          </cell>
          <cell r="AG714">
            <v>0</v>
          </cell>
          <cell r="AH714">
            <v>0</v>
          </cell>
          <cell r="AI714" t="str">
            <v>Maltodextrin-PBO-GL25-19DE</v>
          </cell>
          <cell r="AJ714">
            <v>1000</v>
          </cell>
          <cell r="AK714">
            <v>40000</v>
          </cell>
        </row>
        <row r="715">
          <cell r="C715" t="str">
            <v>M</v>
          </cell>
          <cell r="D715" t="str">
            <v>10540300CI</v>
          </cell>
          <cell r="E715" t="str">
            <v>Maltodextrin-PBO-GL25-19DE</v>
          </cell>
          <cell r="F715" t="str">
            <v>5320</v>
          </cell>
          <cell r="G715" t="str">
            <v>1</v>
          </cell>
          <cell r="H715" t="str">
            <v>1</v>
          </cell>
          <cell r="I715" t="str">
            <v>Maltodextrin Globe Brand 019193 25 Kg.</v>
          </cell>
          <cell r="J715" t="str">
            <v>TO</v>
          </cell>
          <cell r="K715" t="str">
            <v>0010</v>
          </cell>
          <cell r="L715" t="str">
            <v>L</v>
          </cell>
          <cell r="M715" t="str">
            <v>000000000000200050</v>
          </cell>
          <cell r="N715" t="str">
            <v>Slurry</v>
          </cell>
          <cell r="O715" t="str">
            <v>TO</v>
          </cell>
          <cell r="P715" t="str">
            <v>X</v>
          </cell>
          <cell r="Q715" t="str">
            <v>01.09.2009</v>
          </cell>
          <cell r="R715" t="str">
            <v>31.12.9999</v>
          </cell>
          <cell r="S715" t="str">
            <v>500000000106</v>
          </cell>
          <cell r="T715">
            <v>0</v>
          </cell>
          <cell r="U715">
            <v>0</v>
          </cell>
          <cell r="V715" t="str">
            <v>00000001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>X</v>
          </cell>
          <cell r="AB715">
            <v>0</v>
          </cell>
          <cell r="AC715">
            <v>0</v>
          </cell>
          <cell r="AD715" t="str">
            <v>0.00</v>
          </cell>
          <cell r="AE715" t="str">
            <v>0.00</v>
          </cell>
          <cell r="AF715">
            <v>0</v>
          </cell>
          <cell r="AG715">
            <v>0</v>
          </cell>
          <cell r="AH715">
            <v>0</v>
          </cell>
          <cell r="AI715" t="str">
            <v>Maltodextrin-PBO-GL25-19DE</v>
          </cell>
          <cell r="AJ715">
            <v>1000</v>
          </cell>
          <cell r="AK715">
            <v>2408.768</v>
          </cell>
        </row>
        <row r="716">
          <cell r="C716" t="str">
            <v>M</v>
          </cell>
          <cell r="D716" t="str">
            <v>10540300CI</v>
          </cell>
          <cell r="E716" t="str">
            <v>Maltodextrin-PBO-GL25-19DE</v>
          </cell>
          <cell r="F716" t="str">
            <v>5320</v>
          </cell>
          <cell r="G716" t="str">
            <v>1</v>
          </cell>
          <cell r="H716" t="str">
            <v>1</v>
          </cell>
          <cell r="I716" t="str">
            <v>Maltodextrin Globe Brand 019193 25 Kg.</v>
          </cell>
          <cell r="J716" t="str">
            <v>TO</v>
          </cell>
          <cell r="K716" t="str">
            <v>0020</v>
          </cell>
          <cell r="L716" t="str">
            <v>L</v>
          </cell>
          <cell r="M716" t="str">
            <v>000000000000250161</v>
          </cell>
          <cell r="N716" t="str">
            <v>Enzyme-GC007 (gallon/25kg.)</v>
          </cell>
          <cell r="O716" t="str">
            <v>KG</v>
          </cell>
          <cell r="P716">
            <v>0</v>
          </cell>
          <cell r="Q716" t="str">
            <v>01.09.2009</v>
          </cell>
          <cell r="R716" t="str">
            <v>31.12.9999</v>
          </cell>
          <cell r="S716" t="str">
            <v>500000000106</v>
          </cell>
          <cell r="T716">
            <v>0</v>
          </cell>
          <cell r="U716">
            <v>0</v>
          </cell>
          <cell r="V716" t="str">
            <v>00000002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>X</v>
          </cell>
          <cell r="AB716">
            <v>0</v>
          </cell>
          <cell r="AC716">
            <v>0</v>
          </cell>
          <cell r="AD716" t="str">
            <v>0.00</v>
          </cell>
          <cell r="AE716" t="str">
            <v>0.00</v>
          </cell>
          <cell r="AF716">
            <v>0</v>
          </cell>
          <cell r="AG716">
            <v>0</v>
          </cell>
          <cell r="AH716">
            <v>0</v>
          </cell>
          <cell r="AI716" t="str">
            <v>Maltodextrin-PBO-GL25-19DE</v>
          </cell>
          <cell r="AJ716">
            <v>1000</v>
          </cell>
          <cell r="AK716">
            <v>498.61500000000001</v>
          </cell>
        </row>
        <row r="717">
          <cell r="C717" t="str">
            <v>M</v>
          </cell>
          <cell r="D717" t="str">
            <v>10540300CI</v>
          </cell>
          <cell r="E717" t="str">
            <v>Maltodextrin-PBO-GL25-19DE</v>
          </cell>
          <cell r="F717" t="str">
            <v>5320</v>
          </cell>
          <cell r="G717" t="str">
            <v>1</v>
          </cell>
          <cell r="H717" t="str">
            <v>1</v>
          </cell>
          <cell r="I717" t="str">
            <v>Maltodextrin Globe Brand 019193 25 Kg.</v>
          </cell>
          <cell r="J717" t="str">
            <v>TO</v>
          </cell>
          <cell r="K717" t="str">
            <v>0030</v>
          </cell>
          <cell r="L717" t="str">
            <v>L</v>
          </cell>
          <cell r="M717" t="str">
            <v>000000000000250160</v>
          </cell>
          <cell r="N717" t="str">
            <v>Hydrochloric  Acid 35%</v>
          </cell>
          <cell r="O717" t="str">
            <v>KG</v>
          </cell>
          <cell r="P717">
            <v>0</v>
          </cell>
          <cell r="Q717" t="str">
            <v>01.09.2009</v>
          </cell>
          <cell r="R717" t="str">
            <v>31.12.9999</v>
          </cell>
          <cell r="S717" t="str">
            <v>500000000106</v>
          </cell>
          <cell r="T717">
            <v>0</v>
          </cell>
          <cell r="U717">
            <v>0</v>
          </cell>
          <cell r="V717" t="str">
            <v>00000004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>X</v>
          </cell>
          <cell r="AB717">
            <v>0</v>
          </cell>
          <cell r="AC717">
            <v>0</v>
          </cell>
          <cell r="AD717" t="str">
            <v>0.00</v>
          </cell>
          <cell r="AE717" t="str">
            <v>0.00</v>
          </cell>
          <cell r="AF717">
            <v>0</v>
          </cell>
          <cell r="AG717">
            <v>0</v>
          </cell>
          <cell r="AH717">
            <v>0</v>
          </cell>
          <cell r="AI717" t="str">
            <v>Maltodextrin-PBO-GL25-19DE</v>
          </cell>
          <cell r="AJ717">
            <v>1000</v>
          </cell>
          <cell r="AK717">
            <v>8864.2659999999996</v>
          </cell>
        </row>
        <row r="718">
          <cell r="C718" t="str">
            <v>M</v>
          </cell>
          <cell r="D718" t="str">
            <v>10540300CI</v>
          </cell>
          <cell r="E718" t="str">
            <v>Maltodextrin-PBO-GL25-19DE</v>
          </cell>
          <cell r="F718" t="str">
            <v>5320</v>
          </cell>
          <cell r="G718" t="str">
            <v>1</v>
          </cell>
          <cell r="H718" t="str">
            <v>1</v>
          </cell>
          <cell r="I718" t="str">
            <v>Maltodextrin Globe Brand 019193 25 Kg.</v>
          </cell>
          <cell r="J718" t="str">
            <v>TO</v>
          </cell>
          <cell r="K718" t="str">
            <v>0040</v>
          </cell>
          <cell r="L718" t="str">
            <v>L</v>
          </cell>
          <cell r="M718" t="str">
            <v>000000000000250631</v>
          </cell>
          <cell r="N718" t="str">
            <v>Activated Carbon S4W10LT-01 (20 kg/Bag)</v>
          </cell>
          <cell r="O718" t="str">
            <v>KG</v>
          </cell>
          <cell r="P718">
            <v>0</v>
          </cell>
          <cell r="Q718" t="str">
            <v>06.12.2012</v>
          </cell>
          <cell r="R718" t="str">
            <v>31.12.9999</v>
          </cell>
          <cell r="S718" t="str">
            <v>500000000598</v>
          </cell>
          <cell r="T718">
            <v>0</v>
          </cell>
          <cell r="U718">
            <v>0</v>
          </cell>
          <cell r="V718" t="str">
            <v>00000005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>X</v>
          </cell>
          <cell r="AB718">
            <v>0</v>
          </cell>
          <cell r="AC718">
            <v>0</v>
          </cell>
          <cell r="AD718" t="str">
            <v>0.00</v>
          </cell>
          <cell r="AE718" t="str">
            <v>0.00</v>
          </cell>
          <cell r="AF718">
            <v>0</v>
          </cell>
          <cell r="AG718">
            <v>0</v>
          </cell>
          <cell r="AH718">
            <v>0</v>
          </cell>
          <cell r="AI718" t="str">
            <v>Maltodextrin-PBO-GL25-19DE</v>
          </cell>
          <cell r="AJ718">
            <v>1000</v>
          </cell>
          <cell r="AK718">
            <v>5540.1660000000002</v>
          </cell>
        </row>
        <row r="719">
          <cell r="C719" t="str">
            <v>M</v>
          </cell>
          <cell r="D719" t="str">
            <v>10540300CI</v>
          </cell>
          <cell r="E719" t="str">
            <v>Maltodextrin-PBO-GL25-19DE</v>
          </cell>
          <cell r="F719" t="str">
            <v>5320</v>
          </cell>
          <cell r="G719" t="str">
            <v>1</v>
          </cell>
          <cell r="H719" t="str">
            <v>1</v>
          </cell>
          <cell r="I719" t="str">
            <v>Maltodextrin Globe Brand 019193 25 Kg.</v>
          </cell>
          <cell r="J719" t="str">
            <v>TO</v>
          </cell>
          <cell r="K719" t="str">
            <v>0050</v>
          </cell>
          <cell r="L719" t="str">
            <v>L</v>
          </cell>
          <cell r="M719" t="str">
            <v>000000000000250188</v>
          </cell>
          <cell r="N719" t="str">
            <v>Filter  Aid Celatom FW-20 (20kg.)</v>
          </cell>
          <cell r="O719" t="str">
            <v>KG</v>
          </cell>
          <cell r="P719">
            <v>0</v>
          </cell>
          <cell r="Q719" t="str">
            <v>01.09.2009</v>
          </cell>
          <cell r="R719" t="str">
            <v>31.12.9999</v>
          </cell>
          <cell r="S719" t="str">
            <v>500000000106</v>
          </cell>
          <cell r="T719">
            <v>0</v>
          </cell>
          <cell r="U719">
            <v>0</v>
          </cell>
          <cell r="V719" t="str">
            <v>00000006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>X</v>
          </cell>
          <cell r="AB719">
            <v>0</v>
          </cell>
          <cell r="AC719">
            <v>0</v>
          </cell>
          <cell r="AD719" t="str">
            <v>0.00</v>
          </cell>
          <cell r="AE719" t="str">
            <v>0.00</v>
          </cell>
          <cell r="AF719">
            <v>0</v>
          </cell>
          <cell r="AG719">
            <v>0</v>
          </cell>
          <cell r="AH719">
            <v>0</v>
          </cell>
          <cell r="AI719" t="str">
            <v>Maltodextrin-PBO-GL25-19DE</v>
          </cell>
          <cell r="AJ719">
            <v>1000</v>
          </cell>
          <cell r="AK719">
            <v>66481.994000000006</v>
          </cell>
        </row>
        <row r="720">
          <cell r="C720" t="str">
            <v>M</v>
          </cell>
          <cell r="D720" t="str">
            <v>10540300CI</v>
          </cell>
          <cell r="E720" t="str">
            <v>Maltodextrin-PBO-GL25-19DE</v>
          </cell>
          <cell r="F720" t="str">
            <v>5320</v>
          </cell>
          <cell r="G720" t="str">
            <v>1</v>
          </cell>
          <cell r="H720" t="str">
            <v>1</v>
          </cell>
          <cell r="I720" t="str">
            <v>Maltodextrin Globe Brand 019193 25 Kg.</v>
          </cell>
          <cell r="J720" t="str">
            <v>TO</v>
          </cell>
          <cell r="K720" t="str">
            <v>0060</v>
          </cell>
          <cell r="L720" t="str">
            <v>L</v>
          </cell>
          <cell r="M720" t="str">
            <v>000000000000250167</v>
          </cell>
          <cell r="N720" t="str">
            <v>Sodium Carbonate 50 kg.</v>
          </cell>
          <cell r="O720" t="str">
            <v>KG</v>
          </cell>
          <cell r="P720">
            <v>0</v>
          </cell>
          <cell r="Q720" t="str">
            <v>01.08.2010</v>
          </cell>
          <cell r="R720" t="str">
            <v>31.12.9999</v>
          </cell>
          <cell r="S720" t="str">
            <v>500000000480</v>
          </cell>
          <cell r="T720">
            <v>0</v>
          </cell>
          <cell r="U720">
            <v>0</v>
          </cell>
          <cell r="V720" t="str">
            <v>00000007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>X</v>
          </cell>
          <cell r="AB720">
            <v>0</v>
          </cell>
          <cell r="AC720">
            <v>0</v>
          </cell>
          <cell r="AD720" t="str">
            <v>0.00</v>
          </cell>
          <cell r="AE720" t="str">
            <v>0.00</v>
          </cell>
          <cell r="AF720">
            <v>0</v>
          </cell>
          <cell r="AG720">
            <v>0</v>
          </cell>
          <cell r="AH720">
            <v>0</v>
          </cell>
          <cell r="AI720" t="str">
            <v>Maltodextrin-PBO-GL25-19DE</v>
          </cell>
          <cell r="AJ720">
            <v>1000</v>
          </cell>
          <cell r="AK720">
            <v>775.62300000000005</v>
          </cell>
        </row>
        <row r="721">
          <cell r="C721" t="str">
            <v>M</v>
          </cell>
          <cell r="D721" t="str">
            <v>10540300CI</v>
          </cell>
          <cell r="E721" t="str">
            <v>Maltodextrin-PBO-GL25-19DE</v>
          </cell>
          <cell r="F721" t="str">
            <v>5320</v>
          </cell>
          <cell r="G721" t="str">
            <v>1</v>
          </cell>
          <cell r="H721" t="str">
            <v>1</v>
          </cell>
          <cell r="I721" t="str">
            <v>Maltodextrin Globe Brand 019193 25 Kg.</v>
          </cell>
          <cell r="J721" t="str">
            <v>TO</v>
          </cell>
          <cell r="K721" t="str">
            <v>0070</v>
          </cell>
          <cell r="L721" t="str">
            <v>L</v>
          </cell>
          <cell r="M721" t="str">
            <v>000000000000200053</v>
          </cell>
          <cell r="N721" t="str">
            <v>Treated Water</v>
          </cell>
          <cell r="O721" t="str">
            <v>M3</v>
          </cell>
          <cell r="P721" t="str">
            <v>X</v>
          </cell>
          <cell r="Q721" t="str">
            <v>01.09.2009</v>
          </cell>
          <cell r="R721" t="str">
            <v>31.12.9999</v>
          </cell>
          <cell r="S721" t="str">
            <v>500000000106</v>
          </cell>
          <cell r="T721">
            <v>0</v>
          </cell>
          <cell r="U721">
            <v>0</v>
          </cell>
          <cell r="V721" t="str">
            <v>00000008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>X</v>
          </cell>
          <cell r="AB721">
            <v>0</v>
          </cell>
          <cell r="AC721">
            <v>0</v>
          </cell>
          <cell r="AD721" t="str">
            <v>0.00</v>
          </cell>
          <cell r="AE721" t="str">
            <v>0.00</v>
          </cell>
          <cell r="AF721">
            <v>0</v>
          </cell>
          <cell r="AG721">
            <v>0</v>
          </cell>
          <cell r="AH721">
            <v>0</v>
          </cell>
          <cell r="AI721" t="str">
            <v>Maltodextrin-PBO-GL25-19DE</v>
          </cell>
          <cell r="AJ721">
            <v>1000</v>
          </cell>
          <cell r="AK721">
            <v>8864.2659999999996</v>
          </cell>
        </row>
        <row r="722">
          <cell r="C722" t="str">
            <v>M</v>
          </cell>
          <cell r="D722" t="str">
            <v>10540300CI</v>
          </cell>
          <cell r="E722" t="str">
            <v>Maltodextrin-PBO-GL25-19DE</v>
          </cell>
          <cell r="F722" t="str">
            <v>5320</v>
          </cell>
          <cell r="G722" t="str">
            <v>1</v>
          </cell>
          <cell r="H722" t="str">
            <v>1</v>
          </cell>
          <cell r="I722" t="str">
            <v>Maltodextrin Globe Brand 019193 25 Kg.</v>
          </cell>
          <cell r="J722" t="str">
            <v>TO</v>
          </cell>
          <cell r="K722" t="str">
            <v>0080</v>
          </cell>
          <cell r="L722" t="str">
            <v>L</v>
          </cell>
          <cell r="M722" t="str">
            <v>000000000000250176</v>
          </cell>
          <cell r="N722" t="str">
            <v>Electricity</v>
          </cell>
          <cell r="O722" t="str">
            <v>KWH</v>
          </cell>
          <cell r="P722">
            <v>0</v>
          </cell>
          <cell r="Q722" t="str">
            <v>01.09.2009</v>
          </cell>
          <cell r="R722" t="str">
            <v>31.12.9999</v>
          </cell>
          <cell r="S722" t="str">
            <v>500000000106</v>
          </cell>
          <cell r="T722">
            <v>0</v>
          </cell>
          <cell r="U722">
            <v>0</v>
          </cell>
          <cell r="V722" t="str">
            <v>00000009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>X</v>
          </cell>
          <cell r="AB722">
            <v>0</v>
          </cell>
          <cell r="AC722">
            <v>0</v>
          </cell>
          <cell r="AD722" t="str">
            <v>0.00</v>
          </cell>
          <cell r="AE722" t="str">
            <v>0.00</v>
          </cell>
          <cell r="AF722">
            <v>0</v>
          </cell>
          <cell r="AG722">
            <v>0</v>
          </cell>
          <cell r="AH722">
            <v>0</v>
          </cell>
          <cell r="AI722" t="str">
            <v>Maltodextrin-PBO-GL25-19DE</v>
          </cell>
          <cell r="AJ722">
            <v>1000</v>
          </cell>
          <cell r="AK722">
            <v>720221.60699999996</v>
          </cell>
        </row>
        <row r="723">
          <cell r="C723" t="str">
            <v>M</v>
          </cell>
          <cell r="D723" t="str">
            <v>10540300CI</v>
          </cell>
          <cell r="E723" t="str">
            <v>Maltodextrin-PBO-GL25-19DE</v>
          </cell>
          <cell r="F723" t="str">
            <v>5320</v>
          </cell>
          <cell r="G723" t="str">
            <v>1</v>
          </cell>
          <cell r="H723" t="str">
            <v>1</v>
          </cell>
          <cell r="I723" t="str">
            <v>Maltodextrin Globe Brand 019193 25 Kg.</v>
          </cell>
          <cell r="J723" t="str">
            <v>TO</v>
          </cell>
          <cell r="K723" t="str">
            <v>0090</v>
          </cell>
          <cell r="L723" t="str">
            <v>L</v>
          </cell>
          <cell r="M723" t="str">
            <v>000000000000200052</v>
          </cell>
          <cell r="N723" t="str">
            <v>Steam</v>
          </cell>
          <cell r="O723" t="str">
            <v>TO</v>
          </cell>
          <cell r="P723" t="str">
            <v>X</v>
          </cell>
          <cell r="Q723" t="str">
            <v>01.09.2009</v>
          </cell>
          <cell r="R723" t="str">
            <v>31.12.9999</v>
          </cell>
          <cell r="S723" t="str">
            <v>500000000106</v>
          </cell>
          <cell r="T723">
            <v>0</v>
          </cell>
          <cell r="U723">
            <v>0</v>
          </cell>
          <cell r="V723" t="str">
            <v>00000010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>X</v>
          </cell>
          <cell r="AB723">
            <v>0</v>
          </cell>
          <cell r="AC723">
            <v>0</v>
          </cell>
          <cell r="AD723" t="str">
            <v>0.00</v>
          </cell>
          <cell r="AE723" t="str">
            <v>0.00</v>
          </cell>
          <cell r="AF723">
            <v>0</v>
          </cell>
          <cell r="AG723">
            <v>0</v>
          </cell>
          <cell r="AH723">
            <v>0</v>
          </cell>
          <cell r="AI723" t="str">
            <v>Maltodextrin-PBO-GL25-19DE</v>
          </cell>
          <cell r="AJ723">
            <v>1000</v>
          </cell>
          <cell r="AK723">
            <v>7756.2330000000002</v>
          </cell>
        </row>
        <row r="724">
          <cell r="C724" t="str">
            <v>M</v>
          </cell>
          <cell r="D724" t="str">
            <v>10540300CI</v>
          </cell>
          <cell r="E724" t="str">
            <v>Maltodextrin-PBO-GL25-19DE</v>
          </cell>
          <cell r="F724" t="str">
            <v>5320</v>
          </cell>
          <cell r="G724" t="str">
            <v>1</v>
          </cell>
          <cell r="H724" t="str">
            <v>1</v>
          </cell>
          <cell r="I724" t="str">
            <v>Maltodextrin Globe Brand 019193 25 Kg.</v>
          </cell>
          <cell r="J724" t="str">
            <v>TO</v>
          </cell>
          <cell r="K724" t="str">
            <v>0100</v>
          </cell>
          <cell r="L724" t="str">
            <v>L</v>
          </cell>
          <cell r="M724" t="str">
            <v>000000000000601383</v>
          </cell>
          <cell r="N724" t="str">
            <v>Maltodextrin paper bag 25 kg 019193</v>
          </cell>
          <cell r="O724" t="str">
            <v>EA</v>
          </cell>
          <cell r="P724">
            <v>0</v>
          </cell>
          <cell r="Q724" t="str">
            <v>01.09.2009</v>
          </cell>
          <cell r="R724" t="str">
            <v>31.12.9999</v>
          </cell>
          <cell r="S724" t="str">
            <v>500000000106</v>
          </cell>
          <cell r="T724">
            <v>0</v>
          </cell>
          <cell r="U724">
            <v>0</v>
          </cell>
          <cell r="V724" t="str">
            <v>00000011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>X</v>
          </cell>
          <cell r="AB724">
            <v>0</v>
          </cell>
          <cell r="AC724">
            <v>0</v>
          </cell>
          <cell r="AD724" t="str">
            <v>0.00</v>
          </cell>
          <cell r="AE724" t="str">
            <v>0.00</v>
          </cell>
          <cell r="AF724">
            <v>0</v>
          </cell>
          <cell r="AG724">
            <v>0</v>
          </cell>
          <cell r="AH724">
            <v>0</v>
          </cell>
          <cell r="AI724" t="str">
            <v>Maltodextrin-PBO-GL25-19DE</v>
          </cell>
          <cell r="AJ724">
            <v>1000</v>
          </cell>
          <cell r="AK724">
            <v>40000</v>
          </cell>
        </row>
      </sheetData>
      <sheetData sheetId="8"/>
      <sheetData sheetId="9" refreshError="1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OM (Revise)"/>
      <sheetName val="Actual - Glucose"/>
      <sheetName val="Actual - HMS"/>
      <sheetName val="Actual -Malto"/>
      <sheetName val="Summary BOM"/>
      <sheetName val="From P'Au"/>
      <sheetName val="Sheet3"/>
      <sheetName val="BOM"/>
      <sheetName val="Glucose"/>
      <sheetName val="DS"/>
      <sheetName val="Sheet1"/>
    </sheetNames>
    <sheetDataSet>
      <sheetData sheetId="0">
        <row r="3">
          <cell r="A3">
            <v>1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>
        <row r="2">
          <cell r="C2" t="str">
            <v>BOM catego</v>
          </cell>
          <cell r="D2" t="str">
            <v>Material</v>
          </cell>
          <cell r="E2" t="str">
            <v>Description</v>
          </cell>
          <cell r="F2" t="str">
            <v>Plant</v>
          </cell>
          <cell r="G2" t="str">
            <v>BOM Usage</v>
          </cell>
          <cell r="H2" t="str">
            <v>Alternativ</v>
          </cell>
          <cell r="I2" t="str">
            <v>Alt. BOM TEXT</v>
          </cell>
          <cell r="J2" t="str">
            <v>Base Unit</v>
          </cell>
          <cell r="K2" t="str">
            <v>Item</v>
          </cell>
          <cell r="L2" t="str">
            <v>Item Categ</v>
          </cell>
          <cell r="M2" t="str">
            <v>Component</v>
          </cell>
          <cell r="N2" t="str">
            <v>Comp. Desc.</v>
          </cell>
          <cell r="O2" t="str">
            <v>Unit</v>
          </cell>
          <cell r="P2" t="str">
            <v>Assy.</v>
          </cell>
          <cell r="Q2" t="str">
            <v>Valid From</v>
          </cell>
          <cell r="R2" t="str">
            <v>Valid To</v>
          </cell>
          <cell r="S2" t="str">
            <v>Change No.</v>
          </cell>
          <cell r="T2" t="str">
            <v>Phantom It</v>
          </cell>
          <cell r="U2" t="str">
            <v>Sort Strin</v>
          </cell>
          <cell r="V2" t="str">
            <v>Item ID</v>
          </cell>
          <cell r="W2" t="str">
            <v>Change No</v>
          </cell>
          <cell r="X2" t="str">
            <v>Alt Item G</v>
          </cell>
          <cell r="Y2" t="str">
            <v>Fixed Qty</v>
          </cell>
          <cell r="Z2" t="str">
            <v>Long Text</v>
          </cell>
          <cell r="AA2" t="str">
            <v>Item rel.</v>
          </cell>
          <cell r="AB2" t="str">
            <v>Bulk mater</v>
          </cell>
          <cell r="AC2" t="str">
            <v>Rec. allow</v>
          </cell>
          <cell r="AD2" t="str">
            <v>Comp. scra</v>
          </cell>
          <cell r="AE2" t="str">
            <v>Op. scrap</v>
          </cell>
          <cell r="AF2" t="str">
            <v>Net scrap</v>
          </cell>
          <cell r="AG2" t="str">
            <v>Issue loc.</v>
          </cell>
          <cell r="AH2" t="str">
            <v>ALE ind.</v>
          </cell>
          <cell r="AI2" t="str">
            <v>BOM Text</v>
          </cell>
          <cell r="AJ2" t="str">
            <v>Base Quant</v>
          </cell>
          <cell r="AK2" t="str">
            <v>Quantity</v>
          </cell>
        </row>
        <row r="3">
          <cell r="C3" t="str">
            <v>M</v>
          </cell>
          <cell r="D3" t="str">
            <v>01000300AB</v>
          </cell>
          <cell r="E3" t="str">
            <v>Glucose Syrup-BK-37/28</v>
          </cell>
          <cell r="F3" t="str">
            <v>5320</v>
          </cell>
          <cell r="G3" t="str">
            <v>1</v>
          </cell>
          <cell r="H3" t="str">
            <v>1</v>
          </cell>
          <cell r="I3" t="str">
            <v>Glucose Syrup 37 Be'/Tanker Year</v>
          </cell>
          <cell r="J3" t="str">
            <v>TO</v>
          </cell>
          <cell r="K3" t="str">
            <v>0010</v>
          </cell>
          <cell r="L3" t="str">
            <v>L</v>
          </cell>
          <cell r="M3" t="str">
            <v>000000000000200050</v>
          </cell>
          <cell r="N3" t="str">
            <v>Slurry</v>
          </cell>
          <cell r="O3" t="str">
            <v>TO</v>
          </cell>
          <cell r="P3" t="str">
            <v>X</v>
          </cell>
          <cell r="Q3" t="str">
            <v>01.09.2009</v>
          </cell>
          <cell r="R3" t="str">
            <v>31.12.9999</v>
          </cell>
          <cell r="S3" t="str">
            <v>500000000106</v>
          </cell>
          <cell r="T3">
            <v>0</v>
          </cell>
          <cell r="U3">
            <v>0</v>
          </cell>
          <cell r="V3" t="str">
            <v>00000001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 t="str">
            <v>X</v>
          </cell>
          <cell r="AB3">
            <v>0</v>
          </cell>
          <cell r="AC3">
            <v>0</v>
          </cell>
          <cell r="AD3" t="str">
            <v>0.00</v>
          </cell>
          <cell r="AE3" t="str">
            <v>0.00</v>
          </cell>
          <cell r="AF3">
            <v>0</v>
          </cell>
          <cell r="AG3">
            <v>0</v>
          </cell>
          <cell r="AH3">
            <v>0</v>
          </cell>
          <cell r="AI3" t="str">
            <v>Glucose Syrup-BK-37/28</v>
          </cell>
          <cell r="AJ3">
            <v>1000</v>
          </cell>
          <cell r="AK3">
            <v>1578.9469999999999</v>
          </cell>
        </row>
        <row r="4">
          <cell r="C4" t="str">
            <v>M</v>
          </cell>
          <cell r="D4" t="str">
            <v>01000300AB</v>
          </cell>
          <cell r="E4" t="str">
            <v>Glucose Syrup-BK-37/28</v>
          </cell>
          <cell r="F4" t="str">
            <v>5320</v>
          </cell>
          <cell r="G4" t="str">
            <v>1</v>
          </cell>
          <cell r="H4" t="str">
            <v>1</v>
          </cell>
          <cell r="I4" t="str">
            <v>Glucose Syrup 37 Be'/Tanker Year</v>
          </cell>
          <cell r="J4" t="str">
            <v>TO</v>
          </cell>
          <cell r="K4" t="str">
            <v>0030</v>
          </cell>
          <cell r="L4" t="str">
            <v>L</v>
          </cell>
          <cell r="M4" t="str">
            <v>000000000000250152</v>
          </cell>
          <cell r="N4" t="str">
            <v>Sodium Matabisulphite 25kg.</v>
          </cell>
          <cell r="O4" t="str">
            <v>KG</v>
          </cell>
          <cell r="P4">
            <v>0</v>
          </cell>
          <cell r="Q4" t="str">
            <v>01.09.2009</v>
          </cell>
          <cell r="R4" t="str">
            <v>31.12.9999</v>
          </cell>
          <cell r="S4" t="str">
            <v>500000000106</v>
          </cell>
          <cell r="T4">
            <v>0</v>
          </cell>
          <cell r="U4">
            <v>0</v>
          </cell>
          <cell r="V4" t="str">
            <v>00000003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 t="str">
            <v>X</v>
          </cell>
          <cell r="AB4">
            <v>0</v>
          </cell>
          <cell r="AC4">
            <v>0</v>
          </cell>
          <cell r="AD4" t="str">
            <v>0.00</v>
          </cell>
          <cell r="AE4" t="str">
            <v>0.00</v>
          </cell>
          <cell r="AF4">
            <v>0</v>
          </cell>
          <cell r="AG4">
            <v>0</v>
          </cell>
          <cell r="AH4">
            <v>0</v>
          </cell>
          <cell r="AI4" t="str">
            <v>Glucose Syrup-BK-37/28</v>
          </cell>
          <cell r="AJ4">
            <v>1000</v>
          </cell>
          <cell r="AK4">
            <v>566.52599999999995</v>
          </cell>
        </row>
        <row r="5">
          <cell r="C5" t="str">
            <v>M</v>
          </cell>
          <cell r="D5" t="str">
            <v>01000300AB</v>
          </cell>
          <cell r="E5" t="str">
            <v>Glucose Syrup-BK-37/28</v>
          </cell>
          <cell r="F5" t="str">
            <v>5320</v>
          </cell>
          <cell r="G5" t="str">
            <v>1</v>
          </cell>
          <cell r="H5" t="str">
            <v>1</v>
          </cell>
          <cell r="I5" t="str">
            <v>Glucose Syrup 37 Be'/Tanker Year</v>
          </cell>
          <cell r="J5" t="str">
            <v>TO</v>
          </cell>
          <cell r="K5" t="str">
            <v>0040</v>
          </cell>
          <cell r="L5" t="str">
            <v>L</v>
          </cell>
          <cell r="M5" t="str">
            <v>000000000000250160</v>
          </cell>
          <cell r="N5" t="str">
            <v>Hydrochloric  Acid 35%</v>
          </cell>
          <cell r="O5" t="str">
            <v>KG</v>
          </cell>
          <cell r="P5">
            <v>0</v>
          </cell>
          <cell r="Q5" t="str">
            <v>01.09.2009</v>
          </cell>
          <cell r="R5" t="str">
            <v>31.12.9999</v>
          </cell>
          <cell r="S5" t="str">
            <v>500000000106</v>
          </cell>
          <cell r="T5">
            <v>0</v>
          </cell>
          <cell r="U5">
            <v>0</v>
          </cell>
          <cell r="V5" t="str">
            <v>00000004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 t="str">
            <v>X</v>
          </cell>
          <cell r="AB5">
            <v>0</v>
          </cell>
          <cell r="AC5">
            <v>0</v>
          </cell>
          <cell r="AD5" t="str">
            <v>0.00</v>
          </cell>
          <cell r="AE5" t="str">
            <v>0.00</v>
          </cell>
          <cell r="AF5">
            <v>0</v>
          </cell>
          <cell r="AG5">
            <v>0</v>
          </cell>
          <cell r="AH5">
            <v>0</v>
          </cell>
          <cell r="AI5" t="str">
            <v>Glucose Syrup-BK-37/28</v>
          </cell>
          <cell r="AJ5">
            <v>1000</v>
          </cell>
          <cell r="AK5">
            <v>32684.210999999999</v>
          </cell>
        </row>
        <row r="6">
          <cell r="C6" t="str">
            <v>M</v>
          </cell>
          <cell r="D6" t="str">
            <v>01000300AB</v>
          </cell>
          <cell r="E6" t="str">
            <v>Glucose Syrup-BK-37/28</v>
          </cell>
          <cell r="F6" t="str">
            <v>5320</v>
          </cell>
          <cell r="G6" t="str">
            <v>1</v>
          </cell>
          <cell r="H6" t="str">
            <v>1</v>
          </cell>
          <cell r="I6" t="str">
            <v>Glucose Syrup 37 Be'/Tanker Year</v>
          </cell>
          <cell r="J6" t="str">
            <v>TO</v>
          </cell>
          <cell r="K6" t="str">
            <v>0050</v>
          </cell>
          <cell r="L6" t="str">
            <v>L</v>
          </cell>
          <cell r="M6" t="str">
            <v>000000000000250187</v>
          </cell>
          <cell r="N6" t="str">
            <v>Sodium  Hydroxide (โซดาไฟ) 50%</v>
          </cell>
          <cell r="O6" t="str">
            <v>KG</v>
          </cell>
          <cell r="P6">
            <v>0</v>
          </cell>
          <cell r="Q6" t="str">
            <v>01.09.2009</v>
          </cell>
          <cell r="R6" t="str">
            <v>31.12.9999</v>
          </cell>
          <cell r="S6" t="str">
            <v>500000000106</v>
          </cell>
          <cell r="T6">
            <v>0</v>
          </cell>
          <cell r="U6">
            <v>0</v>
          </cell>
          <cell r="V6" t="str">
            <v>00000005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 t="str">
            <v>X</v>
          </cell>
          <cell r="AB6">
            <v>0</v>
          </cell>
          <cell r="AC6">
            <v>0</v>
          </cell>
          <cell r="AD6" t="str">
            <v>0.00</v>
          </cell>
          <cell r="AE6" t="str">
            <v>0.00</v>
          </cell>
          <cell r="AF6">
            <v>0</v>
          </cell>
          <cell r="AG6">
            <v>0</v>
          </cell>
          <cell r="AH6">
            <v>0</v>
          </cell>
          <cell r="AI6" t="str">
            <v>Glucose Syrup-BK-37/28</v>
          </cell>
          <cell r="AJ6">
            <v>1000</v>
          </cell>
          <cell r="AK6">
            <v>29052.632000000001</v>
          </cell>
        </row>
        <row r="7">
          <cell r="C7" t="str">
            <v>M</v>
          </cell>
          <cell r="D7" t="str">
            <v>01000300AB</v>
          </cell>
          <cell r="E7" t="str">
            <v>Glucose Syrup-BK-37/28</v>
          </cell>
          <cell r="F7" t="str">
            <v>5320</v>
          </cell>
          <cell r="G7" t="str">
            <v>1</v>
          </cell>
          <cell r="H7" t="str">
            <v>1</v>
          </cell>
          <cell r="I7" t="str">
            <v>Glucose Syrup 37 Be'/Tanker Year</v>
          </cell>
          <cell r="J7" t="str">
            <v>TO</v>
          </cell>
          <cell r="K7" t="str">
            <v>0070</v>
          </cell>
          <cell r="L7" t="str">
            <v>L</v>
          </cell>
          <cell r="M7" t="str">
            <v>000000000000250814</v>
          </cell>
          <cell r="N7" t="str">
            <v>Filter Aid K700  20kg.</v>
          </cell>
          <cell r="O7" t="str">
            <v>KG</v>
          </cell>
          <cell r="P7">
            <v>0</v>
          </cell>
          <cell r="Q7" t="str">
            <v>01.09.2009</v>
          </cell>
          <cell r="R7" t="str">
            <v>31.12.9999</v>
          </cell>
          <cell r="S7" t="str">
            <v>500000000106</v>
          </cell>
          <cell r="T7">
            <v>0</v>
          </cell>
          <cell r="U7">
            <v>0</v>
          </cell>
          <cell r="V7" t="str">
            <v>00000007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 t="str">
            <v>X</v>
          </cell>
          <cell r="AB7">
            <v>0</v>
          </cell>
          <cell r="AC7">
            <v>0</v>
          </cell>
          <cell r="AD7" t="str">
            <v>0.00</v>
          </cell>
          <cell r="AE7" t="str">
            <v>0.00</v>
          </cell>
          <cell r="AF7">
            <v>0</v>
          </cell>
          <cell r="AG7">
            <v>0</v>
          </cell>
          <cell r="AH7">
            <v>0</v>
          </cell>
          <cell r="AI7" t="str">
            <v>Glucose Syrup-BK-37/28</v>
          </cell>
          <cell r="AJ7">
            <v>1000</v>
          </cell>
          <cell r="AK7">
            <v>7263.1580000000004</v>
          </cell>
        </row>
        <row r="8">
          <cell r="C8" t="str">
            <v>M</v>
          </cell>
          <cell r="D8" t="str">
            <v>01000300AB</v>
          </cell>
          <cell r="E8" t="str">
            <v>Glucose Syrup-BK-37/28</v>
          </cell>
          <cell r="F8" t="str">
            <v>5320</v>
          </cell>
          <cell r="G8" t="str">
            <v>1</v>
          </cell>
          <cell r="H8" t="str">
            <v>1</v>
          </cell>
          <cell r="I8" t="str">
            <v>Glucose Syrup 37 Be'/Tanker Year</v>
          </cell>
          <cell r="J8" t="str">
            <v>TO</v>
          </cell>
          <cell r="K8" t="str">
            <v>0080</v>
          </cell>
          <cell r="L8" t="str">
            <v>L</v>
          </cell>
          <cell r="M8" t="str">
            <v>000000000000250162</v>
          </cell>
          <cell r="N8" t="str">
            <v>Sodium  Carbonate 20 Kg./Bag</v>
          </cell>
          <cell r="O8" t="str">
            <v>KG</v>
          </cell>
          <cell r="P8">
            <v>0</v>
          </cell>
          <cell r="Q8" t="str">
            <v>01.08.2010</v>
          </cell>
          <cell r="R8" t="str">
            <v>31.12.9999</v>
          </cell>
          <cell r="S8" t="str">
            <v>500000000480</v>
          </cell>
          <cell r="T8">
            <v>0</v>
          </cell>
          <cell r="U8">
            <v>0</v>
          </cell>
          <cell r="V8" t="str">
            <v>00000008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 t="str">
            <v>X</v>
          </cell>
          <cell r="AB8">
            <v>0</v>
          </cell>
          <cell r="AC8">
            <v>0</v>
          </cell>
          <cell r="AD8" t="str">
            <v>0.00</v>
          </cell>
          <cell r="AE8" t="str">
            <v>0.00</v>
          </cell>
          <cell r="AF8">
            <v>0</v>
          </cell>
          <cell r="AG8">
            <v>0</v>
          </cell>
          <cell r="AH8">
            <v>0</v>
          </cell>
          <cell r="AI8" t="str">
            <v>Glucose Syrup-BK-37/28</v>
          </cell>
          <cell r="AJ8">
            <v>1000</v>
          </cell>
          <cell r="AK8">
            <v>508.42099999999999</v>
          </cell>
        </row>
        <row r="9">
          <cell r="C9" t="str">
            <v>M</v>
          </cell>
          <cell r="D9" t="str">
            <v>01000300AB</v>
          </cell>
          <cell r="E9" t="str">
            <v>Glucose Syrup-BK-37/28</v>
          </cell>
          <cell r="F9" t="str">
            <v>5320</v>
          </cell>
          <cell r="G9" t="str">
            <v>1</v>
          </cell>
          <cell r="H9" t="str">
            <v>1</v>
          </cell>
          <cell r="I9" t="str">
            <v>Glucose Syrup 37 Be'/Tanker Year</v>
          </cell>
          <cell r="J9" t="str">
            <v>TO</v>
          </cell>
          <cell r="K9" t="str">
            <v>0090</v>
          </cell>
          <cell r="L9" t="str">
            <v>L</v>
          </cell>
          <cell r="M9" t="str">
            <v>000000000000200053</v>
          </cell>
          <cell r="N9" t="str">
            <v>Treated Water</v>
          </cell>
          <cell r="O9" t="str">
            <v>M3</v>
          </cell>
          <cell r="P9" t="str">
            <v>X</v>
          </cell>
          <cell r="Q9" t="str">
            <v>01.09.2009</v>
          </cell>
          <cell r="R9" t="str">
            <v>31.12.9999</v>
          </cell>
          <cell r="S9" t="str">
            <v>500000000106</v>
          </cell>
          <cell r="T9">
            <v>0</v>
          </cell>
          <cell r="U9">
            <v>0</v>
          </cell>
          <cell r="V9" t="str">
            <v>00000009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 t="str">
            <v>X</v>
          </cell>
          <cell r="AB9">
            <v>0</v>
          </cell>
          <cell r="AC9">
            <v>0</v>
          </cell>
          <cell r="AD9" t="str">
            <v>0.00</v>
          </cell>
          <cell r="AE9" t="str">
            <v>0.00</v>
          </cell>
          <cell r="AF9">
            <v>0</v>
          </cell>
          <cell r="AG9">
            <v>0</v>
          </cell>
          <cell r="AH9">
            <v>0</v>
          </cell>
          <cell r="AI9" t="str">
            <v>Glucose Syrup-BK-37/28</v>
          </cell>
          <cell r="AJ9">
            <v>1000</v>
          </cell>
          <cell r="AK9">
            <v>7263.1580000000004</v>
          </cell>
        </row>
        <row r="10">
          <cell r="C10" t="str">
            <v>M</v>
          </cell>
          <cell r="D10" t="str">
            <v>01000300AB</v>
          </cell>
          <cell r="E10" t="str">
            <v>Glucose Syrup-BK-37/28</v>
          </cell>
          <cell r="F10" t="str">
            <v>5320</v>
          </cell>
          <cell r="G10" t="str">
            <v>1</v>
          </cell>
          <cell r="H10" t="str">
            <v>1</v>
          </cell>
          <cell r="I10" t="str">
            <v>Glucose Syrup 37 Be'/Tanker Year</v>
          </cell>
          <cell r="J10" t="str">
            <v>TO</v>
          </cell>
          <cell r="K10" t="str">
            <v>0100</v>
          </cell>
          <cell r="L10" t="str">
            <v>L</v>
          </cell>
          <cell r="M10" t="str">
            <v>000000000000250176</v>
          </cell>
          <cell r="N10" t="str">
            <v>Electricity</v>
          </cell>
          <cell r="O10" t="str">
            <v>KWH</v>
          </cell>
          <cell r="P10">
            <v>0</v>
          </cell>
          <cell r="Q10" t="str">
            <v>01.09.2009</v>
          </cell>
          <cell r="R10" t="str">
            <v>31.12.9999</v>
          </cell>
          <cell r="S10" t="str">
            <v>500000000106</v>
          </cell>
          <cell r="T10">
            <v>0</v>
          </cell>
          <cell r="U10">
            <v>0</v>
          </cell>
          <cell r="V10" t="str">
            <v>00000010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 t="str">
            <v>X</v>
          </cell>
          <cell r="AB10">
            <v>0</v>
          </cell>
          <cell r="AC10">
            <v>0</v>
          </cell>
          <cell r="AD10" t="str">
            <v>0.00</v>
          </cell>
          <cell r="AE10" t="str">
            <v>0.00</v>
          </cell>
          <cell r="AF10">
            <v>0</v>
          </cell>
          <cell r="AG10">
            <v>0</v>
          </cell>
          <cell r="AH10">
            <v>0</v>
          </cell>
          <cell r="AI10" t="str">
            <v>Glucose Syrup-BK-37/28</v>
          </cell>
          <cell r="AJ10">
            <v>1000</v>
          </cell>
          <cell r="AK10">
            <v>47210.525999999998</v>
          </cell>
        </row>
        <row r="11">
          <cell r="C11" t="str">
            <v>M</v>
          </cell>
          <cell r="D11" t="str">
            <v>01000300AB</v>
          </cell>
          <cell r="E11" t="str">
            <v>Glucose Syrup-BK-37/28</v>
          </cell>
          <cell r="F11" t="str">
            <v>5320</v>
          </cell>
          <cell r="G11" t="str">
            <v>1</v>
          </cell>
          <cell r="H11" t="str">
            <v>1</v>
          </cell>
          <cell r="I11" t="str">
            <v>Glucose Syrup 37 Be'/Tanker Year</v>
          </cell>
          <cell r="J11" t="str">
            <v>TO</v>
          </cell>
          <cell r="K11" t="str">
            <v>0110</v>
          </cell>
          <cell r="L11" t="str">
            <v>L</v>
          </cell>
          <cell r="M11" t="str">
            <v>000000000000200052</v>
          </cell>
          <cell r="N11" t="str">
            <v>Steam</v>
          </cell>
          <cell r="O11" t="str">
            <v>TO</v>
          </cell>
          <cell r="P11" t="str">
            <v>X</v>
          </cell>
          <cell r="Q11" t="str">
            <v>01.09.2009</v>
          </cell>
          <cell r="R11" t="str">
            <v>31.12.9999</v>
          </cell>
          <cell r="S11" t="str">
            <v>500000000106</v>
          </cell>
          <cell r="T11">
            <v>0</v>
          </cell>
          <cell r="U11">
            <v>0</v>
          </cell>
          <cell r="V11" t="str">
            <v>00000011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 t="str">
            <v>X</v>
          </cell>
          <cell r="AB11">
            <v>0</v>
          </cell>
          <cell r="AC11">
            <v>0</v>
          </cell>
          <cell r="AD11" t="str">
            <v>0.00</v>
          </cell>
          <cell r="AE11" t="str">
            <v>0.00</v>
          </cell>
          <cell r="AF11">
            <v>0</v>
          </cell>
          <cell r="AG11">
            <v>0</v>
          </cell>
          <cell r="AH11">
            <v>0</v>
          </cell>
          <cell r="AI11" t="str">
            <v>Glucose Syrup-BK-37/28</v>
          </cell>
          <cell r="AJ11">
            <v>1000</v>
          </cell>
          <cell r="AK11">
            <v>1452.6320000000001</v>
          </cell>
        </row>
        <row r="12">
          <cell r="C12" t="str">
            <v>M</v>
          </cell>
          <cell r="D12" t="str">
            <v>01000300AB</v>
          </cell>
          <cell r="E12" t="str">
            <v>Glucose Syrup-BK-37/28</v>
          </cell>
          <cell r="F12" t="str">
            <v>5320</v>
          </cell>
          <cell r="G12" t="str">
            <v>1</v>
          </cell>
          <cell r="H12" t="str">
            <v>1</v>
          </cell>
          <cell r="I12" t="str">
            <v>Glucose Syrup 37 Be'/Tanker Year</v>
          </cell>
          <cell r="J12" t="str">
            <v>TO</v>
          </cell>
          <cell r="K12" t="str">
            <v>0120</v>
          </cell>
          <cell r="L12" t="str">
            <v>L</v>
          </cell>
          <cell r="M12" t="str">
            <v>000000000000250166</v>
          </cell>
          <cell r="N12" t="str">
            <v>Termamyl Classic (NON GMOS) 30kg./DR.</v>
          </cell>
          <cell r="O12" t="str">
            <v>KG</v>
          </cell>
          <cell r="P12">
            <v>0</v>
          </cell>
          <cell r="Q12" t="str">
            <v>01.01.2011</v>
          </cell>
          <cell r="R12" t="str">
            <v>31.12.9999</v>
          </cell>
          <cell r="S12">
            <v>0</v>
          </cell>
          <cell r="T12">
            <v>0</v>
          </cell>
          <cell r="U12">
            <v>0</v>
          </cell>
          <cell r="V12" t="str">
            <v>00000014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 t="str">
            <v>X</v>
          </cell>
          <cell r="AB12">
            <v>0</v>
          </cell>
          <cell r="AC12">
            <v>0</v>
          </cell>
          <cell r="AD12" t="str">
            <v>0.00</v>
          </cell>
          <cell r="AE12" t="str">
            <v>0.00</v>
          </cell>
          <cell r="AF12">
            <v>0</v>
          </cell>
          <cell r="AG12">
            <v>0</v>
          </cell>
          <cell r="AH12">
            <v>0</v>
          </cell>
          <cell r="AI12" t="str">
            <v>Glucose Syrup-BK-37/28</v>
          </cell>
          <cell r="AJ12">
            <v>1000</v>
          </cell>
          <cell r="AK12">
            <v>546</v>
          </cell>
        </row>
        <row r="13">
          <cell r="C13" t="str">
            <v>M</v>
          </cell>
          <cell r="D13" t="str">
            <v>01000300AB</v>
          </cell>
          <cell r="E13" t="str">
            <v>Glucose Syrup-BK-37/28</v>
          </cell>
          <cell r="F13" t="str">
            <v>5320</v>
          </cell>
          <cell r="G13" t="str">
            <v>1</v>
          </cell>
          <cell r="H13" t="str">
            <v>1</v>
          </cell>
          <cell r="I13" t="str">
            <v>Glucose Syrup 37 Be'/Tanker Year</v>
          </cell>
          <cell r="J13" t="str">
            <v>TO</v>
          </cell>
          <cell r="K13" t="str">
            <v>0130</v>
          </cell>
          <cell r="L13" t="str">
            <v>L</v>
          </cell>
          <cell r="M13" t="str">
            <v>000000000000250631</v>
          </cell>
          <cell r="N13" t="str">
            <v>Activated Carbon S4W10LT-01 (20 kg/Bag)</v>
          </cell>
          <cell r="O13" t="str">
            <v>KG</v>
          </cell>
          <cell r="P13">
            <v>0</v>
          </cell>
          <cell r="Q13" t="str">
            <v>03.01.2013</v>
          </cell>
          <cell r="R13" t="str">
            <v>31.12.9999</v>
          </cell>
          <cell r="S13" t="str">
            <v>500000000603</v>
          </cell>
          <cell r="T13">
            <v>0</v>
          </cell>
          <cell r="U13">
            <v>0</v>
          </cell>
          <cell r="V13" t="str">
            <v>00000015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 t="str">
            <v>X</v>
          </cell>
          <cell r="AB13">
            <v>0</v>
          </cell>
          <cell r="AC13">
            <v>0</v>
          </cell>
          <cell r="AD13" t="str">
            <v>0.00</v>
          </cell>
          <cell r="AE13" t="str">
            <v>0.00</v>
          </cell>
          <cell r="AF13">
            <v>0</v>
          </cell>
          <cell r="AG13">
            <v>0</v>
          </cell>
          <cell r="AH13">
            <v>0</v>
          </cell>
          <cell r="AI13" t="str">
            <v>Glucose Syrup-BK-37/28</v>
          </cell>
          <cell r="AJ13">
            <v>1000</v>
          </cell>
          <cell r="AK13">
            <v>225</v>
          </cell>
        </row>
        <row r="14">
          <cell r="C14" t="str">
            <v>M</v>
          </cell>
          <cell r="D14" t="str">
            <v>01000300AB</v>
          </cell>
          <cell r="E14" t="str">
            <v>Glucose Syrup-BK-37/28</v>
          </cell>
          <cell r="F14" t="str">
            <v>5320</v>
          </cell>
          <cell r="G14" t="str">
            <v>1</v>
          </cell>
          <cell r="H14" t="str">
            <v>1</v>
          </cell>
          <cell r="I14" t="str">
            <v>Glucose Syrup 37 Be'/Tanker Year</v>
          </cell>
          <cell r="J14" t="str">
            <v>TO</v>
          </cell>
          <cell r="K14" t="str">
            <v>0140</v>
          </cell>
          <cell r="L14" t="str">
            <v>L</v>
          </cell>
          <cell r="M14" t="str">
            <v>000000000000250750</v>
          </cell>
          <cell r="N14" t="str">
            <v>Activated Carbon YL303(20kg/bag)</v>
          </cell>
          <cell r="O14" t="str">
            <v>KG</v>
          </cell>
          <cell r="P14">
            <v>0</v>
          </cell>
          <cell r="Q14" t="str">
            <v>03.01.2013</v>
          </cell>
          <cell r="R14" t="str">
            <v>31.12.9999</v>
          </cell>
          <cell r="S14" t="str">
            <v>500000000603</v>
          </cell>
          <cell r="T14">
            <v>0</v>
          </cell>
          <cell r="U14">
            <v>0</v>
          </cell>
          <cell r="V14" t="str">
            <v>00000017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 t="str">
            <v>X</v>
          </cell>
          <cell r="AB14">
            <v>0</v>
          </cell>
          <cell r="AC14">
            <v>0</v>
          </cell>
          <cell r="AD14" t="str">
            <v>0.00</v>
          </cell>
          <cell r="AE14" t="str">
            <v>0.00</v>
          </cell>
          <cell r="AF14">
            <v>0</v>
          </cell>
          <cell r="AG14">
            <v>0</v>
          </cell>
          <cell r="AH14">
            <v>0</v>
          </cell>
          <cell r="AI14" t="str">
            <v>Glucose Syrup-BK-37/28</v>
          </cell>
          <cell r="AJ14">
            <v>1000</v>
          </cell>
          <cell r="AK14">
            <v>675</v>
          </cell>
        </row>
        <row r="15">
          <cell r="C15" t="str">
            <v>M</v>
          </cell>
          <cell r="D15" t="str">
            <v>01000300AF</v>
          </cell>
          <cell r="E15" t="str">
            <v>Glucose Syrup-ISO-41/27</v>
          </cell>
          <cell r="F15" t="str">
            <v>5320</v>
          </cell>
          <cell r="G15" t="str">
            <v>1</v>
          </cell>
          <cell r="H15" t="str">
            <v>1</v>
          </cell>
          <cell r="I15" t="str">
            <v>Glucose Syrup 37 Be'/Tanker Year</v>
          </cell>
          <cell r="J15" t="str">
            <v>TO</v>
          </cell>
          <cell r="K15" t="str">
            <v>0010</v>
          </cell>
          <cell r="L15" t="str">
            <v>L</v>
          </cell>
          <cell r="M15" t="str">
            <v>000000000000200050</v>
          </cell>
          <cell r="N15" t="str">
            <v>Slurry</v>
          </cell>
          <cell r="O15" t="str">
            <v>TO</v>
          </cell>
          <cell r="P15" t="str">
            <v>X</v>
          </cell>
          <cell r="Q15" t="str">
            <v>26.03.2010</v>
          </cell>
          <cell r="R15" t="str">
            <v>31.12.9999</v>
          </cell>
          <cell r="S15">
            <v>0</v>
          </cell>
          <cell r="T15">
            <v>0</v>
          </cell>
          <cell r="U15">
            <v>0</v>
          </cell>
          <cell r="V15" t="str">
            <v>00000001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 t="str">
            <v>X</v>
          </cell>
          <cell r="AB15">
            <v>0</v>
          </cell>
          <cell r="AC15">
            <v>0</v>
          </cell>
          <cell r="AD15" t="str">
            <v>0.00</v>
          </cell>
          <cell r="AE15" t="str">
            <v>0.00</v>
          </cell>
          <cell r="AF15">
            <v>0</v>
          </cell>
          <cell r="AG15">
            <v>0</v>
          </cell>
          <cell r="AH15">
            <v>0</v>
          </cell>
          <cell r="AI15" t="str">
            <v>Glucose Syrup-BK-37/28</v>
          </cell>
          <cell r="AJ15">
            <v>1000</v>
          </cell>
          <cell r="AK15">
            <v>1578.9469999999999</v>
          </cell>
        </row>
        <row r="16">
          <cell r="C16" t="str">
            <v>M</v>
          </cell>
          <cell r="D16" t="str">
            <v>01000300AF</v>
          </cell>
          <cell r="E16" t="str">
            <v>Glucose Syrup-ISO-41/27</v>
          </cell>
          <cell r="F16" t="str">
            <v>5320</v>
          </cell>
          <cell r="G16" t="str">
            <v>1</v>
          </cell>
          <cell r="H16" t="str">
            <v>1</v>
          </cell>
          <cell r="I16" t="str">
            <v>Glucose Syrup 37 Be'/Tanker Year</v>
          </cell>
          <cell r="J16" t="str">
            <v>TO</v>
          </cell>
          <cell r="K16" t="str">
            <v>0030</v>
          </cell>
          <cell r="L16" t="str">
            <v>L</v>
          </cell>
          <cell r="M16" t="str">
            <v>000000000000250152</v>
          </cell>
          <cell r="N16" t="str">
            <v>Sodium Matabisulphite 25kg.</v>
          </cell>
          <cell r="O16" t="str">
            <v>KG</v>
          </cell>
          <cell r="P16">
            <v>0</v>
          </cell>
          <cell r="Q16" t="str">
            <v>26.03.2010</v>
          </cell>
          <cell r="R16" t="str">
            <v>31.12.9999</v>
          </cell>
          <cell r="S16">
            <v>0</v>
          </cell>
          <cell r="T16">
            <v>0</v>
          </cell>
          <cell r="U16">
            <v>0</v>
          </cell>
          <cell r="V16" t="str">
            <v>00000003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 t="str">
            <v>X</v>
          </cell>
          <cell r="AB16">
            <v>0</v>
          </cell>
          <cell r="AC16">
            <v>0</v>
          </cell>
          <cell r="AD16" t="str">
            <v>0.00</v>
          </cell>
          <cell r="AE16" t="str">
            <v>0.00</v>
          </cell>
          <cell r="AF16">
            <v>0</v>
          </cell>
          <cell r="AG16">
            <v>0</v>
          </cell>
          <cell r="AH16">
            <v>0</v>
          </cell>
          <cell r="AI16" t="str">
            <v>Glucose Syrup-BK-37/28</v>
          </cell>
          <cell r="AJ16">
            <v>1000</v>
          </cell>
          <cell r="AK16">
            <v>566.52599999999995</v>
          </cell>
        </row>
        <row r="17">
          <cell r="C17" t="str">
            <v>M</v>
          </cell>
          <cell r="D17" t="str">
            <v>01000300AF</v>
          </cell>
          <cell r="E17" t="str">
            <v>Glucose Syrup-ISO-41/27</v>
          </cell>
          <cell r="F17" t="str">
            <v>5320</v>
          </cell>
          <cell r="G17" t="str">
            <v>1</v>
          </cell>
          <cell r="H17" t="str">
            <v>1</v>
          </cell>
          <cell r="I17" t="str">
            <v>Glucose Syrup 37 Be'/Tanker Year</v>
          </cell>
          <cell r="J17" t="str">
            <v>TO</v>
          </cell>
          <cell r="K17" t="str">
            <v>0040</v>
          </cell>
          <cell r="L17" t="str">
            <v>L</v>
          </cell>
          <cell r="M17" t="str">
            <v>000000000000250160</v>
          </cell>
          <cell r="N17" t="str">
            <v>Hydrochloric  Acid 35%</v>
          </cell>
          <cell r="O17" t="str">
            <v>KG</v>
          </cell>
          <cell r="P17">
            <v>0</v>
          </cell>
          <cell r="Q17" t="str">
            <v>26.03.2010</v>
          </cell>
          <cell r="R17" t="str">
            <v>31.12.9999</v>
          </cell>
          <cell r="S17">
            <v>0</v>
          </cell>
          <cell r="T17">
            <v>0</v>
          </cell>
          <cell r="U17">
            <v>0</v>
          </cell>
          <cell r="V17" t="str">
            <v>00000004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 t="str">
            <v>X</v>
          </cell>
          <cell r="AB17">
            <v>0</v>
          </cell>
          <cell r="AC17">
            <v>0</v>
          </cell>
          <cell r="AD17" t="str">
            <v>0.00</v>
          </cell>
          <cell r="AE17" t="str">
            <v>0.00</v>
          </cell>
          <cell r="AF17">
            <v>0</v>
          </cell>
          <cell r="AG17">
            <v>0</v>
          </cell>
          <cell r="AH17">
            <v>0</v>
          </cell>
          <cell r="AI17" t="str">
            <v>Glucose Syrup-BK-37/28</v>
          </cell>
          <cell r="AJ17">
            <v>1000</v>
          </cell>
          <cell r="AK17">
            <v>32684.210999999999</v>
          </cell>
        </row>
        <row r="18">
          <cell r="C18" t="str">
            <v>M</v>
          </cell>
          <cell r="D18" t="str">
            <v>01000300AF</v>
          </cell>
          <cell r="E18" t="str">
            <v>Glucose Syrup-ISO-41/27</v>
          </cell>
          <cell r="F18" t="str">
            <v>5320</v>
          </cell>
          <cell r="G18" t="str">
            <v>1</v>
          </cell>
          <cell r="H18" t="str">
            <v>1</v>
          </cell>
          <cell r="I18" t="str">
            <v>Glucose Syrup 37 Be'/Tanker Year</v>
          </cell>
          <cell r="J18" t="str">
            <v>TO</v>
          </cell>
          <cell r="K18" t="str">
            <v>0050</v>
          </cell>
          <cell r="L18" t="str">
            <v>L</v>
          </cell>
          <cell r="M18" t="str">
            <v>000000000000250187</v>
          </cell>
          <cell r="N18" t="str">
            <v>Sodium  Hydroxide (โซดาไฟ) 50%</v>
          </cell>
          <cell r="O18" t="str">
            <v>KG</v>
          </cell>
          <cell r="P18">
            <v>0</v>
          </cell>
          <cell r="Q18" t="str">
            <v>26.03.2010</v>
          </cell>
          <cell r="R18" t="str">
            <v>31.12.9999</v>
          </cell>
          <cell r="S18">
            <v>0</v>
          </cell>
          <cell r="T18">
            <v>0</v>
          </cell>
          <cell r="U18">
            <v>0</v>
          </cell>
          <cell r="V18" t="str">
            <v>00000005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 t="str">
            <v>X</v>
          </cell>
          <cell r="AB18">
            <v>0</v>
          </cell>
          <cell r="AC18">
            <v>0</v>
          </cell>
          <cell r="AD18" t="str">
            <v>0.00</v>
          </cell>
          <cell r="AE18" t="str">
            <v>0.00</v>
          </cell>
          <cell r="AF18">
            <v>0</v>
          </cell>
          <cell r="AG18">
            <v>0</v>
          </cell>
          <cell r="AH18">
            <v>0</v>
          </cell>
          <cell r="AI18" t="str">
            <v>Glucose Syrup-BK-37/28</v>
          </cell>
          <cell r="AJ18">
            <v>1000</v>
          </cell>
          <cell r="AK18">
            <v>29052.632000000001</v>
          </cell>
        </row>
        <row r="19">
          <cell r="C19" t="str">
            <v>M</v>
          </cell>
          <cell r="D19" t="str">
            <v>01000300AF</v>
          </cell>
          <cell r="E19" t="str">
            <v>Glucose Syrup-ISO-41/27</v>
          </cell>
          <cell r="F19" t="str">
            <v>5320</v>
          </cell>
          <cell r="G19" t="str">
            <v>1</v>
          </cell>
          <cell r="H19" t="str">
            <v>1</v>
          </cell>
          <cell r="I19" t="str">
            <v>Glucose Syrup 37 Be'/Tanker Year</v>
          </cell>
          <cell r="J19" t="str">
            <v>TO</v>
          </cell>
          <cell r="K19" t="str">
            <v>0060</v>
          </cell>
          <cell r="L19" t="str">
            <v>L</v>
          </cell>
          <cell r="M19" t="str">
            <v>000000000000250631</v>
          </cell>
          <cell r="N19" t="str">
            <v>Activated Carbon S4W10LT-01 (20 kg/Bag)</v>
          </cell>
          <cell r="O19" t="str">
            <v>KG</v>
          </cell>
          <cell r="P19">
            <v>0</v>
          </cell>
          <cell r="Q19" t="str">
            <v>06.12.2012</v>
          </cell>
          <cell r="R19" t="str">
            <v>31.12.9999</v>
          </cell>
          <cell r="S19" t="str">
            <v>500000000598</v>
          </cell>
          <cell r="T19">
            <v>0</v>
          </cell>
          <cell r="U19">
            <v>0</v>
          </cell>
          <cell r="V19" t="str">
            <v>00000006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 t="str">
            <v>X</v>
          </cell>
          <cell r="AB19">
            <v>0</v>
          </cell>
          <cell r="AC19">
            <v>0</v>
          </cell>
          <cell r="AD19" t="str">
            <v>0.00</v>
          </cell>
          <cell r="AE19" t="str">
            <v>0.00</v>
          </cell>
          <cell r="AF19">
            <v>0</v>
          </cell>
          <cell r="AG19">
            <v>0</v>
          </cell>
          <cell r="AH19">
            <v>0</v>
          </cell>
          <cell r="AI19" t="str">
            <v>Glucose Syrup-BK-37/28</v>
          </cell>
          <cell r="AJ19">
            <v>1000</v>
          </cell>
          <cell r="AK19">
            <v>700</v>
          </cell>
        </row>
        <row r="20">
          <cell r="C20" t="str">
            <v>M</v>
          </cell>
          <cell r="D20" t="str">
            <v>01000300AF</v>
          </cell>
          <cell r="E20" t="str">
            <v>Glucose Syrup-ISO-41/27</v>
          </cell>
          <cell r="F20" t="str">
            <v>5320</v>
          </cell>
          <cell r="G20" t="str">
            <v>1</v>
          </cell>
          <cell r="H20" t="str">
            <v>1</v>
          </cell>
          <cell r="I20" t="str">
            <v>Glucose Syrup 37 Be'/Tanker Year</v>
          </cell>
          <cell r="J20" t="str">
            <v>TO</v>
          </cell>
          <cell r="K20" t="str">
            <v>0070</v>
          </cell>
          <cell r="L20" t="str">
            <v>L</v>
          </cell>
          <cell r="M20" t="str">
            <v>000000000000250184</v>
          </cell>
          <cell r="N20" t="str">
            <v>Filter  Aid Celatom FW-14  20kg.</v>
          </cell>
          <cell r="O20" t="str">
            <v>KG</v>
          </cell>
          <cell r="P20">
            <v>0</v>
          </cell>
          <cell r="Q20" t="str">
            <v>26.03.2010</v>
          </cell>
          <cell r="R20" t="str">
            <v>31.12.9999</v>
          </cell>
          <cell r="S20">
            <v>0</v>
          </cell>
          <cell r="T20">
            <v>0</v>
          </cell>
          <cell r="U20">
            <v>0</v>
          </cell>
          <cell r="V20" t="str">
            <v>00000007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X</v>
          </cell>
          <cell r="AB20">
            <v>0</v>
          </cell>
          <cell r="AC20">
            <v>0</v>
          </cell>
          <cell r="AD20" t="str">
            <v>0.00</v>
          </cell>
          <cell r="AE20" t="str">
            <v>0.00</v>
          </cell>
          <cell r="AF20">
            <v>0</v>
          </cell>
          <cell r="AG20">
            <v>0</v>
          </cell>
          <cell r="AH20">
            <v>0</v>
          </cell>
          <cell r="AI20" t="str">
            <v>Glucose Syrup-BK-37/28</v>
          </cell>
          <cell r="AJ20">
            <v>1000</v>
          </cell>
          <cell r="AK20">
            <v>7263.1580000000004</v>
          </cell>
        </row>
        <row r="21">
          <cell r="C21" t="str">
            <v>M</v>
          </cell>
          <cell r="D21" t="str">
            <v>01000300AF</v>
          </cell>
          <cell r="E21" t="str">
            <v>Glucose Syrup-ISO-41/27</v>
          </cell>
          <cell r="F21" t="str">
            <v>5320</v>
          </cell>
          <cell r="G21" t="str">
            <v>1</v>
          </cell>
          <cell r="H21" t="str">
            <v>1</v>
          </cell>
          <cell r="I21" t="str">
            <v>Glucose Syrup 37 Be'/Tanker Year</v>
          </cell>
          <cell r="J21" t="str">
            <v>TO</v>
          </cell>
          <cell r="K21" t="str">
            <v>0080</v>
          </cell>
          <cell r="L21" t="str">
            <v>L</v>
          </cell>
          <cell r="M21" t="str">
            <v>000000000000250162</v>
          </cell>
          <cell r="N21" t="str">
            <v>Sodium  Carbonate 20 Kg./Bag</v>
          </cell>
          <cell r="O21" t="str">
            <v>KG</v>
          </cell>
          <cell r="P21">
            <v>0</v>
          </cell>
          <cell r="Q21" t="str">
            <v>01.08.2010</v>
          </cell>
          <cell r="R21" t="str">
            <v>31.12.9999</v>
          </cell>
          <cell r="S21" t="str">
            <v>500000000480</v>
          </cell>
          <cell r="T21">
            <v>0</v>
          </cell>
          <cell r="U21">
            <v>0</v>
          </cell>
          <cell r="V21" t="str">
            <v>00000008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 t="str">
            <v>X</v>
          </cell>
          <cell r="AB21">
            <v>0</v>
          </cell>
          <cell r="AC21">
            <v>0</v>
          </cell>
          <cell r="AD21" t="str">
            <v>0.00</v>
          </cell>
          <cell r="AE21" t="str">
            <v>0.00</v>
          </cell>
          <cell r="AF21">
            <v>0</v>
          </cell>
          <cell r="AG21">
            <v>0</v>
          </cell>
          <cell r="AH21">
            <v>0</v>
          </cell>
          <cell r="AI21" t="str">
            <v>Glucose Syrup-BK-37/28</v>
          </cell>
          <cell r="AJ21">
            <v>1000</v>
          </cell>
          <cell r="AK21">
            <v>508.42099999999999</v>
          </cell>
        </row>
        <row r="22">
          <cell r="C22" t="str">
            <v>M</v>
          </cell>
          <cell r="D22" t="str">
            <v>01000300AF</v>
          </cell>
          <cell r="E22" t="str">
            <v>Glucose Syrup-ISO-41/27</v>
          </cell>
          <cell r="F22" t="str">
            <v>5320</v>
          </cell>
          <cell r="G22" t="str">
            <v>1</v>
          </cell>
          <cell r="H22" t="str">
            <v>1</v>
          </cell>
          <cell r="I22" t="str">
            <v>Glucose Syrup 37 Be'/Tanker Year</v>
          </cell>
          <cell r="J22" t="str">
            <v>TO</v>
          </cell>
          <cell r="K22" t="str">
            <v>0090</v>
          </cell>
          <cell r="L22" t="str">
            <v>L</v>
          </cell>
          <cell r="M22" t="str">
            <v>000000000000200053</v>
          </cell>
          <cell r="N22" t="str">
            <v>Treated Water</v>
          </cell>
          <cell r="O22" t="str">
            <v>M3</v>
          </cell>
          <cell r="P22" t="str">
            <v>X</v>
          </cell>
          <cell r="Q22" t="str">
            <v>26.03.2010</v>
          </cell>
          <cell r="R22" t="str">
            <v>31.12.9999</v>
          </cell>
          <cell r="S22">
            <v>0</v>
          </cell>
          <cell r="T22">
            <v>0</v>
          </cell>
          <cell r="U22">
            <v>0</v>
          </cell>
          <cell r="V22" t="str">
            <v>00000009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 t="str">
            <v>X</v>
          </cell>
          <cell r="AB22">
            <v>0</v>
          </cell>
          <cell r="AC22">
            <v>0</v>
          </cell>
          <cell r="AD22" t="str">
            <v>0.00</v>
          </cell>
          <cell r="AE22" t="str">
            <v>0.00</v>
          </cell>
          <cell r="AF22">
            <v>0</v>
          </cell>
          <cell r="AG22">
            <v>0</v>
          </cell>
          <cell r="AH22">
            <v>0</v>
          </cell>
          <cell r="AI22" t="str">
            <v>Glucose Syrup-BK-37/28</v>
          </cell>
          <cell r="AJ22">
            <v>1000</v>
          </cell>
          <cell r="AK22">
            <v>7263.1580000000004</v>
          </cell>
        </row>
        <row r="23">
          <cell r="C23" t="str">
            <v>M</v>
          </cell>
          <cell r="D23" t="str">
            <v>01000300AF</v>
          </cell>
          <cell r="E23" t="str">
            <v>Glucose Syrup-ISO-41/27</v>
          </cell>
          <cell r="F23" t="str">
            <v>5320</v>
          </cell>
          <cell r="G23" t="str">
            <v>1</v>
          </cell>
          <cell r="H23" t="str">
            <v>1</v>
          </cell>
          <cell r="I23" t="str">
            <v>Glucose Syrup 37 Be'/Tanker Year</v>
          </cell>
          <cell r="J23" t="str">
            <v>TO</v>
          </cell>
          <cell r="K23" t="str">
            <v>0100</v>
          </cell>
          <cell r="L23" t="str">
            <v>L</v>
          </cell>
          <cell r="M23" t="str">
            <v>000000000000250176</v>
          </cell>
          <cell r="N23" t="str">
            <v>Electricity</v>
          </cell>
          <cell r="O23" t="str">
            <v>KWH</v>
          </cell>
          <cell r="P23">
            <v>0</v>
          </cell>
          <cell r="Q23" t="str">
            <v>26.03.2010</v>
          </cell>
          <cell r="R23" t="str">
            <v>31.12.9999</v>
          </cell>
          <cell r="S23">
            <v>0</v>
          </cell>
          <cell r="T23">
            <v>0</v>
          </cell>
          <cell r="U23">
            <v>0</v>
          </cell>
          <cell r="V23" t="str">
            <v>00000010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 t="str">
            <v>X</v>
          </cell>
          <cell r="AB23">
            <v>0</v>
          </cell>
          <cell r="AC23">
            <v>0</v>
          </cell>
          <cell r="AD23" t="str">
            <v>0.00</v>
          </cell>
          <cell r="AE23" t="str">
            <v>0.00</v>
          </cell>
          <cell r="AF23">
            <v>0</v>
          </cell>
          <cell r="AG23">
            <v>0</v>
          </cell>
          <cell r="AH23">
            <v>0</v>
          </cell>
          <cell r="AI23" t="str">
            <v>Glucose Syrup-BK-37/28</v>
          </cell>
          <cell r="AJ23">
            <v>1000</v>
          </cell>
          <cell r="AK23">
            <v>47210.525999999998</v>
          </cell>
        </row>
        <row r="24">
          <cell r="C24" t="str">
            <v>M</v>
          </cell>
          <cell r="D24" t="str">
            <v>01000300AF</v>
          </cell>
          <cell r="E24" t="str">
            <v>Glucose Syrup-ISO-41/27</v>
          </cell>
          <cell r="F24" t="str">
            <v>5320</v>
          </cell>
          <cell r="G24" t="str">
            <v>1</v>
          </cell>
          <cell r="H24" t="str">
            <v>1</v>
          </cell>
          <cell r="I24" t="str">
            <v>Glucose Syrup 37 Be'/Tanker Year</v>
          </cell>
          <cell r="J24" t="str">
            <v>TO</v>
          </cell>
          <cell r="K24" t="str">
            <v>0110</v>
          </cell>
          <cell r="L24" t="str">
            <v>L</v>
          </cell>
          <cell r="M24" t="str">
            <v>000000000000200052</v>
          </cell>
          <cell r="N24" t="str">
            <v>Steam</v>
          </cell>
          <cell r="O24" t="str">
            <v>TO</v>
          </cell>
          <cell r="P24" t="str">
            <v>X</v>
          </cell>
          <cell r="Q24" t="str">
            <v>26.03.2010</v>
          </cell>
          <cell r="R24" t="str">
            <v>31.12.9999</v>
          </cell>
          <cell r="S24">
            <v>0</v>
          </cell>
          <cell r="T24">
            <v>0</v>
          </cell>
          <cell r="U24">
            <v>0</v>
          </cell>
          <cell r="V24" t="str">
            <v>00000011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 t="str">
            <v>X</v>
          </cell>
          <cell r="AB24">
            <v>0</v>
          </cell>
          <cell r="AC24">
            <v>0</v>
          </cell>
          <cell r="AD24" t="str">
            <v>0.00</v>
          </cell>
          <cell r="AE24" t="str">
            <v>0.00</v>
          </cell>
          <cell r="AF24">
            <v>0</v>
          </cell>
          <cell r="AG24">
            <v>0</v>
          </cell>
          <cell r="AH24">
            <v>0</v>
          </cell>
          <cell r="AI24" t="str">
            <v>Glucose Syrup-BK-37/28</v>
          </cell>
          <cell r="AJ24">
            <v>1000</v>
          </cell>
          <cell r="AK24">
            <v>1452.6320000000001</v>
          </cell>
        </row>
        <row r="25">
          <cell r="C25" t="str">
            <v>M</v>
          </cell>
          <cell r="D25" t="str">
            <v>01000300AF</v>
          </cell>
          <cell r="E25" t="str">
            <v>Glucose Syrup-ISO-41/27</v>
          </cell>
          <cell r="F25" t="str">
            <v>5320</v>
          </cell>
          <cell r="G25" t="str">
            <v>1</v>
          </cell>
          <cell r="H25" t="str">
            <v>1</v>
          </cell>
          <cell r="I25" t="str">
            <v>Glucose Syrup 37 Be'/Tanker Year</v>
          </cell>
          <cell r="J25" t="str">
            <v>TO</v>
          </cell>
          <cell r="K25" t="str">
            <v>0120</v>
          </cell>
          <cell r="L25" t="str">
            <v>L</v>
          </cell>
          <cell r="M25" t="str">
            <v>000000000000250166</v>
          </cell>
          <cell r="N25" t="str">
            <v>Termamyl Classic (NON GMOS) 30kg./DR.</v>
          </cell>
          <cell r="O25" t="str">
            <v>KG</v>
          </cell>
          <cell r="P25">
            <v>0</v>
          </cell>
          <cell r="Q25" t="str">
            <v>01.01.2011</v>
          </cell>
          <cell r="R25" t="str">
            <v>31.12.9999</v>
          </cell>
          <cell r="S25">
            <v>0</v>
          </cell>
          <cell r="T25">
            <v>0</v>
          </cell>
          <cell r="U25">
            <v>0</v>
          </cell>
          <cell r="V25" t="str">
            <v>00000013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 t="str">
            <v>X</v>
          </cell>
          <cell r="AB25">
            <v>0</v>
          </cell>
          <cell r="AC25">
            <v>0</v>
          </cell>
          <cell r="AD25" t="str">
            <v>0.00</v>
          </cell>
          <cell r="AE25" t="str">
            <v>0.00</v>
          </cell>
          <cell r="AF25">
            <v>0</v>
          </cell>
          <cell r="AG25">
            <v>0</v>
          </cell>
          <cell r="AH25">
            <v>0</v>
          </cell>
          <cell r="AI25" t="str">
            <v>Glucose Syrup-BK-37/28</v>
          </cell>
          <cell r="AJ25">
            <v>1000</v>
          </cell>
          <cell r="AK25">
            <v>546</v>
          </cell>
        </row>
        <row r="26">
          <cell r="C26" t="str">
            <v>M</v>
          </cell>
          <cell r="D26" t="str">
            <v>01000300OB</v>
          </cell>
          <cell r="E26" t="str">
            <v>Glucose Syrup-PD-37/28</v>
          </cell>
          <cell r="F26" t="str">
            <v>5320</v>
          </cell>
          <cell r="G26" t="str">
            <v>1</v>
          </cell>
          <cell r="H26" t="str">
            <v>1</v>
          </cell>
          <cell r="I26">
            <v>0</v>
          </cell>
          <cell r="J26" t="str">
            <v>TO</v>
          </cell>
          <cell r="K26" t="str">
            <v>0010</v>
          </cell>
          <cell r="L26" t="str">
            <v>L</v>
          </cell>
          <cell r="M26" t="str">
            <v>000000000000200050</v>
          </cell>
          <cell r="N26" t="str">
            <v>Slurry</v>
          </cell>
          <cell r="O26" t="str">
            <v>TO</v>
          </cell>
          <cell r="P26" t="str">
            <v>X</v>
          </cell>
          <cell r="Q26" t="str">
            <v>01.10.2009</v>
          </cell>
          <cell r="R26" t="str">
            <v>31.12.9999</v>
          </cell>
          <cell r="S26" t="str">
            <v>500000000113</v>
          </cell>
          <cell r="T26">
            <v>0</v>
          </cell>
          <cell r="U26">
            <v>0</v>
          </cell>
          <cell r="V26" t="str">
            <v>00000001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 t="str">
            <v>X</v>
          </cell>
          <cell r="AB26">
            <v>0</v>
          </cell>
          <cell r="AC26">
            <v>0</v>
          </cell>
          <cell r="AD26" t="str">
            <v>0.00</v>
          </cell>
          <cell r="AE26" t="str">
            <v>0.00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1000</v>
          </cell>
          <cell r="AK26">
            <v>1578.9469999999999</v>
          </cell>
        </row>
        <row r="27">
          <cell r="C27" t="str">
            <v>M</v>
          </cell>
          <cell r="D27" t="str">
            <v>01000300OB</v>
          </cell>
          <cell r="E27" t="str">
            <v>Glucose Syrup-PD-37/28</v>
          </cell>
          <cell r="F27" t="str">
            <v>5320</v>
          </cell>
          <cell r="G27" t="str">
            <v>1</v>
          </cell>
          <cell r="H27" t="str">
            <v>1</v>
          </cell>
          <cell r="I27">
            <v>0</v>
          </cell>
          <cell r="J27" t="str">
            <v>TO</v>
          </cell>
          <cell r="K27" t="str">
            <v>0020</v>
          </cell>
          <cell r="L27" t="str">
            <v>L</v>
          </cell>
          <cell r="M27" t="str">
            <v>000000000000250166</v>
          </cell>
          <cell r="N27" t="str">
            <v>Termamyl Classic (NON GMOS) 30kg./DR.</v>
          </cell>
          <cell r="O27" t="str">
            <v>KG</v>
          </cell>
          <cell r="P27">
            <v>0</v>
          </cell>
          <cell r="Q27" t="str">
            <v>01.10.2009</v>
          </cell>
          <cell r="R27" t="str">
            <v>31.12.9999</v>
          </cell>
          <cell r="S27" t="str">
            <v>500000000113</v>
          </cell>
          <cell r="T27">
            <v>0</v>
          </cell>
          <cell r="U27">
            <v>0</v>
          </cell>
          <cell r="V27" t="str">
            <v>00000002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 t="str">
            <v>X</v>
          </cell>
          <cell r="AB27">
            <v>0</v>
          </cell>
          <cell r="AC27">
            <v>0</v>
          </cell>
          <cell r="AD27" t="str">
            <v>0.00</v>
          </cell>
          <cell r="AE27" t="str">
            <v>0.00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1000</v>
          </cell>
          <cell r="AK27">
            <v>435.78899999999999</v>
          </cell>
        </row>
        <row r="28">
          <cell r="C28" t="str">
            <v>M</v>
          </cell>
          <cell r="D28" t="str">
            <v>01000300OB</v>
          </cell>
          <cell r="E28" t="str">
            <v>Glucose Syrup-PD-37/28</v>
          </cell>
          <cell r="F28" t="str">
            <v>5320</v>
          </cell>
          <cell r="G28" t="str">
            <v>1</v>
          </cell>
          <cell r="H28" t="str">
            <v>1</v>
          </cell>
          <cell r="I28">
            <v>0</v>
          </cell>
          <cell r="J28" t="str">
            <v>TO</v>
          </cell>
          <cell r="K28" t="str">
            <v>0030</v>
          </cell>
          <cell r="L28" t="str">
            <v>L</v>
          </cell>
          <cell r="M28" t="str">
            <v>000000000000250152</v>
          </cell>
          <cell r="N28" t="str">
            <v>Sodium Matabisulphite 25kg.</v>
          </cell>
          <cell r="O28" t="str">
            <v>KG</v>
          </cell>
          <cell r="P28">
            <v>0</v>
          </cell>
          <cell r="Q28" t="str">
            <v>01.10.2009</v>
          </cell>
          <cell r="R28" t="str">
            <v>31.12.9999</v>
          </cell>
          <cell r="S28" t="str">
            <v>500000000113</v>
          </cell>
          <cell r="T28">
            <v>0</v>
          </cell>
          <cell r="U28">
            <v>0</v>
          </cell>
          <cell r="V28" t="str">
            <v>00000003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X</v>
          </cell>
          <cell r="AB28">
            <v>0</v>
          </cell>
          <cell r="AC28">
            <v>0</v>
          </cell>
          <cell r="AD28" t="str">
            <v>0.00</v>
          </cell>
          <cell r="AE28" t="str">
            <v>0.00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1000</v>
          </cell>
          <cell r="AK28">
            <v>566.52599999999995</v>
          </cell>
        </row>
        <row r="29">
          <cell r="C29" t="str">
            <v>M</v>
          </cell>
          <cell r="D29" t="str">
            <v>01000300OB</v>
          </cell>
          <cell r="E29" t="str">
            <v>Glucose Syrup-PD-37/28</v>
          </cell>
          <cell r="F29" t="str">
            <v>5320</v>
          </cell>
          <cell r="G29" t="str">
            <v>1</v>
          </cell>
          <cell r="H29" t="str">
            <v>1</v>
          </cell>
          <cell r="I29">
            <v>0</v>
          </cell>
          <cell r="J29" t="str">
            <v>TO</v>
          </cell>
          <cell r="K29" t="str">
            <v>0040</v>
          </cell>
          <cell r="L29" t="str">
            <v>L</v>
          </cell>
          <cell r="M29" t="str">
            <v>000000000000250160</v>
          </cell>
          <cell r="N29" t="str">
            <v>Hydrochloric  Acid 35%</v>
          </cell>
          <cell r="O29" t="str">
            <v>KG</v>
          </cell>
          <cell r="P29">
            <v>0</v>
          </cell>
          <cell r="Q29" t="str">
            <v>01.10.2009</v>
          </cell>
          <cell r="R29" t="str">
            <v>31.12.9999</v>
          </cell>
          <cell r="S29" t="str">
            <v>500000000113</v>
          </cell>
          <cell r="T29">
            <v>0</v>
          </cell>
          <cell r="U29">
            <v>0</v>
          </cell>
          <cell r="V29" t="str">
            <v>00000004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 t="str">
            <v>X</v>
          </cell>
          <cell r="AB29">
            <v>0</v>
          </cell>
          <cell r="AC29">
            <v>0</v>
          </cell>
          <cell r="AD29" t="str">
            <v>0.00</v>
          </cell>
          <cell r="AE29" t="str">
            <v>0.00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1000</v>
          </cell>
          <cell r="AK29">
            <v>32684.210999999999</v>
          </cell>
        </row>
        <row r="30">
          <cell r="C30" t="str">
            <v>M</v>
          </cell>
          <cell r="D30" t="str">
            <v>01000300OB</v>
          </cell>
          <cell r="E30" t="str">
            <v>Glucose Syrup-PD-37/28</v>
          </cell>
          <cell r="F30" t="str">
            <v>5320</v>
          </cell>
          <cell r="G30" t="str">
            <v>1</v>
          </cell>
          <cell r="H30" t="str">
            <v>1</v>
          </cell>
          <cell r="I30">
            <v>0</v>
          </cell>
          <cell r="J30" t="str">
            <v>TO</v>
          </cell>
          <cell r="K30" t="str">
            <v>0050</v>
          </cell>
          <cell r="L30" t="str">
            <v>L</v>
          </cell>
          <cell r="M30" t="str">
            <v>000000000000250187</v>
          </cell>
          <cell r="N30" t="str">
            <v>Sodium  Hydroxide (โซดาไฟ) 50%</v>
          </cell>
          <cell r="O30" t="str">
            <v>KG</v>
          </cell>
          <cell r="P30">
            <v>0</v>
          </cell>
          <cell r="Q30" t="str">
            <v>01.10.2009</v>
          </cell>
          <cell r="R30" t="str">
            <v>31.12.9999</v>
          </cell>
          <cell r="S30" t="str">
            <v>500000000113</v>
          </cell>
          <cell r="T30">
            <v>0</v>
          </cell>
          <cell r="U30">
            <v>0</v>
          </cell>
          <cell r="V30" t="str">
            <v>00000005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 t="str">
            <v>X</v>
          </cell>
          <cell r="AB30">
            <v>0</v>
          </cell>
          <cell r="AC30">
            <v>0</v>
          </cell>
          <cell r="AD30" t="str">
            <v>0.00</v>
          </cell>
          <cell r="AE30" t="str">
            <v>0.00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1000</v>
          </cell>
          <cell r="AK30">
            <v>29052.632000000001</v>
          </cell>
        </row>
        <row r="31">
          <cell r="C31" t="str">
            <v>M</v>
          </cell>
          <cell r="D31" t="str">
            <v>01000300OB</v>
          </cell>
          <cell r="E31" t="str">
            <v>Glucose Syrup-PD-37/28</v>
          </cell>
          <cell r="F31" t="str">
            <v>5320</v>
          </cell>
          <cell r="G31" t="str">
            <v>1</v>
          </cell>
          <cell r="H31" t="str">
            <v>1</v>
          </cell>
          <cell r="I31">
            <v>0</v>
          </cell>
          <cell r="J31" t="str">
            <v>TO</v>
          </cell>
          <cell r="K31" t="str">
            <v>0060</v>
          </cell>
          <cell r="L31" t="str">
            <v>L</v>
          </cell>
          <cell r="M31" t="str">
            <v>000000000000250631</v>
          </cell>
          <cell r="N31" t="str">
            <v>Activated Carbon S4W10LT-01 (20 kg/Bag)</v>
          </cell>
          <cell r="O31" t="str">
            <v>KG</v>
          </cell>
          <cell r="P31">
            <v>0</v>
          </cell>
          <cell r="Q31" t="str">
            <v>06.12.2012</v>
          </cell>
          <cell r="R31" t="str">
            <v>31.12.9999</v>
          </cell>
          <cell r="S31" t="str">
            <v>500000000598</v>
          </cell>
          <cell r="T31">
            <v>0</v>
          </cell>
          <cell r="U31">
            <v>0</v>
          </cell>
          <cell r="V31" t="str">
            <v>00000006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 t="str">
            <v>X</v>
          </cell>
          <cell r="AB31">
            <v>0</v>
          </cell>
          <cell r="AC31">
            <v>0</v>
          </cell>
          <cell r="AD31" t="str">
            <v>0.00</v>
          </cell>
          <cell r="AE31" t="str">
            <v>0.00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1000</v>
          </cell>
          <cell r="AK31">
            <v>700</v>
          </cell>
        </row>
        <row r="32">
          <cell r="C32" t="str">
            <v>M</v>
          </cell>
          <cell r="D32" t="str">
            <v>01000300OB</v>
          </cell>
          <cell r="E32" t="str">
            <v>Glucose Syrup-PD-37/28</v>
          </cell>
          <cell r="F32" t="str">
            <v>5320</v>
          </cell>
          <cell r="G32" t="str">
            <v>1</v>
          </cell>
          <cell r="H32" t="str">
            <v>1</v>
          </cell>
          <cell r="I32">
            <v>0</v>
          </cell>
          <cell r="J32" t="str">
            <v>TO</v>
          </cell>
          <cell r="K32" t="str">
            <v>0070</v>
          </cell>
          <cell r="L32" t="str">
            <v>L</v>
          </cell>
          <cell r="M32" t="str">
            <v>000000000000250184</v>
          </cell>
          <cell r="N32" t="str">
            <v>Filter  Aid Celatom FW-14  20kg.</v>
          </cell>
          <cell r="O32" t="str">
            <v>KG</v>
          </cell>
          <cell r="P32">
            <v>0</v>
          </cell>
          <cell r="Q32" t="str">
            <v>01.10.2009</v>
          </cell>
          <cell r="R32" t="str">
            <v>31.12.9999</v>
          </cell>
          <cell r="S32" t="str">
            <v>500000000113</v>
          </cell>
          <cell r="T32">
            <v>0</v>
          </cell>
          <cell r="U32">
            <v>0</v>
          </cell>
          <cell r="V32" t="str">
            <v>00000007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 t="str">
            <v>X</v>
          </cell>
          <cell r="AB32">
            <v>0</v>
          </cell>
          <cell r="AC32">
            <v>0</v>
          </cell>
          <cell r="AD32" t="str">
            <v>0.00</v>
          </cell>
          <cell r="AE32" t="str">
            <v>0.00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1000</v>
          </cell>
          <cell r="AK32">
            <v>7263.1580000000004</v>
          </cell>
        </row>
        <row r="33">
          <cell r="C33" t="str">
            <v>M</v>
          </cell>
          <cell r="D33" t="str">
            <v>01000300OB</v>
          </cell>
          <cell r="E33" t="str">
            <v>Glucose Syrup-PD-37/28</v>
          </cell>
          <cell r="F33" t="str">
            <v>5320</v>
          </cell>
          <cell r="G33" t="str">
            <v>1</v>
          </cell>
          <cell r="H33" t="str">
            <v>1</v>
          </cell>
          <cell r="I33">
            <v>0</v>
          </cell>
          <cell r="J33" t="str">
            <v>TO</v>
          </cell>
          <cell r="K33" t="str">
            <v>0080</v>
          </cell>
          <cell r="L33" t="str">
            <v>L</v>
          </cell>
          <cell r="M33" t="str">
            <v>000000000000250162</v>
          </cell>
          <cell r="N33" t="str">
            <v>Sodium  Carbonate 20 Kg./Bag</v>
          </cell>
          <cell r="O33" t="str">
            <v>KG</v>
          </cell>
          <cell r="P33">
            <v>0</v>
          </cell>
          <cell r="Q33" t="str">
            <v>01.08.2010</v>
          </cell>
          <cell r="R33" t="str">
            <v>31.12.9999</v>
          </cell>
          <cell r="S33" t="str">
            <v>500000000480</v>
          </cell>
          <cell r="T33">
            <v>0</v>
          </cell>
          <cell r="U33">
            <v>0</v>
          </cell>
          <cell r="V33" t="str">
            <v>00000008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>X</v>
          </cell>
          <cell r="AB33">
            <v>0</v>
          </cell>
          <cell r="AC33">
            <v>0</v>
          </cell>
          <cell r="AD33" t="str">
            <v>0.00</v>
          </cell>
          <cell r="AE33" t="str">
            <v>0.00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1000</v>
          </cell>
          <cell r="AK33">
            <v>508.42099999999999</v>
          </cell>
        </row>
        <row r="34">
          <cell r="C34" t="str">
            <v>M</v>
          </cell>
          <cell r="D34" t="str">
            <v>01000300OB</v>
          </cell>
          <cell r="E34" t="str">
            <v>Glucose Syrup-PD-37/28</v>
          </cell>
          <cell r="F34" t="str">
            <v>5320</v>
          </cell>
          <cell r="G34" t="str">
            <v>1</v>
          </cell>
          <cell r="H34" t="str">
            <v>1</v>
          </cell>
          <cell r="I34">
            <v>0</v>
          </cell>
          <cell r="J34" t="str">
            <v>TO</v>
          </cell>
          <cell r="K34" t="str">
            <v>0090</v>
          </cell>
          <cell r="L34" t="str">
            <v>L</v>
          </cell>
          <cell r="M34" t="str">
            <v>000000000000200053</v>
          </cell>
          <cell r="N34" t="str">
            <v>Treated Water</v>
          </cell>
          <cell r="O34" t="str">
            <v>M3</v>
          </cell>
          <cell r="P34" t="str">
            <v>X</v>
          </cell>
          <cell r="Q34" t="str">
            <v>01.10.2009</v>
          </cell>
          <cell r="R34" t="str">
            <v>31.12.9999</v>
          </cell>
          <cell r="S34" t="str">
            <v>500000000113</v>
          </cell>
          <cell r="T34">
            <v>0</v>
          </cell>
          <cell r="U34">
            <v>0</v>
          </cell>
          <cell r="V34" t="str">
            <v>00000009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 t="str">
            <v>X</v>
          </cell>
          <cell r="AB34">
            <v>0</v>
          </cell>
          <cell r="AC34">
            <v>0</v>
          </cell>
          <cell r="AD34" t="str">
            <v>0.00</v>
          </cell>
          <cell r="AE34" t="str">
            <v>0.00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1000</v>
          </cell>
          <cell r="AK34">
            <v>7263.1580000000004</v>
          </cell>
        </row>
        <row r="35">
          <cell r="C35" t="str">
            <v>M</v>
          </cell>
          <cell r="D35" t="str">
            <v>01000300OB</v>
          </cell>
          <cell r="E35" t="str">
            <v>Glucose Syrup-PD-37/28</v>
          </cell>
          <cell r="F35" t="str">
            <v>5320</v>
          </cell>
          <cell r="G35" t="str">
            <v>1</v>
          </cell>
          <cell r="H35" t="str">
            <v>1</v>
          </cell>
          <cell r="I35">
            <v>0</v>
          </cell>
          <cell r="J35" t="str">
            <v>TO</v>
          </cell>
          <cell r="K35" t="str">
            <v>0100</v>
          </cell>
          <cell r="L35" t="str">
            <v>L</v>
          </cell>
          <cell r="M35" t="str">
            <v>000000000000250176</v>
          </cell>
          <cell r="N35" t="str">
            <v>Electricity</v>
          </cell>
          <cell r="O35" t="str">
            <v>KWH</v>
          </cell>
          <cell r="P35">
            <v>0</v>
          </cell>
          <cell r="Q35" t="str">
            <v>01.10.2009</v>
          </cell>
          <cell r="R35" t="str">
            <v>31.12.9999</v>
          </cell>
          <cell r="S35" t="str">
            <v>500000000113</v>
          </cell>
          <cell r="T35">
            <v>0</v>
          </cell>
          <cell r="U35">
            <v>0</v>
          </cell>
          <cell r="V35" t="str">
            <v>00000010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 t="str">
            <v>X</v>
          </cell>
          <cell r="AB35">
            <v>0</v>
          </cell>
          <cell r="AC35">
            <v>0</v>
          </cell>
          <cell r="AD35" t="str">
            <v>0.00</v>
          </cell>
          <cell r="AE35" t="str">
            <v>0.00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1000</v>
          </cell>
          <cell r="AK35">
            <v>47210.525999999998</v>
          </cell>
        </row>
        <row r="36">
          <cell r="C36" t="str">
            <v>M</v>
          </cell>
          <cell r="D36" t="str">
            <v>01000300OB</v>
          </cell>
          <cell r="E36" t="str">
            <v>Glucose Syrup-PD-37/28</v>
          </cell>
          <cell r="F36" t="str">
            <v>5320</v>
          </cell>
          <cell r="G36" t="str">
            <v>1</v>
          </cell>
          <cell r="H36" t="str">
            <v>1</v>
          </cell>
          <cell r="I36">
            <v>0</v>
          </cell>
          <cell r="J36" t="str">
            <v>TO</v>
          </cell>
          <cell r="K36" t="str">
            <v>0110</v>
          </cell>
          <cell r="L36" t="str">
            <v>L</v>
          </cell>
          <cell r="M36" t="str">
            <v>000000000000200052</v>
          </cell>
          <cell r="N36" t="str">
            <v>Steam</v>
          </cell>
          <cell r="O36" t="str">
            <v>TO</v>
          </cell>
          <cell r="P36" t="str">
            <v>X</v>
          </cell>
          <cell r="Q36" t="str">
            <v>01.10.2009</v>
          </cell>
          <cell r="R36" t="str">
            <v>31.12.9999</v>
          </cell>
          <cell r="S36" t="str">
            <v>500000000113</v>
          </cell>
          <cell r="T36">
            <v>0</v>
          </cell>
          <cell r="U36">
            <v>0</v>
          </cell>
          <cell r="V36" t="str">
            <v>00000011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 t="str">
            <v>X</v>
          </cell>
          <cell r="AB36">
            <v>0</v>
          </cell>
          <cell r="AC36">
            <v>0</v>
          </cell>
          <cell r="AD36" t="str">
            <v>0.00</v>
          </cell>
          <cell r="AE36" t="str">
            <v>0.00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1000</v>
          </cell>
          <cell r="AK36">
            <v>1452.6320000000001</v>
          </cell>
        </row>
        <row r="37">
          <cell r="C37" t="str">
            <v>M</v>
          </cell>
          <cell r="D37" t="str">
            <v>01000300OB</v>
          </cell>
          <cell r="E37" t="str">
            <v>Glucose Syrup-PD-37/28</v>
          </cell>
          <cell r="F37" t="str">
            <v>5320</v>
          </cell>
          <cell r="G37" t="str">
            <v>1</v>
          </cell>
          <cell r="H37" t="str">
            <v>1</v>
          </cell>
          <cell r="I37">
            <v>0</v>
          </cell>
          <cell r="J37" t="str">
            <v>TO</v>
          </cell>
          <cell r="K37" t="str">
            <v>0120</v>
          </cell>
          <cell r="L37" t="str">
            <v>L</v>
          </cell>
          <cell r="M37" t="str">
            <v>000000000000600192</v>
          </cell>
          <cell r="N37" t="str">
            <v>Plastic Drum 200 Liter HI90</v>
          </cell>
          <cell r="O37" t="str">
            <v>EA</v>
          </cell>
          <cell r="P37">
            <v>0</v>
          </cell>
          <cell r="Q37" t="str">
            <v>01.10.2009</v>
          </cell>
          <cell r="R37" t="str">
            <v>31.12.9999</v>
          </cell>
          <cell r="S37" t="str">
            <v>500000000113</v>
          </cell>
          <cell r="T37">
            <v>0</v>
          </cell>
          <cell r="U37">
            <v>0</v>
          </cell>
          <cell r="V37" t="str">
            <v>00000012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 t="str">
            <v>X</v>
          </cell>
          <cell r="AB37">
            <v>0</v>
          </cell>
          <cell r="AC37">
            <v>0</v>
          </cell>
          <cell r="AD37" t="str">
            <v>0.00</v>
          </cell>
          <cell r="AE37" t="str">
            <v>0.00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1000</v>
          </cell>
          <cell r="AK37">
            <v>3508.7719999999999</v>
          </cell>
        </row>
        <row r="38">
          <cell r="C38" t="str">
            <v>M</v>
          </cell>
          <cell r="D38" t="str">
            <v>01000301AB</v>
          </cell>
          <cell r="E38" t="str">
            <v>Glucose Syrup-BK-37/27</v>
          </cell>
          <cell r="F38" t="str">
            <v>5320</v>
          </cell>
          <cell r="G38" t="str">
            <v>1</v>
          </cell>
          <cell r="H38" t="str">
            <v>1</v>
          </cell>
          <cell r="I38" t="str">
            <v>Glucose Syrup 37 Be'/Tanker Mintana</v>
          </cell>
          <cell r="J38" t="str">
            <v>TO</v>
          </cell>
          <cell r="K38" t="str">
            <v>0010</v>
          </cell>
          <cell r="L38" t="str">
            <v>L</v>
          </cell>
          <cell r="M38" t="str">
            <v>000000000000200050</v>
          </cell>
          <cell r="N38" t="str">
            <v>Slurry</v>
          </cell>
          <cell r="O38" t="str">
            <v>TO</v>
          </cell>
          <cell r="P38" t="str">
            <v>X</v>
          </cell>
          <cell r="Q38" t="str">
            <v>07.09.2010</v>
          </cell>
          <cell r="R38" t="str">
            <v>31.12.9999</v>
          </cell>
          <cell r="S38">
            <v>0</v>
          </cell>
          <cell r="T38">
            <v>0</v>
          </cell>
          <cell r="U38">
            <v>0</v>
          </cell>
          <cell r="V38" t="str">
            <v>00000001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 t="str">
            <v>X</v>
          </cell>
          <cell r="AB38">
            <v>0</v>
          </cell>
          <cell r="AC38">
            <v>0</v>
          </cell>
          <cell r="AD38" t="str">
            <v>0.00</v>
          </cell>
          <cell r="AE38" t="str">
            <v>0.00</v>
          </cell>
          <cell r="AF38">
            <v>0</v>
          </cell>
          <cell r="AG38">
            <v>0</v>
          </cell>
          <cell r="AH38">
            <v>0</v>
          </cell>
          <cell r="AI38" t="str">
            <v>Glucose Syrup-BK-37/27</v>
          </cell>
          <cell r="AJ38">
            <v>1000</v>
          </cell>
          <cell r="AK38">
            <v>1578.9469999999999</v>
          </cell>
        </row>
        <row r="39">
          <cell r="C39" t="str">
            <v>M</v>
          </cell>
          <cell r="D39" t="str">
            <v>01000301AB</v>
          </cell>
          <cell r="E39" t="str">
            <v>Glucose Syrup-BK-37/27</v>
          </cell>
          <cell r="F39" t="str">
            <v>5320</v>
          </cell>
          <cell r="G39" t="str">
            <v>1</v>
          </cell>
          <cell r="H39" t="str">
            <v>1</v>
          </cell>
          <cell r="I39" t="str">
            <v>Glucose Syrup 37 Be'/Tanker Mintana</v>
          </cell>
          <cell r="J39" t="str">
            <v>TO</v>
          </cell>
          <cell r="K39" t="str">
            <v>0030</v>
          </cell>
          <cell r="L39" t="str">
            <v>L</v>
          </cell>
          <cell r="M39" t="str">
            <v>000000000000250152</v>
          </cell>
          <cell r="N39" t="str">
            <v>Sodium Matabisulphite 25kg.</v>
          </cell>
          <cell r="O39" t="str">
            <v>KG</v>
          </cell>
          <cell r="P39">
            <v>0</v>
          </cell>
          <cell r="Q39" t="str">
            <v>07.09.2010</v>
          </cell>
          <cell r="R39" t="str">
            <v>31.12.9999</v>
          </cell>
          <cell r="S39">
            <v>0</v>
          </cell>
          <cell r="T39">
            <v>0</v>
          </cell>
          <cell r="U39">
            <v>0</v>
          </cell>
          <cell r="V39" t="str">
            <v>00000003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 t="str">
            <v>X</v>
          </cell>
          <cell r="AB39">
            <v>0</v>
          </cell>
          <cell r="AC39">
            <v>0</v>
          </cell>
          <cell r="AD39" t="str">
            <v>0.00</v>
          </cell>
          <cell r="AE39" t="str">
            <v>0.00</v>
          </cell>
          <cell r="AF39">
            <v>0</v>
          </cell>
          <cell r="AG39">
            <v>0</v>
          </cell>
          <cell r="AH39">
            <v>0</v>
          </cell>
          <cell r="AI39" t="str">
            <v>Glucose Syrup-BK-37/27</v>
          </cell>
          <cell r="AJ39">
            <v>1000</v>
          </cell>
          <cell r="AK39">
            <v>566.52599999999995</v>
          </cell>
        </row>
        <row r="40">
          <cell r="C40" t="str">
            <v>M</v>
          </cell>
          <cell r="D40" t="str">
            <v>01000301AB</v>
          </cell>
          <cell r="E40" t="str">
            <v>Glucose Syrup-BK-37/27</v>
          </cell>
          <cell r="F40" t="str">
            <v>5320</v>
          </cell>
          <cell r="G40" t="str">
            <v>1</v>
          </cell>
          <cell r="H40" t="str">
            <v>1</v>
          </cell>
          <cell r="I40" t="str">
            <v>Glucose Syrup 37 Be'/Tanker Mintana</v>
          </cell>
          <cell r="J40" t="str">
            <v>TO</v>
          </cell>
          <cell r="K40" t="str">
            <v>0040</v>
          </cell>
          <cell r="L40" t="str">
            <v>L</v>
          </cell>
          <cell r="M40" t="str">
            <v>000000000000250160</v>
          </cell>
          <cell r="N40" t="str">
            <v>Hydrochloric  Acid 35%</v>
          </cell>
          <cell r="O40" t="str">
            <v>KG</v>
          </cell>
          <cell r="P40">
            <v>0</v>
          </cell>
          <cell r="Q40" t="str">
            <v>07.09.2010</v>
          </cell>
          <cell r="R40" t="str">
            <v>31.12.9999</v>
          </cell>
          <cell r="S40">
            <v>0</v>
          </cell>
          <cell r="T40">
            <v>0</v>
          </cell>
          <cell r="U40">
            <v>0</v>
          </cell>
          <cell r="V40" t="str">
            <v>00000004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 t="str">
            <v>X</v>
          </cell>
          <cell r="AB40">
            <v>0</v>
          </cell>
          <cell r="AC40">
            <v>0</v>
          </cell>
          <cell r="AD40" t="str">
            <v>0.00</v>
          </cell>
          <cell r="AE40" t="str">
            <v>0.00</v>
          </cell>
          <cell r="AF40">
            <v>0</v>
          </cell>
          <cell r="AG40">
            <v>0</v>
          </cell>
          <cell r="AH40">
            <v>0</v>
          </cell>
          <cell r="AI40" t="str">
            <v>Glucose Syrup-BK-37/27</v>
          </cell>
          <cell r="AJ40">
            <v>1000</v>
          </cell>
          <cell r="AK40">
            <v>32684.210999999999</v>
          </cell>
        </row>
        <row r="41">
          <cell r="C41" t="str">
            <v>M</v>
          </cell>
          <cell r="D41" t="str">
            <v>01000301AB</v>
          </cell>
          <cell r="E41" t="str">
            <v>Glucose Syrup-BK-37/27</v>
          </cell>
          <cell r="F41" t="str">
            <v>5320</v>
          </cell>
          <cell r="G41" t="str">
            <v>1</v>
          </cell>
          <cell r="H41" t="str">
            <v>1</v>
          </cell>
          <cell r="I41" t="str">
            <v>Glucose Syrup 37 Be'/Tanker Mintana</v>
          </cell>
          <cell r="J41" t="str">
            <v>TO</v>
          </cell>
          <cell r="K41" t="str">
            <v>0050</v>
          </cell>
          <cell r="L41" t="str">
            <v>L</v>
          </cell>
          <cell r="M41" t="str">
            <v>000000000000250187</v>
          </cell>
          <cell r="N41" t="str">
            <v>Sodium  Hydroxide (โซดาไฟ) 50%</v>
          </cell>
          <cell r="O41" t="str">
            <v>KG</v>
          </cell>
          <cell r="P41">
            <v>0</v>
          </cell>
          <cell r="Q41" t="str">
            <v>07.09.2010</v>
          </cell>
          <cell r="R41" t="str">
            <v>31.12.9999</v>
          </cell>
          <cell r="S41">
            <v>0</v>
          </cell>
          <cell r="T41">
            <v>0</v>
          </cell>
          <cell r="U41">
            <v>0</v>
          </cell>
          <cell r="V41" t="str">
            <v>00000005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 t="str">
            <v>X</v>
          </cell>
          <cell r="AB41">
            <v>0</v>
          </cell>
          <cell r="AC41">
            <v>0</v>
          </cell>
          <cell r="AD41" t="str">
            <v>0.00</v>
          </cell>
          <cell r="AE41" t="str">
            <v>0.00</v>
          </cell>
          <cell r="AF41">
            <v>0</v>
          </cell>
          <cell r="AG41">
            <v>0</v>
          </cell>
          <cell r="AH41">
            <v>0</v>
          </cell>
          <cell r="AI41" t="str">
            <v>Glucose Syrup-BK-37/27</v>
          </cell>
          <cell r="AJ41">
            <v>1000</v>
          </cell>
          <cell r="AK41">
            <v>29052.632000000001</v>
          </cell>
        </row>
        <row r="42">
          <cell r="C42" t="str">
            <v>M</v>
          </cell>
          <cell r="D42" t="str">
            <v>01000301AB</v>
          </cell>
          <cell r="E42" t="str">
            <v>Glucose Syrup-BK-37/27</v>
          </cell>
          <cell r="F42" t="str">
            <v>5320</v>
          </cell>
          <cell r="G42" t="str">
            <v>1</v>
          </cell>
          <cell r="H42" t="str">
            <v>1</v>
          </cell>
          <cell r="I42" t="str">
            <v>Glucose Syrup 37 Be'/Tanker Mintana</v>
          </cell>
          <cell r="J42" t="str">
            <v>TO</v>
          </cell>
          <cell r="K42" t="str">
            <v>0060</v>
          </cell>
          <cell r="L42" t="str">
            <v>L</v>
          </cell>
          <cell r="M42" t="str">
            <v>000000000000250186</v>
          </cell>
          <cell r="N42" t="str">
            <v>Activated Carbon Nuchar SA-PCL(20.4 kg.)</v>
          </cell>
          <cell r="O42" t="str">
            <v>KG</v>
          </cell>
          <cell r="P42">
            <v>0</v>
          </cell>
          <cell r="Q42" t="str">
            <v>07.09.2010</v>
          </cell>
          <cell r="R42" t="str">
            <v>31.12.9999</v>
          </cell>
          <cell r="S42">
            <v>0</v>
          </cell>
          <cell r="T42">
            <v>0</v>
          </cell>
          <cell r="U42">
            <v>0</v>
          </cell>
          <cell r="V42" t="str">
            <v>00000006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 t="str">
            <v>X</v>
          </cell>
          <cell r="AB42">
            <v>0</v>
          </cell>
          <cell r="AC42">
            <v>0</v>
          </cell>
          <cell r="AD42" t="str">
            <v>0.00</v>
          </cell>
          <cell r="AE42" t="str">
            <v>0.00</v>
          </cell>
          <cell r="AF42">
            <v>0</v>
          </cell>
          <cell r="AG42">
            <v>0</v>
          </cell>
          <cell r="AH42">
            <v>0</v>
          </cell>
          <cell r="AI42" t="str">
            <v>Glucose Syrup-BK-37/27</v>
          </cell>
          <cell r="AJ42">
            <v>1000</v>
          </cell>
          <cell r="AK42">
            <v>1597.895</v>
          </cell>
        </row>
        <row r="43">
          <cell r="C43" t="str">
            <v>M</v>
          </cell>
          <cell r="D43" t="str">
            <v>01000301AB</v>
          </cell>
          <cell r="E43" t="str">
            <v>Glucose Syrup-BK-37/27</v>
          </cell>
          <cell r="F43" t="str">
            <v>5320</v>
          </cell>
          <cell r="G43" t="str">
            <v>1</v>
          </cell>
          <cell r="H43" t="str">
            <v>1</v>
          </cell>
          <cell r="I43" t="str">
            <v>Glucose Syrup 37 Be'/Tanker Mintana</v>
          </cell>
          <cell r="J43" t="str">
            <v>TO</v>
          </cell>
          <cell r="K43" t="str">
            <v>0070</v>
          </cell>
          <cell r="L43" t="str">
            <v>L</v>
          </cell>
          <cell r="M43" t="str">
            <v>000000000000250184</v>
          </cell>
          <cell r="N43" t="str">
            <v>Filter  Aid Celatom FW-14  20kg.</v>
          </cell>
          <cell r="O43" t="str">
            <v>KG</v>
          </cell>
          <cell r="P43">
            <v>0</v>
          </cell>
          <cell r="Q43" t="str">
            <v>07.09.2010</v>
          </cell>
          <cell r="R43" t="str">
            <v>31.12.9999</v>
          </cell>
          <cell r="S43">
            <v>0</v>
          </cell>
          <cell r="T43">
            <v>0</v>
          </cell>
          <cell r="U43">
            <v>0</v>
          </cell>
          <cell r="V43" t="str">
            <v>00000007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 t="str">
            <v>X</v>
          </cell>
          <cell r="AB43">
            <v>0</v>
          </cell>
          <cell r="AC43">
            <v>0</v>
          </cell>
          <cell r="AD43" t="str">
            <v>0.00</v>
          </cell>
          <cell r="AE43" t="str">
            <v>0.00</v>
          </cell>
          <cell r="AF43">
            <v>0</v>
          </cell>
          <cell r="AG43">
            <v>0</v>
          </cell>
          <cell r="AH43">
            <v>0</v>
          </cell>
          <cell r="AI43" t="str">
            <v>Glucose Syrup-BK-37/27</v>
          </cell>
          <cell r="AJ43">
            <v>1000</v>
          </cell>
          <cell r="AK43">
            <v>7263.1580000000004</v>
          </cell>
        </row>
        <row r="44">
          <cell r="C44" t="str">
            <v>M</v>
          </cell>
          <cell r="D44" t="str">
            <v>01000301AB</v>
          </cell>
          <cell r="E44" t="str">
            <v>Glucose Syrup-BK-37/27</v>
          </cell>
          <cell r="F44" t="str">
            <v>5320</v>
          </cell>
          <cell r="G44" t="str">
            <v>1</v>
          </cell>
          <cell r="H44" t="str">
            <v>1</v>
          </cell>
          <cell r="I44" t="str">
            <v>Glucose Syrup 37 Be'/Tanker Mintana</v>
          </cell>
          <cell r="J44" t="str">
            <v>TO</v>
          </cell>
          <cell r="K44" t="str">
            <v>0080</v>
          </cell>
          <cell r="L44" t="str">
            <v>L</v>
          </cell>
          <cell r="M44" t="str">
            <v>000000000000250162</v>
          </cell>
          <cell r="N44" t="str">
            <v>Sodium  Carbonate 20 Kg./Bag</v>
          </cell>
          <cell r="O44" t="str">
            <v>KG</v>
          </cell>
          <cell r="P44">
            <v>0</v>
          </cell>
          <cell r="Q44" t="str">
            <v>07.09.2010</v>
          </cell>
          <cell r="R44" t="str">
            <v>31.12.9999</v>
          </cell>
          <cell r="S44">
            <v>0</v>
          </cell>
          <cell r="T44">
            <v>0</v>
          </cell>
          <cell r="U44">
            <v>0</v>
          </cell>
          <cell r="V44" t="str">
            <v>00000008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 t="str">
            <v>X</v>
          </cell>
          <cell r="AB44">
            <v>0</v>
          </cell>
          <cell r="AC44">
            <v>0</v>
          </cell>
          <cell r="AD44" t="str">
            <v>0.00</v>
          </cell>
          <cell r="AE44" t="str">
            <v>0.00</v>
          </cell>
          <cell r="AF44">
            <v>0</v>
          </cell>
          <cell r="AG44">
            <v>0</v>
          </cell>
          <cell r="AH44">
            <v>0</v>
          </cell>
          <cell r="AI44" t="str">
            <v>Glucose Syrup-BK-37/27</v>
          </cell>
          <cell r="AJ44">
            <v>1000</v>
          </cell>
          <cell r="AK44">
            <v>508.42099999999999</v>
          </cell>
        </row>
        <row r="45">
          <cell r="C45" t="str">
            <v>M</v>
          </cell>
          <cell r="D45" t="str">
            <v>01000301AB</v>
          </cell>
          <cell r="E45" t="str">
            <v>Glucose Syrup-BK-37/27</v>
          </cell>
          <cell r="F45" t="str">
            <v>5320</v>
          </cell>
          <cell r="G45" t="str">
            <v>1</v>
          </cell>
          <cell r="H45" t="str">
            <v>1</v>
          </cell>
          <cell r="I45" t="str">
            <v>Glucose Syrup 37 Be'/Tanker Mintana</v>
          </cell>
          <cell r="J45" t="str">
            <v>TO</v>
          </cell>
          <cell r="K45" t="str">
            <v>0090</v>
          </cell>
          <cell r="L45" t="str">
            <v>L</v>
          </cell>
          <cell r="M45" t="str">
            <v>000000000000200053</v>
          </cell>
          <cell r="N45" t="str">
            <v>Treated Water</v>
          </cell>
          <cell r="O45" t="str">
            <v>M3</v>
          </cell>
          <cell r="P45" t="str">
            <v>X</v>
          </cell>
          <cell r="Q45" t="str">
            <v>07.09.2010</v>
          </cell>
          <cell r="R45" t="str">
            <v>31.12.9999</v>
          </cell>
          <cell r="S45">
            <v>0</v>
          </cell>
          <cell r="T45">
            <v>0</v>
          </cell>
          <cell r="U45">
            <v>0</v>
          </cell>
          <cell r="V45" t="str">
            <v>00000009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 t="str">
            <v>X</v>
          </cell>
          <cell r="AB45">
            <v>0</v>
          </cell>
          <cell r="AC45">
            <v>0</v>
          </cell>
          <cell r="AD45" t="str">
            <v>0.00</v>
          </cell>
          <cell r="AE45" t="str">
            <v>0.00</v>
          </cell>
          <cell r="AF45">
            <v>0</v>
          </cell>
          <cell r="AG45">
            <v>0</v>
          </cell>
          <cell r="AH45">
            <v>0</v>
          </cell>
          <cell r="AI45" t="str">
            <v>Glucose Syrup-BK-37/27</v>
          </cell>
          <cell r="AJ45">
            <v>1000</v>
          </cell>
          <cell r="AK45">
            <v>7263.1580000000004</v>
          </cell>
        </row>
        <row r="46">
          <cell r="C46" t="str">
            <v>M</v>
          </cell>
          <cell r="D46" t="str">
            <v>01000301AB</v>
          </cell>
          <cell r="E46" t="str">
            <v>Glucose Syrup-BK-37/27</v>
          </cell>
          <cell r="F46" t="str">
            <v>5320</v>
          </cell>
          <cell r="G46" t="str">
            <v>1</v>
          </cell>
          <cell r="H46" t="str">
            <v>1</v>
          </cell>
          <cell r="I46" t="str">
            <v>Glucose Syrup 37 Be'/Tanker Mintana</v>
          </cell>
          <cell r="J46" t="str">
            <v>TO</v>
          </cell>
          <cell r="K46" t="str">
            <v>0100</v>
          </cell>
          <cell r="L46" t="str">
            <v>L</v>
          </cell>
          <cell r="M46" t="str">
            <v>000000000000250176</v>
          </cell>
          <cell r="N46" t="str">
            <v>Electricity</v>
          </cell>
          <cell r="O46" t="str">
            <v>KWH</v>
          </cell>
          <cell r="P46">
            <v>0</v>
          </cell>
          <cell r="Q46" t="str">
            <v>07.09.2010</v>
          </cell>
          <cell r="R46" t="str">
            <v>31.12.9999</v>
          </cell>
          <cell r="S46">
            <v>0</v>
          </cell>
          <cell r="T46">
            <v>0</v>
          </cell>
          <cell r="U46">
            <v>0</v>
          </cell>
          <cell r="V46" t="str">
            <v>00000010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 t="str">
            <v>X</v>
          </cell>
          <cell r="AB46">
            <v>0</v>
          </cell>
          <cell r="AC46">
            <v>0</v>
          </cell>
          <cell r="AD46" t="str">
            <v>0.00</v>
          </cell>
          <cell r="AE46" t="str">
            <v>0.00</v>
          </cell>
          <cell r="AF46">
            <v>0</v>
          </cell>
          <cell r="AG46">
            <v>0</v>
          </cell>
          <cell r="AH46">
            <v>0</v>
          </cell>
          <cell r="AI46" t="str">
            <v>Glucose Syrup-BK-37/27</v>
          </cell>
          <cell r="AJ46">
            <v>1000</v>
          </cell>
          <cell r="AK46">
            <v>47210.525999999998</v>
          </cell>
        </row>
        <row r="47">
          <cell r="C47" t="str">
            <v>M</v>
          </cell>
          <cell r="D47" t="str">
            <v>01000301AB</v>
          </cell>
          <cell r="E47" t="str">
            <v>Glucose Syrup-BK-37/27</v>
          </cell>
          <cell r="F47" t="str">
            <v>5320</v>
          </cell>
          <cell r="G47" t="str">
            <v>1</v>
          </cell>
          <cell r="H47" t="str">
            <v>1</v>
          </cell>
          <cell r="I47" t="str">
            <v>Glucose Syrup 37 Be'/Tanker Mintana</v>
          </cell>
          <cell r="J47" t="str">
            <v>TO</v>
          </cell>
          <cell r="K47" t="str">
            <v>0110</v>
          </cell>
          <cell r="L47" t="str">
            <v>L</v>
          </cell>
          <cell r="M47" t="str">
            <v>000000000000200052</v>
          </cell>
          <cell r="N47" t="str">
            <v>Steam</v>
          </cell>
          <cell r="O47" t="str">
            <v>TO</v>
          </cell>
          <cell r="P47" t="str">
            <v>X</v>
          </cell>
          <cell r="Q47" t="str">
            <v>07.09.2010</v>
          </cell>
          <cell r="R47" t="str">
            <v>31.12.9999</v>
          </cell>
          <cell r="S47">
            <v>0</v>
          </cell>
          <cell r="T47">
            <v>0</v>
          </cell>
          <cell r="U47">
            <v>0</v>
          </cell>
          <cell r="V47" t="str">
            <v>00000011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 t="str">
            <v>X</v>
          </cell>
          <cell r="AB47">
            <v>0</v>
          </cell>
          <cell r="AC47">
            <v>0</v>
          </cell>
          <cell r="AD47" t="str">
            <v>0.00</v>
          </cell>
          <cell r="AE47" t="str">
            <v>0.00</v>
          </cell>
          <cell r="AF47">
            <v>0</v>
          </cell>
          <cell r="AG47">
            <v>0</v>
          </cell>
          <cell r="AH47">
            <v>0</v>
          </cell>
          <cell r="AI47" t="str">
            <v>Glucose Syrup-BK-37/27</v>
          </cell>
          <cell r="AJ47">
            <v>1000</v>
          </cell>
          <cell r="AK47">
            <v>1452.6320000000001</v>
          </cell>
        </row>
        <row r="48">
          <cell r="C48" t="str">
            <v>M</v>
          </cell>
          <cell r="D48" t="str">
            <v>01000301AB</v>
          </cell>
          <cell r="E48" t="str">
            <v>Glucose Syrup-BK-37/27</v>
          </cell>
          <cell r="F48" t="str">
            <v>5320</v>
          </cell>
          <cell r="G48" t="str">
            <v>1</v>
          </cell>
          <cell r="H48" t="str">
            <v>1</v>
          </cell>
          <cell r="I48" t="str">
            <v>Glucose Syrup 37 Be'/Tanker Mintana</v>
          </cell>
          <cell r="J48" t="str">
            <v>TO</v>
          </cell>
          <cell r="K48" t="str">
            <v>0120</v>
          </cell>
          <cell r="L48" t="str">
            <v>L</v>
          </cell>
          <cell r="M48" t="str">
            <v>000000000000250164</v>
          </cell>
          <cell r="N48" t="str">
            <v>Liquozyme Supra (gallon/30kg.)</v>
          </cell>
          <cell r="O48" t="str">
            <v>KG</v>
          </cell>
          <cell r="P48">
            <v>0</v>
          </cell>
          <cell r="Q48" t="str">
            <v>01.01.2011</v>
          </cell>
          <cell r="R48" t="str">
            <v>31.12.9999</v>
          </cell>
          <cell r="S48">
            <v>0</v>
          </cell>
          <cell r="T48">
            <v>0</v>
          </cell>
          <cell r="U48">
            <v>0</v>
          </cell>
          <cell r="V48" t="str">
            <v>00000012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 t="str">
            <v>X</v>
          </cell>
          <cell r="AB48">
            <v>0</v>
          </cell>
          <cell r="AC48">
            <v>0</v>
          </cell>
          <cell r="AD48" t="str">
            <v>0.00</v>
          </cell>
          <cell r="AE48" t="str">
            <v>0.00</v>
          </cell>
          <cell r="AF48">
            <v>0</v>
          </cell>
          <cell r="AG48">
            <v>0</v>
          </cell>
          <cell r="AH48">
            <v>0</v>
          </cell>
          <cell r="AI48" t="str">
            <v>Glucose Syrup-BK-37/27</v>
          </cell>
          <cell r="AJ48">
            <v>1000</v>
          </cell>
          <cell r="AK48">
            <v>546</v>
          </cell>
        </row>
        <row r="49">
          <cell r="C49" t="str">
            <v>M</v>
          </cell>
          <cell r="D49" t="str">
            <v>01001300AE</v>
          </cell>
          <cell r="E49" t="str">
            <v>Glucose Syrup-Flexi-41/28</v>
          </cell>
          <cell r="F49" t="str">
            <v>5320</v>
          </cell>
          <cell r="G49" t="str">
            <v>1</v>
          </cell>
          <cell r="H49" t="str">
            <v>1</v>
          </cell>
          <cell r="I49" t="str">
            <v>Glucose Syrup 41 Be'/Almer</v>
          </cell>
          <cell r="J49" t="str">
            <v>TO</v>
          </cell>
          <cell r="K49" t="str">
            <v>0010</v>
          </cell>
          <cell r="L49" t="str">
            <v>L</v>
          </cell>
          <cell r="M49" t="str">
            <v>000000000000200050</v>
          </cell>
          <cell r="N49" t="str">
            <v>Slurry</v>
          </cell>
          <cell r="O49" t="str">
            <v>TO</v>
          </cell>
          <cell r="P49" t="str">
            <v>X</v>
          </cell>
          <cell r="Q49" t="str">
            <v>11.05.2012</v>
          </cell>
          <cell r="R49" t="str">
            <v>31.12.9999</v>
          </cell>
          <cell r="S49">
            <v>0</v>
          </cell>
          <cell r="T49">
            <v>0</v>
          </cell>
          <cell r="U49">
            <v>0</v>
          </cell>
          <cell r="V49" t="str">
            <v>00000001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 t="str">
            <v>X</v>
          </cell>
          <cell r="AB49">
            <v>0</v>
          </cell>
          <cell r="AC49">
            <v>0</v>
          </cell>
          <cell r="AD49" t="str">
            <v>0.00</v>
          </cell>
          <cell r="AE49" t="str">
            <v>0.00</v>
          </cell>
          <cell r="AF49">
            <v>0</v>
          </cell>
          <cell r="AG49">
            <v>0</v>
          </cell>
          <cell r="AH49">
            <v>0</v>
          </cell>
          <cell r="AI49" t="str">
            <v>Glucose Syrup-BK-41/23</v>
          </cell>
          <cell r="AJ49">
            <v>1000</v>
          </cell>
          <cell r="AK49">
            <v>1578.9469999999999</v>
          </cell>
        </row>
        <row r="50">
          <cell r="C50" t="str">
            <v>M</v>
          </cell>
          <cell r="D50" t="str">
            <v>01001300AE</v>
          </cell>
          <cell r="E50" t="str">
            <v>Glucose Syrup-Flexi-41/28</v>
          </cell>
          <cell r="F50" t="str">
            <v>5320</v>
          </cell>
          <cell r="G50" t="str">
            <v>1</v>
          </cell>
          <cell r="H50" t="str">
            <v>1</v>
          </cell>
          <cell r="I50" t="str">
            <v>Glucose Syrup 41 Be'/Almer</v>
          </cell>
          <cell r="J50" t="str">
            <v>TO</v>
          </cell>
          <cell r="K50" t="str">
            <v>0030</v>
          </cell>
          <cell r="L50" t="str">
            <v>L</v>
          </cell>
          <cell r="M50" t="str">
            <v>000000000000250152</v>
          </cell>
          <cell r="N50" t="str">
            <v>Sodium Matabisulphite 25kg.</v>
          </cell>
          <cell r="O50" t="str">
            <v>KG</v>
          </cell>
          <cell r="P50">
            <v>0</v>
          </cell>
          <cell r="Q50" t="str">
            <v>11.05.2012</v>
          </cell>
          <cell r="R50" t="str">
            <v>31.12.9999</v>
          </cell>
          <cell r="S50">
            <v>0</v>
          </cell>
          <cell r="T50">
            <v>0</v>
          </cell>
          <cell r="U50">
            <v>0</v>
          </cell>
          <cell r="V50" t="str">
            <v>00000002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 t="str">
            <v>X</v>
          </cell>
          <cell r="AB50">
            <v>0</v>
          </cell>
          <cell r="AC50">
            <v>0</v>
          </cell>
          <cell r="AD50" t="str">
            <v>0.00</v>
          </cell>
          <cell r="AE50" t="str">
            <v>0.00</v>
          </cell>
          <cell r="AF50">
            <v>0</v>
          </cell>
          <cell r="AG50">
            <v>0</v>
          </cell>
          <cell r="AH50">
            <v>0</v>
          </cell>
          <cell r="AI50" t="str">
            <v>Glucose Syrup-BK-41/23</v>
          </cell>
          <cell r="AJ50">
            <v>1000</v>
          </cell>
          <cell r="AK50">
            <v>566.52599999999995</v>
          </cell>
        </row>
        <row r="51">
          <cell r="C51" t="str">
            <v>M</v>
          </cell>
          <cell r="D51" t="str">
            <v>01001300AE</v>
          </cell>
          <cell r="E51" t="str">
            <v>Glucose Syrup-Flexi-41/28</v>
          </cell>
          <cell r="F51" t="str">
            <v>5320</v>
          </cell>
          <cell r="G51" t="str">
            <v>1</v>
          </cell>
          <cell r="H51" t="str">
            <v>1</v>
          </cell>
          <cell r="I51" t="str">
            <v>Glucose Syrup 41 Be'/Almer</v>
          </cell>
          <cell r="J51" t="str">
            <v>TO</v>
          </cell>
          <cell r="K51" t="str">
            <v>0040</v>
          </cell>
          <cell r="L51" t="str">
            <v>L</v>
          </cell>
          <cell r="M51" t="str">
            <v>000000000000250160</v>
          </cell>
          <cell r="N51" t="str">
            <v>Hydrochloric  Acid 35%</v>
          </cell>
          <cell r="O51" t="str">
            <v>KG</v>
          </cell>
          <cell r="P51">
            <v>0</v>
          </cell>
          <cell r="Q51" t="str">
            <v>11.05.2012</v>
          </cell>
          <cell r="R51" t="str">
            <v>31.12.9999</v>
          </cell>
          <cell r="S51">
            <v>0</v>
          </cell>
          <cell r="T51">
            <v>0</v>
          </cell>
          <cell r="U51">
            <v>0</v>
          </cell>
          <cell r="V51" t="str">
            <v>00000003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 t="str">
            <v>X</v>
          </cell>
          <cell r="AB51">
            <v>0</v>
          </cell>
          <cell r="AC51">
            <v>0</v>
          </cell>
          <cell r="AD51" t="str">
            <v>0.00</v>
          </cell>
          <cell r="AE51" t="str">
            <v>0.00</v>
          </cell>
          <cell r="AF51">
            <v>0</v>
          </cell>
          <cell r="AG51">
            <v>0</v>
          </cell>
          <cell r="AH51">
            <v>0</v>
          </cell>
          <cell r="AI51" t="str">
            <v>Glucose Syrup-BK-41/23</v>
          </cell>
          <cell r="AJ51">
            <v>1000</v>
          </cell>
          <cell r="AK51">
            <v>32684.210999999999</v>
          </cell>
        </row>
        <row r="52">
          <cell r="C52" t="str">
            <v>M</v>
          </cell>
          <cell r="D52" t="str">
            <v>01001300AE</v>
          </cell>
          <cell r="E52" t="str">
            <v>Glucose Syrup-Flexi-41/28</v>
          </cell>
          <cell r="F52" t="str">
            <v>5320</v>
          </cell>
          <cell r="G52" t="str">
            <v>1</v>
          </cell>
          <cell r="H52" t="str">
            <v>1</v>
          </cell>
          <cell r="I52" t="str">
            <v>Glucose Syrup 41 Be'/Almer</v>
          </cell>
          <cell r="J52" t="str">
            <v>TO</v>
          </cell>
          <cell r="K52" t="str">
            <v>0050</v>
          </cell>
          <cell r="L52" t="str">
            <v>L</v>
          </cell>
          <cell r="M52" t="str">
            <v>000000000000250187</v>
          </cell>
          <cell r="N52" t="str">
            <v>Sodium  Hydroxide (โซดาไฟ) 50%</v>
          </cell>
          <cell r="O52" t="str">
            <v>KG</v>
          </cell>
          <cell r="P52">
            <v>0</v>
          </cell>
          <cell r="Q52" t="str">
            <v>11.05.2012</v>
          </cell>
          <cell r="R52" t="str">
            <v>31.12.9999</v>
          </cell>
          <cell r="S52">
            <v>0</v>
          </cell>
          <cell r="T52">
            <v>0</v>
          </cell>
          <cell r="U52">
            <v>0</v>
          </cell>
          <cell r="V52" t="str">
            <v>00000004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 t="str">
            <v>X</v>
          </cell>
          <cell r="AB52">
            <v>0</v>
          </cell>
          <cell r="AC52">
            <v>0</v>
          </cell>
          <cell r="AD52" t="str">
            <v>0.00</v>
          </cell>
          <cell r="AE52" t="str">
            <v>0.00</v>
          </cell>
          <cell r="AF52">
            <v>0</v>
          </cell>
          <cell r="AG52">
            <v>0</v>
          </cell>
          <cell r="AH52">
            <v>0</v>
          </cell>
          <cell r="AI52" t="str">
            <v>Glucose Syrup-BK-41/23</v>
          </cell>
          <cell r="AJ52">
            <v>1000</v>
          </cell>
          <cell r="AK52">
            <v>29052.632000000001</v>
          </cell>
        </row>
        <row r="53">
          <cell r="C53" t="str">
            <v>M</v>
          </cell>
          <cell r="D53" t="str">
            <v>01001300AE</v>
          </cell>
          <cell r="E53" t="str">
            <v>Glucose Syrup-Flexi-41/28</v>
          </cell>
          <cell r="F53" t="str">
            <v>5320</v>
          </cell>
          <cell r="G53" t="str">
            <v>1</v>
          </cell>
          <cell r="H53" t="str">
            <v>1</v>
          </cell>
          <cell r="I53" t="str">
            <v>Glucose Syrup 41 Be'/Almer</v>
          </cell>
          <cell r="J53" t="str">
            <v>TO</v>
          </cell>
          <cell r="K53" t="str">
            <v>0060</v>
          </cell>
          <cell r="L53" t="str">
            <v>L</v>
          </cell>
          <cell r="M53" t="str">
            <v>000000000000250631</v>
          </cell>
          <cell r="N53" t="str">
            <v>Activated Carbon S4W10LT-01 (20 kg/Bag)</v>
          </cell>
          <cell r="O53" t="str">
            <v>KG</v>
          </cell>
          <cell r="P53">
            <v>0</v>
          </cell>
          <cell r="Q53" t="str">
            <v>03.01.2013</v>
          </cell>
          <cell r="R53" t="str">
            <v>31.12.9999</v>
          </cell>
          <cell r="S53" t="str">
            <v>500000000603</v>
          </cell>
          <cell r="T53">
            <v>0</v>
          </cell>
          <cell r="U53">
            <v>0</v>
          </cell>
          <cell r="V53" t="str">
            <v>00000005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 t="str">
            <v>X</v>
          </cell>
          <cell r="AB53">
            <v>0</v>
          </cell>
          <cell r="AC53">
            <v>0</v>
          </cell>
          <cell r="AD53" t="str">
            <v>0.00</v>
          </cell>
          <cell r="AE53" t="str">
            <v>0.00</v>
          </cell>
          <cell r="AF53">
            <v>0</v>
          </cell>
          <cell r="AG53">
            <v>0</v>
          </cell>
          <cell r="AH53">
            <v>0</v>
          </cell>
          <cell r="AI53" t="str">
            <v>Glucose Syrup-BK-41/23</v>
          </cell>
          <cell r="AJ53">
            <v>1000</v>
          </cell>
          <cell r="AK53">
            <v>225</v>
          </cell>
        </row>
        <row r="54">
          <cell r="C54" t="str">
            <v>M</v>
          </cell>
          <cell r="D54" t="str">
            <v>01001300AE</v>
          </cell>
          <cell r="E54" t="str">
            <v>Glucose Syrup-Flexi-41/28</v>
          </cell>
          <cell r="F54" t="str">
            <v>5320</v>
          </cell>
          <cell r="G54" t="str">
            <v>1</v>
          </cell>
          <cell r="H54" t="str">
            <v>1</v>
          </cell>
          <cell r="I54" t="str">
            <v>Glucose Syrup 41 Be'/Almer</v>
          </cell>
          <cell r="J54" t="str">
            <v>TO</v>
          </cell>
          <cell r="K54" t="str">
            <v>0070</v>
          </cell>
          <cell r="L54" t="str">
            <v>L</v>
          </cell>
          <cell r="M54" t="str">
            <v>000000000000250814</v>
          </cell>
          <cell r="N54" t="str">
            <v>Filter Aid K700  20kg.</v>
          </cell>
          <cell r="O54" t="str">
            <v>KG</v>
          </cell>
          <cell r="P54">
            <v>0</v>
          </cell>
          <cell r="Q54" t="str">
            <v>11.05.2012</v>
          </cell>
          <cell r="R54" t="str">
            <v>31.12.9999</v>
          </cell>
          <cell r="S54">
            <v>0</v>
          </cell>
          <cell r="T54">
            <v>0</v>
          </cell>
          <cell r="U54">
            <v>0</v>
          </cell>
          <cell r="V54" t="str">
            <v>00000006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 t="str">
            <v>X</v>
          </cell>
          <cell r="AB54">
            <v>0</v>
          </cell>
          <cell r="AC54">
            <v>0</v>
          </cell>
          <cell r="AD54" t="str">
            <v>0.00</v>
          </cell>
          <cell r="AE54" t="str">
            <v>0.00</v>
          </cell>
          <cell r="AF54">
            <v>0</v>
          </cell>
          <cell r="AG54">
            <v>0</v>
          </cell>
          <cell r="AH54">
            <v>0</v>
          </cell>
          <cell r="AI54" t="str">
            <v>Glucose Syrup-BK-41/23</v>
          </cell>
          <cell r="AJ54">
            <v>1000</v>
          </cell>
          <cell r="AK54">
            <v>7263.1580000000004</v>
          </cell>
        </row>
        <row r="55">
          <cell r="C55" t="str">
            <v>M</v>
          </cell>
          <cell r="D55" t="str">
            <v>01001300AE</v>
          </cell>
          <cell r="E55" t="str">
            <v>Glucose Syrup-Flexi-41/28</v>
          </cell>
          <cell r="F55" t="str">
            <v>5320</v>
          </cell>
          <cell r="G55" t="str">
            <v>1</v>
          </cell>
          <cell r="H55" t="str">
            <v>1</v>
          </cell>
          <cell r="I55" t="str">
            <v>Glucose Syrup 41 Be'/Almer</v>
          </cell>
          <cell r="J55" t="str">
            <v>TO</v>
          </cell>
          <cell r="K55" t="str">
            <v>0080</v>
          </cell>
          <cell r="L55" t="str">
            <v>L</v>
          </cell>
          <cell r="M55" t="str">
            <v>000000000000250162</v>
          </cell>
          <cell r="N55" t="str">
            <v>Sodium  Carbonate 20 Kg./Bag</v>
          </cell>
          <cell r="O55" t="str">
            <v>KG</v>
          </cell>
          <cell r="P55">
            <v>0</v>
          </cell>
          <cell r="Q55" t="str">
            <v>11.05.2012</v>
          </cell>
          <cell r="R55" t="str">
            <v>31.12.9999</v>
          </cell>
          <cell r="S55">
            <v>0</v>
          </cell>
          <cell r="T55">
            <v>0</v>
          </cell>
          <cell r="U55">
            <v>0</v>
          </cell>
          <cell r="V55" t="str">
            <v>00000007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str">
            <v>X</v>
          </cell>
          <cell r="AB55">
            <v>0</v>
          </cell>
          <cell r="AC55">
            <v>0</v>
          </cell>
          <cell r="AD55" t="str">
            <v>0.00</v>
          </cell>
          <cell r="AE55" t="str">
            <v>0.00</v>
          </cell>
          <cell r="AF55">
            <v>0</v>
          </cell>
          <cell r="AG55">
            <v>0</v>
          </cell>
          <cell r="AH55">
            <v>0</v>
          </cell>
          <cell r="AI55" t="str">
            <v>Glucose Syrup-BK-41/23</v>
          </cell>
          <cell r="AJ55">
            <v>1000</v>
          </cell>
          <cell r="AK55">
            <v>508.42099999999999</v>
          </cell>
        </row>
        <row r="56">
          <cell r="C56" t="str">
            <v>M</v>
          </cell>
          <cell r="D56" t="str">
            <v>01001300AE</v>
          </cell>
          <cell r="E56" t="str">
            <v>Glucose Syrup-Flexi-41/28</v>
          </cell>
          <cell r="F56" t="str">
            <v>5320</v>
          </cell>
          <cell r="G56" t="str">
            <v>1</v>
          </cell>
          <cell r="H56" t="str">
            <v>1</v>
          </cell>
          <cell r="I56" t="str">
            <v>Glucose Syrup 41 Be'/Almer</v>
          </cell>
          <cell r="J56" t="str">
            <v>TO</v>
          </cell>
          <cell r="K56" t="str">
            <v>0090</v>
          </cell>
          <cell r="L56" t="str">
            <v>L</v>
          </cell>
          <cell r="M56" t="str">
            <v>000000000000200053</v>
          </cell>
          <cell r="N56" t="str">
            <v>Treated Water</v>
          </cell>
          <cell r="O56" t="str">
            <v>M3</v>
          </cell>
          <cell r="P56" t="str">
            <v>X</v>
          </cell>
          <cell r="Q56" t="str">
            <v>11.05.2012</v>
          </cell>
          <cell r="R56" t="str">
            <v>31.12.9999</v>
          </cell>
          <cell r="S56">
            <v>0</v>
          </cell>
          <cell r="T56">
            <v>0</v>
          </cell>
          <cell r="U56">
            <v>0</v>
          </cell>
          <cell r="V56" t="str">
            <v>00000008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str">
            <v>X</v>
          </cell>
          <cell r="AB56">
            <v>0</v>
          </cell>
          <cell r="AC56">
            <v>0</v>
          </cell>
          <cell r="AD56" t="str">
            <v>0.00</v>
          </cell>
          <cell r="AE56" t="str">
            <v>0.00</v>
          </cell>
          <cell r="AF56">
            <v>0</v>
          </cell>
          <cell r="AG56">
            <v>0</v>
          </cell>
          <cell r="AH56">
            <v>0</v>
          </cell>
          <cell r="AI56" t="str">
            <v>Glucose Syrup-BK-41/23</v>
          </cell>
          <cell r="AJ56">
            <v>1000</v>
          </cell>
          <cell r="AK56">
            <v>7263.1580000000004</v>
          </cell>
        </row>
        <row r="57">
          <cell r="C57" t="str">
            <v>M</v>
          </cell>
          <cell r="D57" t="str">
            <v>01001300AE</v>
          </cell>
          <cell r="E57" t="str">
            <v>Glucose Syrup-Flexi-41/28</v>
          </cell>
          <cell r="F57" t="str">
            <v>5320</v>
          </cell>
          <cell r="G57" t="str">
            <v>1</v>
          </cell>
          <cell r="H57" t="str">
            <v>1</v>
          </cell>
          <cell r="I57" t="str">
            <v>Glucose Syrup 41 Be'/Almer</v>
          </cell>
          <cell r="J57" t="str">
            <v>TO</v>
          </cell>
          <cell r="K57" t="str">
            <v>0100</v>
          </cell>
          <cell r="L57" t="str">
            <v>L</v>
          </cell>
          <cell r="M57" t="str">
            <v>000000000000250176</v>
          </cell>
          <cell r="N57" t="str">
            <v>Electricity</v>
          </cell>
          <cell r="O57" t="str">
            <v>KWH</v>
          </cell>
          <cell r="P57">
            <v>0</v>
          </cell>
          <cell r="Q57" t="str">
            <v>11.05.2012</v>
          </cell>
          <cell r="R57" t="str">
            <v>31.12.9999</v>
          </cell>
          <cell r="S57">
            <v>0</v>
          </cell>
          <cell r="T57">
            <v>0</v>
          </cell>
          <cell r="U57">
            <v>0</v>
          </cell>
          <cell r="V57" t="str">
            <v>00000009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 t="str">
            <v>X</v>
          </cell>
          <cell r="AB57">
            <v>0</v>
          </cell>
          <cell r="AC57">
            <v>0</v>
          </cell>
          <cell r="AD57" t="str">
            <v>0.00</v>
          </cell>
          <cell r="AE57" t="str">
            <v>0.00</v>
          </cell>
          <cell r="AF57">
            <v>0</v>
          </cell>
          <cell r="AG57">
            <v>0</v>
          </cell>
          <cell r="AH57">
            <v>0</v>
          </cell>
          <cell r="AI57" t="str">
            <v>Glucose Syrup-BK-41/23</v>
          </cell>
          <cell r="AJ57">
            <v>1000</v>
          </cell>
          <cell r="AK57">
            <v>47210.525999999998</v>
          </cell>
        </row>
        <row r="58">
          <cell r="C58" t="str">
            <v>M</v>
          </cell>
          <cell r="D58" t="str">
            <v>01001300AE</v>
          </cell>
          <cell r="E58" t="str">
            <v>Glucose Syrup-Flexi-41/28</v>
          </cell>
          <cell r="F58" t="str">
            <v>5320</v>
          </cell>
          <cell r="G58" t="str">
            <v>1</v>
          </cell>
          <cell r="H58" t="str">
            <v>1</v>
          </cell>
          <cell r="I58" t="str">
            <v>Glucose Syrup 41 Be'/Almer</v>
          </cell>
          <cell r="J58" t="str">
            <v>TO</v>
          </cell>
          <cell r="K58" t="str">
            <v>0110</v>
          </cell>
          <cell r="L58" t="str">
            <v>L</v>
          </cell>
          <cell r="M58" t="str">
            <v>000000000000200052</v>
          </cell>
          <cell r="N58" t="str">
            <v>Steam</v>
          </cell>
          <cell r="O58" t="str">
            <v>TO</v>
          </cell>
          <cell r="P58" t="str">
            <v>X</v>
          </cell>
          <cell r="Q58" t="str">
            <v>11.05.2012</v>
          </cell>
          <cell r="R58" t="str">
            <v>31.12.9999</v>
          </cell>
          <cell r="S58">
            <v>0</v>
          </cell>
          <cell r="T58">
            <v>0</v>
          </cell>
          <cell r="U58">
            <v>0</v>
          </cell>
          <cell r="V58" t="str">
            <v>00000010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 t="str">
            <v>X</v>
          </cell>
          <cell r="AB58">
            <v>0</v>
          </cell>
          <cell r="AC58">
            <v>0</v>
          </cell>
          <cell r="AD58" t="str">
            <v>0.00</v>
          </cell>
          <cell r="AE58" t="str">
            <v>0.00</v>
          </cell>
          <cell r="AF58">
            <v>0</v>
          </cell>
          <cell r="AG58">
            <v>0</v>
          </cell>
          <cell r="AH58">
            <v>0</v>
          </cell>
          <cell r="AI58" t="str">
            <v>Glucose Syrup-BK-41/23</v>
          </cell>
          <cell r="AJ58">
            <v>1000</v>
          </cell>
          <cell r="AK58">
            <v>1452.6320000000001</v>
          </cell>
        </row>
        <row r="59">
          <cell r="C59" t="str">
            <v>M</v>
          </cell>
          <cell r="D59" t="str">
            <v>01001300AE</v>
          </cell>
          <cell r="E59" t="str">
            <v>Glucose Syrup-Flexi-41/28</v>
          </cell>
          <cell r="F59" t="str">
            <v>5320</v>
          </cell>
          <cell r="G59" t="str">
            <v>1</v>
          </cell>
          <cell r="H59" t="str">
            <v>1</v>
          </cell>
          <cell r="I59" t="str">
            <v>Glucose Syrup 41 Be'/Almer</v>
          </cell>
          <cell r="J59" t="str">
            <v>TO</v>
          </cell>
          <cell r="K59" t="str">
            <v>0120</v>
          </cell>
          <cell r="L59" t="str">
            <v>L</v>
          </cell>
          <cell r="M59" t="str">
            <v>000000000000250166</v>
          </cell>
          <cell r="N59" t="str">
            <v>Termamyl Classic (NON GMOS) 30kg./DR.</v>
          </cell>
          <cell r="O59" t="str">
            <v>KG</v>
          </cell>
          <cell r="P59">
            <v>0</v>
          </cell>
          <cell r="Q59" t="str">
            <v>11.05.2012</v>
          </cell>
          <cell r="R59" t="str">
            <v>31.12.9999</v>
          </cell>
          <cell r="S59">
            <v>0</v>
          </cell>
          <cell r="T59">
            <v>0</v>
          </cell>
          <cell r="U59">
            <v>0</v>
          </cell>
          <cell r="V59" t="str">
            <v>00000011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 t="str">
            <v>X</v>
          </cell>
          <cell r="AB59">
            <v>0</v>
          </cell>
          <cell r="AC59">
            <v>0</v>
          </cell>
          <cell r="AD59" t="str">
            <v>0.00</v>
          </cell>
          <cell r="AE59" t="str">
            <v>0.00</v>
          </cell>
          <cell r="AF59">
            <v>0</v>
          </cell>
          <cell r="AG59">
            <v>0</v>
          </cell>
          <cell r="AH59">
            <v>0</v>
          </cell>
          <cell r="AI59" t="str">
            <v>Glucose Syrup-BK-41/23</v>
          </cell>
          <cell r="AJ59">
            <v>1000</v>
          </cell>
          <cell r="AK59">
            <v>546</v>
          </cell>
        </row>
        <row r="60">
          <cell r="C60" t="str">
            <v>M</v>
          </cell>
          <cell r="D60" t="str">
            <v>01001300AE</v>
          </cell>
          <cell r="E60" t="str">
            <v>Glucose Syrup-Flexi-41/28</v>
          </cell>
          <cell r="F60" t="str">
            <v>5320</v>
          </cell>
          <cell r="G60" t="str">
            <v>1</v>
          </cell>
          <cell r="H60" t="str">
            <v>1</v>
          </cell>
          <cell r="I60" t="str">
            <v>Glucose Syrup 41 Be'/Almer</v>
          </cell>
          <cell r="J60" t="str">
            <v>TO</v>
          </cell>
          <cell r="K60" t="str">
            <v>0130</v>
          </cell>
          <cell r="L60" t="str">
            <v>L</v>
          </cell>
          <cell r="M60" t="str">
            <v>000000000000250750</v>
          </cell>
          <cell r="N60" t="str">
            <v>Activated Carbon YL303(20kg/bag)</v>
          </cell>
          <cell r="O60" t="str">
            <v>KG</v>
          </cell>
          <cell r="P60">
            <v>0</v>
          </cell>
          <cell r="Q60" t="str">
            <v>03.01.2013</v>
          </cell>
          <cell r="R60" t="str">
            <v>31.12.9999</v>
          </cell>
          <cell r="S60" t="str">
            <v>500000000603</v>
          </cell>
          <cell r="T60">
            <v>0</v>
          </cell>
          <cell r="U60">
            <v>0</v>
          </cell>
          <cell r="V60" t="str">
            <v>00000013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 t="str">
            <v>X</v>
          </cell>
          <cell r="AB60">
            <v>0</v>
          </cell>
          <cell r="AC60">
            <v>0</v>
          </cell>
          <cell r="AD60" t="str">
            <v>0.00</v>
          </cell>
          <cell r="AE60" t="str">
            <v>0.00</v>
          </cell>
          <cell r="AF60">
            <v>0</v>
          </cell>
          <cell r="AG60">
            <v>0</v>
          </cell>
          <cell r="AH60">
            <v>0</v>
          </cell>
          <cell r="AI60" t="str">
            <v>Glucose Syrup-BK-41/23</v>
          </cell>
          <cell r="AJ60">
            <v>1000</v>
          </cell>
          <cell r="AK60">
            <v>675</v>
          </cell>
        </row>
        <row r="61">
          <cell r="C61" t="str">
            <v>M</v>
          </cell>
          <cell r="D61" t="str">
            <v>01001300AF</v>
          </cell>
          <cell r="E61" t="str">
            <v>Glucose Syrup-ISO-41/28</v>
          </cell>
          <cell r="F61" t="str">
            <v>5320</v>
          </cell>
          <cell r="G61" t="str">
            <v>1</v>
          </cell>
          <cell r="H61" t="str">
            <v>1</v>
          </cell>
          <cell r="I61" t="str">
            <v>Glucose Syrup 41 Be'/Super Conc.</v>
          </cell>
          <cell r="J61" t="str">
            <v>TO</v>
          </cell>
          <cell r="K61" t="str">
            <v>0010</v>
          </cell>
          <cell r="L61" t="str">
            <v>L</v>
          </cell>
          <cell r="M61" t="str">
            <v>000000000000200050</v>
          </cell>
          <cell r="N61" t="str">
            <v>Slurry</v>
          </cell>
          <cell r="O61" t="str">
            <v>TO</v>
          </cell>
          <cell r="P61" t="str">
            <v>X</v>
          </cell>
          <cell r="Q61" t="str">
            <v>13.12.2011</v>
          </cell>
          <cell r="R61" t="str">
            <v>31.12.9999</v>
          </cell>
          <cell r="S61">
            <v>0</v>
          </cell>
          <cell r="T61">
            <v>0</v>
          </cell>
          <cell r="U61">
            <v>0</v>
          </cell>
          <cell r="V61" t="str">
            <v>00000001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 t="str">
            <v>X</v>
          </cell>
          <cell r="AB61">
            <v>0</v>
          </cell>
          <cell r="AC61">
            <v>0</v>
          </cell>
          <cell r="AD61" t="str">
            <v>0.00</v>
          </cell>
          <cell r="AE61" t="str">
            <v>0.00</v>
          </cell>
          <cell r="AF61">
            <v>0</v>
          </cell>
          <cell r="AG61">
            <v>0</v>
          </cell>
          <cell r="AH61">
            <v>0</v>
          </cell>
          <cell r="AI61" t="str">
            <v>Glucose Syrup-BK-41/27</v>
          </cell>
          <cell r="AJ61">
            <v>1000</v>
          </cell>
          <cell r="AK61">
            <v>1578.9469999999999</v>
          </cell>
        </row>
        <row r="62">
          <cell r="C62" t="str">
            <v>M</v>
          </cell>
          <cell r="D62" t="str">
            <v>01001300AF</v>
          </cell>
          <cell r="E62" t="str">
            <v>Glucose Syrup-ISO-41/28</v>
          </cell>
          <cell r="F62" t="str">
            <v>5320</v>
          </cell>
          <cell r="G62" t="str">
            <v>1</v>
          </cell>
          <cell r="H62" t="str">
            <v>1</v>
          </cell>
          <cell r="I62" t="str">
            <v>Glucose Syrup 41 Be'/Super Conc.</v>
          </cell>
          <cell r="J62" t="str">
            <v>TO</v>
          </cell>
          <cell r="K62" t="str">
            <v>0030</v>
          </cell>
          <cell r="L62" t="str">
            <v>L</v>
          </cell>
          <cell r="M62" t="str">
            <v>000000000000250152</v>
          </cell>
          <cell r="N62" t="str">
            <v>Sodium Matabisulphite 25kg.</v>
          </cell>
          <cell r="O62" t="str">
            <v>KG</v>
          </cell>
          <cell r="P62">
            <v>0</v>
          </cell>
          <cell r="Q62" t="str">
            <v>13.12.2011</v>
          </cell>
          <cell r="R62" t="str">
            <v>31.12.9999</v>
          </cell>
          <cell r="S62">
            <v>0</v>
          </cell>
          <cell r="T62">
            <v>0</v>
          </cell>
          <cell r="U62">
            <v>0</v>
          </cell>
          <cell r="V62" t="str">
            <v>00000002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 t="str">
            <v>X</v>
          </cell>
          <cell r="AB62">
            <v>0</v>
          </cell>
          <cell r="AC62">
            <v>0</v>
          </cell>
          <cell r="AD62" t="str">
            <v>0.00</v>
          </cell>
          <cell r="AE62" t="str">
            <v>0.00</v>
          </cell>
          <cell r="AF62">
            <v>0</v>
          </cell>
          <cell r="AG62">
            <v>0</v>
          </cell>
          <cell r="AH62">
            <v>0</v>
          </cell>
          <cell r="AI62" t="str">
            <v>Glucose Syrup-BK-41/27</v>
          </cell>
          <cell r="AJ62">
            <v>1000</v>
          </cell>
          <cell r="AK62">
            <v>566.52599999999995</v>
          </cell>
        </row>
        <row r="63">
          <cell r="C63" t="str">
            <v>M</v>
          </cell>
          <cell r="D63" t="str">
            <v>01001300AF</v>
          </cell>
          <cell r="E63" t="str">
            <v>Glucose Syrup-ISO-41/28</v>
          </cell>
          <cell r="F63" t="str">
            <v>5320</v>
          </cell>
          <cell r="G63" t="str">
            <v>1</v>
          </cell>
          <cell r="H63" t="str">
            <v>1</v>
          </cell>
          <cell r="I63" t="str">
            <v>Glucose Syrup 41 Be'/Super Conc.</v>
          </cell>
          <cell r="J63" t="str">
            <v>TO</v>
          </cell>
          <cell r="K63" t="str">
            <v>0040</v>
          </cell>
          <cell r="L63" t="str">
            <v>L</v>
          </cell>
          <cell r="M63" t="str">
            <v>000000000000250160</v>
          </cell>
          <cell r="N63" t="str">
            <v>Hydrochloric  Acid 35%</v>
          </cell>
          <cell r="O63" t="str">
            <v>KG</v>
          </cell>
          <cell r="P63">
            <v>0</v>
          </cell>
          <cell r="Q63" t="str">
            <v>13.12.2011</v>
          </cell>
          <cell r="R63" t="str">
            <v>31.12.9999</v>
          </cell>
          <cell r="S63">
            <v>0</v>
          </cell>
          <cell r="T63">
            <v>0</v>
          </cell>
          <cell r="U63">
            <v>0</v>
          </cell>
          <cell r="V63" t="str">
            <v>00000003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 t="str">
            <v>X</v>
          </cell>
          <cell r="AB63">
            <v>0</v>
          </cell>
          <cell r="AC63">
            <v>0</v>
          </cell>
          <cell r="AD63" t="str">
            <v>0.00</v>
          </cell>
          <cell r="AE63" t="str">
            <v>0.00</v>
          </cell>
          <cell r="AF63">
            <v>0</v>
          </cell>
          <cell r="AG63">
            <v>0</v>
          </cell>
          <cell r="AH63">
            <v>0</v>
          </cell>
          <cell r="AI63" t="str">
            <v>Glucose Syrup-BK-41/27</v>
          </cell>
          <cell r="AJ63">
            <v>1000</v>
          </cell>
          <cell r="AK63">
            <v>32684.210999999999</v>
          </cell>
        </row>
        <row r="64">
          <cell r="C64" t="str">
            <v>M</v>
          </cell>
          <cell r="D64" t="str">
            <v>01001300AF</v>
          </cell>
          <cell r="E64" t="str">
            <v>Glucose Syrup-ISO-41/28</v>
          </cell>
          <cell r="F64" t="str">
            <v>5320</v>
          </cell>
          <cell r="G64" t="str">
            <v>1</v>
          </cell>
          <cell r="H64" t="str">
            <v>1</v>
          </cell>
          <cell r="I64" t="str">
            <v>Glucose Syrup 41 Be'/Super Conc.</v>
          </cell>
          <cell r="J64" t="str">
            <v>TO</v>
          </cell>
          <cell r="K64" t="str">
            <v>0050</v>
          </cell>
          <cell r="L64" t="str">
            <v>L</v>
          </cell>
          <cell r="M64" t="str">
            <v>000000000000250187</v>
          </cell>
          <cell r="N64" t="str">
            <v>Sodium  Hydroxide (โซดาไฟ) 50%</v>
          </cell>
          <cell r="O64" t="str">
            <v>KG</v>
          </cell>
          <cell r="P64">
            <v>0</v>
          </cell>
          <cell r="Q64" t="str">
            <v>13.12.2011</v>
          </cell>
          <cell r="R64" t="str">
            <v>31.12.9999</v>
          </cell>
          <cell r="S64">
            <v>0</v>
          </cell>
          <cell r="T64">
            <v>0</v>
          </cell>
          <cell r="U64">
            <v>0</v>
          </cell>
          <cell r="V64" t="str">
            <v>00000004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 t="str">
            <v>X</v>
          </cell>
          <cell r="AB64">
            <v>0</v>
          </cell>
          <cell r="AC64">
            <v>0</v>
          </cell>
          <cell r="AD64" t="str">
            <v>0.00</v>
          </cell>
          <cell r="AE64" t="str">
            <v>0.00</v>
          </cell>
          <cell r="AF64">
            <v>0</v>
          </cell>
          <cell r="AG64">
            <v>0</v>
          </cell>
          <cell r="AH64">
            <v>0</v>
          </cell>
          <cell r="AI64" t="str">
            <v>Glucose Syrup-BK-41/27</v>
          </cell>
          <cell r="AJ64">
            <v>1000</v>
          </cell>
          <cell r="AK64">
            <v>29052.632000000001</v>
          </cell>
        </row>
        <row r="65">
          <cell r="C65" t="str">
            <v>M</v>
          </cell>
          <cell r="D65" t="str">
            <v>01001300AF</v>
          </cell>
          <cell r="E65" t="str">
            <v>Glucose Syrup-ISO-41/28</v>
          </cell>
          <cell r="F65" t="str">
            <v>5320</v>
          </cell>
          <cell r="G65" t="str">
            <v>1</v>
          </cell>
          <cell r="H65" t="str">
            <v>1</v>
          </cell>
          <cell r="I65" t="str">
            <v>Glucose Syrup 41 Be'/Super Conc.</v>
          </cell>
          <cell r="J65" t="str">
            <v>TO</v>
          </cell>
          <cell r="K65" t="str">
            <v>0060</v>
          </cell>
          <cell r="L65" t="str">
            <v>L</v>
          </cell>
          <cell r="M65" t="str">
            <v>000000000000250631</v>
          </cell>
          <cell r="N65" t="str">
            <v>Activated Carbon S4W10LT-01 (20 kg/Bag)</v>
          </cell>
          <cell r="O65" t="str">
            <v>KG</v>
          </cell>
          <cell r="P65">
            <v>0</v>
          </cell>
          <cell r="Q65" t="str">
            <v>03.01.2013</v>
          </cell>
          <cell r="R65" t="str">
            <v>31.12.9999</v>
          </cell>
          <cell r="S65" t="str">
            <v>500000000603</v>
          </cell>
          <cell r="T65">
            <v>0</v>
          </cell>
          <cell r="U65">
            <v>0</v>
          </cell>
          <cell r="V65" t="str">
            <v>00000005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 t="str">
            <v>X</v>
          </cell>
          <cell r="AB65">
            <v>0</v>
          </cell>
          <cell r="AC65">
            <v>0</v>
          </cell>
          <cell r="AD65" t="str">
            <v>0.00</v>
          </cell>
          <cell r="AE65" t="str">
            <v>0.00</v>
          </cell>
          <cell r="AF65">
            <v>0</v>
          </cell>
          <cell r="AG65">
            <v>0</v>
          </cell>
          <cell r="AH65">
            <v>0</v>
          </cell>
          <cell r="AI65" t="str">
            <v>Glucose Syrup-BK-41/27</v>
          </cell>
          <cell r="AJ65">
            <v>1000</v>
          </cell>
          <cell r="AK65">
            <v>225</v>
          </cell>
        </row>
        <row r="66">
          <cell r="C66" t="str">
            <v>M</v>
          </cell>
          <cell r="D66" t="str">
            <v>01001300AF</v>
          </cell>
          <cell r="E66" t="str">
            <v>Glucose Syrup-ISO-41/28</v>
          </cell>
          <cell r="F66" t="str">
            <v>5320</v>
          </cell>
          <cell r="G66" t="str">
            <v>1</v>
          </cell>
          <cell r="H66" t="str">
            <v>1</v>
          </cell>
          <cell r="I66" t="str">
            <v>Glucose Syrup 41 Be'/Super Conc.</v>
          </cell>
          <cell r="J66" t="str">
            <v>TO</v>
          </cell>
          <cell r="K66" t="str">
            <v>0070</v>
          </cell>
          <cell r="L66" t="str">
            <v>L</v>
          </cell>
          <cell r="M66" t="str">
            <v>000000000000250814</v>
          </cell>
          <cell r="N66" t="str">
            <v>Filter Aid K700  20kg.</v>
          </cell>
          <cell r="O66" t="str">
            <v>KG</v>
          </cell>
          <cell r="P66">
            <v>0</v>
          </cell>
          <cell r="Q66" t="str">
            <v>13.12.2011</v>
          </cell>
          <cell r="R66" t="str">
            <v>31.12.9999</v>
          </cell>
          <cell r="S66">
            <v>0</v>
          </cell>
          <cell r="T66">
            <v>0</v>
          </cell>
          <cell r="U66">
            <v>0</v>
          </cell>
          <cell r="V66" t="str">
            <v>00000006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 t="str">
            <v>X</v>
          </cell>
          <cell r="AB66">
            <v>0</v>
          </cell>
          <cell r="AC66">
            <v>0</v>
          </cell>
          <cell r="AD66" t="str">
            <v>0.00</v>
          </cell>
          <cell r="AE66" t="str">
            <v>0.00</v>
          </cell>
          <cell r="AF66">
            <v>0</v>
          </cell>
          <cell r="AG66">
            <v>0</v>
          </cell>
          <cell r="AH66">
            <v>0</v>
          </cell>
          <cell r="AI66" t="str">
            <v>Glucose Syrup-BK-41/27</v>
          </cell>
          <cell r="AJ66">
            <v>1000</v>
          </cell>
          <cell r="AK66">
            <v>7263.1580000000004</v>
          </cell>
        </row>
        <row r="67">
          <cell r="C67" t="str">
            <v>M</v>
          </cell>
          <cell r="D67" t="str">
            <v>01001300AF</v>
          </cell>
          <cell r="E67" t="str">
            <v>Glucose Syrup-ISO-41/28</v>
          </cell>
          <cell r="F67" t="str">
            <v>5320</v>
          </cell>
          <cell r="G67" t="str">
            <v>1</v>
          </cell>
          <cell r="H67" t="str">
            <v>1</v>
          </cell>
          <cell r="I67" t="str">
            <v>Glucose Syrup 41 Be'/Super Conc.</v>
          </cell>
          <cell r="J67" t="str">
            <v>TO</v>
          </cell>
          <cell r="K67" t="str">
            <v>0080</v>
          </cell>
          <cell r="L67" t="str">
            <v>L</v>
          </cell>
          <cell r="M67" t="str">
            <v>000000000000250162</v>
          </cell>
          <cell r="N67" t="str">
            <v>Sodium  Carbonate 20 Kg./Bag</v>
          </cell>
          <cell r="O67" t="str">
            <v>KG</v>
          </cell>
          <cell r="P67">
            <v>0</v>
          </cell>
          <cell r="Q67" t="str">
            <v>13.12.2011</v>
          </cell>
          <cell r="R67" t="str">
            <v>31.12.9999</v>
          </cell>
          <cell r="S67">
            <v>0</v>
          </cell>
          <cell r="T67">
            <v>0</v>
          </cell>
          <cell r="U67">
            <v>0</v>
          </cell>
          <cell r="V67" t="str">
            <v>00000007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 t="str">
            <v>X</v>
          </cell>
          <cell r="AB67">
            <v>0</v>
          </cell>
          <cell r="AC67">
            <v>0</v>
          </cell>
          <cell r="AD67" t="str">
            <v>0.00</v>
          </cell>
          <cell r="AE67" t="str">
            <v>0.00</v>
          </cell>
          <cell r="AF67">
            <v>0</v>
          </cell>
          <cell r="AG67">
            <v>0</v>
          </cell>
          <cell r="AH67">
            <v>0</v>
          </cell>
          <cell r="AI67" t="str">
            <v>Glucose Syrup-BK-41/27</v>
          </cell>
          <cell r="AJ67">
            <v>1000</v>
          </cell>
          <cell r="AK67">
            <v>508.42099999999999</v>
          </cell>
        </row>
        <row r="68">
          <cell r="C68" t="str">
            <v>M</v>
          </cell>
          <cell r="D68" t="str">
            <v>01001300AF</v>
          </cell>
          <cell r="E68" t="str">
            <v>Glucose Syrup-ISO-41/28</v>
          </cell>
          <cell r="F68" t="str">
            <v>5320</v>
          </cell>
          <cell r="G68" t="str">
            <v>1</v>
          </cell>
          <cell r="H68" t="str">
            <v>1</v>
          </cell>
          <cell r="I68" t="str">
            <v>Glucose Syrup 41 Be'/Super Conc.</v>
          </cell>
          <cell r="J68" t="str">
            <v>TO</v>
          </cell>
          <cell r="K68" t="str">
            <v>0090</v>
          </cell>
          <cell r="L68" t="str">
            <v>L</v>
          </cell>
          <cell r="M68" t="str">
            <v>000000000000200053</v>
          </cell>
          <cell r="N68" t="str">
            <v>Treated Water</v>
          </cell>
          <cell r="O68" t="str">
            <v>M3</v>
          </cell>
          <cell r="P68" t="str">
            <v>X</v>
          </cell>
          <cell r="Q68" t="str">
            <v>13.12.2011</v>
          </cell>
          <cell r="R68" t="str">
            <v>31.12.9999</v>
          </cell>
          <cell r="S68">
            <v>0</v>
          </cell>
          <cell r="T68">
            <v>0</v>
          </cell>
          <cell r="U68">
            <v>0</v>
          </cell>
          <cell r="V68" t="str">
            <v>00000008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 t="str">
            <v>X</v>
          </cell>
          <cell r="AB68">
            <v>0</v>
          </cell>
          <cell r="AC68">
            <v>0</v>
          </cell>
          <cell r="AD68" t="str">
            <v>0.00</v>
          </cell>
          <cell r="AE68" t="str">
            <v>0.00</v>
          </cell>
          <cell r="AF68">
            <v>0</v>
          </cell>
          <cell r="AG68">
            <v>0</v>
          </cell>
          <cell r="AH68">
            <v>0</v>
          </cell>
          <cell r="AI68" t="str">
            <v>Glucose Syrup-BK-41/27</v>
          </cell>
          <cell r="AJ68">
            <v>1000</v>
          </cell>
          <cell r="AK68">
            <v>7263.1580000000004</v>
          </cell>
        </row>
        <row r="69">
          <cell r="C69" t="str">
            <v>M</v>
          </cell>
          <cell r="D69" t="str">
            <v>01001300AF</v>
          </cell>
          <cell r="E69" t="str">
            <v>Glucose Syrup-ISO-41/28</v>
          </cell>
          <cell r="F69" t="str">
            <v>5320</v>
          </cell>
          <cell r="G69" t="str">
            <v>1</v>
          </cell>
          <cell r="H69" t="str">
            <v>1</v>
          </cell>
          <cell r="I69" t="str">
            <v>Glucose Syrup 41 Be'/Super Conc.</v>
          </cell>
          <cell r="J69" t="str">
            <v>TO</v>
          </cell>
          <cell r="K69" t="str">
            <v>0100</v>
          </cell>
          <cell r="L69" t="str">
            <v>L</v>
          </cell>
          <cell r="M69" t="str">
            <v>000000000000250176</v>
          </cell>
          <cell r="N69" t="str">
            <v>Electricity</v>
          </cell>
          <cell r="O69" t="str">
            <v>KWH</v>
          </cell>
          <cell r="P69">
            <v>0</v>
          </cell>
          <cell r="Q69" t="str">
            <v>13.12.2011</v>
          </cell>
          <cell r="R69" t="str">
            <v>31.12.9999</v>
          </cell>
          <cell r="S69">
            <v>0</v>
          </cell>
          <cell r="T69">
            <v>0</v>
          </cell>
          <cell r="U69">
            <v>0</v>
          </cell>
          <cell r="V69" t="str">
            <v>00000009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 t="str">
            <v>X</v>
          </cell>
          <cell r="AB69">
            <v>0</v>
          </cell>
          <cell r="AC69">
            <v>0</v>
          </cell>
          <cell r="AD69" t="str">
            <v>0.00</v>
          </cell>
          <cell r="AE69" t="str">
            <v>0.00</v>
          </cell>
          <cell r="AF69">
            <v>0</v>
          </cell>
          <cell r="AG69">
            <v>0</v>
          </cell>
          <cell r="AH69">
            <v>0</v>
          </cell>
          <cell r="AI69" t="str">
            <v>Glucose Syrup-BK-41/27</v>
          </cell>
          <cell r="AJ69">
            <v>1000</v>
          </cell>
          <cell r="AK69">
            <v>47210.525999999998</v>
          </cell>
        </row>
        <row r="70">
          <cell r="C70" t="str">
            <v>M</v>
          </cell>
          <cell r="D70" t="str">
            <v>01001300AF</v>
          </cell>
          <cell r="E70" t="str">
            <v>Glucose Syrup-ISO-41/28</v>
          </cell>
          <cell r="F70" t="str">
            <v>5320</v>
          </cell>
          <cell r="G70" t="str">
            <v>1</v>
          </cell>
          <cell r="H70" t="str">
            <v>1</v>
          </cell>
          <cell r="I70" t="str">
            <v>Glucose Syrup 41 Be'/Super Conc.</v>
          </cell>
          <cell r="J70" t="str">
            <v>TO</v>
          </cell>
          <cell r="K70" t="str">
            <v>0110</v>
          </cell>
          <cell r="L70" t="str">
            <v>L</v>
          </cell>
          <cell r="M70" t="str">
            <v>000000000000200052</v>
          </cell>
          <cell r="N70" t="str">
            <v>Steam</v>
          </cell>
          <cell r="O70" t="str">
            <v>TO</v>
          </cell>
          <cell r="P70" t="str">
            <v>X</v>
          </cell>
          <cell r="Q70" t="str">
            <v>13.12.2011</v>
          </cell>
          <cell r="R70" t="str">
            <v>31.12.9999</v>
          </cell>
          <cell r="S70">
            <v>0</v>
          </cell>
          <cell r="T70">
            <v>0</v>
          </cell>
          <cell r="U70">
            <v>0</v>
          </cell>
          <cell r="V70" t="str">
            <v>00000010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 t="str">
            <v>X</v>
          </cell>
          <cell r="AB70">
            <v>0</v>
          </cell>
          <cell r="AC70">
            <v>0</v>
          </cell>
          <cell r="AD70" t="str">
            <v>0.00</v>
          </cell>
          <cell r="AE70" t="str">
            <v>0.00</v>
          </cell>
          <cell r="AF70">
            <v>0</v>
          </cell>
          <cell r="AG70">
            <v>0</v>
          </cell>
          <cell r="AH70">
            <v>0</v>
          </cell>
          <cell r="AI70" t="str">
            <v>Glucose Syrup-BK-41/27</v>
          </cell>
          <cell r="AJ70">
            <v>1000</v>
          </cell>
          <cell r="AK70">
            <v>1452.6320000000001</v>
          </cell>
        </row>
        <row r="71">
          <cell r="C71" t="str">
            <v>M</v>
          </cell>
          <cell r="D71" t="str">
            <v>01001300AF</v>
          </cell>
          <cell r="E71" t="str">
            <v>Glucose Syrup-ISO-41/28</v>
          </cell>
          <cell r="F71" t="str">
            <v>5320</v>
          </cell>
          <cell r="G71" t="str">
            <v>1</v>
          </cell>
          <cell r="H71" t="str">
            <v>1</v>
          </cell>
          <cell r="I71" t="str">
            <v>Glucose Syrup 41 Be'/Super Conc.</v>
          </cell>
          <cell r="J71" t="str">
            <v>TO</v>
          </cell>
          <cell r="K71" t="str">
            <v>0120</v>
          </cell>
          <cell r="L71" t="str">
            <v>L</v>
          </cell>
          <cell r="M71" t="str">
            <v>000000000000250166</v>
          </cell>
          <cell r="N71" t="str">
            <v>Termamyl Classic (NON GMOS) 30kg./DR.</v>
          </cell>
          <cell r="O71" t="str">
            <v>KG</v>
          </cell>
          <cell r="P71">
            <v>0</v>
          </cell>
          <cell r="Q71" t="str">
            <v>13.12.2011</v>
          </cell>
          <cell r="R71" t="str">
            <v>31.12.9999</v>
          </cell>
          <cell r="S71">
            <v>0</v>
          </cell>
          <cell r="T71">
            <v>0</v>
          </cell>
          <cell r="U71">
            <v>0</v>
          </cell>
          <cell r="V71" t="str">
            <v>00000011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 t="str">
            <v>X</v>
          </cell>
          <cell r="AB71">
            <v>0</v>
          </cell>
          <cell r="AC71">
            <v>0</v>
          </cell>
          <cell r="AD71" t="str">
            <v>0.00</v>
          </cell>
          <cell r="AE71" t="str">
            <v>0.00</v>
          </cell>
          <cell r="AF71">
            <v>0</v>
          </cell>
          <cell r="AG71">
            <v>0</v>
          </cell>
          <cell r="AH71">
            <v>0</v>
          </cell>
          <cell r="AI71" t="str">
            <v>Glucose Syrup-BK-41/27</v>
          </cell>
          <cell r="AJ71">
            <v>1000</v>
          </cell>
          <cell r="AK71">
            <v>546</v>
          </cell>
        </row>
        <row r="72">
          <cell r="C72" t="str">
            <v>M</v>
          </cell>
          <cell r="D72" t="str">
            <v>01001300AF</v>
          </cell>
          <cell r="E72" t="str">
            <v>Glucose Syrup-ISO-41/28</v>
          </cell>
          <cell r="F72" t="str">
            <v>5320</v>
          </cell>
          <cell r="G72" t="str">
            <v>1</v>
          </cell>
          <cell r="H72" t="str">
            <v>1</v>
          </cell>
          <cell r="I72" t="str">
            <v>Glucose Syrup 41 Be'/Super Conc.</v>
          </cell>
          <cell r="J72" t="str">
            <v>TO</v>
          </cell>
          <cell r="K72" t="str">
            <v>0130</v>
          </cell>
          <cell r="L72" t="str">
            <v>L</v>
          </cell>
          <cell r="M72" t="str">
            <v>000000000000250750</v>
          </cell>
          <cell r="N72" t="str">
            <v>Activated Carbon YL303(20kg/bag)</v>
          </cell>
          <cell r="O72" t="str">
            <v>KG</v>
          </cell>
          <cell r="P72">
            <v>0</v>
          </cell>
          <cell r="Q72" t="str">
            <v>03.01.2013</v>
          </cell>
          <cell r="R72" t="str">
            <v>31.12.9999</v>
          </cell>
          <cell r="S72" t="str">
            <v>500000000603</v>
          </cell>
          <cell r="T72">
            <v>0</v>
          </cell>
          <cell r="U72">
            <v>0</v>
          </cell>
          <cell r="V72" t="str">
            <v>00000013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 t="str">
            <v>X</v>
          </cell>
          <cell r="AB72">
            <v>0</v>
          </cell>
          <cell r="AC72">
            <v>0</v>
          </cell>
          <cell r="AD72" t="str">
            <v>0.00</v>
          </cell>
          <cell r="AE72" t="str">
            <v>0.00</v>
          </cell>
          <cell r="AF72">
            <v>0</v>
          </cell>
          <cell r="AG72">
            <v>0</v>
          </cell>
          <cell r="AH72">
            <v>0</v>
          </cell>
          <cell r="AI72" t="str">
            <v>Glucose Syrup-BK-41/27</v>
          </cell>
          <cell r="AJ72">
            <v>1000</v>
          </cell>
          <cell r="AK72">
            <v>675</v>
          </cell>
        </row>
        <row r="73">
          <cell r="C73" t="str">
            <v>M</v>
          </cell>
          <cell r="D73" t="str">
            <v>01001301AB</v>
          </cell>
          <cell r="E73" t="str">
            <v>Glucose Syrup-BK-41/27</v>
          </cell>
          <cell r="F73" t="str">
            <v>5320</v>
          </cell>
          <cell r="G73" t="str">
            <v>1</v>
          </cell>
          <cell r="H73" t="str">
            <v>1</v>
          </cell>
          <cell r="I73" t="str">
            <v>Glucose Syrup 41 Be'/Super Conc.</v>
          </cell>
          <cell r="J73" t="str">
            <v>TO</v>
          </cell>
          <cell r="K73" t="str">
            <v>0010</v>
          </cell>
          <cell r="L73" t="str">
            <v>L</v>
          </cell>
          <cell r="M73" t="str">
            <v>000000000000200050</v>
          </cell>
          <cell r="N73" t="str">
            <v>Slurry</v>
          </cell>
          <cell r="O73" t="str">
            <v>TO</v>
          </cell>
          <cell r="P73" t="str">
            <v>X</v>
          </cell>
          <cell r="Q73" t="str">
            <v>19.12.2011</v>
          </cell>
          <cell r="R73" t="str">
            <v>31.12.9999</v>
          </cell>
          <cell r="S73">
            <v>0</v>
          </cell>
          <cell r="T73">
            <v>0</v>
          </cell>
          <cell r="U73">
            <v>0</v>
          </cell>
          <cell r="V73" t="str">
            <v>00000001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 t="str">
            <v>X</v>
          </cell>
          <cell r="AB73">
            <v>0</v>
          </cell>
          <cell r="AC73">
            <v>0</v>
          </cell>
          <cell r="AD73" t="str">
            <v>0.00</v>
          </cell>
          <cell r="AE73" t="str">
            <v>0.00</v>
          </cell>
          <cell r="AF73">
            <v>0</v>
          </cell>
          <cell r="AG73">
            <v>0</v>
          </cell>
          <cell r="AH73">
            <v>0</v>
          </cell>
          <cell r="AI73" t="str">
            <v>Glucose Syrup-BK-41/27</v>
          </cell>
          <cell r="AJ73">
            <v>1000</v>
          </cell>
          <cell r="AK73">
            <v>1578.9469999999999</v>
          </cell>
        </row>
        <row r="74">
          <cell r="C74" t="str">
            <v>M</v>
          </cell>
          <cell r="D74" t="str">
            <v>01001301AB</v>
          </cell>
          <cell r="E74" t="str">
            <v>Glucose Syrup-BK-41/27</v>
          </cell>
          <cell r="F74" t="str">
            <v>5320</v>
          </cell>
          <cell r="G74" t="str">
            <v>1</v>
          </cell>
          <cell r="H74" t="str">
            <v>1</v>
          </cell>
          <cell r="I74" t="str">
            <v>Glucose Syrup 41 Be'/Super Conc.</v>
          </cell>
          <cell r="J74" t="str">
            <v>TO</v>
          </cell>
          <cell r="K74" t="str">
            <v>0030</v>
          </cell>
          <cell r="L74" t="str">
            <v>L</v>
          </cell>
          <cell r="M74" t="str">
            <v>000000000000250152</v>
          </cell>
          <cell r="N74" t="str">
            <v>Sodium Matabisulphite 25kg.</v>
          </cell>
          <cell r="O74" t="str">
            <v>KG</v>
          </cell>
          <cell r="P74">
            <v>0</v>
          </cell>
          <cell r="Q74" t="str">
            <v>19.12.2011</v>
          </cell>
          <cell r="R74" t="str">
            <v>31.12.9999</v>
          </cell>
          <cell r="S74">
            <v>0</v>
          </cell>
          <cell r="T74">
            <v>0</v>
          </cell>
          <cell r="U74">
            <v>0</v>
          </cell>
          <cell r="V74" t="str">
            <v>00000002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 t="str">
            <v>X</v>
          </cell>
          <cell r="AB74">
            <v>0</v>
          </cell>
          <cell r="AC74">
            <v>0</v>
          </cell>
          <cell r="AD74" t="str">
            <v>0.00</v>
          </cell>
          <cell r="AE74" t="str">
            <v>0.00</v>
          </cell>
          <cell r="AF74">
            <v>0</v>
          </cell>
          <cell r="AG74">
            <v>0</v>
          </cell>
          <cell r="AH74">
            <v>0</v>
          </cell>
          <cell r="AI74" t="str">
            <v>Glucose Syrup-BK-41/27</v>
          </cell>
          <cell r="AJ74">
            <v>1000</v>
          </cell>
          <cell r="AK74">
            <v>566.52599999999995</v>
          </cell>
        </row>
        <row r="75">
          <cell r="C75" t="str">
            <v>M</v>
          </cell>
          <cell r="D75" t="str">
            <v>01001301AB</v>
          </cell>
          <cell r="E75" t="str">
            <v>Glucose Syrup-BK-41/27</v>
          </cell>
          <cell r="F75" t="str">
            <v>5320</v>
          </cell>
          <cell r="G75" t="str">
            <v>1</v>
          </cell>
          <cell r="H75" t="str">
            <v>1</v>
          </cell>
          <cell r="I75" t="str">
            <v>Glucose Syrup 41 Be'/Super Conc.</v>
          </cell>
          <cell r="J75" t="str">
            <v>TO</v>
          </cell>
          <cell r="K75" t="str">
            <v>0040</v>
          </cell>
          <cell r="L75" t="str">
            <v>L</v>
          </cell>
          <cell r="M75" t="str">
            <v>000000000000250160</v>
          </cell>
          <cell r="N75" t="str">
            <v>Hydrochloric  Acid 35%</v>
          </cell>
          <cell r="O75" t="str">
            <v>KG</v>
          </cell>
          <cell r="P75">
            <v>0</v>
          </cell>
          <cell r="Q75" t="str">
            <v>19.12.2011</v>
          </cell>
          <cell r="R75" t="str">
            <v>31.12.9999</v>
          </cell>
          <cell r="S75">
            <v>0</v>
          </cell>
          <cell r="T75">
            <v>0</v>
          </cell>
          <cell r="U75">
            <v>0</v>
          </cell>
          <cell r="V75" t="str">
            <v>00000003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 t="str">
            <v>X</v>
          </cell>
          <cell r="AB75">
            <v>0</v>
          </cell>
          <cell r="AC75">
            <v>0</v>
          </cell>
          <cell r="AD75" t="str">
            <v>0.00</v>
          </cell>
          <cell r="AE75" t="str">
            <v>0.00</v>
          </cell>
          <cell r="AF75">
            <v>0</v>
          </cell>
          <cell r="AG75">
            <v>0</v>
          </cell>
          <cell r="AH75">
            <v>0</v>
          </cell>
          <cell r="AI75" t="str">
            <v>Glucose Syrup-BK-41/27</v>
          </cell>
          <cell r="AJ75">
            <v>1000</v>
          </cell>
          <cell r="AK75">
            <v>32684.210999999999</v>
          </cell>
        </row>
        <row r="76">
          <cell r="C76" t="str">
            <v>M</v>
          </cell>
          <cell r="D76" t="str">
            <v>01001301AB</v>
          </cell>
          <cell r="E76" t="str">
            <v>Glucose Syrup-BK-41/27</v>
          </cell>
          <cell r="F76" t="str">
            <v>5320</v>
          </cell>
          <cell r="G76" t="str">
            <v>1</v>
          </cell>
          <cell r="H76" t="str">
            <v>1</v>
          </cell>
          <cell r="I76" t="str">
            <v>Glucose Syrup 41 Be'/Super Conc.</v>
          </cell>
          <cell r="J76" t="str">
            <v>TO</v>
          </cell>
          <cell r="K76" t="str">
            <v>0050</v>
          </cell>
          <cell r="L76" t="str">
            <v>L</v>
          </cell>
          <cell r="M76" t="str">
            <v>000000000000250187</v>
          </cell>
          <cell r="N76" t="str">
            <v>Sodium  Hydroxide (โซดาไฟ) 50%</v>
          </cell>
          <cell r="O76" t="str">
            <v>KG</v>
          </cell>
          <cell r="P76">
            <v>0</v>
          </cell>
          <cell r="Q76" t="str">
            <v>19.12.2011</v>
          </cell>
          <cell r="R76" t="str">
            <v>31.12.9999</v>
          </cell>
          <cell r="S76">
            <v>0</v>
          </cell>
          <cell r="T76">
            <v>0</v>
          </cell>
          <cell r="U76">
            <v>0</v>
          </cell>
          <cell r="V76" t="str">
            <v>00000004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 t="str">
            <v>X</v>
          </cell>
          <cell r="AB76">
            <v>0</v>
          </cell>
          <cell r="AC76">
            <v>0</v>
          </cell>
          <cell r="AD76" t="str">
            <v>0.00</v>
          </cell>
          <cell r="AE76" t="str">
            <v>0.00</v>
          </cell>
          <cell r="AF76">
            <v>0</v>
          </cell>
          <cell r="AG76">
            <v>0</v>
          </cell>
          <cell r="AH76">
            <v>0</v>
          </cell>
          <cell r="AI76" t="str">
            <v>Glucose Syrup-BK-41/27</v>
          </cell>
          <cell r="AJ76">
            <v>1000</v>
          </cell>
          <cell r="AK76">
            <v>29052.632000000001</v>
          </cell>
        </row>
        <row r="77">
          <cell r="C77" t="str">
            <v>M</v>
          </cell>
          <cell r="D77" t="str">
            <v>01001301AB</v>
          </cell>
          <cell r="E77" t="str">
            <v>Glucose Syrup-BK-41/27</v>
          </cell>
          <cell r="F77" t="str">
            <v>5320</v>
          </cell>
          <cell r="G77" t="str">
            <v>1</v>
          </cell>
          <cell r="H77" t="str">
            <v>1</v>
          </cell>
          <cell r="I77" t="str">
            <v>Glucose Syrup 41 Be'/Super Conc.</v>
          </cell>
          <cell r="J77" t="str">
            <v>TO</v>
          </cell>
          <cell r="K77" t="str">
            <v>0060</v>
          </cell>
          <cell r="L77" t="str">
            <v>L</v>
          </cell>
          <cell r="M77" t="str">
            <v>000000000000250631</v>
          </cell>
          <cell r="N77" t="str">
            <v>Activated Carbon S4W10LT-01 (20 kg/Bag)</v>
          </cell>
          <cell r="O77" t="str">
            <v>KG</v>
          </cell>
          <cell r="P77">
            <v>0</v>
          </cell>
          <cell r="Q77" t="str">
            <v>03.01.2013</v>
          </cell>
          <cell r="R77" t="str">
            <v>31.12.9999</v>
          </cell>
          <cell r="S77" t="str">
            <v>500000000603</v>
          </cell>
          <cell r="T77">
            <v>0</v>
          </cell>
          <cell r="U77">
            <v>0</v>
          </cell>
          <cell r="V77" t="str">
            <v>00000005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 t="str">
            <v>X</v>
          </cell>
          <cell r="AB77">
            <v>0</v>
          </cell>
          <cell r="AC77">
            <v>0</v>
          </cell>
          <cell r="AD77" t="str">
            <v>0.00</v>
          </cell>
          <cell r="AE77" t="str">
            <v>0.00</v>
          </cell>
          <cell r="AF77">
            <v>0</v>
          </cell>
          <cell r="AG77">
            <v>0</v>
          </cell>
          <cell r="AH77">
            <v>0</v>
          </cell>
          <cell r="AI77" t="str">
            <v>Glucose Syrup-BK-41/27</v>
          </cell>
          <cell r="AJ77">
            <v>1000</v>
          </cell>
          <cell r="AK77">
            <v>225</v>
          </cell>
        </row>
        <row r="78">
          <cell r="C78" t="str">
            <v>M</v>
          </cell>
          <cell r="D78" t="str">
            <v>01001301AB</v>
          </cell>
          <cell r="E78" t="str">
            <v>Glucose Syrup-BK-41/27</v>
          </cell>
          <cell r="F78" t="str">
            <v>5320</v>
          </cell>
          <cell r="G78" t="str">
            <v>1</v>
          </cell>
          <cell r="H78" t="str">
            <v>1</v>
          </cell>
          <cell r="I78" t="str">
            <v>Glucose Syrup 41 Be'/Super Conc.</v>
          </cell>
          <cell r="J78" t="str">
            <v>TO</v>
          </cell>
          <cell r="K78" t="str">
            <v>0070</v>
          </cell>
          <cell r="L78" t="str">
            <v>L</v>
          </cell>
          <cell r="M78" t="str">
            <v>000000000000250814</v>
          </cell>
          <cell r="N78" t="str">
            <v>Filter Aid K700  20kg.</v>
          </cell>
          <cell r="O78" t="str">
            <v>KG</v>
          </cell>
          <cell r="P78">
            <v>0</v>
          </cell>
          <cell r="Q78" t="str">
            <v>19.12.2011</v>
          </cell>
          <cell r="R78" t="str">
            <v>31.12.9999</v>
          </cell>
          <cell r="S78">
            <v>0</v>
          </cell>
          <cell r="T78">
            <v>0</v>
          </cell>
          <cell r="U78">
            <v>0</v>
          </cell>
          <cell r="V78" t="str">
            <v>00000006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 t="str">
            <v>X</v>
          </cell>
          <cell r="AB78">
            <v>0</v>
          </cell>
          <cell r="AC78">
            <v>0</v>
          </cell>
          <cell r="AD78" t="str">
            <v>0.00</v>
          </cell>
          <cell r="AE78" t="str">
            <v>0.00</v>
          </cell>
          <cell r="AF78">
            <v>0</v>
          </cell>
          <cell r="AG78">
            <v>0</v>
          </cell>
          <cell r="AH78">
            <v>0</v>
          </cell>
          <cell r="AI78" t="str">
            <v>Glucose Syrup-BK-41/27</v>
          </cell>
          <cell r="AJ78">
            <v>1000</v>
          </cell>
          <cell r="AK78">
            <v>7263.1580000000004</v>
          </cell>
        </row>
        <row r="79">
          <cell r="C79" t="str">
            <v>M</v>
          </cell>
          <cell r="D79" t="str">
            <v>01001301AB</v>
          </cell>
          <cell r="E79" t="str">
            <v>Glucose Syrup-BK-41/27</v>
          </cell>
          <cell r="F79" t="str">
            <v>5320</v>
          </cell>
          <cell r="G79" t="str">
            <v>1</v>
          </cell>
          <cell r="H79" t="str">
            <v>1</v>
          </cell>
          <cell r="I79" t="str">
            <v>Glucose Syrup 41 Be'/Super Conc.</v>
          </cell>
          <cell r="J79" t="str">
            <v>TO</v>
          </cell>
          <cell r="K79" t="str">
            <v>0080</v>
          </cell>
          <cell r="L79" t="str">
            <v>L</v>
          </cell>
          <cell r="M79" t="str">
            <v>000000000000250167</v>
          </cell>
          <cell r="N79" t="str">
            <v>Sodium Carbonate 50 kg.</v>
          </cell>
          <cell r="O79" t="str">
            <v>KG</v>
          </cell>
          <cell r="P79">
            <v>0</v>
          </cell>
          <cell r="Q79" t="str">
            <v>19.12.2011</v>
          </cell>
          <cell r="R79" t="str">
            <v>31.12.9999</v>
          </cell>
          <cell r="S79">
            <v>0</v>
          </cell>
          <cell r="T79">
            <v>0</v>
          </cell>
          <cell r="U79">
            <v>0</v>
          </cell>
          <cell r="V79" t="str">
            <v>00000007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 t="str">
            <v>X</v>
          </cell>
          <cell r="AB79">
            <v>0</v>
          </cell>
          <cell r="AC79">
            <v>0</v>
          </cell>
          <cell r="AD79" t="str">
            <v>0.00</v>
          </cell>
          <cell r="AE79" t="str">
            <v>0.00</v>
          </cell>
          <cell r="AF79">
            <v>0</v>
          </cell>
          <cell r="AG79">
            <v>0</v>
          </cell>
          <cell r="AH79">
            <v>0</v>
          </cell>
          <cell r="AI79" t="str">
            <v>Glucose Syrup-BK-41/27</v>
          </cell>
          <cell r="AJ79">
            <v>1000</v>
          </cell>
          <cell r="AK79">
            <v>508.42099999999999</v>
          </cell>
        </row>
        <row r="80">
          <cell r="C80" t="str">
            <v>M</v>
          </cell>
          <cell r="D80" t="str">
            <v>01001301AB</v>
          </cell>
          <cell r="E80" t="str">
            <v>Glucose Syrup-BK-41/27</v>
          </cell>
          <cell r="F80" t="str">
            <v>5320</v>
          </cell>
          <cell r="G80" t="str">
            <v>1</v>
          </cell>
          <cell r="H80" t="str">
            <v>1</v>
          </cell>
          <cell r="I80" t="str">
            <v>Glucose Syrup 41 Be'/Super Conc.</v>
          </cell>
          <cell r="J80" t="str">
            <v>TO</v>
          </cell>
          <cell r="K80" t="str">
            <v>0090</v>
          </cell>
          <cell r="L80" t="str">
            <v>L</v>
          </cell>
          <cell r="M80" t="str">
            <v>000000000000200053</v>
          </cell>
          <cell r="N80" t="str">
            <v>Treated Water</v>
          </cell>
          <cell r="O80" t="str">
            <v>M3</v>
          </cell>
          <cell r="P80" t="str">
            <v>X</v>
          </cell>
          <cell r="Q80" t="str">
            <v>19.12.2011</v>
          </cell>
          <cell r="R80" t="str">
            <v>31.12.9999</v>
          </cell>
          <cell r="S80">
            <v>0</v>
          </cell>
          <cell r="T80">
            <v>0</v>
          </cell>
          <cell r="U80">
            <v>0</v>
          </cell>
          <cell r="V80" t="str">
            <v>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 t="str">
            <v>X</v>
          </cell>
          <cell r="AB80">
            <v>0</v>
          </cell>
          <cell r="AC80">
            <v>0</v>
          </cell>
          <cell r="AD80" t="str">
            <v>0.00</v>
          </cell>
          <cell r="AE80" t="str">
            <v>0.00</v>
          </cell>
          <cell r="AF80">
            <v>0</v>
          </cell>
          <cell r="AG80">
            <v>0</v>
          </cell>
          <cell r="AH80">
            <v>0</v>
          </cell>
          <cell r="AI80" t="str">
            <v>Glucose Syrup-BK-41/27</v>
          </cell>
          <cell r="AJ80">
            <v>1000</v>
          </cell>
          <cell r="AK80">
            <v>7263.1580000000004</v>
          </cell>
        </row>
        <row r="81">
          <cell r="C81" t="str">
            <v>M</v>
          </cell>
          <cell r="D81" t="str">
            <v>01001301AB</v>
          </cell>
          <cell r="E81" t="str">
            <v>Glucose Syrup-BK-41/27</v>
          </cell>
          <cell r="F81" t="str">
            <v>5320</v>
          </cell>
          <cell r="G81" t="str">
            <v>1</v>
          </cell>
          <cell r="H81" t="str">
            <v>1</v>
          </cell>
          <cell r="I81" t="str">
            <v>Glucose Syrup 41 Be'/Super Conc.</v>
          </cell>
          <cell r="J81" t="str">
            <v>TO</v>
          </cell>
          <cell r="K81" t="str">
            <v>0100</v>
          </cell>
          <cell r="L81" t="str">
            <v>L</v>
          </cell>
          <cell r="M81" t="str">
            <v>000000000000250176</v>
          </cell>
          <cell r="N81" t="str">
            <v>Electricity</v>
          </cell>
          <cell r="O81" t="str">
            <v>KWH</v>
          </cell>
          <cell r="P81">
            <v>0</v>
          </cell>
          <cell r="Q81" t="str">
            <v>19.12.2011</v>
          </cell>
          <cell r="R81" t="str">
            <v>31.12.9999</v>
          </cell>
          <cell r="S81">
            <v>0</v>
          </cell>
          <cell r="T81">
            <v>0</v>
          </cell>
          <cell r="U81">
            <v>0</v>
          </cell>
          <cell r="V81" t="str">
            <v>00000009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 t="str">
            <v>X</v>
          </cell>
          <cell r="AB81">
            <v>0</v>
          </cell>
          <cell r="AC81">
            <v>0</v>
          </cell>
          <cell r="AD81" t="str">
            <v>0.00</v>
          </cell>
          <cell r="AE81" t="str">
            <v>0.00</v>
          </cell>
          <cell r="AF81">
            <v>0</v>
          </cell>
          <cell r="AG81">
            <v>0</v>
          </cell>
          <cell r="AH81">
            <v>0</v>
          </cell>
          <cell r="AI81" t="str">
            <v>Glucose Syrup-BK-41/27</v>
          </cell>
          <cell r="AJ81">
            <v>1000</v>
          </cell>
          <cell r="AK81">
            <v>47210.525999999998</v>
          </cell>
        </row>
        <row r="82">
          <cell r="C82" t="str">
            <v>M</v>
          </cell>
          <cell r="D82" t="str">
            <v>01001301AB</v>
          </cell>
          <cell r="E82" t="str">
            <v>Glucose Syrup-BK-41/27</v>
          </cell>
          <cell r="F82" t="str">
            <v>5320</v>
          </cell>
          <cell r="G82" t="str">
            <v>1</v>
          </cell>
          <cell r="H82" t="str">
            <v>1</v>
          </cell>
          <cell r="I82" t="str">
            <v>Glucose Syrup 41 Be'/Super Conc.</v>
          </cell>
          <cell r="J82" t="str">
            <v>TO</v>
          </cell>
          <cell r="K82" t="str">
            <v>0110</v>
          </cell>
          <cell r="L82" t="str">
            <v>L</v>
          </cell>
          <cell r="M82" t="str">
            <v>000000000000200052</v>
          </cell>
          <cell r="N82" t="str">
            <v>Steam</v>
          </cell>
          <cell r="O82" t="str">
            <v>TO</v>
          </cell>
          <cell r="P82" t="str">
            <v>X</v>
          </cell>
          <cell r="Q82" t="str">
            <v>19.12.2011</v>
          </cell>
          <cell r="R82" t="str">
            <v>31.12.9999</v>
          </cell>
          <cell r="S82">
            <v>0</v>
          </cell>
          <cell r="T82">
            <v>0</v>
          </cell>
          <cell r="U82">
            <v>0</v>
          </cell>
          <cell r="V82" t="str">
            <v>00000010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 t="str">
            <v>X</v>
          </cell>
          <cell r="AB82">
            <v>0</v>
          </cell>
          <cell r="AC82">
            <v>0</v>
          </cell>
          <cell r="AD82" t="str">
            <v>0.00</v>
          </cell>
          <cell r="AE82" t="str">
            <v>0.00</v>
          </cell>
          <cell r="AF82">
            <v>0</v>
          </cell>
          <cell r="AG82">
            <v>0</v>
          </cell>
          <cell r="AH82">
            <v>0</v>
          </cell>
          <cell r="AI82" t="str">
            <v>Glucose Syrup-BK-41/27</v>
          </cell>
          <cell r="AJ82">
            <v>1000</v>
          </cell>
          <cell r="AK82">
            <v>1452.6320000000001</v>
          </cell>
        </row>
        <row r="83">
          <cell r="C83" t="str">
            <v>M</v>
          </cell>
          <cell r="D83" t="str">
            <v>01001301AB</v>
          </cell>
          <cell r="E83" t="str">
            <v>Glucose Syrup-BK-41/27</v>
          </cell>
          <cell r="F83" t="str">
            <v>5320</v>
          </cell>
          <cell r="G83" t="str">
            <v>1</v>
          </cell>
          <cell r="H83" t="str">
            <v>1</v>
          </cell>
          <cell r="I83" t="str">
            <v>Glucose Syrup 41 Be'/Super Conc.</v>
          </cell>
          <cell r="J83" t="str">
            <v>TO</v>
          </cell>
          <cell r="K83" t="str">
            <v>0120</v>
          </cell>
          <cell r="L83" t="str">
            <v>L</v>
          </cell>
          <cell r="M83" t="str">
            <v>000000000000250166</v>
          </cell>
          <cell r="N83" t="str">
            <v>Termamyl Classic (NON GMOS) 30kg./DR.</v>
          </cell>
          <cell r="O83" t="str">
            <v>KG</v>
          </cell>
          <cell r="P83">
            <v>0</v>
          </cell>
          <cell r="Q83" t="str">
            <v>19.12.2011</v>
          </cell>
          <cell r="R83" t="str">
            <v>31.12.9999</v>
          </cell>
          <cell r="S83">
            <v>0</v>
          </cell>
          <cell r="T83">
            <v>0</v>
          </cell>
          <cell r="U83">
            <v>0</v>
          </cell>
          <cell r="V83" t="str">
            <v>00000011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>X</v>
          </cell>
          <cell r="AB83">
            <v>0</v>
          </cell>
          <cell r="AC83">
            <v>0</v>
          </cell>
          <cell r="AD83" t="str">
            <v>0.00</v>
          </cell>
          <cell r="AE83" t="str">
            <v>0.00</v>
          </cell>
          <cell r="AF83">
            <v>0</v>
          </cell>
          <cell r="AG83">
            <v>0</v>
          </cell>
          <cell r="AH83">
            <v>0</v>
          </cell>
          <cell r="AI83" t="str">
            <v>Glucose Syrup-BK-41/27</v>
          </cell>
          <cell r="AJ83">
            <v>1000</v>
          </cell>
          <cell r="AK83">
            <v>546</v>
          </cell>
        </row>
        <row r="84">
          <cell r="C84" t="str">
            <v>M</v>
          </cell>
          <cell r="D84" t="str">
            <v>01001301AB</v>
          </cell>
          <cell r="E84" t="str">
            <v>Glucose Syrup-BK-41/27</v>
          </cell>
          <cell r="F84" t="str">
            <v>5320</v>
          </cell>
          <cell r="G84" t="str">
            <v>1</v>
          </cell>
          <cell r="H84" t="str">
            <v>1</v>
          </cell>
          <cell r="I84" t="str">
            <v>Glucose Syrup 41 Be'/Super Conc.</v>
          </cell>
          <cell r="J84" t="str">
            <v>TO</v>
          </cell>
          <cell r="K84" t="str">
            <v>0130</v>
          </cell>
          <cell r="L84" t="str">
            <v>L</v>
          </cell>
          <cell r="M84" t="str">
            <v>000000000000250750</v>
          </cell>
          <cell r="N84" t="str">
            <v>Activated Carbon YL303(20kg/bag)</v>
          </cell>
          <cell r="O84" t="str">
            <v>KG</v>
          </cell>
          <cell r="P84">
            <v>0</v>
          </cell>
          <cell r="Q84" t="str">
            <v>03.01.2013</v>
          </cell>
          <cell r="R84" t="str">
            <v>31.12.9999</v>
          </cell>
          <cell r="S84" t="str">
            <v>500000000603</v>
          </cell>
          <cell r="T84">
            <v>0</v>
          </cell>
          <cell r="U84">
            <v>0</v>
          </cell>
          <cell r="V84" t="str">
            <v>00000013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 t="str">
            <v>X</v>
          </cell>
          <cell r="AB84">
            <v>0</v>
          </cell>
          <cell r="AC84">
            <v>0</v>
          </cell>
          <cell r="AD84" t="str">
            <v>0.00</v>
          </cell>
          <cell r="AE84" t="str">
            <v>0.00</v>
          </cell>
          <cell r="AF84">
            <v>0</v>
          </cell>
          <cell r="AG84">
            <v>0</v>
          </cell>
          <cell r="AH84">
            <v>0</v>
          </cell>
          <cell r="AI84" t="str">
            <v>Glucose Syrup-BK-41/27</v>
          </cell>
          <cell r="AJ84">
            <v>1000</v>
          </cell>
          <cell r="AK84">
            <v>675</v>
          </cell>
        </row>
        <row r="85">
          <cell r="C85" t="str">
            <v>M</v>
          </cell>
          <cell r="D85" t="str">
            <v>01001301OI</v>
          </cell>
          <cell r="E85" t="str">
            <v>Glucose Syrup-PD-41/27</v>
          </cell>
          <cell r="F85" t="str">
            <v>5320</v>
          </cell>
          <cell r="G85" t="str">
            <v>1</v>
          </cell>
          <cell r="H85" t="str">
            <v>1</v>
          </cell>
          <cell r="I85" t="str">
            <v>Glucose Syrup 41 Be'/Super Conc.</v>
          </cell>
          <cell r="J85" t="str">
            <v>TO</v>
          </cell>
          <cell r="K85" t="str">
            <v>0010</v>
          </cell>
          <cell r="L85" t="str">
            <v>L</v>
          </cell>
          <cell r="M85" t="str">
            <v>000000000000200050</v>
          </cell>
          <cell r="N85" t="str">
            <v>Slurry</v>
          </cell>
          <cell r="O85" t="str">
            <v>TO</v>
          </cell>
          <cell r="P85" t="str">
            <v>X</v>
          </cell>
          <cell r="Q85" t="str">
            <v>07.09.2012</v>
          </cell>
          <cell r="R85" t="str">
            <v>31.12.9999</v>
          </cell>
          <cell r="S85">
            <v>0</v>
          </cell>
          <cell r="T85">
            <v>0</v>
          </cell>
          <cell r="U85">
            <v>0</v>
          </cell>
          <cell r="V85" t="str">
            <v>00000001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 t="str">
            <v>X</v>
          </cell>
          <cell r="AB85">
            <v>0</v>
          </cell>
          <cell r="AC85">
            <v>0</v>
          </cell>
          <cell r="AD85" t="str">
            <v>0.00</v>
          </cell>
          <cell r="AE85" t="str">
            <v>0.00</v>
          </cell>
          <cell r="AF85">
            <v>0</v>
          </cell>
          <cell r="AG85">
            <v>0</v>
          </cell>
          <cell r="AH85">
            <v>0</v>
          </cell>
          <cell r="AI85" t="str">
            <v>Glucose Syrup-BK-41/27</v>
          </cell>
          <cell r="AJ85">
            <v>1000</v>
          </cell>
          <cell r="AK85">
            <v>1578.9469999999999</v>
          </cell>
        </row>
        <row r="86">
          <cell r="C86" t="str">
            <v>M</v>
          </cell>
          <cell r="D86" t="str">
            <v>01001301OI</v>
          </cell>
          <cell r="E86" t="str">
            <v>Glucose Syrup-PD-41/27</v>
          </cell>
          <cell r="F86" t="str">
            <v>5320</v>
          </cell>
          <cell r="G86" t="str">
            <v>1</v>
          </cell>
          <cell r="H86" t="str">
            <v>1</v>
          </cell>
          <cell r="I86" t="str">
            <v>Glucose Syrup 41 Be'/Super Conc.</v>
          </cell>
          <cell r="J86" t="str">
            <v>TO</v>
          </cell>
          <cell r="K86" t="str">
            <v>0030</v>
          </cell>
          <cell r="L86" t="str">
            <v>L</v>
          </cell>
          <cell r="M86" t="str">
            <v>000000000000250152</v>
          </cell>
          <cell r="N86" t="str">
            <v>Sodium Matabisulphite 25kg.</v>
          </cell>
          <cell r="O86" t="str">
            <v>KG</v>
          </cell>
          <cell r="P86">
            <v>0</v>
          </cell>
          <cell r="Q86" t="str">
            <v>07.09.2012</v>
          </cell>
          <cell r="R86" t="str">
            <v>31.12.9999</v>
          </cell>
          <cell r="S86">
            <v>0</v>
          </cell>
          <cell r="T86">
            <v>0</v>
          </cell>
          <cell r="U86">
            <v>0</v>
          </cell>
          <cell r="V86" t="str">
            <v>00000002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 t="str">
            <v>X</v>
          </cell>
          <cell r="AB86">
            <v>0</v>
          </cell>
          <cell r="AC86">
            <v>0</v>
          </cell>
          <cell r="AD86" t="str">
            <v>0.00</v>
          </cell>
          <cell r="AE86" t="str">
            <v>0.00</v>
          </cell>
          <cell r="AF86">
            <v>0</v>
          </cell>
          <cell r="AG86">
            <v>0</v>
          </cell>
          <cell r="AH86">
            <v>0</v>
          </cell>
          <cell r="AI86" t="str">
            <v>Glucose Syrup-BK-41/27</v>
          </cell>
          <cell r="AJ86">
            <v>1000</v>
          </cell>
          <cell r="AK86">
            <v>566.52599999999995</v>
          </cell>
        </row>
        <row r="87">
          <cell r="C87" t="str">
            <v>M</v>
          </cell>
          <cell r="D87" t="str">
            <v>01001301OI</v>
          </cell>
          <cell r="E87" t="str">
            <v>Glucose Syrup-PD-41/27</v>
          </cell>
          <cell r="F87" t="str">
            <v>5320</v>
          </cell>
          <cell r="G87" t="str">
            <v>1</v>
          </cell>
          <cell r="H87" t="str">
            <v>1</v>
          </cell>
          <cell r="I87" t="str">
            <v>Glucose Syrup 41 Be'/Super Conc.</v>
          </cell>
          <cell r="J87" t="str">
            <v>TO</v>
          </cell>
          <cell r="K87" t="str">
            <v>0040</v>
          </cell>
          <cell r="L87" t="str">
            <v>L</v>
          </cell>
          <cell r="M87" t="str">
            <v>000000000000250160</v>
          </cell>
          <cell r="N87" t="str">
            <v>Hydrochloric  Acid 35%</v>
          </cell>
          <cell r="O87" t="str">
            <v>KG</v>
          </cell>
          <cell r="P87">
            <v>0</v>
          </cell>
          <cell r="Q87" t="str">
            <v>07.09.2012</v>
          </cell>
          <cell r="R87" t="str">
            <v>31.12.9999</v>
          </cell>
          <cell r="S87">
            <v>0</v>
          </cell>
          <cell r="T87">
            <v>0</v>
          </cell>
          <cell r="U87">
            <v>0</v>
          </cell>
          <cell r="V87" t="str">
            <v>00000003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 t="str">
            <v>X</v>
          </cell>
          <cell r="AB87">
            <v>0</v>
          </cell>
          <cell r="AC87">
            <v>0</v>
          </cell>
          <cell r="AD87" t="str">
            <v>0.00</v>
          </cell>
          <cell r="AE87" t="str">
            <v>0.00</v>
          </cell>
          <cell r="AF87">
            <v>0</v>
          </cell>
          <cell r="AG87">
            <v>0</v>
          </cell>
          <cell r="AH87">
            <v>0</v>
          </cell>
          <cell r="AI87" t="str">
            <v>Glucose Syrup-BK-41/27</v>
          </cell>
          <cell r="AJ87">
            <v>1000</v>
          </cell>
          <cell r="AK87">
            <v>32684.210999999999</v>
          </cell>
        </row>
        <row r="88">
          <cell r="C88" t="str">
            <v>M</v>
          </cell>
          <cell r="D88" t="str">
            <v>01001301OI</v>
          </cell>
          <cell r="E88" t="str">
            <v>Glucose Syrup-PD-41/27</v>
          </cell>
          <cell r="F88" t="str">
            <v>5320</v>
          </cell>
          <cell r="G88" t="str">
            <v>1</v>
          </cell>
          <cell r="H88" t="str">
            <v>1</v>
          </cell>
          <cell r="I88" t="str">
            <v>Glucose Syrup 41 Be'/Super Conc.</v>
          </cell>
          <cell r="J88" t="str">
            <v>TO</v>
          </cell>
          <cell r="K88" t="str">
            <v>0050</v>
          </cell>
          <cell r="L88" t="str">
            <v>L</v>
          </cell>
          <cell r="M88" t="str">
            <v>000000000000250187</v>
          </cell>
          <cell r="N88" t="str">
            <v>Sodium  Hydroxide (โซดาไฟ) 50%</v>
          </cell>
          <cell r="O88" t="str">
            <v>KG</v>
          </cell>
          <cell r="P88">
            <v>0</v>
          </cell>
          <cell r="Q88" t="str">
            <v>07.09.2012</v>
          </cell>
          <cell r="R88" t="str">
            <v>31.12.9999</v>
          </cell>
          <cell r="S88">
            <v>0</v>
          </cell>
          <cell r="T88">
            <v>0</v>
          </cell>
          <cell r="U88">
            <v>0</v>
          </cell>
          <cell r="V88" t="str">
            <v>00000004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 t="str">
            <v>X</v>
          </cell>
          <cell r="AB88">
            <v>0</v>
          </cell>
          <cell r="AC88">
            <v>0</v>
          </cell>
          <cell r="AD88" t="str">
            <v>0.00</v>
          </cell>
          <cell r="AE88" t="str">
            <v>0.00</v>
          </cell>
          <cell r="AF88">
            <v>0</v>
          </cell>
          <cell r="AG88">
            <v>0</v>
          </cell>
          <cell r="AH88">
            <v>0</v>
          </cell>
          <cell r="AI88" t="str">
            <v>Glucose Syrup-BK-41/27</v>
          </cell>
          <cell r="AJ88">
            <v>1000</v>
          </cell>
          <cell r="AK88">
            <v>29052.632000000001</v>
          </cell>
        </row>
        <row r="89">
          <cell r="C89" t="str">
            <v>M</v>
          </cell>
          <cell r="D89" t="str">
            <v>01001301OI</v>
          </cell>
          <cell r="E89" t="str">
            <v>Glucose Syrup-PD-41/27</v>
          </cell>
          <cell r="F89" t="str">
            <v>5320</v>
          </cell>
          <cell r="G89" t="str">
            <v>1</v>
          </cell>
          <cell r="H89" t="str">
            <v>1</v>
          </cell>
          <cell r="I89" t="str">
            <v>Glucose Syrup 41 Be'/Super Conc.</v>
          </cell>
          <cell r="J89" t="str">
            <v>TO</v>
          </cell>
          <cell r="K89" t="str">
            <v>0060</v>
          </cell>
          <cell r="L89" t="str">
            <v>L</v>
          </cell>
          <cell r="M89" t="str">
            <v>000000000000250631</v>
          </cell>
          <cell r="N89" t="str">
            <v>Activated Carbon S4W10LT-01 (20 kg/Bag)</v>
          </cell>
          <cell r="O89" t="str">
            <v>KG</v>
          </cell>
          <cell r="P89">
            <v>0</v>
          </cell>
          <cell r="Q89" t="str">
            <v>03.01.2013</v>
          </cell>
          <cell r="R89" t="str">
            <v>31.12.9999</v>
          </cell>
          <cell r="S89" t="str">
            <v>500000000603</v>
          </cell>
          <cell r="T89">
            <v>0</v>
          </cell>
          <cell r="U89">
            <v>0</v>
          </cell>
          <cell r="V89" t="str">
            <v>00000005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 t="str">
            <v>X</v>
          </cell>
          <cell r="AB89">
            <v>0</v>
          </cell>
          <cell r="AC89">
            <v>0</v>
          </cell>
          <cell r="AD89" t="str">
            <v>0.00</v>
          </cell>
          <cell r="AE89" t="str">
            <v>0.00</v>
          </cell>
          <cell r="AF89">
            <v>0</v>
          </cell>
          <cell r="AG89">
            <v>0</v>
          </cell>
          <cell r="AH89">
            <v>0</v>
          </cell>
          <cell r="AI89" t="str">
            <v>Glucose Syrup-BK-41/27</v>
          </cell>
          <cell r="AJ89">
            <v>1000</v>
          </cell>
          <cell r="AK89">
            <v>225</v>
          </cell>
        </row>
        <row r="90">
          <cell r="C90" t="str">
            <v>M</v>
          </cell>
          <cell r="D90" t="str">
            <v>01001301OI</v>
          </cell>
          <cell r="E90" t="str">
            <v>Glucose Syrup-PD-41/27</v>
          </cell>
          <cell r="F90" t="str">
            <v>5320</v>
          </cell>
          <cell r="G90" t="str">
            <v>1</v>
          </cell>
          <cell r="H90" t="str">
            <v>1</v>
          </cell>
          <cell r="I90" t="str">
            <v>Glucose Syrup 41 Be'/Super Conc.</v>
          </cell>
          <cell r="J90" t="str">
            <v>TO</v>
          </cell>
          <cell r="K90" t="str">
            <v>0070</v>
          </cell>
          <cell r="L90" t="str">
            <v>L</v>
          </cell>
          <cell r="M90" t="str">
            <v>000000000000250814</v>
          </cell>
          <cell r="N90" t="str">
            <v>Filter Aid K700  20kg.</v>
          </cell>
          <cell r="O90" t="str">
            <v>KG</v>
          </cell>
          <cell r="P90">
            <v>0</v>
          </cell>
          <cell r="Q90" t="str">
            <v>07.09.2012</v>
          </cell>
          <cell r="R90" t="str">
            <v>31.12.9999</v>
          </cell>
          <cell r="S90">
            <v>0</v>
          </cell>
          <cell r="T90">
            <v>0</v>
          </cell>
          <cell r="U90">
            <v>0</v>
          </cell>
          <cell r="V90" t="str">
            <v>00000006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 t="str">
            <v>X</v>
          </cell>
          <cell r="AB90">
            <v>0</v>
          </cell>
          <cell r="AC90">
            <v>0</v>
          </cell>
          <cell r="AD90" t="str">
            <v>0.00</v>
          </cell>
          <cell r="AE90" t="str">
            <v>0.00</v>
          </cell>
          <cell r="AF90">
            <v>0</v>
          </cell>
          <cell r="AG90">
            <v>0</v>
          </cell>
          <cell r="AH90">
            <v>0</v>
          </cell>
          <cell r="AI90" t="str">
            <v>Glucose Syrup-BK-41/27</v>
          </cell>
          <cell r="AJ90">
            <v>1000</v>
          </cell>
          <cell r="AK90">
            <v>7263.1580000000004</v>
          </cell>
        </row>
        <row r="91">
          <cell r="C91" t="str">
            <v>M</v>
          </cell>
          <cell r="D91" t="str">
            <v>01001301OI</v>
          </cell>
          <cell r="E91" t="str">
            <v>Glucose Syrup-PD-41/27</v>
          </cell>
          <cell r="F91" t="str">
            <v>5320</v>
          </cell>
          <cell r="G91" t="str">
            <v>1</v>
          </cell>
          <cell r="H91" t="str">
            <v>1</v>
          </cell>
          <cell r="I91" t="str">
            <v>Glucose Syrup 41 Be'/Super Conc.</v>
          </cell>
          <cell r="J91" t="str">
            <v>TO</v>
          </cell>
          <cell r="K91" t="str">
            <v>0080</v>
          </cell>
          <cell r="L91" t="str">
            <v>L</v>
          </cell>
          <cell r="M91" t="str">
            <v>000000000000250167</v>
          </cell>
          <cell r="N91" t="str">
            <v>Sodium Carbonate 50 kg.</v>
          </cell>
          <cell r="O91" t="str">
            <v>KG</v>
          </cell>
          <cell r="P91">
            <v>0</v>
          </cell>
          <cell r="Q91" t="str">
            <v>07.09.2012</v>
          </cell>
          <cell r="R91" t="str">
            <v>31.12.9999</v>
          </cell>
          <cell r="S91">
            <v>0</v>
          </cell>
          <cell r="T91">
            <v>0</v>
          </cell>
          <cell r="U91">
            <v>0</v>
          </cell>
          <cell r="V91" t="str">
            <v>00000007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 t="str">
            <v>X</v>
          </cell>
          <cell r="AB91">
            <v>0</v>
          </cell>
          <cell r="AC91">
            <v>0</v>
          </cell>
          <cell r="AD91" t="str">
            <v>0.00</v>
          </cell>
          <cell r="AE91" t="str">
            <v>0.00</v>
          </cell>
          <cell r="AF91">
            <v>0</v>
          </cell>
          <cell r="AG91">
            <v>0</v>
          </cell>
          <cell r="AH91">
            <v>0</v>
          </cell>
          <cell r="AI91" t="str">
            <v>Glucose Syrup-BK-41/27</v>
          </cell>
          <cell r="AJ91">
            <v>1000</v>
          </cell>
          <cell r="AK91">
            <v>508.42099999999999</v>
          </cell>
        </row>
        <row r="92">
          <cell r="C92" t="str">
            <v>M</v>
          </cell>
          <cell r="D92" t="str">
            <v>01001301OI</v>
          </cell>
          <cell r="E92" t="str">
            <v>Glucose Syrup-PD-41/27</v>
          </cell>
          <cell r="F92" t="str">
            <v>5320</v>
          </cell>
          <cell r="G92" t="str">
            <v>1</v>
          </cell>
          <cell r="H92" t="str">
            <v>1</v>
          </cell>
          <cell r="I92" t="str">
            <v>Glucose Syrup 41 Be'/Super Conc.</v>
          </cell>
          <cell r="J92" t="str">
            <v>TO</v>
          </cell>
          <cell r="K92" t="str">
            <v>0090</v>
          </cell>
          <cell r="L92" t="str">
            <v>L</v>
          </cell>
          <cell r="M92" t="str">
            <v>000000000000200053</v>
          </cell>
          <cell r="N92" t="str">
            <v>Treated Water</v>
          </cell>
          <cell r="O92" t="str">
            <v>M3</v>
          </cell>
          <cell r="P92" t="str">
            <v>X</v>
          </cell>
          <cell r="Q92" t="str">
            <v>07.09.2012</v>
          </cell>
          <cell r="R92" t="str">
            <v>31.12.9999</v>
          </cell>
          <cell r="S92">
            <v>0</v>
          </cell>
          <cell r="T92">
            <v>0</v>
          </cell>
          <cell r="U92">
            <v>0</v>
          </cell>
          <cell r="V92" t="str">
            <v>00000008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 t="str">
            <v>X</v>
          </cell>
          <cell r="AB92">
            <v>0</v>
          </cell>
          <cell r="AC92">
            <v>0</v>
          </cell>
          <cell r="AD92" t="str">
            <v>0.00</v>
          </cell>
          <cell r="AE92" t="str">
            <v>0.00</v>
          </cell>
          <cell r="AF92">
            <v>0</v>
          </cell>
          <cell r="AG92">
            <v>0</v>
          </cell>
          <cell r="AH92">
            <v>0</v>
          </cell>
          <cell r="AI92" t="str">
            <v>Glucose Syrup-BK-41/27</v>
          </cell>
          <cell r="AJ92">
            <v>1000</v>
          </cell>
          <cell r="AK92">
            <v>7263.1580000000004</v>
          </cell>
        </row>
        <row r="93">
          <cell r="C93" t="str">
            <v>M</v>
          </cell>
          <cell r="D93" t="str">
            <v>01001301OI</v>
          </cell>
          <cell r="E93" t="str">
            <v>Glucose Syrup-PD-41/27</v>
          </cell>
          <cell r="F93" t="str">
            <v>5320</v>
          </cell>
          <cell r="G93" t="str">
            <v>1</v>
          </cell>
          <cell r="H93" t="str">
            <v>1</v>
          </cell>
          <cell r="I93" t="str">
            <v>Glucose Syrup 41 Be'/Super Conc.</v>
          </cell>
          <cell r="J93" t="str">
            <v>TO</v>
          </cell>
          <cell r="K93" t="str">
            <v>0100</v>
          </cell>
          <cell r="L93" t="str">
            <v>L</v>
          </cell>
          <cell r="M93" t="str">
            <v>000000000000250176</v>
          </cell>
          <cell r="N93" t="str">
            <v>Electricity</v>
          </cell>
          <cell r="O93" t="str">
            <v>KWH</v>
          </cell>
          <cell r="P93">
            <v>0</v>
          </cell>
          <cell r="Q93" t="str">
            <v>07.09.2012</v>
          </cell>
          <cell r="R93" t="str">
            <v>31.12.9999</v>
          </cell>
          <cell r="S93">
            <v>0</v>
          </cell>
          <cell r="T93">
            <v>0</v>
          </cell>
          <cell r="U93">
            <v>0</v>
          </cell>
          <cell r="V93" t="str">
            <v>00000009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 t="str">
            <v>X</v>
          </cell>
          <cell r="AB93">
            <v>0</v>
          </cell>
          <cell r="AC93">
            <v>0</v>
          </cell>
          <cell r="AD93" t="str">
            <v>0.00</v>
          </cell>
          <cell r="AE93" t="str">
            <v>0.00</v>
          </cell>
          <cell r="AF93">
            <v>0</v>
          </cell>
          <cell r="AG93">
            <v>0</v>
          </cell>
          <cell r="AH93">
            <v>0</v>
          </cell>
          <cell r="AI93" t="str">
            <v>Glucose Syrup-BK-41/27</v>
          </cell>
          <cell r="AJ93">
            <v>1000</v>
          </cell>
          <cell r="AK93">
            <v>47210.525999999998</v>
          </cell>
        </row>
        <row r="94">
          <cell r="C94" t="str">
            <v>M</v>
          </cell>
          <cell r="D94" t="str">
            <v>01001301OI</v>
          </cell>
          <cell r="E94" t="str">
            <v>Glucose Syrup-PD-41/27</v>
          </cell>
          <cell r="F94" t="str">
            <v>5320</v>
          </cell>
          <cell r="G94" t="str">
            <v>1</v>
          </cell>
          <cell r="H94" t="str">
            <v>1</v>
          </cell>
          <cell r="I94" t="str">
            <v>Glucose Syrup 41 Be'/Super Conc.</v>
          </cell>
          <cell r="J94" t="str">
            <v>TO</v>
          </cell>
          <cell r="K94" t="str">
            <v>0110</v>
          </cell>
          <cell r="L94" t="str">
            <v>L</v>
          </cell>
          <cell r="M94" t="str">
            <v>000000000000200052</v>
          </cell>
          <cell r="N94" t="str">
            <v>Steam</v>
          </cell>
          <cell r="O94" t="str">
            <v>TO</v>
          </cell>
          <cell r="P94" t="str">
            <v>X</v>
          </cell>
          <cell r="Q94" t="str">
            <v>07.09.2012</v>
          </cell>
          <cell r="R94" t="str">
            <v>31.12.9999</v>
          </cell>
          <cell r="S94">
            <v>0</v>
          </cell>
          <cell r="T94">
            <v>0</v>
          </cell>
          <cell r="U94">
            <v>0</v>
          </cell>
          <cell r="V94" t="str">
            <v>00000010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 t="str">
            <v>X</v>
          </cell>
          <cell r="AB94">
            <v>0</v>
          </cell>
          <cell r="AC94">
            <v>0</v>
          </cell>
          <cell r="AD94" t="str">
            <v>0.00</v>
          </cell>
          <cell r="AE94" t="str">
            <v>0.00</v>
          </cell>
          <cell r="AF94">
            <v>0</v>
          </cell>
          <cell r="AG94">
            <v>0</v>
          </cell>
          <cell r="AH94">
            <v>0</v>
          </cell>
          <cell r="AI94" t="str">
            <v>Glucose Syrup-BK-41/27</v>
          </cell>
          <cell r="AJ94">
            <v>1000</v>
          </cell>
          <cell r="AK94">
            <v>1452.6320000000001</v>
          </cell>
        </row>
        <row r="95">
          <cell r="C95" t="str">
            <v>M</v>
          </cell>
          <cell r="D95" t="str">
            <v>01001301OI</v>
          </cell>
          <cell r="E95" t="str">
            <v>Glucose Syrup-PD-41/27</v>
          </cell>
          <cell r="F95" t="str">
            <v>5320</v>
          </cell>
          <cell r="G95" t="str">
            <v>1</v>
          </cell>
          <cell r="H95" t="str">
            <v>1</v>
          </cell>
          <cell r="I95" t="str">
            <v>Glucose Syrup 41 Be'/Super Conc.</v>
          </cell>
          <cell r="J95" t="str">
            <v>TO</v>
          </cell>
          <cell r="K95" t="str">
            <v>0120</v>
          </cell>
          <cell r="L95" t="str">
            <v>L</v>
          </cell>
          <cell r="M95" t="str">
            <v>000000000000250166</v>
          </cell>
          <cell r="N95" t="str">
            <v>Termamyl Classic (NON GMOS) 30kg./DR.</v>
          </cell>
          <cell r="O95" t="str">
            <v>KG</v>
          </cell>
          <cell r="P95">
            <v>0</v>
          </cell>
          <cell r="Q95" t="str">
            <v>07.09.2012</v>
          </cell>
          <cell r="R95" t="str">
            <v>31.12.9999</v>
          </cell>
          <cell r="S95">
            <v>0</v>
          </cell>
          <cell r="T95">
            <v>0</v>
          </cell>
          <cell r="U95">
            <v>0</v>
          </cell>
          <cell r="V95" t="str">
            <v>00000011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 t="str">
            <v>X</v>
          </cell>
          <cell r="AB95">
            <v>0</v>
          </cell>
          <cell r="AC95">
            <v>0</v>
          </cell>
          <cell r="AD95" t="str">
            <v>0.00</v>
          </cell>
          <cell r="AE95" t="str">
            <v>0.00</v>
          </cell>
          <cell r="AF95">
            <v>0</v>
          </cell>
          <cell r="AG95">
            <v>0</v>
          </cell>
          <cell r="AH95">
            <v>0</v>
          </cell>
          <cell r="AI95" t="str">
            <v>Glucose Syrup-BK-41/27</v>
          </cell>
          <cell r="AJ95">
            <v>1000</v>
          </cell>
          <cell r="AK95">
            <v>546</v>
          </cell>
        </row>
        <row r="96">
          <cell r="C96" t="str">
            <v>M</v>
          </cell>
          <cell r="D96" t="str">
            <v>01001301OI</v>
          </cell>
          <cell r="E96" t="str">
            <v>Glucose Syrup-PD-41/27</v>
          </cell>
          <cell r="F96" t="str">
            <v>5320</v>
          </cell>
          <cell r="G96" t="str">
            <v>1</v>
          </cell>
          <cell r="H96" t="str">
            <v>1</v>
          </cell>
          <cell r="I96" t="str">
            <v>Glucose Syrup 41 Be'/Super Conc.</v>
          </cell>
          <cell r="J96" t="str">
            <v>TO</v>
          </cell>
          <cell r="K96" t="str">
            <v>0130</v>
          </cell>
          <cell r="L96" t="str">
            <v>L</v>
          </cell>
          <cell r="M96" t="str">
            <v>000000000000600192</v>
          </cell>
          <cell r="N96" t="str">
            <v>Plastic Drum 200 Liter HI90</v>
          </cell>
          <cell r="O96" t="str">
            <v>EA</v>
          </cell>
          <cell r="P96">
            <v>0</v>
          </cell>
          <cell r="Q96" t="str">
            <v>07.09.2012</v>
          </cell>
          <cell r="R96" t="str">
            <v>31.12.9999</v>
          </cell>
          <cell r="S96">
            <v>0</v>
          </cell>
          <cell r="T96">
            <v>0</v>
          </cell>
          <cell r="U96">
            <v>0</v>
          </cell>
          <cell r="V96" t="str">
            <v>00000012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 t="str">
            <v>X</v>
          </cell>
          <cell r="AB96">
            <v>0</v>
          </cell>
          <cell r="AC96">
            <v>0</v>
          </cell>
          <cell r="AD96" t="str">
            <v>0.00</v>
          </cell>
          <cell r="AE96" t="str">
            <v>0.00</v>
          </cell>
          <cell r="AF96">
            <v>0</v>
          </cell>
          <cell r="AG96">
            <v>0</v>
          </cell>
          <cell r="AH96">
            <v>0</v>
          </cell>
          <cell r="AI96" t="str">
            <v>Glucose Syrup-BK-41/27</v>
          </cell>
          <cell r="AJ96">
            <v>1000</v>
          </cell>
          <cell r="AK96">
            <v>3333.3330000000001</v>
          </cell>
        </row>
        <row r="97">
          <cell r="C97" t="str">
            <v>M</v>
          </cell>
          <cell r="D97" t="str">
            <v>01001301OI</v>
          </cell>
          <cell r="E97" t="str">
            <v>Glucose Syrup-PD-41/27</v>
          </cell>
          <cell r="F97" t="str">
            <v>5320</v>
          </cell>
          <cell r="G97" t="str">
            <v>1</v>
          </cell>
          <cell r="H97" t="str">
            <v>1</v>
          </cell>
          <cell r="I97" t="str">
            <v>Glucose Syrup 41 Be'/Super Conc.</v>
          </cell>
          <cell r="J97" t="str">
            <v>TO</v>
          </cell>
          <cell r="K97" t="str">
            <v>0140</v>
          </cell>
          <cell r="L97" t="str">
            <v>L</v>
          </cell>
          <cell r="M97" t="str">
            <v>000000000000250750</v>
          </cell>
          <cell r="N97" t="str">
            <v>Activated Carbon YL303(20kg/bag)</v>
          </cell>
          <cell r="O97" t="str">
            <v>KG</v>
          </cell>
          <cell r="P97">
            <v>0</v>
          </cell>
          <cell r="Q97" t="str">
            <v>03.01.2013</v>
          </cell>
          <cell r="R97" t="str">
            <v>31.12.9999</v>
          </cell>
          <cell r="S97" t="str">
            <v>500000000603</v>
          </cell>
          <cell r="T97">
            <v>0</v>
          </cell>
          <cell r="U97">
            <v>0</v>
          </cell>
          <cell r="V97" t="str">
            <v>00000014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 t="str">
            <v>X</v>
          </cell>
          <cell r="AB97">
            <v>0</v>
          </cell>
          <cell r="AC97">
            <v>0</v>
          </cell>
          <cell r="AD97" t="str">
            <v>0.00</v>
          </cell>
          <cell r="AE97" t="str">
            <v>0.00</v>
          </cell>
          <cell r="AF97">
            <v>0</v>
          </cell>
          <cell r="AG97">
            <v>0</v>
          </cell>
          <cell r="AH97">
            <v>0</v>
          </cell>
          <cell r="AI97" t="str">
            <v>Glucose Syrup-BK-41/27</v>
          </cell>
          <cell r="AJ97">
            <v>1000</v>
          </cell>
          <cell r="AK97">
            <v>675</v>
          </cell>
        </row>
        <row r="98">
          <cell r="C98" t="str">
            <v>M</v>
          </cell>
          <cell r="D98" t="str">
            <v>01001302AF</v>
          </cell>
          <cell r="E98" t="str">
            <v>Glucose Syrup-ISO-41/23</v>
          </cell>
          <cell r="F98" t="str">
            <v>5320</v>
          </cell>
          <cell r="G98" t="str">
            <v>1</v>
          </cell>
          <cell r="H98" t="str">
            <v>1</v>
          </cell>
          <cell r="I98" t="str">
            <v>Glucose Syrup 41 Be'/Almer</v>
          </cell>
          <cell r="J98" t="str">
            <v>TO</v>
          </cell>
          <cell r="K98" t="str">
            <v>0010</v>
          </cell>
          <cell r="L98" t="str">
            <v>L</v>
          </cell>
          <cell r="M98" t="str">
            <v>000000000000200050</v>
          </cell>
          <cell r="N98" t="str">
            <v>Slurry</v>
          </cell>
          <cell r="O98" t="str">
            <v>TO</v>
          </cell>
          <cell r="P98" t="str">
            <v>X</v>
          </cell>
          <cell r="Q98" t="str">
            <v>14.02.2012</v>
          </cell>
          <cell r="R98" t="str">
            <v>31.12.9999</v>
          </cell>
          <cell r="S98">
            <v>0</v>
          </cell>
          <cell r="T98">
            <v>0</v>
          </cell>
          <cell r="U98">
            <v>0</v>
          </cell>
          <cell r="V98" t="str">
            <v>00000001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 t="str">
            <v>X</v>
          </cell>
          <cell r="AB98">
            <v>0</v>
          </cell>
          <cell r="AC98">
            <v>0</v>
          </cell>
          <cell r="AD98" t="str">
            <v>0.00</v>
          </cell>
          <cell r="AE98" t="str">
            <v>0.00</v>
          </cell>
          <cell r="AF98">
            <v>0</v>
          </cell>
          <cell r="AG98">
            <v>0</v>
          </cell>
          <cell r="AH98">
            <v>0</v>
          </cell>
          <cell r="AI98" t="str">
            <v>Glucose Syrup-BK-41/23</v>
          </cell>
          <cell r="AJ98">
            <v>1000</v>
          </cell>
          <cell r="AK98">
            <v>1578.9469999999999</v>
          </cell>
        </row>
        <row r="99">
          <cell r="C99" t="str">
            <v>M</v>
          </cell>
          <cell r="D99" t="str">
            <v>01001302AF</v>
          </cell>
          <cell r="E99" t="str">
            <v>Glucose Syrup-ISO-41/23</v>
          </cell>
          <cell r="F99" t="str">
            <v>5320</v>
          </cell>
          <cell r="G99" t="str">
            <v>1</v>
          </cell>
          <cell r="H99" t="str">
            <v>1</v>
          </cell>
          <cell r="I99" t="str">
            <v>Glucose Syrup 41 Be'/Almer</v>
          </cell>
          <cell r="J99" t="str">
            <v>TO</v>
          </cell>
          <cell r="K99" t="str">
            <v>0030</v>
          </cell>
          <cell r="L99" t="str">
            <v>L</v>
          </cell>
          <cell r="M99" t="str">
            <v>000000000000250152</v>
          </cell>
          <cell r="N99" t="str">
            <v>Sodium Matabisulphite 25kg.</v>
          </cell>
          <cell r="O99" t="str">
            <v>KG</v>
          </cell>
          <cell r="P99">
            <v>0</v>
          </cell>
          <cell r="Q99" t="str">
            <v>14.02.2012</v>
          </cell>
          <cell r="R99" t="str">
            <v>31.12.9999</v>
          </cell>
          <cell r="S99">
            <v>0</v>
          </cell>
          <cell r="T99">
            <v>0</v>
          </cell>
          <cell r="U99">
            <v>0</v>
          </cell>
          <cell r="V99" t="str">
            <v>00000002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 t="str">
            <v>X</v>
          </cell>
          <cell r="AB99">
            <v>0</v>
          </cell>
          <cell r="AC99">
            <v>0</v>
          </cell>
          <cell r="AD99" t="str">
            <v>0.00</v>
          </cell>
          <cell r="AE99" t="str">
            <v>0.00</v>
          </cell>
          <cell r="AF99">
            <v>0</v>
          </cell>
          <cell r="AG99">
            <v>0</v>
          </cell>
          <cell r="AH99">
            <v>0</v>
          </cell>
          <cell r="AI99" t="str">
            <v>Glucose Syrup-BK-41/23</v>
          </cell>
          <cell r="AJ99">
            <v>1000</v>
          </cell>
          <cell r="AK99">
            <v>566.52599999999995</v>
          </cell>
        </row>
        <row r="100">
          <cell r="C100" t="str">
            <v>M</v>
          </cell>
          <cell r="D100" t="str">
            <v>01001302AF</v>
          </cell>
          <cell r="E100" t="str">
            <v>Glucose Syrup-ISO-41/23</v>
          </cell>
          <cell r="F100" t="str">
            <v>5320</v>
          </cell>
          <cell r="G100" t="str">
            <v>1</v>
          </cell>
          <cell r="H100" t="str">
            <v>1</v>
          </cell>
          <cell r="I100" t="str">
            <v>Glucose Syrup 41 Be'/Almer</v>
          </cell>
          <cell r="J100" t="str">
            <v>TO</v>
          </cell>
          <cell r="K100" t="str">
            <v>0040</v>
          </cell>
          <cell r="L100" t="str">
            <v>L</v>
          </cell>
          <cell r="M100" t="str">
            <v>000000000000250160</v>
          </cell>
          <cell r="N100" t="str">
            <v>Hydrochloric  Acid 35%</v>
          </cell>
          <cell r="O100" t="str">
            <v>KG</v>
          </cell>
          <cell r="P100">
            <v>0</v>
          </cell>
          <cell r="Q100" t="str">
            <v>14.02.2012</v>
          </cell>
          <cell r="R100" t="str">
            <v>31.12.9999</v>
          </cell>
          <cell r="S100">
            <v>0</v>
          </cell>
          <cell r="T100">
            <v>0</v>
          </cell>
          <cell r="U100">
            <v>0</v>
          </cell>
          <cell r="V100" t="str">
            <v>00000003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 t="str">
            <v>X</v>
          </cell>
          <cell r="AB100">
            <v>0</v>
          </cell>
          <cell r="AC100">
            <v>0</v>
          </cell>
          <cell r="AD100" t="str">
            <v>0.00</v>
          </cell>
          <cell r="AE100" t="str">
            <v>0.00</v>
          </cell>
          <cell r="AF100">
            <v>0</v>
          </cell>
          <cell r="AG100">
            <v>0</v>
          </cell>
          <cell r="AH100">
            <v>0</v>
          </cell>
          <cell r="AI100" t="str">
            <v>Glucose Syrup-BK-41/23</v>
          </cell>
          <cell r="AJ100">
            <v>1000</v>
          </cell>
          <cell r="AK100">
            <v>32684.210999999999</v>
          </cell>
        </row>
        <row r="101">
          <cell r="C101" t="str">
            <v>M</v>
          </cell>
          <cell r="D101" t="str">
            <v>01001302AF</v>
          </cell>
          <cell r="E101" t="str">
            <v>Glucose Syrup-ISO-41/23</v>
          </cell>
          <cell r="F101" t="str">
            <v>5320</v>
          </cell>
          <cell r="G101" t="str">
            <v>1</v>
          </cell>
          <cell r="H101" t="str">
            <v>1</v>
          </cell>
          <cell r="I101" t="str">
            <v>Glucose Syrup 41 Be'/Almer</v>
          </cell>
          <cell r="J101" t="str">
            <v>TO</v>
          </cell>
          <cell r="K101" t="str">
            <v>0050</v>
          </cell>
          <cell r="L101" t="str">
            <v>L</v>
          </cell>
          <cell r="M101" t="str">
            <v>000000000000250187</v>
          </cell>
          <cell r="N101" t="str">
            <v>Sodium  Hydroxide (โซดาไฟ) 50%</v>
          </cell>
          <cell r="O101" t="str">
            <v>KG</v>
          </cell>
          <cell r="P101">
            <v>0</v>
          </cell>
          <cell r="Q101" t="str">
            <v>14.02.2012</v>
          </cell>
          <cell r="R101" t="str">
            <v>31.12.9999</v>
          </cell>
          <cell r="S101">
            <v>0</v>
          </cell>
          <cell r="T101">
            <v>0</v>
          </cell>
          <cell r="U101">
            <v>0</v>
          </cell>
          <cell r="V101" t="str">
            <v>00000004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 t="str">
            <v>X</v>
          </cell>
          <cell r="AB101">
            <v>0</v>
          </cell>
          <cell r="AC101">
            <v>0</v>
          </cell>
          <cell r="AD101" t="str">
            <v>0.00</v>
          </cell>
          <cell r="AE101" t="str">
            <v>0.00</v>
          </cell>
          <cell r="AF101">
            <v>0</v>
          </cell>
          <cell r="AG101">
            <v>0</v>
          </cell>
          <cell r="AH101">
            <v>0</v>
          </cell>
          <cell r="AI101" t="str">
            <v>Glucose Syrup-BK-41/23</v>
          </cell>
          <cell r="AJ101">
            <v>1000</v>
          </cell>
          <cell r="AK101">
            <v>29052.632000000001</v>
          </cell>
        </row>
        <row r="102">
          <cell r="C102" t="str">
            <v>M</v>
          </cell>
          <cell r="D102" t="str">
            <v>01001302AF</v>
          </cell>
          <cell r="E102" t="str">
            <v>Glucose Syrup-ISO-41/23</v>
          </cell>
          <cell r="F102" t="str">
            <v>5320</v>
          </cell>
          <cell r="G102" t="str">
            <v>1</v>
          </cell>
          <cell r="H102" t="str">
            <v>1</v>
          </cell>
          <cell r="I102" t="str">
            <v>Glucose Syrup 41 Be'/Almer</v>
          </cell>
          <cell r="J102" t="str">
            <v>TO</v>
          </cell>
          <cell r="K102" t="str">
            <v>0060</v>
          </cell>
          <cell r="L102" t="str">
            <v>L</v>
          </cell>
          <cell r="M102" t="str">
            <v>000000000000250631</v>
          </cell>
          <cell r="N102" t="str">
            <v>Activated Carbon S4W10LT-01 (20 kg/Bag)</v>
          </cell>
          <cell r="O102" t="str">
            <v>KG</v>
          </cell>
          <cell r="P102">
            <v>0</v>
          </cell>
          <cell r="Q102" t="str">
            <v>03.01.2013</v>
          </cell>
          <cell r="R102" t="str">
            <v>31.12.9999</v>
          </cell>
          <cell r="S102" t="str">
            <v>500000000603</v>
          </cell>
          <cell r="T102">
            <v>0</v>
          </cell>
          <cell r="U102">
            <v>0</v>
          </cell>
          <cell r="V102" t="str">
            <v>00000005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 t="str">
            <v>X</v>
          </cell>
          <cell r="AB102">
            <v>0</v>
          </cell>
          <cell r="AC102">
            <v>0</v>
          </cell>
          <cell r="AD102" t="str">
            <v>0.00</v>
          </cell>
          <cell r="AE102" t="str">
            <v>0.00</v>
          </cell>
          <cell r="AF102">
            <v>0</v>
          </cell>
          <cell r="AG102">
            <v>0</v>
          </cell>
          <cell r="AH102">
            <v>0</v>
          </cell>
          <cell r="AI102" t="str">
            <v>Glucose Syrup-BK-41/23</v>
          </cell>
          <cell r="AJ102">
            <v>1000</v>
          </cell>
          <cell r="AK102">
            <v>225</v>
          </cell>
        </row>
        <row r="103">
          <cell r="C103" t="str">
            <v>M</v>
          </cell>
          <cell r="D103" t="str">
            <v>01001302AF</v>
          </cell>
          <cell r="E103" t="str">
            <v>Glucose Syrup-ISO-41/23</v>
          </cell>
          <cell r="F103" t="str">
            <v>5320</v>
          </cell>
          <cell r="G103" t="str">
            <v>1</v>
          </cell>
          <cell r="H103" t="str">
            <v>1</v>
          </cell>
          <cell r="I103" t="str">
            <v>Glucose Syrup 41 Be'/Almer</v>
          </cell>
          <cell r="J103" t="str">
            <v>TO</v>
          </cell>
          <cell r="K103" t="str">
            <v>0070</v>
          </cell>
          <cell r="L103" t="str">
            <v>L</v>
          </cell>
          <cell r="M103" t="str">
            <v>000000000000250814</v>
          </cell>
          <cell r="N103" t="str">
            <v>Filter Aid K700  20kg.</v>
          </cell>
          <cell r="O103" t="str">
            <v>KG</v>
          </cell>
          <cell r="P103">
            <v>0</v>
          </cell>
          <cell r="Q103" t="str">
            <v>14.02.2012</v>
          </cell>
          <cell r="R103" t="str">
            <v>31.12.9999</v>
          </cell>
          <cell r="S103">
            <v>0</v>
          </cell>
          <cell r="T103">
            <v>0</v>
          </cell>
          <cell r="U103">
            <v>0</v>
          </cell>
          <cell r="V103" t="str">
            <v>00000006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 t="str">
            <v>X</v>
          </cell>
          <cell r="AB103">
            <v>0</v>
          </cell>
          <cell r="AC103">
            <v>0</v>
          </cell>
          <cell r="AD103" t="str">
            <v>0.00</v>
          </cell>
          <cell r="AE103" t="str">
            <v>0.00</v>
          </cell>
          <cell r="AF103">
            <v>0</v>
          </cell>
          <cell r="AG103">
            <v>0</v>
          </cell>
          <cell r="AH103">
            <v>0</v>
          </cell>
          <cell r="AI103" t="str">
            <v>Glucose Syrup-BK-41/23</v>
          </cell>
          <cell r="AJ103">
            <v>1000</v>
          </cell>
          <cell r="AK103">
            <v>7263.1580000000004</v>
          </cell>
        </row>
        <row r="104">
          <cell r="C104" t="str">
            <v>M</v>
          </cell>
          <cell r="D104" t="str">
            <v>01001302AF</v>
          </cell>
          <cell r="E104" t="str">
            <v>Glucose Syrup-ISO-41/23</v>
          </cell>
          <cell r="F104" t="str">
            <v>5320</v>
          </cell>
          <cell r="G104" t="str">
            <v>1</v>
          </cell>
          <cell r="H104" t="str">
            <v>1</v>
          </cell>
          <cell r="I104" t="str">
            <v>Glucose Syrup 41 Be'/Almer</v>
          </cell>
          <cell r="J104" t="str">
            <v>TO</v>
          </cell>
          <cell r="K104" t="str">
            <v>0080</v>
          </cell>
          <cell r="L104" t="str">
            <v>L</v>
          </cell>
          <cell r="M104" t="str">
            <v>000000000000250162</v>
          </cell>
          <cell r="N104" t="str">
            <v>Sodium  Carbonate 20 Kg./Bag</v>
          </cell>
          <cell r="O104" t="str">
            <v>KG</v>
          </cell>
          <cell r="P104">
            <v>0</v>
          </cell>
          <cell r="Q104" t="str">
            <v>14.02.2012</v>
          </cell>
          <cell r="R104" t="str">
            <v>31.12.9999</v>
          </cell>
          <cell r="S104">
            <v>0</v>
          </cell>
          <cell r="T104">
            <v>0</v>
          </cell>
          <cell r="U104">
            <v>0</v>
          </cell>
          <cell r="V104" t="str">
            <v>00000007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 t="str">
            <v>X</v>
          </cell>
          <cell r="AB104">
            <v>0</v>
          </cell>
          <cell r="AC104">
            <v>0</v>
          </cell>
          <cell r="AD104" t="str">
            <v>0.00</v>
          </cell>
          <cell r="AE104" t="str">
            <v>0.00</v>
          </cell>
          <cell r="AF104">
            <v>0</v>
          </cell>
          <cell r="AG104">
            <v>0</v>
          </cell>
          <cell r="AH104">
            <v>0</v>
          </cell>
          <cell r="AI104" t="str">
            <v>Glucose Syrup-BK-41/23</v>
          </cell>
          <cell r="AJ104">
            <v>1000</v>
          </cell>
          <cell r="AK104">
            <v>508.42099999999999</v>
          </cell>
        </row>
        <row r="105">
          <cell r="C105" t="str">
            <v>M</v>
          </cell>
          <cell r="D105" t="str">
            <v>01001302AF</v>
          </cell>
          <cell r="E105" t="str">
            <v>Glucose Syrup-ISO-41/23</v>
          </cell>
          <cell r="F105" t="str">
            <v>5320</v>
          </cell>
          <cell r="G105" t="str">
            <v>1</v>
          </cell>
          <cell r="H105" t="str">
            <v>1</v>
          </cell>
          <cell r="I105" t="str">
            <v>Glucose Syrup 41 Be'/Almer</v>
          </cell>
          <cell r="J105" t="str">
            <v>TO</v>
          </cell>
          <cell r="K105" t="str">
            <v>0090</v>
          </cell>
          <cell r="L105" t="str">
            <v>L</v>
          </cell>
          <cell r="M105" t="str">
            <v>000000000000200053</v>
          </cell>
          <cell r="N105" t="str">
            <v>Treated Water</v>
          </cell>
          <cell r="O105" t="str">
            <v>M3</v>
          </cell>
          <cell r="P105" t="str">
            <v>X</v>
          </cell>
          <cell r="Q105" t="str">
            <v>14.02.2012</v>
          </cell>
          <cell r="R105" t="str">
            <v>31.12.9999</v>
          </cell>
          <cell r="S105">
            <v>0</v>
          </cell>
          <cell r="T105">
            <v>0</v>
          </cell>
          <cell r="U105">
            <v>0</v>
          </cell>
          <cell r="V105" t="str">
            <v>00000008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 t="str">
            <v>X</v>
          </cell>
          <cell r="AB105">
            <v>0</v>
          </cell>
          <cell r="AC105">
            <v>0</v>
          </cell>
          <cell r="AD105" t="str">
            <v>0.00</v>
          </cell>
          <cell r="AE105" t="str">
            <v>0.00</v>
          </cell>
          <cell r="AF105">
            <v>0</v>
          </cell>
          <cell r="AG105">
            <v>0</v>
          </cell>
          <cell r="AH105">
            <v>0</v>
          </cell>
          <cell r="AI105" t="str">
            <v>Glucose Syrup-BK-41/23</v>
          </cell>
          <cell r="AJ105">
            <v>1000</v>
          </cell>
          <cell r="AK105">
            <v>7263.1580000000004</v>
          </cell>
        </row>
        <row r="106">
          <cell r="C106" t="str">
            <v>M</v>
          </cell>
          <cell r="D106" t="str">
            <v>01001302AF</v>
          </cell>
          <cell r="E106" t="str">
            <v>Glucose Syrup-ISO-41/23</v>
          </cell>
          <cell r="F106" t="str">
            <v>5320</v>
          </cell>
          <cell r="G106" t="str">
            <v>1</v>
          </cell>
          <cell r="H106" t="str">
            <v>1</v>
          </cell>
          <cell r="I106" t="str">
            <v>Glucose Syrup 41 Be'/Almer</v>
          </cell>
          <cell r="J106" t="str">
            <v>TO</v>
          </cell>
          <cell r="K106" t="str">
            <v>0100</v>
          </cell>
          <cell r="L106" t="str">
            <v>L</v>
          </cell>
          <cell r="M106" t="str">
            <v>000000000000250176</v>
          </cell>
          <cell r="N106" t="str">
            <v>Electricity</v>
          </cell>
          <cell r="O106" t="str">
            <v>KWH</v>
          </cell>
          <cell r="P106">
            <v>0</v>
          </cell>
          <cell r="Q106" t="str">
            <v>14.02.2012</v>
          </cell>
          <cell r="R106" t="str">
            <v>31.12.9999</v>
          </cell>
          <cell r="S106">
            <v>0</v>
          </cell>
          <cell r="T106">
            <v>0</v>
          </cell>
          <cell r="U106">
            <v>0</v>
          </cell>
          <cell r="V106" t="str">
            <v>00000009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 t="str">
            <v>X</v>
          </cell>
          <cell r="AB106">
            <v>0</v>
          </cell>
          <cell r="AC106">
            <v>0</v>
          </cell>
          <cell r="AD106" t="str">
            <v>0.00</v>
          </cell>
          <cell r="AE106" t="str">
            <v>0.00</v>
          </cell>
          <cell r="AF106">
            <v>0</v>
          </cell>
          <cell r="AG106">
            <v>0</v>
          </cell>
          <cell r="AH106">
            <v>0</v>
          </cell>
          <cell r="AI106" t="str">
            <v>Glucose Syrup-BK-41/23</v>
          </cell>
          <cell r="AJ106">
            <v>1000</v>
          </cell>
          <cell r="AK106">
            <v>47210.525999999998</v>
          </cell>
        </row>
        <row r="107">
          <cell r="C107" t="str">
            <v>M</v>
          </cell>
          <cell r="D107" t="str">
            <v>01001302AF</v>
          </cell>
          <cell r="E107" t="str">
            <v>Glucose Syrup-ISO-41/23</v>
          </cell>
          <cell r="F107" t="str">
            <v>5320</v>
          </cell>
          <cell r="G107" t="str">
            <v>1</v>
          </cell>
          <cell r="H107" t="str">
            <v>1</v>
          </cell>
          <cell r="I107" t="str">
            <v>Glucose Syrup 41 Be'/Almer</v>
          </cell>
          <cell r="J107" t="str">
            <v>TO</v>
          </cell>
          <cell r="K107" t="str">
            <v>0110</v>
          </cell>
          <cell r="L107" t="str">
            <v>L</v>
          </cell>
          <cell r="M107" t="str">
            <v>000000000000200052</v>
          </cell>
          <cell r="N107" t="str">
            <v>Steam</v>
          </cell>
          <cell r="O107" t="str">
            <v>TO</v>
          </cell>
          <cell r="P107" t="str">
            <v>X</v>
          </cell>
          <cell r="Q107" t="str">
            <v>14.02.2012</v>
          </cell>
          <cell r="R107" t="str">
            <v>31.12.9999</v>
          </cell>
          <cell r="S107">
            <v>0</v>
          </cell>
          <cell r="T107">
            <v>0</v>
          </cell>
          <cell r="U107">
            <v>0</v>
          </cell>
          <cell r="V107" t="str">
            <v>00000010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 t="str">
            <v>X</v>
          </cell>
          <cell r="AB107">
            <v>0</v>
          </cell>
          <cell r="AC107">
            <v>0</v>
          </cell>
          <cell r="AD107" t="str">
            <v>0.00</v>
          </cell>
          <cell r="AE107" t="str">
            <v>0.00</v>
          </cell>
          <cell r="AF107">
            <v>0</v>
          </cell>
          <cell r="AG107">
            <v>0</v>
          </cell>
          <cell r="AH107">
            <v>0</v>
          </cell>
          <cell r="AI107" t="str">
            <v>Glucose Syrup-BK-41/23</v>
          </cell>
          <cell r="AJ107">
            <v>1000</v>
          </cell>
          <cell r="AK107">
            <v>1452.6320000000001</v>
          </cell>
        </row>
        <row r="108">
          <cell r="C108" t="str">
            <v>M</v>
          </cell>
          <cell r="D108" t="str">
            <v>01001302AF</v>
          </cell>
          <cell r="E108" t="str">
            <v>Glucose Syrup-ISO-41/23</v>
          </cell>
          <cell r="F108" t="str">
            <v>5320</v>
          </cell>
          <cell r="G108" t="str">
            <v>1</v>
          </cell>
          <cell r="H108" t="str">
            <v>1</v>
          </cell>
          <cell r="I108" t="str">
            <v>Glucose Syrup 41 Be'/Almer</v>
          </cell>
          <cell r="J108" t="str">
            <v>TO</v>
          </cell>
          <cell r="K108" t="str">
            <v>0120</v>
          </cell>
          <cell r="L108" t="str">
            <v>L</v>
          </cell>
          <cell r="M108" t="str">
            <v>000000000000250166</v>
          </cell>
          <cell r="N108" t="str">
            <v>Termamyl Classic (NON GMOS) 30kg./DR.</v>
          </cell>
          <cell r="O108" t="str">
            <v>KG</v>
          </cell>
          <cell r="P108">
            <v>0</v>
          </cell>
          <cell r="Q108" t="str">
            <v>14.02.2012</v>
          </cell>
          <cell r="R108" t="str">
            <v>31.12.9999</v>
          </cell>
          <cell r="S108">
            <v>0</v>
          </cell>
          <cell r="T108">
            <v>0</v>
          </cell>
          <cell r="U108">
            <v>0</v>
          </cell>
          <cell r="V108" t="str">
            <v>00000011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 t="str">
            <v>X</v>
          </cell>
          <cell r="AB108">
            <v>0</v>
          </cell>
          <cell r="AC108">
            <v>0</v>
          </cell>
          <cell r="AD108" t="str">
            <v>0.00</v>
          </cell>
          <cell r="AE108" t="str">
            <v>0.00</v>
          </cell>
          <cell r="AF108">
            <v>0</v>
          </cell>
          <cell r="AG108">
            <v>0</v>
          </cell>
          <cell r="AH108">
            <v>0</v>
          </cell>
          <cell r="AI108" t="str">
            <v>Glucose Syrup-BK-41/23</v>
          </cell>
          <cell r="AJ108">
            <v>1000</v>
          </cell>
          <cell r="AK108">
            <v>546</v>
          </cell>
        </row>
        <row r="109">
          <cell r="C109" t="str">
            <v>M</v>
          </cell>
          <cell r="D109" t="str">
            <v>01001302AF</v>
          </cell>
          <cell r="E109" t="str">
            <v>Glucose Syrup-ISO-41/23</v>
          </cell>
          <cell r="F109" t="str">
            <v>5320</v>
          </cell>
          <cell r="G109" t="str">
            <v>1</v>
          </cell>
          <cell r="H109" t="str">
            <v>1</v>
          </cell>
          <cell r="I109" t="str">
            <v>Glucose Syrup 41 Be'/Almer</v>
          </cell>
          <cell r="J109" t="str">
            <v>TO</v>
          </cell>
          <cell r="K109" t="str">
            <v>0130</v>
          </cell>
          <cell r="L109" t="str">
            <v>L</v>
          </cell>
          <cell r="M109" t="str">
            <v>000000000000250750</v>
          </cell>
          <cell r="N109" t="str">
            <v>Activated Carbon YL303(20kg/bag)</v>
          </cell>
          <cell r="O109" t="str">
            <v>KG</v>
          </cell>
          <cell r="P109">
            <v>0</v>
          </cell>
          <cell r="Q109" t="str">
            <v>03.01.2013</v>
          </cell>
          <cell r="R109" t="str">
            <v>31.12.9999</v>
          </cell>
          <cell r="S109" t="str">
            <v>500000000603</v>
          </cell>
          <cell r="T109">
            <v>0</v>
          </cell>
          <cell r="U109">
            <v>0</v>
          </cell>
          <cell r="V109" t="str">
            <v>00000013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 t="str">
            <v>X</v>
          </cell>
          <cell r="AB109">
            <v>0</v>
          </cell>
          <cell r="AC109">
            <v>0</v>
          </cell>
          <cell r="AD109" t="str">
            <v>0.00</v>
          </cell>
          <cell r="AE109" t="str">
            <v>0.00</v>
          </cell>
          <cell r="AF109">
            <v>0</v>
          </cell>
          <cell r="AG109">
            <v>0</v>
          </cell>
          <cell r="AH109">
            <v>0</v>
          </cell>
          <cell r="AI109" t="str">
            <v>Glucose Syrup-BK-41/23</v>
          </cell>
          <cell r="AJ109">
            <v>1000</v>
          </cell>
          <cell r="AK109">
            <v>675</v>
          </cell>
        </row>
        <row r="110">
          <cell r="C110" t="str">
            <v>M</v>
          </cell>
          <cell r="D110" t="str">
            <v>01001303AF</v>
          </cell>
          <cell r="E110" t="str">
            <v>Glucose Syrup-ISO-41/25</v>
          </cell>
          <cell r="F110" t="str">
            <v>5320</v>
          </cell>
          <cell r="G110" t="str">
            <v>1</v>
          </cell>
          <cell r="H110" t="str">
            <v>1</v>
          </cell>
          <cell r="I110" t="str">
            <v>Glucose Syrup 41 Be'/Super Conc.</v>
          </cell>
          <cell r="J110" t="str">
            <v>TO</v>
          </cell>
          <cell r="K110" t="str">
            <v>0010</v>
          </cell>
          <cell r="L110" t="str">
            <v>L</v>
          </cell>
          <cell r="M110" t="str">
            <v>000000000000200050</v>
          </cell>
          <cell r="N110" t="str">
            <v>Slurry</v>
          </cell>
          <cell r="O110" t="str">
            <v>TO</v>
          </cell>
          <cell r="P110" t="str">
            <v>X</v>
          </cell>
          <cell r="Q110" t="str">
            <v>03.12.2012</v>
          </cell>
          <cell r="R110" t="str">
            <v>31.12.9999</v>
          </cell>
          <cell r="S110">
            <v>0</v>
          </cell>
          <cell r="T110">
            <v>0</v>
          </cell>
          <cell r="U110">
            <v>0</v>
          </cell>
          <cell r="V110" t="str">
            <v>00000001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 t="str">
            <v>X</v>
          </cell>
          <cell r="AB110">
            <v>0</v>
          </cell>
          <cell r="AC110">
            <v>0</v>
          </cell>
          <cell r="AD110" t="str">
            <v>0.00</v>
          </cell>
          <cell r="AE110" t="str">
            <v>0.00</v>
          </cell>
          <cell r="AF110">
            <v>0</v>
          </cell>
          <cell r="AG110">
            <v>0</v>
          </cell>
          <cell r="AH110">
            <v>0</v>
          </cell>
          <cell r="AI110" t="str">
            <v>Glucose Syrup-BK-41/27</v>
          </cell>
          <cell r="AJ110">
            <v>1000</v>
          </cell>
          <cell r="AK110">
            <v>1578.9469999999999</v>
          </cell>
        </row>
        <row r="111">
          <cell r="C111" t="str">
            <v>M</v>
          </cell>
          <cell r="D111" t="str">
            <v>01001303AF</v>
          </cell>
          <cell r="E111" t="str">
            <v>Glucose Syrup-ISO-41/25</v>
          </cell>
          <cell r="F111" t="str">
            <v>5320</v>
          </cell>
          <cell r="G111" t="str">
            <v>1</v>
          </cell>
          <cell r="H111" t="str">
            <v>1</v>
          </cell>
          <cell r="I111" t="str">
            <v>Glucose Syrup 41 Be'/Super Conc.</v>
          </cell>
          <cell r="J111" t="str">
            <v>TO</v>
          </cell>
          <cell r="K111" t="str">
            <v>0030</v>
          </cell>
          <cell r="L111" t="str">
            <v>L</v>
          </cell>
          <cell r="M111" t="str">
            <v>000000000000250152</v>
          </cell>
          <cell r="N111" t="str">
            <v>Sodium Matabisulphite 25kg.</v>
          </cell>
          <cell r="O111" t="str">
            <v>KG</v>
          </cell>
          <cell r="P111">
            <v>0</v>
          </cell>
          <cell r="Q111" t="str">
            <v>03.12.2012</v>
          </cell>
          <cell r="R111" t="str">
            <v>31.12.9999</v>
          </cell>
          <cell r="S111">
            <v>0</v>
          </cell>
          <cell r="T111">
            <v>0</v>
          </cell>
          <cell r="U111">
            <v>0</v>
          </cell>
          <cell r="V111" t="str">
            <v>00000002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 t="str">
            <v>X</v>
          </cell>
          <cell r="AB111">
            <v>0</v>
          </cell>
          <cell r="AC111">
            <v>0</v>
          </cell>
          <cell r="AD111" t="str">
            <v>0.00</v>
          </cell>
          <cell r="AE111" t="str">
            <v>0.00</v>
          </cell>
          <cell r="AF111">
            <v>0</v>
          </cell>
          <cell r="AG111">
            <v>0</v>
          </cell>
          <cell r="AH111">
            <v>0</v>
          </cell>
          <cell r="AI111" t="str">
            <v>Glucose Syrup-BK-41/27</v>
          </cell>
          <cell r="AJ111">
            <v>1000</v>
          </cell>
          <cell r="AK111">
            <v>566.52599999999995</v>
          </cell>
        </row>
        <row r="112">
          <cell r="C112" t="str">
            <v>M</v>
          </cell>
          <cell r="D112" t="str">
            <v>01001303AF</v>
          </cell>
          <cell r="E112" t="str">
            <v>Glucose Syrup-ISO-41/25</v>
          </cell>
          <cell r="F112" t="str">
            <v>5320</v>
          </cell>
          <cell r="G112" t="str">
            <v>1</v>
          </cell>
          <cell r="H112" t="str">
            <v>1</v>
          </cell>
          <cell r="I112" t="str">
            <v>Glucose Syrup 41 Be'/Super Conc.</v>
          </cell>
          <cell r="J112" t="str">
            <v>TO</v>
          </cell>
          <cell r="K112" t="str">
            <v>0040</v>
          </cell>
          <cell r="L112" t="str">
            <v>L</v>
          </cell>
          <cell r="M112" t="str">
            <v>000000000000250160</v>
          </cell>
          <cell r="N112" t="str">
            <v>Hydrochloric  Acid 35%</v>
          </cell>
          <cell r="O112" t="str">
            <v>KG</v>
          </cell>
          <cell r="P112">
            <v>0</v>
          </cell>
          <cell r="Q112" t="str">
            <v>03.12.2012</v>
          </cell>
          <cell r="R112" t="str">
            <v>31.12.9999</v>
          </cell>
          <cell r="S112">
            <v>0</v>
          </cell>
          <cell r="T112">
            <v>0</v>
          </cell>
          <cell r="U112">
            <v>0</v>
          </cell>
          <cell r="V112" t="str">
            <v>00000003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 t="str">
            <v>X</v>
          </cell>
          <cell r="AB112">
            <v>0</v>
          </cell>
          <cell r="AC112">
            <v>0</v>
          </cell>
          <cell r="AD112" t="str">
            <v>0.00</v>
          </cell>
          <cell r="AE112" t="str">
            <v>0.00</v>
          </cell>
          <cell r="AF112">
            <v>0</v>
          </cell>
          <cell r="AG112">
            <v>0</v>
          </cell>
          <cell r="AH112">
            <v>0</v>
          </cell>
          <cell r="AI112" t="str">
            <v>Glucose Syrup-BK-41/27</v>
          </cell>
          <cell r="AJ112">
            <v>1000</v>
          </cell>
          <cell r="AK112">
            <v>32684.210999999999</v>
          </cell>
        </row>
        <row r="113">
          <cell r="C113" t="str">
            <v>M</v>
          </cell>
          <cell r="D113" t="str">
            <v>01001303AF</v>
          </cell>
          <cell r="E113" t="str">
            <v>Glucose Syrup-ISO-41/25</v>
          </cell>
          <cell r="F113" t="str">
            <v>5320</v>
          </cell>
          <cell r="G113" t="str">
            <v>1</v>
          </cell>
          <cell r="H113" t="str">
            <v>1</v>
          </cell>
          <cell r="I113" t="str">
            <v>Glucose Syrup 41 Be'/Super Conc.</v>
          </cell>
          <cell r="J113" t="str">
            <v>TO</v>
          </cell>
          <cell r="K113" t="str">
            <v>0050</v>
          </cell>
          <cell r="L113" t="str">
            <v>L</v>
          </cell>
          <cell r="M113" t="str">
            <v>000000000000250187</v>
          </cell>
          <cell r="N113" t="str">
            <v>Sodium  Hydroxide (โซดาไฟ) 50%</v>
          </cell>
          <cell r="O113" t="str">
            <v>KG</v>
          </cell>
          <cell r="P113">
            <v>0</v>
          </cell>
          <cell r="Q113" t="str">
            <v>03.12.2012</v>
          </cell>
          <cell r="R113" t="str">
            <v>31.12.9999</v>
          </cell>
          <cell r="S113">
            <v>0</v>
          </cell>
          <cell r="T113">
            <v>0</v>
          </cell>
          <cell r="U113">
            <v>0</v>
          </cell>
          <cell r="V113" t="str">
            <v>00000004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 t="str">
            <v>X</v>
          </cell>
          <cell r="AB113">
            <v>0</v>
          </cell>
          <cell r="AC113">
            <v>0</v>
          </cell>
          <cell r="AD113" t="str">
            <v>0.00</v>
          </cell>
          <cell r="AE113" t="str">
            <v>0.00</v>
          </cell>
          <cell r="AF113">
            <v>0</v>
          </cell>
          <cell r="AG113">
            <v>0</v>
          </cell>
          <cell r="AH113">
            <v>0</v>
          </cell>
          <cell r="AI113" t="str">
            <v>Glucose Syrup-BK-41/27</v>
          </cell>
          <cell r="AJ113">
            <v>1000</v>
          </cell>
          <cell r="AK113">
            <v>29052.632000000001</v>
          </cell>
        </row>
        <row r="114">
          <cell r="C114" t="str">
            <v>M</v>
          </cell>
          <cell r="D114" t="str">
            <v>01001303AF</v>
          </cell>
          <cell r="E114" t="str">
            <v>Glucose Syrup-ISO-41/25</v>
          </cell>
          <cell r="F114" t="str">
            <v>5320</v>
          </cell>
          <cell r="G114" t="str">
            <v>1</v>
          </cell>
          <cell r="H114" t="str">
            <v>1</v>
          </cell>
          <cell r="I114" t="str">
            <v>Glucose Syrup 41 Be'/Super Conc.</v>
          </cell>
          <cell r="J114" t="str">
            <v>TO</v>
          </cell>
          <cell r="K114" t="str">
            <v>0060</v>
          </cell>
          <cell r="L114" t="str">
            <v>L</v>
          </cell>
          <cell r="M114" t="str">
            <v>000000000000250631</v>
          </cell>
          <cell r="N114" t="str">
            <v>Activated Carbon S4W10LT-01 (20 kg/Bag)</v>
          </cell>
          <cell r="O114" t="str">
            <v>KG</v>
          </cell>
          <cell r="P114">
            <v>0</v>
          </cell>
          <cell r="Q114" t="str">
            <v>06.12.2012</v>
          </cell>
          <cell r="R114" t="str">
            <v>31.12.9999</v>
          </cell>
          <cell r="S114" t="str">
            <v>500000000598</v>
          </cell>
          <cell r="T114">
            <v>0</v>
          </cell>
          <cell r="U114">
            <v>0</v>
          </cell>
          <cell r="V114" t="str">
            <v>00000005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 t="str">
            <v>X</v>
          </cell>
          <cell r="AB114">
            <v>0</v>
          </cell>
          <cell r="AC114">
            <v>0</v>
          </cell>
          <cell r="AD114" t="str">
            <v>0.00</v>
          </cell>
          <cell r="AE114" t="str">
            <v>0.00</v>
          </cell>
          <cell r="AF114">
            <v>0</v>
          </cell>
          <cell r="AG114">
            <v>0</v>
          </cell>
          <cell r="AH114">
            <v>0</v>
          </cell>
          <cell r="AI114" t="str">
            <v>Glucose Syrup-BK-41/27</v>
          </cell>
          <cell r="AJ114">
            <v>1000</v>
          </cell>
          <cell r="AK114">
            <v>700</v>
          </cell>
        </row>
        <row r="115">
          <cell r="C115" t="str">
            <v>M</v>
          </cell>
          <cell r="D115" t="str">
            <v>01001303AF</v>
          </cell>
          <cell r="E115" t="str">
            <v>Glucose Syrup-ISO-41/25</v>
          </cell>
          <cell r="F115" t="str">
            <v>5320</v>
          </cell>
          <cell r="G115" t="str">
            <v>1</v>
          </cell>
          <cell r="H115" t="str">
            <v>1</v>
          </cell>
          <cell r="I115" t="str">
            <v>Glucose Syrup 41 Be'/Super Conc.</v>
          </cell>
          <cell r="J115" t="str">
            <v>TO</v>
          </cell>
          <cell r="K115" t="str">
            <v>0070</v>
          </cell>
          <cell r="L115" t="str">
            <v>L</v>
          </cell>
          <cell r="M115" t="str">
            <v>000000000000250814</v>
          </cell>
          <cell r="N115" t="str">
            <v>Filter Aid K700  20kg.</v>
          </cell>
          <cell r="O115" t="str">
            <v>KG</v>
          </cell>
          <cell r="P115">
            <v>0</v>
          </cell>
          <cell r="Q115" t="str">
            <v>03.12.2012</v>
          </cell>
          <cell r="R115" t="str">
            <v>31.12.9999</v>
          </cell>
          <cell r="S115">
            <v>0</v>
          </cell>
          <cell r="T115">
            <v>0</v>
          </cell>
          <cell r="U115">
            <v>0</v>
          </cell>
          <cell r="V115" t="str">
            <v>00000006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 t="str">
            <v>X</v>
          </cell>
          <cell r="AB115">
            <v>0</v>
          </cell>
          <cell r="AC115">
            <v>0</v>
          </cell>
          <cell r="AD115" t="str">
            <v>0.00</v>
          </cell>
          <cell r="AE115" t="str">
            <v>0.00</v>
          </cell>
          <cell r="AF115">
            <v>0</v>
          </cell>
          <cell r="AG115">
            <v>0</v>
          </cell>
          <cell r="AH115">
            <v>0</v>
          </cell>
          <cell r="AI115" t="str">
            <v>Glucose Syrup-BK-41/27</v>
          </cell>
          <cell r="AJ115">
            <v>1000</v>
          </cell>
          <cell r="AK115">
            <v>7263.1580000000004</v>
          </cell>
        </row>
        <row r="116">
          <cell r="C116" t="str">
            <v>M</v>
          </cell>
          <cell r="D116" t="str">
            <v>01001303AF</v>
          </cell>
          <cell r="E116" t="str">
            <v>Glucose Syrup-ISO-41/25</v>
          </cell>
          <cell r="F116" t="str">
            <v>5320</v>
          </cell>
          <cell r="G116" t="str">
            <v>1</v>
          </cell>
          <cell r="H116" t="str">
            <v>1</v>
          </cell>
          <cell r="I116" t="str">
            <v>Glucose Syrup 41 Be'/Super Conc.</v>
          </cell>
          <cell r="J116" t="str">
            <v>TO</v>
          </cell>
          <cell r="K116" t="str">
            <v>0080</v>
          </cell>
          <cell r="L116" t="str">
            <v>L</v>
          </cell>
          <cell r="M116" t="str">
            <v>000000000000250162</v>
          </cell>
          <cell r="N116" t="str">
            <v>Sodium  Carbonate 20 Kg./Bag</v>
          </cell>
          <cell r="O116" t="str">
            <v>KG</v>
          </cell>
          <cell r="P116">
            <v>0</v>
          </cell>
          <cell r="Q116" t="str">
            <v>03.12.2012</v>
          </cell>
          <cell r="R116" t="str">
            <v>31.12.9999</v>
          </cell>
          <cell r="S116">
            <v>0</v>
          </cell>
          <cell r="T116">
            <v>0</v>
          </cell>
          <cell r="U116">
            <v>0</v>
          </cell>
          <cell r="V116" t="str">
            <v>00000007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 t="str">
            <v>X</v>
          </cell>
          <cell r="AB116">
            <v>0</v>
          </cell>
          <cell r="AC116">
            <v>0</v>
          </cell>
          <cell r="AD116" t="str">
            <v>0.00</v>
          </cell>
          <cell r="AE116" t="str">
            <v>0.00</v>
          </cell>
          <cell r="AF116">
            <v>0</v>
          </cell>
          <cell r="AG116">
            <v>0</v>
          </cell>
          <cell r="AH116">
            <v>0</v>
          </cell>
          <cell r="AI116" t="str">
            <v>Glucose Syrup-BK-41/27</v>
          </cell>
          <cell r="AJ116">
            <v>1000</v>
          </cell>
          <cell r="AK116">
            <v>508.42099999999999</v>
          </cell>
        </row>
        <row r="117">
          <cell r="C117" t="str">
            <v>M</v>
          </cell>
          <cell r="D117" t="str">
            <v>01001303AF</v>
          </cell>
          <cell r="E117" t="str">
            <v>Glucose Syrup-ISO-41/25</v>
          </cell>
          <cell r="F117" t="str">
            <v>5320</v>
          </cell>
          <cell r="G117" t="str">
            <v>1</v>
          </cell>
          <cell r="H117" t="str">
            <v>1</v>
          </cell>
          <cell r="I117" t="str">
            <v>Glucose Syrup 41 Be'/Super Conc.</v>
          </cell>
          <cell r="J117" t="str">
            <v>TO</v>
          </cell>
          <cell r="K117" t="str">
            <v>0090</v>
          </cell>
          <cell r="L117" t="str">
            <v>L</v>
          </cell>
          <cell r="M117" t="str">
            <v>000000000000200053</v>
          </cell>
          <cell r="N117" t="str">
            <v>Treated Water</v>
          </cell>
          <cell r="O117" t="str">
            <v>M3</v>
          </cell>
          <cell r="P117" t="str">
            <v>X</v>
          </cell>
          <cell r="Q117" t="str">
            <v>03.12.2012</v>
          </cell>
          <cell r="R117" t="str">
            <v>31.12.9999</v>
          </cell>
          <cell r="S117">
            <v>0</v>
          </cell>
          <cell r="T117">
            <v>0</v>
          </cell>
          <cell r="U117">
            <v>0</v>
          </cell>
          <cell r="V117" t="str">
            <v>00000008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 t="str">
            <v>X</v>
          </cell>
          <cell r="AB117">
            <v>0</v>
          </cell>
          <cell r="AC117">
            <v>0</v>
          </cell>
          <cell r="AD117" t="str">
            <v>0.00</v>
          </cell>
          <cell r="AE117" t="str">
            <v>0.00</v>
          </cell>
          <cell r="AF117">
            <v>0</v>
          </cell>
          <cell r="AG117">
            <v>0</v>
          </cell>
          <cell r="AH117">
            <v>0</v>
          </cell>
          <cell r="AI117" t="str">
            <v>Glucose Syrup-BK-41/27</v>
          </cell>
          <cell r="AJ117">
            <v>1000</v>
          </cell>
          <cell r="AK117">
            <v>7263.1580000000004</v>
          </cell>
        </row>
        <row r="118">
          <cell r="C118" t="str">
            <v>M</v>
          </cell>
          <cell r="D118" t="str">
            <v>01001303AF</v>
          </cell>
          <cell r="E118" t="str">
            <v>Glucose Syrup-ISO-41/25</v>
          </cell>
          <cell r="F118" t="str">
            <v>5320</v>
          </cell>
          <cell r="G118" t="str">
            <v>1</v>
          </cell>
          <cell r="H118" t="str">
            <v>1</v>
          </cell>
          <cell r="I118" t="str">
            <v>Glucose Syrup 41 Be'/Super Conc.</v>
          </cell>
          <cell r="J118" t="str">
            <v>TO</v>
          </cell>
          <cell r="K118" t="str">
            <v>0100</v>
          </cell>
          <cell r="L118" t="str">
            <v>L</v>
          </cell>
          <cell r="M118" t="str">
            <v>000000000000250176</v>
          </cell>
          <cell r="N118" t="str">
            <v>Electricity</v>
          </cell>
          <cell r="O118" t="str">
            <v>KWH</v>
          </cell>
          <cell r="P118">
            <v>0</v>
          </cell>
          <cell r="Q118" t="str">
            <v>03.12.2012</v>
          </cell>
          <cell r="R118" t="str">
            <v>31.12.9999</v>
          </cell>
          <cell r="S118">
            <v>0</v>
          </cell>
          <cell r="T118">
            <v>0</v>
          </cell>
          <cell r="U118">
            <v>0</v>
          </cell>
          <cell r="V118" t="str">
            <v>00000009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 t="str">
            <v>X</v>
          </cell>
          <cell r="AB118">
            <v>0</v>
          </cell>
          <cell r="AC118">
            <v>0</v>
          </cell>
          <cell r="AD118" t="str">
            <v>0.00</v>
          </cell>
          <cell r="AE118" t="str">
            <v>0.00</v>
          </cell>
          <cell r="AF118">
            <v>0</v>
          </cell>
          <cell r="AG118">
            <v>0</v>
          </cell>
          <cell r="AH118">
            <v>0</v>
          </cell>
          <cell r="AI118" t="str">
            <v>Glucose Syrup-BK-41/27</v>
          </cell>
          <cell r="AJ118">
            <v>1000</v>
          </cell>
          <cell r="AK118">
            <v>47210.525999999998</v>
          </cell>
        </row>
        <row r="119">
          <cell r="C119" t="str">
            <v>M</v>
          </cell>
          <cell r="D119" t="str">
            <v>01001303AF</v>
          </cell>
          <cell r="E119" t="str">
            <v>Glucose Syrup-ISO-41/25</v>
          </cell>
          <cell r="F119" t="str">
            <v>5320</v>
          </cell>
          <cell r="G119" t="str">
            <v>1</v>
          </cell>
          <cell r="H119" t="str">
            <v>1</v>
          </cell>
          <cell r="I119" t="str">
            <v>Glucose Syrup 41 Be'/Super Conc.</v>
          </cell>
          <cell r="J119" t="str">
            <v>TO</v>
          </cell>
          <cell r="K119" t="str">
            <v>0110</v>
          </cell>
          <cell r="L119" t="str">
            <v>L</v>
          </cell>
          <cell r="M119" t="str">
            <v>000000000000200052</v>
          </cell>
          <cell r="N119" t="str">
            <v>Steam</v>
          </cell>
          <cell r="O119" t="str">
            <v>TO</v>
          </cell>
          <cell r="P119" t="str">
            <v>X</v>
          </cell>
          <cell r="Q119" t="str">
            <v>03.12.2012</v>
          </cell>
          <cell r="R119" t="str">
            <v>31.12.9999</v>
          </cell>
          <cell r="S119">
            <v>0</v>
          </cell>
          <cell r="T119">
            <v>0</v>
          </cell>
          <cell r="U119">
            <v>0</v>
          </cell>
          <cell r="V119" t="str">
            <v>00000010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 t="str">
            <v>X</v>
          </cell>
          <cell r="AB119">
            <v>0</v>
          </cell>
          <cell r="AC119">
            <v>0</v>
          </cell>
          <cell r="AD119" t="str">
            <v>0.00</v>
          </cell>
          <cell r="AE119" t="str">
            <v>0.00</v>
          </cell>
          <cell r="AF119">
            <v>0</v>
          </cell>
          <cell r="AG119">
            <v>0</v>
          </cell>
          <cell r="AH119">
            <v>0</v>
          </cell>
          <cell r="AI119" t="str">
            <v>Glucose Syrup-BK-41/27</v>
          </cell>
          <cell r="AJ119">
            <v>1000</v>
          </cell>
          <cell r="AK119">
            <v>1452.6320000000001</v>
          </cell>
        </row>
        <row r="120">
          <cell r="C120" t="str">
            <v>M</v>
          </cell>
          <cell r="D120" t="str">
            <v>01001303AF</v>
          </cell>
          <cell r="E120" t="str">
            <v>Glucose Syrup-ISO-41/25</v>
          </cell>
          <cell r="F120" t="str">
            <v>5320</v>
          </cell>
          <cell r="G120" t="str">
            <v>1</v>
          </cell>
          <cell r="H120" t="str">
            <v>1</v>
          </cell>
          <cell r="I120" t="str">
            <v>Glucose Syrup 41 Be'/Super Conc.</v>
          </cell>
          <cell r="J120" t="str">
            <v>TO</v>
          </cell>
          <cell r="K120" t="str">
            <v>0120</v>
          </cell>
          <cell r="L120" t="str">
            <v>L</v>
          </cell>
          <cell r="M120" t="str">
            <v>000000000000250166</v>
          </cell>
          <cell r="N120" t="str">
            <v>Termamyl Classic (NON GMOS) 30kg./DR.</v>
          </cell>
          <cell r="O120" t="str">
            <v>KG</v>
          </cell>
          <cell r="P120">
            <v>0</v>
          </cell>
          <cell r="Q120" t="str">
            <v>03.12.2012</v>
          </cell>
          <cell r="R120" t="str">
            <v>31.12.9999</v>
          </cell>
          <cell r="S120">
            <v>0</v>
          </cell>
          <cell r="T120">
            <v>0</v>
          </cell>
          <cell r="U120">
            <v>0</v>
          </cell>
          <cell r="V120" t="str">
            <v>00000011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 t="str">
            <v>X</v>
          </cell>
          <cell r="AB120">
            <v>0</v>
          </cell>
          <cell r="AC120">
            <v>0</v>
          </cell>
          <cell r="AD120" t="str">
            <v>0.00</v>
          </cell>
          <cell r="AE120" t="str">
            <v>0.00</v>
          </cell>
          <cell r="AF120">
            <v>0</v>
          </cell>
          <cell r="AG120">
            <v>0</v>
          </cell>
          <cell r="AH120">
            <v>0</v>
          </cell>
          <cell r="AI120" t="str">
            <v>Glucose Syrup-BK-41/27</v>
          </cell>
          <cell r="AJ120">
            <v>1000</v>
          </cell>
          <cell r="AK120">
            <v>546</v>
          </cell>
        </row>
        <row r="121">
          <cell r="C121" t="str">
            <v>M</v>
          </cell>
          <cell r="D121" t="str">
            <v>01040301AB</v>
          </cell>
          <cell r="E121" t="str">
            <v>Glucose Syrup-BK-43/30</v>
          </cell>
          <cell r="F121" t="str">
            <v>5320</v>
          </cell>
          <cell r="G121" t="str">
            <v>1</v>
          </cell>
          <cell r="H121" t="str">
            <v>1</v>
          </cell>
          <cell r="I121" t="str">
            <v>Glucose Syrup-BK-43/30</v>
          </cell>
          <cell r="J121" t="str">
            <v>TO</v>
          </cell>
          <cell r="K121" t="str">
            <v>0010</v>
          </cell>
          <cell r="L121" t="str">
            <v>L</v>
          </cell>
          <cell r="M121" t="str">
            <v>000000000000200050</v>
          </cell>
          <cell r="N121" t="str">
            <v>Slurry</v>
          </cell>
          <cell r="O121" t="str">
            <v>TO</v>
          </cell>
          <cell r="P121" t="str">
            <v>X</v>
          </cell>
          <cell r="Q121" t="str">
            <v>01.09.2009</v>
          </cell>
          <cell r="R121" t="str">
            <v>31.12.9999</v>
          </cell>
          <cell r="S121" t="str">
            <v>500000000106</v>
          </cell>
          <cell r="T121">
            <v>0</v>
          </cell>
          <cell r="U121">
            <v>0</v>
          </cell>
          <cell r="V121" t="str">
            <v>00000001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 t="str">
            <v>X</v>
          </cell>
          <cell r="AB121">
            <v>0</v>
          </cell>
          <cell r="AC121">
            <v>0</v>
          </cell>
          <cell r="AD121" t="str">
            <v>0.00</v>
          </cell>
          <cell r="AE121" t="str">
            <v>0.00</v>
          </cell>
          <cell r="AF121">
            <v>0</v>
          </cell>
          <cell r="AG121">
            <v>0</v>
          </cell>
          <cell r="AH121">
            <v>0</v>
          </cell>
          <cell r="AI121" t="str">
            <v>Glucose Syrup-BK-43/30</v>
          </cell>
          <cell r="AJ121">
            <v>1000</v>
          </cell>
          <cell r="AK121">
            <v>1929.0619999999999</v>
          </cell>
        </row>
        <row r="122">
          <cell r="C122" t="str">
            <v>M</v>
          </cell>
          <cell r="D122" t="str">
            <v>01040301AB</v>
          </cell>
          <cell r="E122" t="str">
            <v>Glucose Syrup-BK-43/30</v>
          </cell>
          <cell r="F122" t="str">
            <v>5320</v>
          </cell>
          <cell r="G122" t="str">
            <v>1</v>
          </cell>
          <cell r="H122" t="str">
            <v>1</v>
          </cell>
          <cell r="I122" t="str">
            <v>Glucose Syrup-BK-43/30</v>
          </cell>
          <cell r="J122" t="str">
            <v>TO</v>
          </cell>
          <cell r="K122" t="str">
            <v>0020</v>
          </cell>
          <cell r="L122" t="str">
            <v>L</v>
          </cell>
          <cell r="M122" t="str">
            <v>000000000000250161</v>
          </cell>
          <cell r="N122" t="str">
            <v>Enzyme-GC007 (gallon/25kg.)</v>
          </cell>
          <cell r="O122" t="str">
            <v>KG</v>
          </cell>
          <cell r="P122">
            <v>0</v>
          </cell>
          <cell r="Q122" t="str">
            <v>01.09.2009</v>
          </cell>
          <cell r="R122" t="str">
            <v>31.12.9999</v>
          </cell>
          <cell r="S122" t="str">
            <v>500000000106</v>
          </cell>
          <cell r="T122">
            <v>0</v>
          </cell>
          <cell r="U122">
            <v>0</v>
          </cell>
          <cell r="V122" t="str">
            <v>00000002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 t="str">
            <v>X</v>
          </cell>
          <cell r="AB122">
            <v>0</v>
          </cell>
          <cell r="AC122">
            <v>0</v>
          </cell>
          <cell r="AD122" t="str">
            <v>0.00</v>
          </cell>
          <cell r="AE122" t="str">
            <v>0.00</v>
          </cell>
          <cell r="AF122">
            <v>0</v>
          </cell>
          <cell r="AG122">
            <v>0</v>
          </cell>
          <cell r="AH122">
            <v>0</v>
          </cell>
          <cell r="AI122" t="str">
            <v>Glucose Syrup-BK-43/30</v>
          </cell>
          <cell r="AJ122">
            <v>1000</v>
          </cell>
          <cell r="AK122">
            <v>532.42100000000005</v>
          </cell>
        </row>
        <row r="123">
          <cell r="C123" t="str">
            <v>M</v>
          </cell>
          <cell r="D123" t="str">
            <v>01040301AB</v>
          </cell>
          <cell r="E123" t="str">
            <v>Glucose Syrup-BK-43/30</v>
          </cell>
          <cell r="F123" t="str">
            <v>5320</v>
          </cell>
          <cell r="G123" t="str">
            <v>1</v>
          </cell>
          <cell r="H123" t="str">
            <v>1</v>
          </cell>
          <cell r="I123" t="str">
            <v>Glucose Syrup-BK-43/30</v>
          </cell>
          <cell r="J123" t="str">
            <v>TO</v>
          </cell>
          <cell r="K123" t="str">
            <v>0030</v>
          </cell>
          <cell r="L123" t="str">
            <v>L</v>
          </cell>
          <cell r="M123" t="str">
            <v>000000000000250152</v>
          </cell>
          <cell r="N123" t="str">
            <v>Sodium Matabisulphite 25kg.</v>
          </cell>
          <cell r="O123" t="str">
            <v>KG</v>
          </cell>
          <cell r="P123">
            <v>0</v>
          </cell>
          <cell r="Q123" t="str">
            <v>01.09.2009</v>
          </cell>
          <cell r="R123" t="str">
            <v>31.12.9999</v>
          </cell>
          <cell r="S123" t="str">
            <v>500000000106</v>
          </cell>
          <cell r="T123">
            <v>0</v>
          </cell>
          <cell r="U123">
            <v>0</v>
          </cell>
          <cell r="V123" t="str">
            <v>00000003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 t="str">
            <v>X</v>
          </cell>
          <cell r="AB123">
            <v>0</v>
          </cell>
          <cell r="AC123">
            <v>0</v>
          </cell>
          <cell r="AD123" t="str">
            <v>0.00</v>
          </cell>
          <cell r="AE123" t="str">
            <v>0.00</v>
          </cell>
          <cell r="AF123">
            <v>0</v>
          </cell>
          <cell r="AG123">
            <v>0</v>
          </cell>
          <cell r="AH123">
            <v>0</v>
          </cell>
          <cell r="AI123" t="str">
            <v>Glucose Syrup-BK-43/30</v>
          </cell>
          <cell r="AJ123">
            <v>1000</v>
          </cell>
          <cell r="AK123">
            <v>692.14700000000005</v>
          </cell>
        </row>
        <row r="124">
          <cell r="C124" t="str">
            <v>M</v>
          </cell>
          <cell r="D124" t="str">
            <v>01040301AB</v>
          </cell>
          <cell r="E124" t="str">
            <v>Glucose Syrup-BK-43/30</v>
          </cell>
          <cell r="F124" t="str">
            <v>5320</v>
          </cell>
          <cell r="G124" t="str">
            <v>1</v>
          </cell>
          <cell r="H124" t="str">
            <v>1</v>
          </cell>
          <cell r="I124" t="str">
            <v>Glucose Syrup-BK-43/30</v>
          </cell>
          <cell r="J124" t="str">
            <v>TO</v>
          </cell>
          <cell r="K124" t="str">
            <v>0040</v>
          </cell>
          <cell r="L124" t="str">
            <v>L</v>
          </cell>
          <cell r="M124" t="str">
            <v>000000000000250160</v>
          </cell>
          <cell r="N124" t="str">
            <v>Hydrochloric  Acid 35%</v>
          </cell>
          <cell r="O124" t="str">
            <v>KG</v>
          </cell>
          <cell r="P124">
            <v>0</v>
          </cell>
          <cell r="Q124" t="str">
            <v>01.09.2009</v>
          </cell>
          <cell r="R124" t="str">
            <v>31.12.9999</v>
          </cell>
          <cell r="S124" t="str">
            <v>500000000106</v>
          </cell>
          <cell r="T124">
            <v>0</v>
          </cell>
          <cell r="U124">
            <v>0</v>
          </cell>
          <cell r="V124" t="str">
            <v>00000004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 t="str">
            <v>X</v>
          </cell>
          <cell r="AB124">
            <v>0</v>
          </cell>
          <cell r="AC124">
            <v>0</v>
          </cell>
          <cell r="AD124" t="str">
            <v>0.00</v>
          </cell>
          <cell r="AE124" t="str">
            <v>0.00</v>
          </cell>
          <cell r="AF124">
            <v>0</v>
          </cell>
          <cell r="AG124">
            <v>0</v>
          </cell>
          <cell r="AH124">
            <v>0</v>
          </cell>
          <cell r="AI124" t="str">
            <v>Glucose Syrup-BK-43/30</v>
          </cell>
          <cell r="AJ124">
            <v>1000</v>
          </cell>
          <cell r="AK124">
            <v>39931.578999999998</v>
          </cell>
        </row>
        <row r="125">
          <cell r="C125" t="str">
            <v>M</v>
          </cell>
          <cell r="D125" t="str">
            <v>01040301AB</v>
          </cell>
          <cell r="E125" t="str">
            <v>Glucose Syrup-BK-43/30</v>
          </cell>
          <cell r="F125" t="str">
            <v>5320</v>
          </cell>
          <cell r="G125" t="str">
            <v>1</v>
          </cell>
          <cell r="H125" t="str">
            <v>1</v>
          </cell>
          <cell r="I125" t="str">
            <v>Glucose Syrup-BK-43/30</v>
          </cell>
          <cell r="J125" t="str">
            <v>TO</v>
          </cell>
          <cell r="K125" t="str">
            <v>0050</v>
          </cell>
          <cell r="L125" t="str">
            <v>L</v>
          </cell>
          <cell r="M125" t="str">
            <v>000000000000250187</v>
          </cell>
          <cell r="N125" t="str">
            <v>Sodium  Hydroxide (โซดาไฟ) 50%</v>
          </cell>
          <cell r="O125" t="str">
            <v>KG</v>
          </cell>
          <cell r="P125">
            <v>0</v>
          </cell>
          <cell r="Q125" t="str">
            <v>01.09.2009</v>
          </cell>
          <cell r="R125" t="str">
            <v>31.12.9999</v>
          </cell>
          <cell r="S125" t="str">
            <v>500000000106</v>
          </cell>
          <cell r="T125">
            <v>0</v>
          </cell>
          <cell r="U125">
            <v>0</v>
          </cell>
          <cell r="V125" t="str">
            <v>00000005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 t="str">
            <v>X</v>
          </cell>
          <cell r="AB125">
            <v>0</v>
          </cell>
          <cell r="AC125">
            <v>0</v>
          </cell>
          <cell r="AD125" t="str">
            <v>0.00</v>
          </cell>
          <cell r="AE125" t="str">
            <v>0.00</v>
          </cell>
          <cell r="AF125">
            <v>0</v>
          </cell>
          <cell r="AG125">
            <v>0</v>
          </cell>
          <cell r="AH125">
            <v>0</v>
          </cell>
          <cell r="AI125" t="str">
            <v>Glucose Syrup-BK-43/30</v>
          </cell>
          <cell r="AJ125">
            <v>1000</v>
          </cell>
          <cell r="AK125">
            <v>35494.737000000001</v>
          </cell>
        </row>
        <row r="126">
          <cell r="C126" t="str">
            <v>M</v>
          </cell>
          <cell r="D126" t="str">
            <v>01040301AB</v>
          </cell>
          <cell r="E126" t="str">
            <v>Glucose Syrup-BK-43/30</v>
          </cell>
          <cell r="F126" t="str">
            <v>5320</v>
          </cell>
          <cell r="G126" t="str">
            <v>1</v>
          </cell>
          <cell r="H126" t="str">
            <v>1</v>
          </cell>
          <cell r="I126" t="str">
            <v>Glucose Syrup-BK-43/30</v>
          </cell>
          <cell r="J126" t="str">
            <v>TO</v>
          </cell>
          <cell r="K126" t="str">
            <v>0060</v>
          </cell>
          <cell r="L126" t="str">
            <v>L</v>
          </cell>
          <cell r="M126" t="str">
            <v>000000000000250631</v>
          </cell>
          <cell r="N126" t="str">
            <v>Activated Carbon S4W10LT-01 (20 kg/Bag)</v>
          </cell>
          <cell r="O126" t="str">
            <v>KG</v>
          </cell>
          <cell r="P126">
            <v>0</v>
          </cell>
          <cell r="Q126" t="str">
            <v>03.01.2013</v>
          </cell>
          <cell r="R126" t="str">
            <v>31.12.9999</v>
          </cell>
          <cell r="S126" t="str">
            <v>500000000603</v>
          </cell>
          <cell r="T126">
            <v>0</v>
          </cell>
          <cell r="U126">
            <v>0</v>
          </cell>
          <cell r="V126" t="str">
            <v>00000006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 t="str">
            <v>X</v>
          </cell>
          <cell r="AB126">
            <v>0</v>
          </cell>
          <cell r="AC126">
            <v>0</v>
          </cell>
          <cell r="AD126" t="str">
            <v>0.00</v>
          </cell>
          <cell r="AE126" t="str">
            <v>0.00</v>
          </cell>
          <cell r="AF126">
            <v>0</v>
          </cell>
          <cell r="AG126">
            <v>0</v>
          </cell>
          <cell r="AH126">
            <v>0</v>
          </cell>
          <cell r="AI126" t="str">
            <v>Glucose Syrup-BK-43/30</v>
          </cell>
          <cell r="AJ126">
            <v>1000</v>
          </cell>
          <cell r="AK126">
            <v>225</v>
          </cell>
        </row>
        <row r="127">
          <cell r="C127" t="str">
            <v>M</v>
          </cell>
          <cell r="D127" t="str">
            <v>01040301AB</v>
          </cell>
          <cell r="E127" t="str">
            <v>Glucose Syrup-BK-43/30</v>
          </cell>
          <cell r="F127" t="str">
            <v>5320</v>
          </cell>
          <cell r="G127" t="str">
            <v>1</v>
          </cell>
          <cell r="H127" t="str">
            <v>1</v>
          </cell>
          <cell r="I127" t="str">
            <v>Glucose Syrup-BK-43/30</v>
          </cell>
          <cell r="J127" t="str">
            <v>TO</v>
          </cell>
          <cell r="K127" t="str">
            <v>0070</v>
          </cell>
          <cell r="L127" t="str">
            <v>L</v>
          </cell>
          <cell r="M127" t="str">
            <v>000000000000250814</v>
          </cell>
          <cell r="N127" t="str">
            <v>Filter Aid K700  20kg.</v>
          </cell>
          <cell r="O127" t="str">
            <v>KG</v>
          </cell>
          <cell r="P127">
            <v>0</v>
          </cell>
          <cell r="Q127" t="str">
            <v>01.09.2009</v>
          </cell>
          <cell r="R127" t="str">
            <v>31.12.9999</v>
          </cell>
          <cell r="S127" t="str">
            <v>500000000106</v>
          </cell>
          <cell r="T127">
            <v>0</v>
          </cell>
          <cell r="U127">
            <v>0</v>
          </cell>
          <cell r="V127" t="str">
            <v>00000007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 t="str">
            <v>X</v>
          </cell>
          <cell r="AB127">
            <v>0</v>
          </cell>
          <cell r="AC127">
            <v>0</v>
          </cell>
          <cell r="AD127" t="str">
            <v>0.00</v>
          </cell>
          <cell r="AE127" t="str">
            <v>0.00</v>
          </cell>
          <cell r="AF127">
            <v>0</v>
          </cell>
          <cell r="AG127">
            <v>0</v>
          </cell>
          <cell r="AH127">
            <v>0</v>
          </cell>
          <cell r="AI127" t="str">
            <v>Glucose Syrup-BK-43/30</v>
          </cell>
          <cell r="AJ127">
            <v>1000</v>
          </cell>
          <cell r="AK127">
            <v>8873.6839999999993</v>
          </cell>
        </row>
        <row r="128">
          <cell r="C128" t="str">
            <v>M</v>
          </cell>
          <cell r="D128" t="str">
            <v>01040301AB</v>
          </cell>
          <cell r="E128" t="str">
            <v>Glucose Syrup-BK-43/30</v>
          </cell>
          <cell r="F128" t="str">
            <v>5320</v>
          </cell>
          <cell r="G128" t="str">
            <v>1</v>
          </cell>
          <cell r="H128" t="str">
            <v>1</v>
          </cell>
          <cell r="I128" t="str">
            <v>Glucose Syrup-BK-43/30</v>
          </cell>
          <cell r="J128" t="str">
            <v>TO</v>
          </cell>
          <cell r="K128" t="str">
            <v>0080</v>
          </cell>
          <cell r="L128" t="str">
            <v>L</v>
          </cell>
          <cell r="M128" t="str">
            <v>000000000000250162</v>
          </cell>
          <cell r="N128" t="str">
            <v>Sodium  Carbonate 20 Kg./Bag</v>
          </cell>
          <cell r="O128" t="str">
            <v>KG</v>
          </cell>
          <cell r="P128">
            <v>0</v>
          </cell>
          <cell r="Q128" t="str">
            <v>01.08.2010</v>
          </cell>
          <cell r="R128" t="str">
            <v>31.12.9999</v>
          </cell>
          <cell r="S128" t="str">
            <v>500000000480</v>
          </cell>
          <cell r="T128">
            <v>0</v>
          </cell>
          <cell r="U128">
            <v>0</v>
          </cell>
          <cell r="V128" t="str">
            <v>00000008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 t="str">
            <v>X</v>
          </cell>
          <cell r="AB128">
            <v>0</v>
          </cell>
          <cell r="AC128">
            <v>0</v>
          </cell>
          <cell r="AD128" t="str">
            <v>0.00</v>
          </cell>
          <cell r="AE128" t="str">
            <v>0.00</v>
          </cell>
          <cell r="AF128">
            <v>0</v>
          </cell>
          <cell r="AG128">
            <v>0</v>
          </cell>
          <cell r="AH128">
            <v>0</v>
          </cell>
          <cell r="AI128" t="str">
            <v>Glucose Syrup-BK-43/30</v>
          </cell>
          <cell r="AJ128">
            <v>1000</v>
          </cell>
          <cell r="AK128">
            <v>621.15800000000002</v>
          </cell>
        </row>
        <row r="129">
          <cell r="C129" t="str">
            <v>M</v>
          </cell>
          <cell r="D129" t="str">
            <v>01040301AB</v>
          </cell>
          <cell r="E129" t="str">
            <v>Glucose Syrup-BK-43/30</v>
          </cell>
          <cell r="F129" t="str">
            <v>5320</v>
          </cell>
          <cell r="G129" t="str">
            <v>1</v>
          </cell>
          <cell r="H129" t="str">
            <v>1</v>
          </cell>
          <cell r="I129" t="str">
            <v>Glucose Syrup-BK-43/30</v>
          </cell>
          <cell r="J129" t="str">
            <v>TO</v>
          </cell>
          <cell r="K129" t="str">
            <v>0090</v>
          </cell>
          <cell r="L129" t="str">
            <v>L</v>
          </cell>
          <cell r="M129" t="str">
            <v>000000000000200053</v>
          </cell>
          <cell r="N129" t="str">
            <v>Treated Water</v>
          </cell>
          <cell r="O129" t="str">
            <v>M3</v>
          </cell>
          <cell r="P129" t="str">
            <v>X</v>
          </cell>
          <cell r="Q129" t="str">
            <v>01.09.2009</v>
          </cell>
          <cell r="R129" t="str">
            <v>31.12.9999</v>
          </cell>
          <cell r="S129" t="str">
            <v>500000000106</v>
          </cell>
          <cell r="T129">
            <v>0</v>
          </cell>
          <cell r="U129">
            <v>0</v>
          </cell>
          <cell r="V129" t="str">
            <v>00000009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 t="str">
            <v>X</v>
          </cell>
          <cell r="AB129">
            <v>0</v>
          </cell>
          <cell r="AC129">
            <v>0</v>
          </cell>
          <cell r="AD129" t="str">
            <v>0.00</v>
          </cell>
          <cell r="AE129" t="str">
            <v>0.00</v>
          </cell>
          <cell r="AF129">
            <v>0</v>
          </cell>
          <cell r="AG129">
            <v>0</v>
          </cell>
          <cell r="AH129">
            <v>0</v>
          </cell>
          <cell r="AI129" t="str">
            <v>Glucose Syrup-BK-43/30</v>
          </cell>
          <cell r="AJ129">
            <v>1000</v>
          </cell>
          <cell r="AK129">
            <v>8873.6839999999993</v>
          </cell>
        </row>
        <row r="130">
          <cell r="C130" t="str">
            <v>M</v>
          </cell>
          <cell r="D130" t="str">
            <v>01040301AB</v>
          </cell>
          <cell r="E130" t="str">
            <v>Glucose Syrup-BK-43/30</v>
          </cell>
          <cell r="F130" t="str">
            <v>5320</v>
          </cell>
          <cell r="G130" t="str">
            <v>1</v>
          </cell>
          <cell r="H130" t="str">
            <v>1</v>
          </cell>
          <cell r="I130" t="str">
            <v>Glucose Syrup-BK-43/30</v>
          </cell>
          <cell r="J130" t="str">
            <v>TO</v>
          </cell>
          <cell r="K130" t="str">
            <v>0100</v>
          </cell>
          <cell r="L130" t="str">
            <v>L</v>
          </cell>
          <cell r="M130" t="str">
            <v>000000000000250176</v>
          </cell>
          <cell r="N130" t="str">
            <v>Electricity</v>
          </cell>
          <cell r="O130" t="str">
            <v>KWH</v>
          </cell>
          <cell r="P130">
            <v>0</v>
          </cell>
          <cell r="Q130" t="str">
            <v>01.09.2009</v>
          </cell>
          <cell r="R130" t="str">
            <v>31.12.9999</v>
          </cell>
          <cell r="S130" t="str">
            <v>500000000106</v>
          </cell>
          <cell r="T130">
            <v>0</v>
          </cell>
          <cell r="U130">
            <v>0</v>
          </cell>
          <cell r="V130" t="str">
            <v>00000010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 t="str">
            <v>X</v>
          </cell>
          <cell r="AB130">
            <v>0</v>
          </cell>
          <cell r="AC130">
            <v>0</v>
          </cell>
          <cell r="AD130" t="str">
            <v>0.00</v>
          </cell>
          <cell r="AE130" t="str">
            <v>0.00</v>
          </cell>
          <cell r="AF130">
            <v>0</v>
          </cell>
          <cell r="AG130">
            <v>0</v>
          </cell>
          <cell r="AH130">
            <v>0</v>
          </cell>
          <cell r="AI130" t="str">
            <v>Glucose Syrup-BK-43/30</v>
          </cell>
          <cell r="AJ130">
            <v>1000</v>
          </cell>
          <cell r="AK130">
            <v>57678.947</v>
          </cell>
        </row>
        <row r="131">
          <cell r="C131" t="str">
            <v>M</v>
          </cell>
          <cell r="D131" t="str">
            <v>01040301AB</v>
          </cell>
          <cell r="E131" t="str">
            <v>Glucose Syrup-BK-43/30</v>
          </cell>
          <cell r="F131" t="str">
            <v>5320</v>
          </cell>
          <cell r="G131" t="str">
            <v>1</v>
          </cell>
          <cell r="H131" t="str">
            <v>1</v>
          </cell>
          <cell r="I131" t="str">
            <v>Glucose Syrup-BK-43/30</v>
          </cell>
          <cell r="J131" t="str">
            <v>TO</v>
          </cell>
          <cell r="K131" t="str">
            <v>0110</v>
          </cell>
          <cell r="L131" t="str">
            <v>L</v>
          </cell>
          <cell r="M131" t="str">
            <v>000000000000200052</v>
          </cell>
          <cell r="N131" t="str">
            <v>Steam</v>
          </cell>
          <cell r="O131" t="str">
            <v>TO</v>
          </cell>
          <cell r="P131" t="str">
            <v>X</v>
          </cell>
          <cell r="Q131" t="str">
            <v>01.09.2009</v>
          </cell>
          <cell r="R131" t="str">
            <v>31.12.9999</v>
          </cell>
          <cell r="S131" t="str">
            <v>500000000106</v>
          </cell>
          <cell r="T131">
            <v>0</v>
          </cell>
          <cell r="U131">
            <v>0</v>
          </cell>
          <cell r="V131" t="str">
            <v>00000011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 t="str">
            <v>X</v>
          </cell>
          <cell r="AB131">
            <v>0</v>
          </cell>
          <cell r="AC131">
            <v>0</v>
          </cell>
          <cell r="AD131" t="str">
            <v>0.00</v>
          </cell>
          <cell r="AE131" t="str">
            <v>0.00</v>
          </cell>
          <cell r="AF131">
            <v>0</v>
          </cell>
          <cell r="AG131">
            <v>0</v>
          </cell>
          <cell r="AH131">
            <v>0</v>
          </cell>
          <cell r="AI131" t="str">
            <v>Glucose Syrup-BK-43/30</v>
          </cell>
          <cell r="AJ131">
            <v>1000</v>
          </cell>
          <cell r="AK131">
            <v>1774.7370000000001</v>
          </cell>
        </row>
        <row r="132">
          <cell r="C132" t="str">
            <v>M</v>
          </cell>
          <cell r="D132" t="str">
            <v>01040301AB</v>
          </cell>
          <cell r="E132" t="str">
            <v>Glucose Syrup-BK-43/30</v>
          </cell>
          <cell r="F132" t="str">
            <v>5320</v>
          </cell>
          <cell r="G132" t="str">
            <v>1</v>
          </cell>
          <cell r="H132" t="str">
            <v>1</v>
          </cell>
          <cell r="I132" t="str">
            <v>Glucose Syrup-BK-43/30</v>
          </cell>
          <cell r="J132" t="str">
            <v>TO</v>
          </cell>
          <cell r="K132" t="str">
            <v>0120</v>
          </cell>
          <cell r="L132" t="str">
            <v>L</v>
          </cell>
          <cell r="M132" t="str">
            <v>000000000000250750</v>
          </cell>
          <cell r="N132" t="str">
            <v>Activated Carbon YL303(20kg/bag)</v>
          </cell>
          <cell r="O132" t="str">
            <v>KG</v>
          </cell>
          <cell r="P132">
            <v>0</v>
          </cell>
          <cell r="Q132" t="str">
            <v>03.01.2013</v>
          </cell>
          <cell r="R132" t="str">
            <v>31.12.9999</v>
          </cell>
          <cell r="S132" t="str">
            <v>500000000603</v>
          </cell>
          <cell r="T132">
            <v>0</v>
          </cell>
          <cell r="U132">
            <v>0</v>
          </cell>
          <cell r="V132" t="str">
            <v>00000014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 t="str">
            <v>X</v>
          </cell>
          <cell r="AB132">
            <v>0</v>
          </cell>
          <cell r="AC132">
            <v>0</v>
          </cell>
          <cell r="AD132" t="str">
            <v>0.00</v>
          </cell>
          <cell r="AE132" t="str">
            <v>0.00</v>
          </cell>
          <cell r="AF132">
            <v>0</v>
          </cell>
          <cell r="AG132">
            <v>0</v>
          </cell>
          <cell r="AH132">
            <v>0</v>
          </cell>
          <cell r="AI132" t="str">
            <v>Glucose Syrup-BK-43/30</v>
          </cell>
          <cell r="AJ132">
            <v>1000</v>
          </cell>
          <cell r="AK132">
            <v>675</v>
          </cell>
        </row>
        <row r="133">
          <cell r="C133" t="str">
            <v>M</v>
          </cell>
          <cell r="D133" t="str">
            <v>01050300AB</v>
          </cell>
          <cell r="E133" t="str">
            <v>Glucose Syrup-BK-44/27</v>
          </cell>
          <cell r="F133" t="str">
            <v>5320</v>
          </cell>
          <cell r="G133" t="str">
            <v>1</v>
          </cell>
          <cell r="H133" t="str">
            <v>1</v>
          </cell>
          <cell r="I133" t="str">
            <v>Glucose Syrup 43 Be' /Tanker Nestle</v>
          </cell>
          <cell r="J133" t="str">
            <v>TO</v>
          </cell>
          <cell r="K133" t="str">
            <v>0010</v>
          </cell>
          <cell r="L133" t="str">
            <v>L</v>
          </cell>
          <cell r="M133" t="str">
            <v>000000000000200050</v>
          </cell>
          <cell r="N133" t="str">
            <v>Slurry</v>
          </cell>
          <cell r="O133" t="str">
            <v>TO</v>
          </cell>
          <cell r="P133" t="str">
            <v>X</v>
          </cell>
          <cell r="Q133" t="str">
            <v>01.09.2009</v>
          </cell>
          <cell r="R133" t="str">
            <v>31.12.9999</v>
          </cell>
          <cell r="S133" t="str">
            <v>500000000106</v>
          </cell>
          <cell r="T133">
            <v>0</v>
          </cell>
          <cell r="U133">
            <v>0</v>
          </cell>
          <cell r="V133" t="str">
            <v>00000001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 t="str">
            <v>X</v>
          </cell>
          <cell r="AB133">
            <v>0</v>
          </cell>
          <cell r="AC133">
            <v>0</v>
          </cell>
          <cell r="AD133" t="str">
            <v>0.00</v>
          </cell>
          <cell r="AE133" t="str">
            <v>0.00</v>
          </cell>
          <cell r="AF133">
            <v>0</v>
          </cell>
          <cell r="AG133">
            <v>0</v>
          </cell>
          <cell r="AH133">
            <v>0</v>
          </cell>
          <cell r="AI133" t="str">
            <v>Glucose Syrup-BK-44/27</v>
          </cell>
          <cell r="AJ133">
            <v>1000</v>
          </cell>
          <cell r="AK133">
            <v>1860.412</v>
          </cell>
        </row>
        <row r="134">
          <cell r="C134" t="str">
            <v>M</v>
          </cell>
          <cell r="D134" t="str">
            <v>01050300AB</v>
          </cell>
          <cell r="E134" t="str">
            <v>Glucose Syrup-BK-44/27</v>
          </cell>
          <cell r="F134" t="str">
            <v>5320</v>
          </cell>
          <cell r="G134" t="str">
            <v>1</v>
          </cell>
          <cell r="H134" t="str">
            <v>1</v>
          </cell>
          <cell r="I134" t="str">
            <v>Glucose Syrup 43 Be' /Tanker Nestle</v>
          </cell>
          <cell r="J134" t="str">
            <v>TO</v>
          </cell>
          <cell r="K134" t="str">
            <v>0030</v>
          </cell>
          <cell r="L134" t="str">
            <v>L</v>
          </cell>
          <cell r="M134" t="str">
            <v>000000000000250152</v>
          </cell>
          <cell r="N134" t="str">
            <v>Sodium Matabisulphite 25kg.</v>
          </cell>
          <cell r="O134" t="str">
            <v>KG</v>
          </cell>
          <cell r="P134">
            <v>0</v>
          </cell>
          <cell r="Q134" t="str">
            <v>01.09.2009</v>
          </cell>
          <cell r="R134" t="str">
            <v>31.12.9999</v>
          </cell>
          <cell r="S134" t="str">
            <v>500000000106</v>
          </cell>
          <cell r="T134">
            <v>0</v>
          </cell>
          <cell r="U134">
            <v>0</v>
          </cell>
          <cell r="V134" t="str">
            <v>00000003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 t="str">
            <v>X</v>
          </cell>
          <cell r="AB134">
            <v>0</v>
          </cell>
          <cell r="AC134">
            <v>0</v>
          </cell>
          <cell r="AD134" t="str">
            <v>0.00</v>
          </cell>
          <cell r="AE134" t="str">
            <v>0.00</v>
          </cell>
          <cell r="AF134">
            <v>0</v>
          </cell>
          <cell r="AG134">
            <v>0</v>
          </cell>
          <cell r="AH134">
            <v>0</v>
          </cell>
          <cell r="AI134" t="str">
            <v>Glucose Syrup-BK-44/27</v>
          </cell>
          <cell r="AJ134">
            <v>1000</v>
          </cell>
          <cell r="AK134">
            <v>667.51599999999996</v>
          </cell>
        </row>
        <row r="135">
          <cell r="C135" t="str">
            <v>M</v>
          </cell>
          <cell r="D135" t="str">
            <v>01050300AB</v>
          </cell>
          <cell r="E135" t="str">
            <v>Glucose Syrup-BK-44/27</v>
          </cell>
          <cell r="F135" t="str">
            <v>5320</v>
          </cell>
          <cell r="G135" t="str">
            <v>1</v>
          </cell>
          <cell r="H135" t="str">
            <v>1</v>
          </cell>
          <cell r="I135" t="str">
            <v>Glucose Syrup 43 Be' /Tanker Nestle</v>
          </cell>
          <cell r="J135" t="str">
            <v>TO</v>
          </cell>
          <cell r="K135" t="str">
            <v>0040</v>
          </cell>
          <cell r="L135" t="str">
            <v>L</v>
          </cell>
          <cell r="M135" t="str">
            <v>000000000000250160</v>
          </cell>
          <cell r="N135" t="str">
            <v>Hydrochloric  Acid 35%</v>
          </cell>
          <cell r="O135" t="str">
            <v>KG</v>
          </cell>
          <cell r="P135">
            <v>0</v>
          </cell>
          <cell r="Q135" t="str">
            <v>01.09.2009</v>
          </cell>
          <cell r="R135" t="str">
            <v>31.12.9999</v>
          </cell>
          <cell r="S135" t="str">
            <v>500000000106</v>
          </cell>
          <cell r="T135">
            <v>0</v>
          </cell>
          <cell r="U135">
            <v>0</v>
          </cell>
          <cell r="V135" t="str">
            <v>00000004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 t="str">
            <v>X</v>
          </cell>
          <cell r="AB135">
            <v>0</v>
          </cell>
          <cell r="AC135">
            <v>0</v>
          </cell>
          <cell r="AD135" t="str">
            <v>0.00</v>
          </cell>
          <cell r="AE135" t="str">
            <v>0.00</v>
          </cell>
          <cell r="AF135">
            <v>0</v>
          </cell>
          <cell r="AG135">
            <v>0</v>
          </cell>
          <cell r="AH135">
            <v>0</v>
          </cell>
          <cell r="AI135" t="str">
            <v>Glucose Syrup-BK-44/27</v>
          </cell>
          <cell r="AJ135">
            <v>1000</v>
          </cell>
          <cell r="AK135">
            <v>38510.525999999998</v>
          </cell>
        </row>
        <row r="136">
          <cell r="C136" t="str">
            <v>M</v>
          </cell>
          <cell r="D136" t="str">
            <v>01050300AB</v>
          </cell>
          <cell r="E136" t="str">
            <v>Glucose Syrup-BK-44/27</v>
          </cell>
          <cell r="F136" t="str">
            <v>5320</v>
          </cell>
          <cell r="G136" t="str">
            <v>1</v>
          </cell>
          <cell r="H136" t="str">
            <v>1</v>
          </cell>
          <cell r="I136" t="str">
            <v>Glucose Syrup 43 Be' /Tanker Nestle</v>
          </cell>
          <cell r="J136" t="str">
            <v>TO</v>
          </cell>
          <cell r="K136" t="str">
            <v>0050</v>
          </cell>
          <cell r="L136" t="str">
            <v>L</v>
          </cell>
          <cell r="M136" t="str">
            <v>000000000000250187</v>
          </cell>
          <cell r="N136" t="str">
            <v>Sodium  Hydroxide (โซดาไฟ) 50%</v>
          </cell>
          <cell r="O136" t="str">
            <v>KG</v>
          </cell>
          <cell r="P136">
            <v>0</v>
          </cell>
          <cell r="Q136" t="str">
            <v>01.09.2009</v>
          </cell>
          <cell r="R136" t="str">
            <v>31.12.9999</v>
          </cell>
          <cell r="S136" t="str">
            <v>500000000106</v>
          </cell>
          <cell r="T136">
            <v>0</v>
          </cell>
          <cell r="U136">
            <v>0</v>
          </cell>
          <cell r="V136" t="str">
            <v>00000005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 t="str">
            <v>X</v>
          </cell>
          <cell r="AB136">
            <v>0</v>
          </cell>
          <cell r="AC136">
            <v>0</v>
          </cell>
          <cell r="AD136" t="str">
            <v>0.00</v>
          </cell>
          <cell r="AE136" t="str">
            <v>0.00</v>
          </cell>
          <cell r="AF136">
            <v>0</v>
          </cell>
          <cell r="AG136">
            <v>0</v>
          </cell>
          <cell r="AH136">
            <v>0</v>
          </cell>
          <cell r="AI136" t="str">
            <v>Glucose Syrup-BK-44/27</v>
          </cell>
          <cell r="AJ136">
            <v>1000</v>
          </cell>
          <cell r="AK136">
            <v>34231.578999999998</v>
          </cell>
        </row>
        <row r="137">
          <cell r="C137" t="str">
            <v>M</v>
          </cell>
          <cell r="D137" t="str">
            <v>01050300AB</v>
          </cell>
          <cell r="E137" t="str">
            <v>Glucose Syrup-BK-44/27</v>
          </cell>
          <cell r="F137" t="str">
            <v>5320</v>
          </cell>
          <cell r="G137" t="str">
            <v>1</v>
          </cell>
          <cell r="H137" t="str">
            <v>1</v>
          </cell>
          <cell r="I137" t="str">
            <v>Glucose Syrup 43 Be' /Tanker Nestle</v>
          </cell>
          <cell r="J137" t="str">
            <v>TO</v>
          </cell>
          <cell r="K137" t="str">
            <v>0060</v>
          </cell>
          <cell r="L137" t="str">
            <v>L</v>
          </cell>
          <cell r="M137" t="str">
            <v>000000000000250631</v>
          </cell>
          <cell r="N137" t="str">
            <v>Activated Carbon S4W10LT-01 (20 kg/Bag)</v>
          </cell>
          <cell r="O137" t="str">
            <v>KG</v>
          </cell>
          <cell r="P137">
            <v>0</v>
          </cell>
          <cell r="Q137" t="str">
            <v>03.01.2013</v>
          </cell>
          <cell r="R137" t="str">
            <v>31.12.9999</v>
          </cell>
          <cell r="S137" t="str">
            <v>500000000603</v>
          </cell>
          <cell r="T137">
            <v>0</v>
          </cell>
          <cell r="U137">
            <v>0</v>
          </cell>
          <cell r="V137" t="str">
            <v>00000006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 t="str">
            <v>X</v>
          </cell>
          <cell r="AB137">
            <v>0</v>
          </cell>
          <cell r="AC137">
            <v>0</v>
          </cell>
          <cell r="AD137" t="str">
            <v>0.00</v>
          </cell>
          <cell r="AE137" t="str">
            <v>0.00</v>
          </cell>
          <cell r="AF137">
            <v>0</v>
          </cell>
          <cell r="AG137">
            <v>0</v>
          </cell>
          <cell r="AH137">
            <v>0</v>
          </cell>
          <cell r="AI137" t="str">
            <v>Glucose Syrup-BK-44/27</v>
          </cell>
          <cell r="AJ137">
            <v>1000</v>
          </cell>
          <cell r="AK137">
            <v>225</v>
          </cell>
        </row>
        <row r="138">
          <cell r="C138" t="str">
            <v>M</v>
          </cell>
          <cell r="D138" t="str">
            <v>01050300AB</v>
          </cell>
          <cell r="E138" t="str">
            <v>Glucose Syrup-BK-44/27</v>
          </cell>
          <cell r="F138" t="str">
            <v>5320</v>
          </cell>
          <cell r="G138" t="str">
            <v>1</v>
          </cell>
          <cell r="H138" t="str">
            <v>1</v>
          </cell>
          <cell r="I138" t="str">
            <v>Glucose Syrup 43 Be' /Tanker Nestle</v>
          </cell>
          <cell r="J138" t="str">
            <v>TO</v>
          </cell>
          <cell r="K138" t="str">
            <v>0070</v>
          </cell>
          <cell r="L138" t="str">
            <v>L</v>
          </cell>
          <cell r="M138" t="str">
            <v>000000000000250814</v>
          </cell>
          <cell r="N138" t="str">
            <v>Filter Aid K700  20kg.</v>
          </cell>
          <cell r="O138" t="str">
            <v>KG</v>
          </cell>
          <cell r="P138">
            <v>0</v>
          </cell>
          <cell r="Q138" t="str">
            <v>01.09.2009</v>
          </cell>
          <cell r="R138" t="str">
            <v>31.12.9999</v>
          </cell>
          <cell r="S138" t="str">
            <v>500000000106</v>
          </cell>
          <cell r="T138">
            <v>0</v>
          </cell>
          <cell r="U138">
            <v>0</v>
          </cell>
          <cell r="V138" t="str">
            <v>00000007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 t="str">
            <v>X</v>
          </cell>
          <cell r="AB138">
            <v>0</v>
          </cell>
          <cell r="AC138">
            <v>0</v>
          </cell>
          <cell r="AD138" t="str">
            <v>0.00</v>
          </cell>
          <cell r="AE138" t="str">
            <v>0.00</v>
          </cell>
          <cell r="AF138">
            <v>0</v>
          </cell>
          <cell r="AG138">
            <v>0</v>
          </cell>
          <cell r="AH138">
            <v>0</v>
          </cell>
          <cell r="AI138" t="str">
            <v>Glucose Syrup-BK-44/27</v>
          </cell>
          <cell r="AJ138">
            <v>1000</v>
          </cell>
          <cell r="AK138">
            <v>8557.8950000000004</v>
          </cell>
        </row>
        <row r="139">
          <cell r="C139" t="str">
            <v>M</v>
          </cell>
          <cell r="D139" t="str">
            <v>01050300AB</v>
          </cell>
          <cell r="E139" t="str">
            <v>Glucose Syrup-BK-44/27</v>
          </cell>
          <cell r="F139" t="str">
            <v>5320</v>
          </cell>
          <cell r="G139" t="str">
            <v>1</v>
          </cell>
          <cell r="H139" t="str">
            <v>1</v>
          </cell>
          <cell r="I139" t="str">
            <v>Glucose Syrup 43 Be' /Tanker Nestle</v>
          </cell>
          <cell r="J139" t="str">
            <v>TO</v>
          </cell>
          <cell r="K139" t="str">
            <v>0080</v>
          </cell>
          <cell r="L139" t="str">
            <v>L</v>
          </cell>
          <cell r="M139" t="str">
            <v>000000000000250162</v>
          </cell>
          <cell r="N139" t="str">
            <v>Sodium  Carbonate 20 Kg./Bag</v>
          </cell>
          <cell r="O139" t="str">
            <v>KG</v>
          </cell>
          <cell r="P139">
            <v>0</v>
          </cell>
          <cell r="Q139" t="str">
            <v>01.08.2010</v>
          </cell>
          <cell r="R139" t="str">
            <v>31.12.9999</v>
          </cell>
          <cell r="S139" t="str">
            <v>500000000480</v>
          </cell>
          <cell r="T139">
            <v>0</v>
          </cell>
          <cell r="U139">
            <v>0</v>
          </cell>
          <cell r="V139" t="str">
            <v>00000008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 t="str">
            <v>X</v>
          </cell>
          <cell r="AB139">
            <v>0</v>
          </cell>
          <cell r="AC139">
            <v>0</v>
          </cell>
          <cell r="AD139" t="str">
            <v>0.00</v>
          </cell>
          <cell r="AE139" t="str">
            <v>0.00</v>
          </cell>
          <cell r="AF139">
            <v>0</v>
          </cell>
          <cell r="AG139">
            <v>0</v>
          </cell>
          <cell r="AH139">
            <v>0</v>
          </cell>
          <cell r="AI139" t="str">
            <v>Glucose Syrup-BK-44/27</v>
          </cell>
          <cell r="AJ139">
            <v>1000</v>
          </cell>
          <cell r="AK139">
            <v>599.053</v>
          </cell>
        </row>
        <row r="140">
          <cell r="C140" t="str">
            <v>M</v>
          </cell>
          <cell r="D140" t="str">
            <v>01050300AB</v>
          </cell>
          <cell r="E140" t="str">
            <v>Glucose Syrup-BK-44/27</v>
          </cell>
          <cell r="F140" t="str">
            <v>5320</v>
          </cell>
          <cell r="G140" t="str">
            <v>1</v>
          </cell>
          <cell r="H140" t="str">
            <v>1</v>
          </cell>
          <cell r="I140" t="str">
            <v>Glucose Syrup 43 Be' /Tanker Nestle</v>
          </cell>
          <cell r="J140" t="str">
            <v>TO</v>
          </cell>
          <cell r="K140" t="str">
            <v>0090</v>
          </cell>
          <cell r="L140" t="str">
            <v>L</v>
          </cell>
          <cell r="M140" t="str">
            <v>000000000000200053</v>
          </cell>
          <cell r="N140" t="str">
            <v>Treated Water</v>
          </cell>
          <cell r="O140" t="str">
            <v>M3</v>
          </cell>
          <cell r="P140" t="str">
            <v>X</v>
          </cell>
          <cell r="Q140" t="str">
            <v>01.09.2009</v>
          </cell>
          <cell r="R140" t="str">
            <v>31.12.9999</v>
          </cell>
          <cell r="S140" t="str">
            <v>500000000106</v>
          </cell>
          <cell r="T140">
            <v>0</v>
          </cell>
          <cell r="U140">
            <v>0</v>
          </cell>
          <cell r="V140" t="str">
            <v>00000009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 t="str">
            <v>X</v>
          </cell>
          <cell r="AB140">
            <v>0</v>
          </cell>
          <cell r="AC140">
            <v>0</v>
          </cell>
          <cell r="AD140" t="str">
            <v>0.00</v>
          </cell>
          <cell r="AE140" t="str">
            <v>0.00</v>
          </cell>
          <cell r="AF140">
            <v>0</v>
          </cell>
          <cell r="AG140">
            <v>0</v>
          </cell>
          <cell r="AH140">
            <v>0</v>
          </cell>
          <cell r="AI140" t="str">
            <v>Glucose Syrup-BK-44/27</v>
          </cell>
          <cell r="AJ140">
            <v>1000</v>
          </cell>
          <cell r="AK140">
            <v>8557.8950000000004</v>
          </cell>
        </row>
        <row r="141">
          <cell r="C141" t="str">
            <v>M</v>
          </cell>
          <cell r="D141" t="str">
            <v>01050300AB</v>
          </cell>
          <cell r="E141" t="str">
            <v>Glucose Syrup-BK-44/27</v>
          </cell>
          <cell r="F141" t="str">
            <v>5320</v>
          </cell>
          <cell r="G141" t="str">
            <v>1</v>
          </cell>
          <cell r="H141" t="str">
            <v>1</v>
          </cell>
          <cell r="I141" t="str">
            <v>Glucose Syrup 43 Be' /Tanker Nestle</v>
          </cell>
          <cell r="J141" t="str">
            <v>TO</v>
          </cell>
          <cell r="K141" t="str">
            <v>0100</v>
          </cell>
          <cell r="L141" t="str">
            <v>L</v>
          </cell>
          <cell r="M141" t="str">
            <v>000000000000250176</v>
          </cell>
          <cell r="N141" t="str">
            <v>Electricity</v>
          </cell>
          <cell r="O141" t="str">
            <v>KWH</v>
          </cell>
          <cell r="P141">
            <v>0</v>
          </cell>
          <cell r="Q141" t="str">
            <v>01.09.2009</v>
          </cell>
          <cell r="R141" t="str">
            <v>31.12.9999</v>
          </cell>
          <cell r="S141" t="str">
            <v>500000000106</v>
          </cell>
          <cell r="T141">
            <v>0</v>
          </cell>
          <cell r="U141">
            <v>0</v>
          </cell>
          <cell r="V141" t="str">
            <v>00000010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 t="str">
            <v>X</v>
          </cell>
          <cell r="AB141">
            <v>0</v>
          </cell>
          <cell r="AC141">
            <v>0</v>
          </cell>
          <cell r="AD141" t="str">
            <v>0.00</v>
          </cell>
          <cell r="AE141" t="str">
            <v>0.00</v>
          </cell>
          <cell r="AF141">
            <v>0</v>
          </cell>
          <cell r="AG141">
            <v>0</v>
          </cell>
          <cell r="AH141">
            <v>0</v>
          </cell>
          <cell r="AI141" t="str">
            <v>Glucose Syrup-BK-44/27</v>
          </cell>
          <cell r="AJ141">
            <v>1000</v>
          </cell>
          <cell r="AK141">
            <v>55626.315999999999</v>
          </cell>
        </row>
        <row r="142">
          <cell r="C142" t="str">
            <v>M</v>
          </cell>
          <cell r="D142" t="str">
            <v>01050300AB</v>
          </cell>
          <cell r="E142" t="str">
            <v>Glucose Syrup-BK-44/27</v>
          </cell>
          <cell r="F142" t="str">
            <v>5320</v>
          </cell>
          <cell r="G142" t="str">
            <v>1</v>
          </cell>
          <cell r="H142" t="str">
            <v>1</v>
          </cell>
          <cell r="I142" t="str">
            <v>Glucose Syrup 43 Be' /Tanker Nestle</v>
          </cell>
          <cell r="J142" t="str">
            <v>TO</v>
          </cell>
          <cell r="K142" t="str">
            <v>0110</v>
          </cell>
          <cell r="L142" t="str">
            <v>L</v>
          </cell>
          <cell r="M142" t="str">
            <v>000000000000200052</v>
          </cell>
          <cell r="N142" t="str">
            <v>Steam</v>
          </cell>
          <cell r="O142" t="str">
            <v>TO</v>
          </cell>
          <cell r="P142" t="str">
            <v>X</v>
          </cell>
          <cell r="Q142" t="str">
            <v>01.09.2009</v>
          </cell>
          <cell r="R142" t="str">
            <v>31.12.9999</v>
          </cell>
          <cell r="S142" t="str">
            <v>500000000106</v>
          </cell>
          <cell r="T142">
            <v>0</v>
          </cell>
          <cell r="U142">
            <v>0</v>
          </cell>
          <cell r="V142" t="str">
            <v>00000011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 t="str">
            <v>X</v>
          </cell>
          <cell r="AB142">
            <v>0</v>
          </cell>
          <cell r="AC142">
            <v>0</v>
          </cell>
          <cell r="AD142" t="str">
            <v>0.00</v>
          </cell>
          <cell r="AE142" t="str">
            <v>0.00</v>
          </cell>
          <cell r="AF142">
            <v>0</v>
          </cell>
          <cell r="AG142">
            <v>0</v>
          </cell>
          <cell r="AH142">
            <v>0</v>
          </cell>
          <cell r="AI142" t="str">
            <v>Glucose Syrup-BK-44/27</v>
          </cell>
          <cell r="AJ142">
            <v>1000</v>
          </cell>
          <cell r="AK142">
            <v>1711.579</v>
          </cell>
        </row>
        <row r="143">
          <cell r="C143" t="str">
            <v>M</v>
          </cell>
          <cell r="D143" t="str">
            <v>01050300AB</v>
          </cell>
          <cell r="E143" t="str">
            <v>Glucose Syrup-BK-44/27</v>
          </cell>
          <cell r="F143" t="str">
            <v>5320</v>
          </cell>
          <cell r="G143" t="str">
            <v>1</v>
          </cell>
          <cell r="H143" t="str">
            <v>1</v>
          </cell>
          <cell r="I143" t="str">
            <v>Glucose Syrup 43 Be' /Tanker Nestle</v>
          </cell>
          <cell r="J143" t="str">
            <v>TO</v>
          </cell>
          <cell r="K143" t="str">
            <v>0120</v>
          </cell>
          <cell r="L143" t="str">
            <v>L</v>
          </cell>
          <cell r="M143" t="str">
            <v>000000000000250166</v>
          </cell>
          <cell r="N143" t="str">
            <v>Termamyl Classic (NON GMOS) 30kg./DR.</v>
          </cell>
          <cell r="O143" t="str">
            <v>KG</v>
          </cell>
          <cell r="P143">
            <v>0</v>
          </cell>
          <cell r="Q143" t="str">
            <v>01.01.2011</v>
          </cell>
          <cell r="R143" t="str">
            <v>31.12.9999</v>
          </cell>
          <cell r="S143">
            <v>0</v>
          </cell>
          <cell r="T143">
            <v>0</v>
          </cell>
          <cell r="U143">
            <v>0</v>
          </cell>
          <cell r="V143" t="str">
            <v>00000013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 t="str">
            <v>X</v>
          </cell>
          <cell r="AB143">
            <v>0</v>
          </cell>
          <cell r="AC143">
            <v>0</v>
          </cell>
          <cell r="AD143" t="str">
            <v>0.00</v>
          </cell>
          <cell r="AE143" t="str">
            <v>0.00</v>
          </cell>
          <cell r="AF143">
            <v>0</v>
          </cell>
          <cell r="AG143">
            <v>0</v>
          </cell>
          <cell r="AH143">
            <v>0</v>
          </cell>
          <cell r="AI143" t="str">
            <v>Glucose Syrup-BK-44/27</v>
          </cell>
          <cell r="AJ143">
            <v>1000</v>
          </cell>
          <cell r="AK143">
            <v>546</v>
          </cell>
        </row>
        <row r="144">
          <cell r="C144" t="str">
            <v>M</v>
          </cell>
          <cell r="D144" t="str">
            <v>01050300AB</v>
          </cell>
          <cell r="E144" t="str">
            <v>Glucose Syrup-BK-44/27</v>
          </cell>
          <cell r="F144" t="str">
            <v>5320</v>
          </cell>
          <cell r="G144" t="str">
            <v>1</v>
          </cell>
          <cell r="H144" t="str">
            <v>1</v>
          </cell>
          <cell r="I144" t="str">
            <v>Glucose Syrup 43 Be' /Tanker Nestle</v>
          </cell>
          <cell r="J144" t="str">
            <v>TO</v>
          </cell>
          <cell r="K144" t="str">
            <v>0130</v>
          </cell>
          <cell r="L144" t="str">
            <v>L</v>
          </cell>
          <cell r="M144" t="str">
            <v>000000000000250750</v>
          </cell>
          <cell r="N144" t="str">
            <v>Activated Carbon YL303(20kg/bag)</v>
          </cell>
          <cell r="O144" t="str">
            <v>KG</v>
          </cell>
          <cell r="P144">
            <v>0</v>
          </cell>
          <cell r="Q144" t="str">
            <v>03.01.2013</v>
          </cell>
          <cell r="R144" t="str">
            <v>31.12.9999</v>
          </cell>
          <cell r="S144" t="str">
            <v>500000000603</v>
          </cell>
          <cell r="T144">
            <v>0</v>
          </cell>
          <cell r="U144">
            <v>0</v>
          </cell>
          <cell r="V144" t="str">
            <v>00000015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 t="str">
            <v>X</v>
          </cell>
          <cell r="AB144">
            <v>0</v>
          </cell>
          <cell r="AC144">
            <v>0</v>
          </cell>
          <cell r="AD144" t="str">
            <v>0.00</v>
          </cell>
          <cell r="AE144" t="str">
            <v>0.00</v>
          </cell>
          <cell r="AF144">
            <v>0</v>
          </cell>
          <cell r="AG144">
            <v>0</v>
          </cell>
          <cell r="AH144">
            <v>0</v>
          </cell>
          <cell r="AI144" t="str">
            <v>Glucose Syrup-BK-44/27</v>
          </cell>
          <cell r="AJ144">
            <v>1000</v>
          </cell>
          <cell r="AK144">
            <v>675</v>
          </cell>
        </row>
        <row r="145">
          <cell r="C145" t="str">
            <v>M</v>
          </cell>
          <cell r="D145" t="str">
            <v>01050300OI</v>
          </cell>
          <cell r="E145" t="str">
            <v>Glucose Syrup-PD-44/27</v>
          </cell>
          <cell r="F145" t="str">
            <v>5320</v>
          </cell>
          <cell r="G145" t="str">
            <v>1</v>
          </cell>
          <cell r="H145" t="str">
            <v>1</v>
          </cell>
          <cell r="I145" t="str">
            <v>Glucose Syrup-PD-44/27</v>
          </cell>
          <cell r="J145" t="str">
            <v>TO</v>
          </cell>
          <cell r="K145" t="str">
            <v>0010</v>
          </cell>
          <cell r="L145" t="str">
            <v>L</v>
          </cell>
          <cell r="M145" t="str">
            <v>000000000000200050</v>
          </cell>
          <cell r="N145" t="str">
            <v>Slurry</v>
          </cell>
          <cell r="O145" t="str">
            <v>TO</v>
          </cell>
          <cell r="P145" t="str">
            <v>X</v>
          </cell>
          <cell r="Q145" t="str">
            <v>01.09.2009</v>
          </cell>
          <cell r="R145" t="str">
            <v>31.12.9999</v>
          </cell>
          <cell r="S145" t="str">
            <v>500000000106</v>
          </cell>
          <cell r="T145">
            <v>0</v>
          </cell>
          <cell r="U145">
            <v>0</v>
          </cell>
          <cell r="V145" t="str">
            <v>00000001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 t="str">
            <v>X</v>
          </cell>
          <cell r="AB145">
            <v>0</v>
          </cell>
          <cell r="AC145">
            <v>0</v>
          </cell>
          <cell r="AD145" t="str">
            <v>0.00</v>
          </cell>
          <cell r="AE145" t="str">
            <v>0.00</v>
          </cell>
          <cell r="AF145">
            <v>0</v>
          </cell>
          <cell r="AG145">
            <v>0</v>
          </cell>
          <cell r="AH145">
            <v>0</v>
          </cell>
          <cell r="AI145" t="str">
            <v>Glucose Syrup-PD-44/27</v>
          </cell>
          <cell r="AJ145">
            <v>1000</v>
          </cell>
          <cell r="AK145">
            <v>1892.4490000000001</v>
          </cell>
        </row>
        <row r="146">
          <cell r="C146" t="str">
            <v>M</v>
          </cell>
          <cell r="D146" t="str">
            <v>01050300OI</v>
          </cell>
          <cell r="E146" t="str">
            <v>Glucose Syrup-PD-44/27</v>
          </cell>
          <cell r="F146" t="str">
            <v>5320</v>
          </cell>
          <cell r="G146" t="str">
            <v>1</v>
          </cell>
          <cell r="H146" t="str">
            <v>1</v>
          </cell>
          <cell r="I146" t="str">
            <v>Glucose Syrup-PD-44/27</v>
          </cell>
          <cell r="J146" t="str">
            <v>TO</v>
          </cell>
          <cell r="K146" t="str">
            <v>0020</v>
          </cell>
          <cell r="L146" t="str">
            <v>L</v>
          </cell>
          <cell r="M146" t="str">
            <v>000000000000250166</v>
          </cell>
          <cell r="N146" t="str">
            <v>Termamyl Classic (NON GMOS) 30kg./DR.</v>
          </cell>
          <cell r="O146" t="str">
            <v>KG</v>
          </cell>
          <cell r="P146">
            <v>0</v>
          </cell>
          <cell r="Q146" t="str">
            <v>01.09.2009</v>
          </cell>
          <cell r="R146" t="str">
            <v>31.12.9999</v>
          </cell>
          <cell r="S146" t="str">
            <v>500000000106</v>
          </cell>
          <cell r="T146">
            <v>0</v>
          </cell>
          <cell r="U146">
            <v>0</v>
          </cell>
          <cell r="V146" t="str">
            <v>00000002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 t="str">
            <v>X</v>
          </cell>
          <cell r="AB146">
            <v>0</v>
          </cell>
          <cell r="AC146">
            <v>0</v>
          </cell>
          <cell r="AD146" t="str">
            <v>0.00</v>
          </cell>
          <cell r="AE146" t="str">
            <v>0.00</v>
          </cell>
          <cell r="AF146">
            <v>0</v>
          </cell>
          <cell r="AG146">
            <v>0</v>
          </cell>
          <cell r="AH146">
            <v>0</v>
          </cell>
          <cell r="AI146" t="str">
            <v>Glucose Syrup-PD-44/27</v>
          </cell>
          <cell r="AJ146">
            <v>1000</v>
          </cell>
          <cell r="AK146">
            <v>522.31600000000003</v>
          </cell>
        </row>
        <row r="147">
          <cell r="C147" t="str">
            <v>M</v>
          </cell>
          <cell r="D147" t="str">
            <v>01050300OI</v>
          </cell>
          <cell r="E147" t="str">
            <v>Glucose Syrup-PD-44/27</v>
          </cell>
          <cell r="F147" t="str">
            <v>5320</v>
          </cell>
          <cell r="G147" t="str">
            <v>1</v>
          </cell>
          <cell r="H147" t="str">
            <v>1</v>
          </cell>
          <cell r="I147" t="str">
            <v>Glucose Syrup-PD-44/27</v>
          </cell>
          <cell r="J147" t="str">
            <v>TO</v>
          </cell>
          <cell r="K147" t="str">
            <v>0030</v>
          </cell>
          <cell r="L147" t="str">
            <v>L</v>
          </cell>
          <cell r="M147" t="str">
            <v>000000000000250152</v>
          </cell>
          <cell r="N147" t="str">
            <v>Sodium Matabisulphite 25kg.</v>
          </cell>
          <cell r="O147" t="str">
            <v>KG</v>
          </cell>
          <cell r="P147">
            <v>0</v>
          </cell>
          <cell r="Q147" t="str">
            <v>01.09.2009</v>
          </cell>
          <cell r="R147" t="str">
            <v>31.12.9999</v>
          </cell>
          <cell r="S147" t="str">
            <v>500000000106</v>
          </cell>
          <cell r="T147">
            <v>0</v>
          </cell>
          <cell r="U147">
            <v>0</v>
          </cell>
          <cell r="V147" t="str">
            <v>00000003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 t="str">
            <v>X</v>
          </cell>
          <cell r="AB147">
            <v>0</v>
          </cell>
          <cell r="AC147">
            <v>0</v>
          </cell>
          <cell r="AD147" t="str">
            <v>0.00</v>
          </cell>
          <cell r="AE147" t="str">
            <v>0.00</v>
          </cell>
          <cell r="AF147">
            <v>0</v>
          </cell>
          <cell r="AG147">
            <v>0</v>
          </cell>
          <cell r="AH147">
            <v>0</v>
          </cell>
          <cell r="AI147" t="str">
            <v>Glucose Syrup-PD-44/27</v>
          </cell>
          <cell r="AJ147">
            <v>1000</v>
          </cell>
          <cell r="AK147">
            <v>679.01099999999997</v>
          </cell>
        </row>
        <row r="148">
          <cell r="C148" t="str">
            <v>M</v>
          </cell>
          <cell r="D148" t="str">
            <v>01050300OI</v>
          </cell>
          <cell r="E148" t="str">
            <v>Glucose Syrup-PD-44/27</v>
          </cell>
          <cell r="F148" t="str">
            <v>5320</v>
          </cell>
          <cell r="G148" t="str">
            <v>1</v>
          </cell>
          <cell r="H148" t="str">
            <v>1</v>
          </cell>
          <cell r="I148" t="str">
            <v>Glucose Syrup-PD-44/27</v>
          </cell>
          <cell r="J148" t="str">
            <v>TO</v>
          </cell>
          <cell r="K148" t="str">
            <v>0040</v>
          </cell>
          <cell r="L148" t="str">
            <v>L</v>
          </cell>
          <cell r="M148" t="str">
            <v>000000000000250160</v>
          </cell>
          <cell r="N148" t="str">
            <v>Hydrochloric  Acid 35%</v>
          </cell>
          <cell r="O148" t="str">
            <v>KG</v>
          </cell>
          <cell r="P148">
            <v>0</v>
          </cell>
          <cell r="Q148" t="str">
            <v>01.09.2009</v>
          </cell>
          <cell r="R148" t="str">
            <v>31.12.9999</v>
          </cell>
          <cell r="S148" t="str">
            <v>500000000106</v>
          </cell>
          <cell r="T148">
            <v>0</v>
          </cell>
          <cell r="U148">
            <v>0</v>
          </cell>
          <cell r="V148" t="str">
            <v>00000004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 t="str">
            <v>X</v>
          </cell>
          <cell r="AB148">
            <v>0</v>
          </cell>
          <cell r="AC148">
            <v>0</v>
          </cell>
          <cell r="AD148" t="str">
            <v>0.00</v>
          </cell>
          <cell r="AE148" t="str">
            <v>0.00</v>
          </cell>
          <cell r="AF148">
            <v>0</v>
          </cell>
          <cell r="AG148">
            <v>0</v>
          </cell>
          <cell r="AH148">
            <v>0</v>
          </cell>
          <cell r="AI148" t="str">
            <v>Glucose Syrup-PD-44/27</v>
          </cell>
          <cell r="AJ148">
            <v>1000</v>
          </cell>
          <cell r="AK148">
            <v>39173.684000000001</v>
          </cell>
        </row>
        <row r="149">
          <cell r="C149" t="str">
            <v>M</v>
          </cell>
          <cell r="D149" t="str">
            <v>01050300OI</v>
          </cell>
          <cell r="E149" t="str">
            <v>Glucose Syrup-PD-44/27</v>
          </cell>
          <cell r="F149" t="str">
            <v>5320</v>
          </cell>
          <cell r="G149" t="str">
            <v>1</v>
          </cell>
          <cell r="H149" t="str">
            <v>1</v>
          </cell>
          <cell r="I149" t="str">
            <v>Glucose Syrup-PD-44/27</v>
          </cell>
          <cell r="J149" t="str">
            <v>TO</v>
          </cell>
          <cell r="K149" t="str">
            <v>0050</v>
          </cell>
          <cell r="L149" t="str">
            <v>L</v>
          </cell>
          <cell r="M149" t="str">
            <v>000000000000250187</v>
          </cell>
          <cell r="N149" t="str">
            <v>Sodium  Hydroxide (โซดาไฟ) 50%</v>
          </cell>
          <cell r="O149" t="str">
            <v>KG</v>
          </cell>
          <cell r="P149">
            <v>0</v>
          </cell>
          <cell r="Q149" t="str">
            <v>01.09.2009</v>
          </cell>
          <cell r="R149" t="str">
            <v>31.12.9999</v>
          </cell>
          <cell r="S149" t="str">
            <v>500000000106</v>
          </cell>
          <cell r="T149">
            <v>0</v>
          </cell>
          <cell r="U149">
            <v>0</v>
          </cell>
          <cell r="V149" t="str">
            <v>00000005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 t="str">
            <v>X</v>
          </cell>
          <cell r="AB149">
            <v>0</v>
          </cell>
          <cell r="AC149">
            <v>0</v>
          </cell>
          <cell r="AD149" t="str">
            <v>0.00</v>
          </cell>
          <cell r="AE149" t="str">
            <v>0.00</v>
          </cell>
          <cell r="AF149">
            <v>0</v>
          </cell>
          <cell r="AG149">
            <v>0</v>
          </cell>
          <cell r="AH149">
            <v>0</v>
          </cell>
          <cell r="AI149" t="str">
            <v>Glucose Syrup-PD-44/27</v>
          </cell>
          <cell r="AJ149">
            <v>1000</v>
          </cell>
          <cell r="AK149">
            <v>34821.053</v>
          </cell>
        </row>
        <row r="150">
          <cell r="C150" t="str">
            <v>M</v>
          </cell>
          <cell r="D150" t="str">
            <v>01050300OI</v>
          </cell>
          <cell r="E150" t="str">
            <v>Glucose Syrup-PD-44/27</v>
          </cell>
          <cell r="F150" t="str">
            <v>5320</v>
          </cell>
          <cell r="G150" t="str">
            <v>1</v>
          </cell>
          <cell r="H150" t="str">
            <v>1</v>
          </cell>
          <cell r="I150" t="str">
            <v>Glucose Syrup-PD-44/27</v>
          </cell>
          <cell r="J150" t="str">
            <v>TO</v>
          </cell>
          <cell r="K150" t="str">
            <v>0060</v>
          </cell>
          <cell r="L150" t="str">
            <v>L</v>
          </cell>
          <cell r="M150" t="str">
            <v>000000000000250631</v>
          </cell>
          <cell r="N150" t="str">
            <v>Activated Carbon S4W10LT-01 (20 kg/Bag)</v>
          </cell>
          <cell r="O150" t="str">
            <v>KG</v>
          </cell>
          <cell r="P150">
            <v>0</v>
          </cell>
          <cell r="Q150" t="str">
            <v>06.12.2012</v>
          </cell>
          <cell r="R150" t="str">
            <v>31.12.9999</v>
          </cell>
          <cell r="S150" t="str">
            <v>500000000598</v>
          </cell>
          <cell r="T150">
            <v>0</v>
          </cell>
          <cell r="U150">
            <v>0</v>
          </cell>
          <cell r="V150" t="str">
            <v>00000006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 t="str">
            <v>X</v>
          </cell>
          <cell r="AB150">
            <v>0</v>
          </cell>
          <cell r="AC150">
            <v>0</v>
          </cell>
          <cell r="AD150" t="str">
            <v>0.00</v>
          </cell>
          <cell r="AE150" t="str">
            <v>0.00</v>
          </cell>
          <cell r="AF150">
            <v>0</v>
          </cell>
          <cell r="AG150">
            <v>0</v>
          </cell>
          <cell r="AH150">
            <v>0</v>
          </cell>
          <cell r="AI150" t="str">
            <v>Glucose Syrup-PD-44/27</v>
          </cell>
          <cell r="AJ150">
            <v>1000</v>
          </cell>
          <cell r="AK150">
            <v>700</v>
          </cell>
        </row>
        <row r="151">
          <cell r="C151" t="str">
            <v>M</v>
          </cell>
          <cell r="D151" t="str">
            <v>01050300OI</v>
          </cell>
          <cell r="E151" t="str">
            <v>Glucose Syrup-PD-44/27</v>
          </cell>
          <cell r="F151" t="str">
            <v>5320</v>
          </cell>
          <cell r="G151" t="str">
            <v>1</v>
          </cell>
          <cell r="H151" t="str">
            <v>1</v>
          </cell>
          <cell r="I151" t="str">
            <v>Glucose Syrup-PD-44/27</v>
          </cell>
          <cell r="J151" t="str">
            <v>TO</v>
          </cell>
          <cell r="K151" t="str">
            <v>0070</v>
          </cell>
          <cell r="L151" t="str">
            <v>L</v>
          </cell>
          <cell r="M151" t="str">
            <v>000000000000250184</v>
          </cell>
          <cell r="N151" t="str">
            <v>Filter  Aid Celatom FW-14  20kg.</v>
          </cell>
          <cell r="O151" t="str">
            <v>KG</v>
          </cell>
          <cell r="P151">
            <v>0</v>
          </cell>
          <cell r="Q151" t="str">
            <v>01.09.2009</v>
          </cell>
          <cell r="R151" t="str">
            <v>31.12.9999</v>
          </cell>
          <cell r="S151" t="str">
            <v>500000000106</v>
          </cell>
          <cell r="T151">
            <v>0</v>
          </cell>
          <cell r="U151">
            <v>0</v>
          </cell>
          <cell r="V151" t="str">
            <v>00000007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 t="str">
            <v>X</v>
          </cell>
          <cell r="AB151">
            <v>0</v>
          </cell>
          <cell r="AC151">
            <v>0</v>
          </cell>
          <cell r="AD151" t="str">
            <v>0.00</v>
          </cell>
          <cell r="AE151" t="str">
            <v>0.00</v>
          </cell>
          <cell r="AF151">
            <v>0</v>
          </cell>
          <cell r="AG151">
            <v>0</v>
          </cell>
          <cell r="AH151">
            <v>0</v>
          </cell>
          <cell r="AI151" t="str">
            <v>Glucose Syrup-PD-44/27</v>
          </cell>
          <cell r="AJ151">
            <v>1000</v>
          </cell>
          <cell r="AK151">
            <v>8705.2630000000008</v>
          </cell>
        </row>
        <row r="152">
          <cell r="C152" t="str">
            <v>M</v>
          </cell>
          <cell r="D152" t="str">
            <v>01050300OI</v>
          </cell>
          <cell r="E152" t="str">
            <v>Glucose Syrup-PD-44/27</v>
          </cell>
          <cell r="F152" t="str">
            <v>5320</v>
          </cell>
          <cell r="G152" t="str">
            <v>1</v>
          </cell>
          <cell r="H152" t="str">
            <v>1</v>
          </cell>
          <cell r="I152" t="str">
            <v>Glucose Syrup-PD-44/27</v>
          </cell>
          <cell r="J152" t="str">
            <v>TO</v>
          </cell>
          <cell r="K152" t="str">
            <v>0080</v>
          </cell>
          <cell r="L152" t="str">
            <v>L</v>
          </cell>
          <cell r="M152" t="str">
            <v>000000000000250162</v>
          </cell>
          <cell r="N152" t="str">
            <v>Sodium  Carbonate 20 Kg./Bag</v>
          </cell>
          <cell r="O152" t="str">
            <v>KG</v>
          </cell>
          <cell r="P152">
            <v>0</v>
          </cell>
          <cell r="Q152" t="str">
            <v>01.08.2010</v>
          </cell>
          <cell r="R152" t="str">
            <v>31.12.9999</v>
          </cell>
          <cell r="S152" t="str">
            <v>500000000480</v>
          </cell>
          <cell r="T152">
            <v>0</v>
          </cell>
          <cell r="U152">
            <v>0</v>
          </cell>
          <cell r="V152" t="str">
            <v>00000008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 t="str">
            <v>X</v>
          </cell>
          <cell r="AB152">
            <v>0</v>
          </cell>
          <cell r="AC152">
            <v>0</v>
          </cell>
          <cell r="AD152" t="str">
            <v>0.00</v>
          </cell>
          <cell r="AE152" t="str">
            <v>0.00</v>
          </cell>
          <cell r="AF152">
            <v>0</v>
          </cell>
          <cell r="AG152">
            <v>0</v>
          </cell>
          <cell r="AH152">
            <v>0</v>
          </cell>
          <cell r="AI152" t="str">
            <v>Glucose Syrup-PD-44/27</v>
          </cell>
          <cell r="AJ152">
            <v>1000</v>
          </cell>
          <cell r="AK152">
            <v>609.36800000000005</v>
          </cell>
        </row>
        <row r="153">
          <cell r="C153" t="str">
            <v>M</v>
          </cell>
          <cell r="D153" t="str">
            <v>01050300OI</v>
          </cell>
          <cell r="E153" t="str">
            <v>Glucose Syrup-PD-44/27</v>
          </cell>
          <cell r="F153" t="str">
            <v>5320</v>
          </cell>
          <cell r="G153" t="str">
            <v>1</v>
          </cell>
          <cell r="H153" t="str">
            <v>1</v>
          </cell>
          <cell r="I153" t="str">
            <v>Glucose Syrup-PD-44/27</v>
          </cell>
          <cell r="J153" t="str">
            <v>TO</v>
          </cell>
          <cell r="K153" t="str">
            <v>0090</v>
          </cell>
          <cell r="L153" t="str">
            <v>L</v>
          </cell>
          <cell r="M153" t="str">
            <v>000000000000200053</v>
          </cell>
          <cell r="N153" t="str">
            <v>Treated Water</v>
          </cell>
          <cell r="O153" t="str">
            <v>M3</v>
          </cell>
          <cell r="P153" t="str">
            <v>X</v>
          </cell>
          <cell r="Q153" t="str">
            <v>01.09.2009</v>
          </cell>
          <cell r="R153" t="str">
            <v>31.12.9999</v>
          </cell>
          <cell r="S153" t="str">
            <v>500000000106</v>
          </cell>
          <cell r="T153">
            <v>0</v>
          </cell>
          <cell r="U153">
            <v>0</v>
          </cell>
          <cell r="V153" t="str">
            <v>00000009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 t="str">
            <v>X</v>
          </cell>
          <cell r="AB153">
            <v>0</v>
          </cell>
          <cell r="AC153">
            <v>0</v>
          </cell>
          <cell r="AD153" t="str">
            <v>0.00</v>
          </cell>
          <cell r="AE153" t="str">
            <v>0.00</v>
          </cell>
          <cell r="AF153">
            <v>0</v>
          </cell>
          <cell r="AG153">
            <v>0</v>
          </cell>
          <cell r="AH153">
            <v>0</v>
          </cell>
          <cell r="AI153" t="str">
            <v>Glucose Syrup-PD-44/27</v>
          </cell>
          <cell r="AJ153">
            <v>1000</v>
          </cell>
          <cell r="AK153">
            <v>8705.2630000000008</v>
          </cell>
        </row>
        <row r="154">
          <cell r="C154" t="str">
            <v>M</v>
          </cell>
          <cell r="D154" t="str">
            <v>01050300OI</v>
          </cell>
          <cell r="E154" t="str">
            <v>Glucose Syrup-PD-44/27</v>
          </cell>
          <cell r="F154" t="str">
            <v>5320</v>
          </cell>
          <cell r="G154" t="str">
            <v>1</v>
          </cell>
          <cell r="H154" t="str">
            <v>1</v>
          </cell>
          <cell r="I154" t="str">
            <v>Glucose Syrup-PD-44/27</v>
          </cell>
          <cell r="J154" t="str">
            <v>TO</v>
          </cell>
          <cell r="K154" t="str">
            <v>0100</v>
          </cell>
          <cell r="L154" t="str">
            <v>L</v>
          </cell>
          <cell r="M154" t="str">
            <v>000000000000250176</v>
          </cell>
          <cell r="N154" t="str">
            <v>Electricity</v>
          </cell>
          <cell r="O154" t="str">
            <v>KWH</v>
          </cell>
          <cell r="P154">
            <v>0</v>
          </cell>
          <cell r="Q154" t="str">
            <v>01.09.2009</v>
          </cell>
          <cell r="R154" t="str">
            <v>31.12.9999</v>
          </cell>
          <cell r="S154" t="str">
            <v>500000000106</v>
          </cell>
          <cell r="T154">
            <v>0</v>
          </cell>
          <cell r="U154">
            <v>0</v>
          </cell>
          <cell r="V154" t="str">
            <v>00000010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 t="str">
            <v>X</v>
          </cell>
          <cell r="AB154">
            <v>0</v>
          </cell>
          <cell r="AC154">
            <v>0</v>
          </cell>
          <cell r="AD154" t="str">
            <v>0.00</v>
          </cell>
          <cell r="AE154" t="str">
            <v>0.00</v>
          </cell>
          <cell r="AF154">
            <v>0</v>
          </cell>
          <cell r="AG154">
            <v>0</v>
          </cell>
          <cell r="AH154">
            <v>0</v>
          </cell>
          <cell r="AI154" t="str">
            <v>Glucose Syrup-PD-44/27</v>
          </cell>
          <cell r="AJ154">
            <v>1000</v>
          </cell>
          <cell r="AK154">
            <v>56584.211000000003</v>
          </cell>
        </row>
        <row r="155">
          <cell r="C155" t="str">
            <v>M</v>
          </cell>
          <cell r="D155" t="str">
            <v>01050300OI</v>
          </cell>
          <cell r="E155" t="str">
            <v>Glucose Syrup-PD-44/27</v>
          </cell>
          <cell r="F155" t="str">
            <v>5320</v>
          </cell>
          <cell r="G155" t="str">
            <v>1</v>
          </cell>
          <cell r="H155" t="str">
            <v>1</v>
          </cell>
          <cell r="I155" t="str">
            <v>Glucose Syrup-PD-44/27</v>
          </cell>
          <cell r="J155" t="str">
            <v>TO</v>
          </cell>
          <cell r="K155" t="str">
            <v>0110</v>
          </cell>
          <cell r="L155" t="str">
            <v>L</v>
          </cell>
          <cell r="M155" t="str">
            <v>000000000000200052</v>
          </cell>
          <cell r="N155" t="str">
            <v>Steam</v>
          </cell>
          <cell r="O155" t="str">
            <v>TO</v>
          </cell>
          <cell r="P155" t="str">
            <v>X</v>
          </cell>
          <cell r="Q155" t="str">
            <v>01.09.2009</v>
          </cell>
          <cell r="R155" t="str">
            <v>31.12.9999</v>
          </cell>
          <cell r="S155" t="str">
            <v>500000000106</v>
          </cell>
          <cell r="T155">
            <v>0</v>
          </cell>
          <cell r="U155">
            <v>0</v>
          </cell>
          <cell r="V155" t="str">
            <v>00000011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 t="str">
            <v>X</v>
          </cell>
          <cell r="AB155">
            <v>0</v>
          </cell>
          <cell r="AC155">
            <v>0</v>
          </cell>
          <cell r="AD155" t="str">
            <v>0.00</v>
          </cell>
          <cell r="AE155" t="str">
            <v>0.00</v>
          </cell>
          <cell r="AF155">
            <v>0</v>
          </cell>
          <cell r="AG155">
            <v>0</v>
          </cell>
          <cell r="AH155">
            <v>0</v>
          </cell>
          <cell r="AI155" t="str">
            <v>Glucose Syrup-PD-44/27</v>
          </cell>
          <cell r="AJ155">
            <v>1000</v>
          </cell>
          <cell r="AK155">
            <v>1741.0530000000001</v>
          </cell>
        </row>
        <row r="156">
          <cell r="C156" t="str">
            <v>M</v>
          </cell>
          <cell r="D156" t="str">
            <v>01050300OI</v>
          </cell>
          <cell r="E156" t="str">
            <v>Glucose Syrup-PD-44/27</v>
          </cell>
          <cell r="F156" t="str">
            <v>5320</v>
          </cell>
          <cell r="G156" t="str">
            <v>1</v>
          </cell>
          <cell r="H156" t="str">
            <v>1</v>
          </cell>
          <cell r="I156" t="str">
            <v>Glucose Syrup-PD-44/27</v>
          </cell>
          <cell r="J156" t="str">
            <v>TO</v>
          </cell>
          <cell r="K156" t="str">
            <v>0120</v>
          </cell>
          <cell r="L156" t="str">
            <v>L</v>
          </cell>
          <cell r="M156" t="str">
            <v>000000000000600192</v>
          </cell>
          <cell r="N156" t="str">
            <v>Plastic Drum 200 Liter HI90</v>
          </cell>
          <cell r="O156" t="str">
            <v>EA</v>
          </cell>
          <cell r="P156">
            <v>0</v>
          </cell>
          <cell r="Q156" t="str">
            <v>01.09.2009</v>
          </cell>
          <cell r="R156" t="str">
            <v>31.12.9999</v>
          </cell>
          <cell r="S156" t="str">
            <v>500000000106</v>
          </cell>
          <cell r="T156">
            <v>0</v>
          </cell>
          <cell r="U156">
            <v>0</v>
          </cell>
          <cell r="V156" t="str">
            <v>00000012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 t="str">
            <v>X</v>
          </cell>
          <cell r="AB156">
            <v>0</v>
          </cell>
          <cell r="AC156">
            <v>0</v>
          </cell>
          <cell r="AD156" t="str">
            <v>0.00</v>
          </cell>
          <cell r="AE156" t="str">
            <v>0.00</v>
          </cell>
          <cell r="AF156">
            <v>0</v>
          </cell>
          <cell r="AG156">
            <v>0</v>
          </cell>
          <cell r="AH156">
            <v>0</v>
          </cell>
          <cell r="AI156" t="str">
            <v>Glucose Syrup-PD-44/27</v>
          </cell>
          <cell r="AJ156">
            <v>1000</v>
          </cell>
          <cell r="AK156">
            <v>3333.3330000000001</v>
          </cell>
        </row>
        <row r="157">
          <cell r="C157" t="str">
            <v>M</v>
          </cell>
          <cell r="D157" t="str">
            <v>01050301AB</v>
          </cell>
          <cell r="E157" t="str">
            <v>Glucose Syrup-BK-44/27</v>
          </cell>
          <cell r="F157" t="str">
            <v>5320</v>
          </cell>
          <cell r="G157" t="str">
            <v>1</v>
          </cell>
          <cell r="H157" t="str">
            <v>1</v>
          </cell>
          <cell r="I157" t="str">
            <v>Glucose Syrup 43 Be' /Tanker Chavanaphat</v>
          </cell>
          <cell r="J157" t="str">
            <v>TO</v>
          </cell>
          <cell r="K157" t="str">
            <v>0010</v>
          </cell>
          <cell r="L157" t="str">
            <v>L</v>
          </cell>
          <cell r="M157" t="str">
            <v>000000000000200050</v>
          </cell>
          <cell r="N157" t="str">
            <v>Slurry</v>
          </cell>
          <cell r="O157" t="str">
            <v>TO</v>
          </cell>
          <cell r="P157" t="str">
            <v>X</v>
          </cell>
          <cell r="Q157" t="str">
            <v>05.07.2012</v>
          </cell>
          <cell r="R157" t="str">
            <v>31.12.9999</v>
          </cell>
          <cell r="S157">
            <v>0</v>
          </cell>
          <cell r="T157">
            <v>0</v>
          </cell>
          <cell r="U157">
            <v>0</v>
          </cell>
          <cell r="V157" t="str">
            <v>00000001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 t="str">
            <v>X</v>
          </cell>
          <cell r="AB157">
            <v>0</v>
          </cell>
          <cell r="AC157">
            <v>0</v>
          </cell>
          <cell r="AD157" t="str">
            <v>0.00</v>
          </cell>
          <cell r="AE157" t="str">
            <v>0.00</v>
          </cell>
          <cell r="AF157">
            <v>0</v>
          </cell>
          <cell r="AG157">
            <v>0</v>
          </cell>
          <cell r="AH157">
            <v>0</v>
          </cell>
          <cell r="AI157" t="str">
            <v>Glucose Syrup-BK-44/27</v>
          </cell>
          <cell r="AJ157">
            <v>1000</v>
          </cell>
          <cell r="AK157">
            <v>1860.412</v>
          </cell>
        </row>
        <row r="158">
          <cell r="C158" t="str">
            <v>M</v>
          </cell>
          <cell r="D158" t="str">
            <v>01050301AB</v>
          </cell>
          <cell r="E158" t="str">
            <v>Glucose Syrup-BK-44/27</v>
          </cell>
          <cell r="F158" t="str">
            <v>5320</v>
          </cell>
          <cell r="G158" t="str">
            <v>1</v>
          </cell>
          <cell r="H158" t="str">
            <v>1</v>
          </cell>
          <cell r="I158" t="str">
            <v>Glucose Syrup 43 Be' /Tanker Chavanaphat</v>
          </cell>
          <cell r="J158" t="str">
            <v>TO</v>
          </cell>
          <cell r="K158" t="str">
            <v>0030</v>
          </cell>
          <cell r="L158" t="str">
            <v>L</v>
          </cell>
          <cell r="M158" t="str">
            <v>000000000000250152</v>
          </cell>
          <cell r="N158" t="str">
            <v>Sodium Matabisulphite 25kg.</v>
          </cell>
          <cell r="O158" t="str">
            <v>KG</v>
          </cell>
          <cell r="P158">
            <v>0</v>
          </cell>
          <cell r="Q158" t="str">
            <v>05.07.2012</v>
          </cell>
          <cell r="R158" t="str">
            <v>31.12.9999</v>
          </cell>
          <cell r="S158">
            <v>0</v>
          </cell>
          <cell r="T158">
            <v>0</v>
          </cell>
          <cell r="U158">
            <v>0</v>
          </cell>
          <cell r="V158" t="str">
            <v>00000002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 t="str">
            <v>X</v>
          </cell>
          <cell r="AB158">
            <v>0</v>
          </cell>
          <cell r="AC158">
            <v>0</v>
          </cell>
          <cell r="AD158" t="str">
            <v>0.00</v>
          </cell>
          <cell r="AE158" t="str">
            <v>0.00</v>
          </cell>
          <cell r="AF158">
            <v>0</v>
          </cell>
          <cell r="AG158">
            <v>0</v>
          </cell>
          <cell r="AH158">
            <v>0</v>
          </cell>
          <cell r="AI158" t="str">
            <v>Glucose Syrup-BK-44/27</v>
          </cell>
          <cell r="AJ158">
            <v>1000</v>
          </cell>
          <cell r="AK158">
            <v>667.51599999999996</v>
          </cell>
        </row>
        <row r="159">
          <cell r="C159" t="str">
            <v>M</v>
          </cell>
          <cell r="D159" t="str">
            <v>01050301AB</v>
          </cell>
          <cell r="E159" t="str">
            <v>Glucose Syrup-BK-44/27</v>
          </cell>
          <cell r="F159" t="str">
            <v>5320</v>
          </cell>
          <cell r="G159" t="str">
            <v>1</v>
          </cell>
          <cell r="H159" t="str">
            <v>1</v>
          </cell>
          <cell r="I159" t="str">
            <v>Glucose Syrup 43 Be' /Tanker Chavanaphat</v>
          </cell>
          <cell r="J159" t="str">
            <v>TO</v>
          </cell>
          <cell r="K159" t="str">
            <v>0040</v>
          </cell>
          <cell r="L159" t="str">
            <v>L</v>
          </cell>
          <cell r="M159" t="str">
            <v>000000000000250160</v>
          </cell>
          <cell r="N159" t="str">
            <v>Hydrochloric  Acid 35%</v>
          </cell>
          <cell r="O159" t="str">
            <v>KG</v>
          </cell>
          <cell r="P159">
            <v>0</v>
          </cell>
          <cell r="Q159" t="str">
            <v>05.07.2012</v>
          </cell>
          <cell r="R159" t="str">
            <v>31.12.9999</v>
          </cell>
          <cell r="S159">
            <v>0</v>
          </cell>
          <cell r="T159">
            <v>0</v>
          </cell>
          <cell r="U159">
            <v>0</v>
          </cell>
          <cell r="V159" t="str">
            <v>00000003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 t="str">
            <v>X</v>
          </cell>
          <cell r="AB159">
            <v>0</v>
          </cell>
          <cell r="AC159">
            <v>0</v>
          </cell>
          <cell r="AD159" t="str">
            <v>0.00</v>
          </cell>
          <cell r="AE159" t="str">
            <v>0.00</v>
          </cell>
          <cell r="AF159">
            <v>0</v>
          </cell>
          <cell r="AG159">
            <v>0</v>
          </cell>
          <cell r="AH159">
            <v>0</v>
          </cell>
          <cell r="AI159" t="str">
            <v>Glucose Syrup-BK-44/27</v>
          </cell>
          <cell r="AJ159">
            <v>1000</v>
          </cell>
          <cell r="AK159">
            <v>38510.525999999998</v>
          </cell>
        </row>
        <row r="160">
          <cell r="C160" t="str">
            <v>M</v>
          </cell>
          <cell r="D160" t="str">
            <v>01050301AB</v>
          </cell>
          <cell r="E160" t="str">
            <v>Glucose Syrup-BK-44/27</v>
          </cell>
          <cell r="F160" t="str">
            <v>5320</v>
          </cell>
          <cell r="G160" t="str">
            <v>1</v>
          </cell>
          <cell r="H160" t="str">
            <v>1</v>
          </cell>
          <cell r="I160" t="str">
            <v>Glucose Syrup 43 Be' /Tanker Chavanaphat</v>
          </cell>
          <cell r="J160" t="str">
            <v>TO</v>
          </cell>
          <cell r="K160" t="str">
            <v>0050</v>
          </cell>
          <cell r="L160" t="str">
            <v>L</v>
          </cell>
          <cell r="M160" t="str">
            <v>000000000000250187</v>
          </cell>
          <cell r="N160" t="str">
            <v>Sodium  Hydroxide (โซดาไฟ) 50%</v>
          </cell>
          <cell r="O160" t="str">
            <v>KG</v>
          </cell>
          <cell r="P160">
            <v>0</v>
          </cell>
          <cell r="Q160" t="str">
            <v>05.07.2012</v>
          </cell>
          <cell r="R160" t="str">
            <v>31.12.9999</v>
          </cell>
          <cell r="S160">
            <v>0</v>
          </cell>
          <cell r="T160">
            <v>0</v>
          </cell>
          <cell r="U160">
            <v>0</v>
          </cell>
          <cell r="V160" t="str">
            <v>00000004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 t="str">
            <v>X</v>
          </cell>
          <cell r="AB160">
            <v>0</v>
          </cell>
          <cell r="AC160">
            <v>0</v>
          </cell>
          <cell r="AD160" t="str">
            <v>0.00</v>
          </cell>
          <cell r="AE160" t="str">
            <v>0.00</v>
          </cell>
          <cell r="AF160">
            <v>0</v>
          </cell>
          <cell r="AG160">
            <v>0</v>
          </cell>
          <cell r="AH160">
            <v>0</v>
          </cell>
          <cell r="AI160" t="str">
            <v>Glucose Syrup-BK-44/27</v>
          </cell>
          <cell r="AJ160">
            <v>1000</v>
          </cell>
          <cell r="AK160">
            <v>34231.578999999998</v>
          </cell>
        </row>
        <row r="161">
          <cell r="C161" t="str">
            <v>M</v>
          </cell>
          <cell r="D161" t="str">
            <v>01050301AB</v>
          </cell>
          <cell r="E161" t="str">
            <v>Glucose Syrup-BK-44/27</v>
          </cell>
          <cell r="F161" t="str">
            <v>5320</v>
          </cell>
          <cell r="G161" t="str">
            <v>1</v>
          </cell>
          <cell r="H161" t="str">
            <v>1</v>
          </cell>
          <cell r="I161" t="str">
            <v>Glucose Syrup 43 Be' /Tanker Chavanaphat</v>
          </cell>
          <cell r="J161" t="str">
            <v>TO</v>
          </cell>
          <cell r="K161" t="str">
            <v>0060</v>
          </cell>
          <cell r="L161" t="str">
            <v>L</v>
          </cell>
          <cell r="M161" t="str">
            <v>000000000000250631</v>
          </cell>
          <cell r="N161" t="str">
            <v>Activated Carbon S4W10LT-01 (20 kg/Bag)</v>
          </cell>
          <cell r="O161" t="str">
            <v>KG</v>
          </cell>
          <cell r="P161">
            <v>0</v>
          </cell>
          <cell r="Q161" t="str">
            <v>03.01.2013</v>
          </cell>
          <cell r="R161" t="str">
            <v>31.12.9999</v>
          </cell>
          <cell r="S161" t="str">
            <v>500000000603</v>
          </cell>
          <cell r="T161">
            <v>0</v>
          </cell>
          <cell r="U161">
            <v>0</v>
          </cell>
          <cell r="V161" t="str">
            <v>00000005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 t="str">
            <v>X</v>
          </cell>
          <cell r="AB161">
            <v>0</v>
          </cell>
          <cell r="AC161">
            <v>0</v>
          </cell>
          <cell r="AD161" t="str">
            <v>0.00</v>
          </cell>
          <cell r="AE161" t="str">
            <v>0.00</v>
          </cell>
          <cell r="AF161">
            <v>0</v>
          </cell>
          <cell r="AG161">
            <v>0</v>
          </cell>
          <cell r="AH161">
            <v>0</v>
          </cell>
          <cell r="AI161" t="str">
            <v>Glucose Syrup-BK-44/27</v>
          </cell>
          <cell r="AJ161">
            <v>1000</v>
          </cell>
          <cell r="AK161">
            <v>225</v>
          </cell>
        </row>
        <row r="162">
          <cell r="C162" t="str">
            <v>M</v>
          </cell>
          <cell r="D162" t="str">
            <v>01050301AB</v>
          </cell>
          <cell r="E162" t="str">
            <v>Glucose Syrup-BK-44/27</v>
          </cell>
          <cell r="F162" t="str">
            <v>5320</v>
          </cell>
          <cell r="G162" t="str">
            <v>1</v>
          </cell>
          <cell r="H162" t="str">
            <v>1</v>
          </cell>
          <cell r="I162" t="str">
            <v>Glucose Syrup 43 Be' /Tanker Chavanaphat</v>
          </cell>
          <cell r="J162" t="str">
            <v>TO</v>
          </cell>
          <cell r="K162" t="str">
            <v>0070</v>
          </cell>
          <cell r="L162" t="str">
            <v>L</v>
          </cell>
          <cell r="M162" t="str">
            <v>000000000000250814</v>
          </cell>
          <cell r="N162" t="str">
            <v>Filter Aid K700  20kg.</v>
          </cell>
          <cell r="O162" t="str">
            <v>KG</v>
          </cell>
          <cell r="P162">
            <v>0</v>
          </cell>
          <cell r="Q162" t="str">
            <v>05.07.2012</v>
          </cell>
          <cell r="R162" t="str">
            <v>31.12.9999</v>
          </cell>
          <cell r="S162">
            <v>0</v>
          </cell>
          <cell r="T162">
            <v>0</v>
          </cell>
          <cell r="U162">
            <v>0</v>
          </cell>
          <cell r="V162" t="str">
            <v>00000006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 t="str">
            <v>X</v>
          </cell>
          <cell r="AB162">
            <v>0</v>
          </cell>
          <cell r="AC162">
            <v>0</v>
          </cell>
          <cell r="AD162" t="str">
            <v>0.00</v>
          </cell>
          <cell r="AE162" t="str">
            <v>0.00</v>
          </cell>
          <cell r="AF162">
            <v>0</v>
          </cell>
          <cell r="AG162">
            <v>0</v>
          </cell>
          <cell r="AH162">
            <v>0</v>
          </cell>
          <cell r="AI162" t="str">
            <v>Glucose Syrup-BK-44/27</v>
          </cell>
          <cell r="AJ162">
            <v>1000</v>
          </cell>
          <cell r="AK162">
            <v>8557.8950000000004</v>
          </cell>
        </row>
        <row r="163">
          <cell r="C163" t="str">
            <v>M</v>
          </cell>
          <cell r="D163" t="str">
            <v>01050301AB</v>
          </cell>
          <cell r="E163" t="str">
            <v>Glucose Syrup-BK-44/27</v>
          </cell>
          <cell r="F163" t="str">
            <v>5320</v>
          </cell>
          <cell r="G163" t="str">
            <v>1</v>
          </cell>
          <cell r="H163" t="str">
            <v>1</v>
          </cell>
          <cell r="I163" t="str">
            <v>Glucose Syrup 43 Be' /Tanker Chavanaphat</v>
          </cell>
          <cell r="J163" t="str">
            <v>TO</v>
          </cell>
          <cell r="K163" t="str">
            <v>0080</v>
          </cell>
          <cell r="L163" t="str">
            <v>L</v>
          </cell>
          <cell r="M163" t="str">
            <v>000000000000250162</v>
          </cell>
          <cell r="N163" t="str">
            <v>Sodium  Carbonate 20 Kg./Bag</v>
          </cell>
          <cell r="O163" t="str">
            <v>KG</v>
          </cell>
          <cell r="P163">
            <v>0</v>
          </cell>
          <cell r="Q163" t="str">
            <v>05.07.2012</v>
          </cell>
          <cell r="R163" t="str">
            <v>31.12.9999</v>
          </cell>
          <cell r="S163">
            <v>0</v>
          </cell>
          <cell r="T163">
            <v>0</v>
          </cell>
          <cell r="U163">
            <v>0</v>
          </cell>
          <cell r="V163" t="str">
            <v>00000007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 t="str">
            <v>X</v>
          </cell>
          <cell r="AB163">
            <v>0</v>
          </cell>
          <cell r="AC163">
            <v>0</v>
          </cell>
          <cell r="AD163" t="str">
            <v>0.00</v>
          </cell>
          <cell r="AE163" t="str">
            <v>0.00</v>
          </cell>
          <cell r="AF163">
            <v>0</v>
          </cell>
          <cell r="AG163">
            <v>0</v>
          </cell>
          <cell r="AH163">
            <v>0</v>
          </cell>
          <cell r="AI163" t="str">
            <v>Glucose Syrup-BK-44/27</v>
          </cell>
          <cell r="AJ163">
            <v>1000</v>
          </cell>
          <cell r="AK163">
            <v>599.053</v>
          </cell>
        </row>
        <row r="164">
          <cell r="C164" t="str">
            <v>M</v>
          </cell>
          <cell r="D164" t="str">
            <v>01050301AB</v>
          </cell>
          <cell r="E164" t="str">
            <v>Glucose Syrup-BK-44/27</v>
          </cell>
          <cell r="F164" t="str">
            <v>5320</v>
          </cell>
          <cell r="G164" t="str">
            <v>1</v>
          </cell>
          <cell r="H164" t="str">
            <v>1</v>
          </cell>
          <cell r="I164" t="str">
            <v>Glucose Syrup 43 Be' /Tanker Chavanaphat</v>
          </cell>
          <cell r="J164" t="str">
            <v>TO</v>
          </cell>
          <cell r="K164" t="str">
            <v>0090</v>
          </cell>
          <cell r="L164" t="str">
            <v>L</v>
          </cell>
          <cell r="M164" t="str">
            <v>000000000000200053</v>
          </cell>
          <cell r="N164" t="str">
            <v>Treated Water</v>
          </cell>
          <cell r="O164" t="str">
            <v>M3</v>
          </cell>
          <cell r="P164" t="str">
            <v>X</v>
          </cell>
          <cell r="Q164" t="str">
            <v>05.07.2012</v>
          </cell>
          <cell r="R164" t="str">
            <v>31.12.9999</v>
          </cell>
          <cell r="S164">
            <v>0</v>
          </cell>
          <cell r="T164">
            <v>0</v>
          </cell>
          <cell r="U164">
            <v>0</v>
          </cell>
          <cell r="V164" t="str">
            <v>00000008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 t="str">
            <v>X</v>
          </cell>
          <cell r="AB164">
            <v>0</v>
          </cell>
          <cell r="AC164">
            <v>0</v>
          </cell>
          <cell r="AD164" t="str">
            <v>0.00</v>
          </cell>
          <cell r="AE164" t="str">
            <v>0.00</v>
          </cell>
          <cell r="AF164">
            <v>0</v>
          </cell>
          <cell r="AG164">
            <v>0</v>
          </cell>
          <cell r="AH164">
            <v>0</v>
          </cell>
          <cell r="AI164" t="str">
            <v>Glucose Syrup-BK-44/27</v>
          </cell>
          <cell r="AJ164">
            <v>1000</v>
          </cell>
          <cell r="AK164">
            <v>8557.8950000000004</v>
          </cell>
        </row>
        <row r="165">
          <cell r="C165" t="str">
            <v>M</v>
          </cell>
          <cell r="D165" t="str">
            <v>01050301AB</v>
          </cell>
          <cell r="E165" t="str">
            <v>Glucose Syrup-BK-44/27</v>
          </cell>
          <cell r="F165" t="str">
            <v>5320</v>
          </cell>
          <cell r="G165" t="str">
            <v>1</v>
          </cell>
          <cell r="H165" t="str">
            <v>1</v>
          </cell>
          <cell r="I165" t="str">
            <v>Glucose Syrup 43 Be' /Tanker Chavanaphat</v>
          </cell>
          <cell r="J165" t="str">
            <v>TO</v>
          </cell>
          <cell r="K165" t="str">
            <v>0100</v>
          </cell>
          <cell r="L165" t="str">
            <v>L</v>
          </cell>
          <cell r="M165" t="str">
            <v>000000000000250176</v>
          </cell>
          <cell r="N165" t="str">
            <v>Electricity</v>
          </cell>
          <cell r="O165" t="str">
            <v>KWH</v>
          </cell>
          <cell r="P165">
            <v>0</v>
          </cell>
          <cell r="Q165" t="str">
            <v>05.07.2012</v>
          </cell>
          <cell r="R165" t="str">
            <v>31.12.9999</v>
          </cell>
          <cell r="S165">
            <v>0</v>
          </cell>
          <cell r="T165">
            <v>0</v>
          </cell>
          <cell r="U165">
            <v>0</v>
          </cell>
          <cell r="V165" t="str">
            <v>00000009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 t="str">
            <v>X</v>
          </cell>
          <cell r="AB165">
            <v>0</v>
          </cell>
          <cell r="AC165">
            <v>0</v>
          </cell>
          <cell r="AD165" t="str">
            <v>0.00</v>
          </cell>
          <cell r="AE165" t="str">
            <v>0.00</v>
          </cell>
          <cell r="AF165">
            <v>0</v>
          </cell>
          <cell r="AG165">
            <v>0</v>
          </cell>
          <cell r="AH165">
            <v>0</v>
          </cell>
          <cell r="AI165" t="str">
            <v>Glucose Syrup-BK-44/27</v>
          </cell>
          <cell r="AJ165">
            <v>1000</v>
          </cell>
          <cell r="AK165">
            <v>55626.315999999999</v>
          </cell>
        </row>
        <row r="166">
          <cell r="C166" t="str">
            <v>M</v>
          </cell>
          <cell r="D166" t="str">
            <v>01050301AB</v>
          </cell>
          <cell r="E166" t="str">
            <v>Glucose Syrup-BK-44/27</v>
          </cell>
          <cell r="F166" t="str">
            <v>5320</v>
          </cell>
          <cell r="G166" t="str">
            <v>1</v>
          </cell>
          <cell r="H166" t="str">
            <v>1</v>
          </cell>
          <cell r="I166" t="str">
            <v>Glucose Syrup 43 Be' /Tanker Chavanaphat</v>
          </cell>
          <cell r="J166" t="str">
            <v>TO</v>
          </cell>
          <cell r="K166" t="str">
            <v>0110</v>
          </cell>
          <cell r="L166" t="str">
            <v>L</v>
          </cell>
          <cell r="M166" t="str">
            <v>000000000000200052</v>
          </cell>
          <cell r="N166" t="str">
            <v>Steam</v>
          </cell>
          <cell r="O166" t="str">
            <v>TO</v>
          </cell>
          <cell r="P166" t="str">
            <v>X</v>
          </cell>
          <cell r="Q166" t="str">
            <v>05.07.2012</v>
          </cell>
          <cell r="R166" t="str">
            <v>31.12.9999</v>
          </cell>
          <cell r="S166">
            <v>0</v>
          </cell>
          <cell r="T166">
            <v>0</v>
          </cell>
          <cell r="U166">
            <v>0</v>
          </cell>
          <cell r="V166" t="str">
            <v>00000010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 t="str">
            <v>X</v>
          </cell>
          <cell r="AB166">
            <v>0</v>
          </cell>
          <cell r="AC166">
            <v>0</v>
          </cell>
          <cell r="AD166" t="str">
            <v>0.00</v>
          </cell>
          <cell r="AE166" t="str">
            <v>0.00</v>
          </cell>
          <cell r="AF166">
            <v>0</v>
          </cell>
          <cell r="AG166">
            <v>0</v>
          </cell>
          <cell r="AH166">
            <v>0</v>
          </cell>
          <cell r="AI166" t="str">
            <v>Glucose Syrup-BK-44/27</v>
          </cell>
          <cell r="AJ166">
            <v>1000</v>
          </cell>
          <cell r="AK166">
            <v>1711.579</v>
          </cell>
        </row>
        <row r="167">
          <cell r="C167" t="str">
            <v>M</v>
          </cell>
          <cell r="D167" t="str">
            <v>01050301AB</v>
          </cell>
          <cell r="E167" t="str">
            <v>Glucose Syrup-BK-44/27</v>
          </cell>
          <cell r="F167" t="str">
            <v>5320</v>
          </cell>
          <cell r="G167" t="str">
            <v>1</v>
          </cell>
          <cell r="H167" t="str">
            <v>1</v>
          </cell>
          <cell r="I167" t="str">
            <v>Glucose Syrup 43 Be' /Tanker Chavanaphat</v>
          </cell>
          <cell r="J167" t="str">
            <v>TO</v>
          </cell>
          <cell r="K167" t="str">
            <v>0120</v>
          </cell>
          <cell r="L167" t="str">
            <v>L</v>
          </cell>
          <cell r="M167" t="str">
            <v>000000000000250166</v>
          </cell>
          <cell r="N167" t="str">
            <v>Termamyl Classic (NON GMOS) 30kg./DR.</v>
          </cell>
          <cell r="O167" t="str">
            <v>KG</v>
          </cell>
          <cell r="P167">
            <v>0</v>
          </cell>
          <cell r="Q167" t="str">
            <v>05.07.2012</v>
          </cell>
          <cell r="R167" t="str">
            <v>31.12.9999</v>
          </cell>
          <cell r="S167">
            <v>0</v>
          </cell>
          <cell r="T167">
            <v>0</v>
          </cell>
          <cell r="U167">
            <v>0</v>
          </cell>
          <cell r="V167" t="str">
            <v>00000011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 t="str">
            <v>X</v>
          </cell>
          <cell r="AB167">
            <v>0</v>
          </cell>
          <cell r="AC167">
            <v>0</v>
          </cell>
          <cell r="AD167" t="str">
            <v>0.00</v>
          </cell>
          <cell r="AE167" t="str">
            <v>0.00</v>
          </cell>
          <cell r="AF167">
            <v>0</v>
          </cell>
          <cell r="AG167">
            <v>0</v>
          </cell>
          <cell r="AH167">
            <v>0</v>
          </cell>
          <cell r="AI167" t="str">
            <v>Glucose Syrup-BK-44/27</v>
          </cell>
          <cell r="AJ167">
            <v>1000</v>
          </cell>
          <cell r="AK167">
            <v>546</v>
          </cell>
        </row>
        <row r="168">
          <cell r="C168" t="str">
            <v>M</v>
          </cell>
          <cell r="D168" t="str">
            <v>01050301AB</v>
          </cell>
          <cell r="E168" t="str">
            <v>Glucose Syrup-BK-44/27</v>
          </cell>
          <cell r="F168" t="str">
            <v>5320</v>
          </cell>
          <cell r="G168" t="str">
            <v>1</v>
          </cell>
          <cell r="H168" t="str">
            <v>1</v>
          </cell>
          <cell r="I168" t="str">
            <v>Glucose Syrup 43 Be' /Tanker Chavanaphat</v>
          </cell>
          <cell r="J168" t="str">
            <v>TO</v>
          </cell>
          <cell r="K168" t="str">
            <v>0130</v>
          </cell>
          <cell r="L168" t="str">
            <v>L</v>
          </cell>
          <cell r="M168" t="str">
            <v>000000000000250750</v>
          </cell>
          <cell r="N168" t="str">
            <v>Activated Carbon YL303(20kg/bag)</v>
          </cell>
          <cell r="O168" t="str">
            <v>KG</v>
          </cell>
          <cell r="P168">
            <v>0</v>
          </cell>
          <cell r="Q168" t="str">
            <v>03.01.2013</v>
          </cell>
          <cell r="R168" t="str">
            <v>31.12.9999</v>
          </cell>
          <cell r="S168" t="str">
            <v>500000000603</v>
          </cell>
          <cell r="T168">
            <v>0</v>
          </cell>
          <cell r="U168">
            <v>0</v>
          </cell>
          <cell r="V168" t="str">
            <v>00000013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 t="str">
            <v>X</v>
          </cell>
          <cell r="AB168">
            <v>0</v>
          </cell>
          <cell r="AC168">
            <v>0</v>
          </cell>
          <cell r="AD168" t="str">
            <v>0.00</v>
          </cell>
          <cell r="AE168" t="str">
            <v>0.00</v>
          </cell>
          <cell r="AF168">
            <v>0</v>
          </cell>
          <cell r="AG168">
            <v>0</v>
          </cell>
          <cell r="AH168">
            <v>0</v>
          </cell>
          <cell r="AI168" t="str">
            <v>Glucose Syrup-BK-44/27</v>
          </cell>
          <cell r="AJ168">
            <v>1000</v>
          </cell>
          <cell r="AK168">
            <v>675</v>
          </cell>
        </row>
        <row r="169">
          <cell r="C169" t="str">
            <v>M</v>
          </cell>
          <cell r="D169" t="str">
            <v>01400300AB</v>
          </cell>
          <cell r="E169" t="str">
            <v>Glucose Syrup-BK-39/40</v>
          </cell>
          <cell r="F169" t="str">
            <v>5320</v>
          </cell>
          <cell r="G169" t="str">
            <v>1</v>
          </cell>
          <cell r="H169" t="str">
            <v>1</v>
          </cell>
          <cell r="I169" t="str">
            <v>Glucose Syrup 39 Be'/Tanker-TB</v>
          </cell>
          <cell r="J169" t="str">
            <v>TO</v>
          </cell>
          <cell r="K169" t="str">
            <v>0010</v>
          </cell>
          <cell r="L169" t="str">
            <v>L</v>
          </cell>
          <cell r="M169" t="str">
            <v>000000000000200050</v>
          </cell>
          <cell r="N169" t="str">
            <v>Slurry</v>
          </cell>
          <cell r="O169" t="str">
            <v>TO</v>
          </cell>
          <cell r="P169" t="str">
            <v>X</v>
          </cell>
          <cell r="Q169" t="str">
            <v>01.09.2009</v>
          </cell>
          <cell r="R169" t="str">
            <v>31.12.9999</v>
          </cell>
          <cell r="S169" t="str">
            <v>500000000106</v>
          </cell>
          <cell r="T169">
            <v>0</v>
          </cell>
          <cell r="U169">
            <v>0</v>
          </cell>
          <cell r="V169" t="str">
            <v>00000001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 t="str">
            <v>X</v>
          </cell>
          <cell r="AB169">
            <v>0</v>
          </cell>
          <cell r="AC169">
            <v>0</v>
          </cell>
          <cell r="AD169" t="str">
            <v>0.00</v>
          </cell>
          <cell r="AE169" t="str">
            <v>0.00</v>
          </cell>
          <cell r="AF169">
            <v>0</v>
          </cell>
          <cell r="AG169">
            <v>0</v>
          </cell>
          <cell r="AH169">
            <v>0</v>
          </cell>
          <cell r="AI169" t="str">
            <v>Glucose Syrup-BK-39/40</v>
          </cell>
          <cell r="AJ169">
            <v>1000</v>
          </cell>
          <cell r="AK169">
            <v>1702.5170000000001</v>
          </cell>
        </row>
        <row r="170">
          <cell r="C170" t="str">
            <v>M</v>
          </cell>
          <cell r="D170" t="str">
            <v>01400300AB</v>
          </cell>
          <cell r="E170" t="str">
            <v>Glucose Syrup-BK-39/40</v>
          </cell>
          <cell r="F170" t="str">
            <v>5320</v>
          </cell>
          <cell r="G170" t="str">
            <v>1</v>
          </cell>
          <cell r="H170" t="str">
            <v>1</v>
          </cell>
          <cell r="I170" t="str">
            <v>Glucose Syrup 39 Be'/Tanker-TB</v>
          </cell>
          <cell r="J170" t="str">
            <v>TO</v>
          </cell>
          <cell r="K170" t="str">
            <v>0020</v>
          </cell>
          <cell r="L170" t="str">
            <v>L</v>
          </cell>
          <cell r="M170" t="str">
            <v>000000000000250164</v>
          </cell>
          <cell r="N170" t="str">
            <v>Liquozyme Supra (gallon/30kg.)</v>
          </cell>
          <cell r="O170" t="str">
            <v>KG</v>
          </cell>
          <cell r="P170">
            <v>0</v>
          </cell>
          <cell r="Q170" t="str">
            <v>01.09.2009</v>
          </cell>
          <cell r="R170" t="str">
            <v>31.12.9999</v>
          </cell>
          <cell r="S170" t="str">
            <v>500000000106</v>
          </cell>
          <cell r="T170">
            <v>0</v>
          </cell>
          <cell r="U170">
            <v>0</v>
          </cell>
          <cell r="V170" t="str">
            <v>00000002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 t="str">
            <v>X</v>
          </cell>
          <cell r="AB170">
            <v>0</v>
          </cell>
          <cell r="AC170">
            <v>0</v>
          </cell>
          <cell r="AD170" t="str">
            <v>0.00</v>
          </cell>
          <cell r="AE170" t="str">
            <v>0.00</v>
          </cell>
          <cell r="AF170">
            <v>0</v>
          </cell>
          <cell r="AG170">
            <v>0</v>
          </cell>
          <cell r="AH170">
            <v>0</v>
          </cell>
          <cell r="AI170" t="str">
            <v>Glucose Syrup-BK-39/40</v>
          </cell>
          <cell r="AJ170">
            <v>1000</v>
          </cell>
          <cell r="AK170">
            <v>469.89499999999998</v>
          </cell>
        </row>
        <row r="171">
          <cell r="C171" t="str">
            <v>M</v>
          </cell>
          <cell r="D171" t="str">
            <v>01400300AB</v>
          </cell>
          <cell r="E171" t="str">
            <v>Glucose Syrup-BK-39/40</v>
          </cell>
          <cell r="F171" t="str">
            <v>5320</v>
          </cell>
          <cell r="G171" t="str">
            <v>1</v>
          </cell>
          <cell r="H171" t="str">
            <v>1</v>
          </cell>
          <cell r="I171" t="str">
            <v>Glucose Syrup 39 Be'/Tanker-TB</v>
          </cell>
          <cell r="J171" t="str">
            <v>TO</v>
          </cell>
          <cell r="K171" t="str">
            <v>0030</v>
          </cell>
          <cell r="L171" t="str">
            <v>L</v>
          </cell>
          <cell r="M171" t="str">
            <v>000000000000250158</v>
          </cell>
          <cell r="N171" t="str">
            <v>Fungamyl 800L (30kg / drum)</v>
          </cell>
          <cell r="O171" t="str">
            <v>KG</v>
          </cell>
          <cell r="P171">
            <v>0</v>
          </cell>
          <cell r="Q171" t="str">
            <v>01.09.2009</v>
          </cell>
          <cell r="R171" t="str">
            <v>31.12.9999</v>
          </cell>
          <cell r="S171" t="str">
            <v>500000000106</v>
          </cell>
          <cell r="T171">
            <v>0</v>
          </cell>
          <cell r="U171">
            <v>0</v>
          </cell>
          <cell r="V171" t="str">
            <v>00000003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 t="str">
            <v>X</v>
          </cell>
          <cell r="AB171">
            <v>0</v>
          </cell>
          <cell r="AC171">
            <v>0</v>
          </cell>
          <cell r="AD171" t="str">
            <v>0.00</v>
          </cell>
          <cell r="AE171" t="str">
            <v>0.00</v>
          </cell>
          <cell r="AF171">
            <v>0</v>
          </cell>
          <cell r="AG171">
            <v>0</v>
          </cell>
          <cell r="AH171">
            <v>0</v>
          </cell>
          <cell r="AI171" t="str">
            <v>Glucose Syrup-BK-39/40</v>
          </cell>
          <cell r="AJ171">
            <v>1000</v>
          </cell>
          <cell r="AK171">
            <v>313.26299999999998</v>
          </cell>
        </row>
        <row r="172">
          <cell r="C172" t="str">
            <v>M</v>
          </cell>
          <cell r="D172" t="str">
            <v>01400300AB</v>
          </cell>
          <cell r="E172" t="str">
            <v>Glucose Syrup-BK-39/40</v>
          </cell>
          <cell r="F172" t="str">
            <v>5320</v>
          </cell>
          <cell r="G172" t="str">
            <v>1</v>
          </cell>
          <cell r="H172" t="str">
            <v>1</v>
          </cell>
          <cell r="I172" t="str">
            <v>Glucose Syrup 39 Be'/Tanker-TB</v>
          </cell>
          <cell r="J172" t="str">
            <v>TO</v>
          </cell>
          <cell r="K172" t="str">
            <v>0040</v>
          </cell>
          <cell r="L172" t="str">
            <v>L</v>
          </cell>
          <cell r="M172" t="str">
            <v>000000000000250152</v>
          </cell>
          <cell r="N172" t="str">
            <v>Sodium Matabisulphite 25kg.</v>
          </cell>
          <cell r="O172" t="str">
            <v>KG</v>
          </cell>
          <cell r="P172">
            <v>0</v>
          </cell>
          <cell r="Q172" t="str">
            <v>01.09.2009</v>
          </cell>
          <cell r="R172" t="str">
            <v>31.12.9999</v>
          </cell>
          <cell r="S172" t="str">
            <v>500000000106</v>
          </cell>
          <cell r="T172">
            <v>0</v>
          </cell>
          <cell r="U172">
            <v>0</v>
          </cell>
          <cell r="V172" t="str">
            <v>00000004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 t="str">
            <v>X</v>
          </cell>
          <cell r="AB172">
            <v>0</v>
          </cell>
          <cell r="AC172">
            <v>0</v>
          </cell>
          <cell r="AD172" t="str">
            <v>0.00</v>
          </cell>
          <cell r="AE172" t="str">
            <v>0.00</v>
          </cell>
          <cell r="AF172">
            <v>0</v>
          </cell>
          <cell r="AG172">
            <v>0</v>
          </cell>
          <cell r="AH172">
            <v>0</v>
          </cell>
          <cell r="AI172" t="str">
            <v>Glucose Syrup-BK-39/40</v>
          </cell>
          <cell r="AJ172">
            <v>1000</v>
          </cell>
          <cell r="AK172">
            <v>610.86300000000006</v>
          </cell>
        </row>
        <row r="173">
          <cell r="C173" t="str">
            <v>M</v>
          </cell>
          <cell r="D173" t="str">
            <v>01400300AB</v>
          </cell>
          <cell r="E173" t="str">
            <v>Glucose Syrup-BK-39/40</v>
          </cell>
          <cell r="F173" t="str">
            <v>5320</v>
          </cell>
          <cell r="G173" t="str">
            <v>1</v>
          </cell>
          <cell r="H173" t="str">
            <v>1</v>
          </cell>
          <cell r="I173" t="str">
            <v>Glucose Syrup 39 Be'/Tanker-TB</v>
          </cell>
          <cell r="J173" t="str">
            <v>TO</v>
          </cell>
          <cell r="K173" t="str">
            <v>0050</v>
          </cell>
          <cell r="L173" t="str">
            <v>L</v>
          </cell>
          <cell r="M173" t="str">
            <v>000000000000250160</v>
          </cell>
          <cell r="N173" t="str">
            <v>Hydrochloric  Acid 35%</v>
          </cell>
          <cell r="O173" t="str">
            <v>KG</v>
          </cell>
          <cell r="P173">
            <v>0</v>
          </cell>
          <cell r="Q173" t="str">
            <v>01.09.2009</v>
          </cell>
          <cell r="R173" t="str">
            <v>31.12.9999</v>
          </cell>
          <cell r="S173" t="str">
            <v>500000000106</v>
          </cell>
          <cell r="T173">
            <v>0</v>
          </cell>
          <cell r="U173">
            <v>0</v>
          </cell>
          <cell r="V173" t="str">
            <v>00000005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 t="str">
            <v>X</v>
          </cell>
          <cell r="AB173">
            <v>0</v>
          </cell>
          <cell r="AC173">
            <v>0</v>
          </cell>
          <cell r="AD173" t="str">
            <v>0.00</v>
          </cell>
          <cell r="AE173" t="str">
            <v>0.00</v>
          </cell>
          <cell r="AF173">
            <v>0</v>
          </cell>
          <cell r="AG173">
            <v>0</v>
          </cell>
          <cell r="AH173">
            <v>0</v>
          </cell>
          <cell r="AI173" t="str">
            <v>Glucose Syrup-BK-39/40</v>
          </cell>
          <cell r="AJ173">
            <v>1000</v>
          </cell>
          <cell r="AK173">
            <v>35242.105000000003</v>
          </cell>
        </row>
        <row r="174">
          <cell r="C174" t="str">
            <v>M</v>
          </cell>
          <cell r="D174" t="str">
            <v>01400300AB</v>
          </cell>
          <cell r="E174" t="str">
            <v>Glucose Syrup-BK-39/40</v>
          </cell>
          <cell r="F174" t="str">
            <v>5320</v>
          </cell>
          <cell r="G174" t="str">
            <v>1</v>
          </cell>
          <cell r="H174" t="str">
            <v>1</v>
          </cell>
          <cell r="I174" t="str">
            <v>Glucose Syrup 39 Be'/Tanker-TB</v>
          </cell>
          <cell r="J174" t="str">
            <v>TO</v>
          </cell>
          <cell r="K174" t="str">
            <v>0060</v>
          </cell>
          <cell r="L174" t="str">
            <v>L</v>
          </cell>
          <cell r="M174" t="str">
            <v>000000000000250187</v>
          </cell>
          <cell r="N174" t="str">
            <v>Sodium  Hydroxide (โซดาไฟ) 50%</v>
          </cell>
          <cell r="O174" t="str">
            <v>KG</v>
          </cell>
          <cell r="P174">
            <v>0</v>
          </cell>
          <cell r="Q174" t="str">
            <v>01.09.2009</v>
          </cell>
          <cell r="R174" t="str">
            <v>31.12.9999</v>
          </cell>
          <cell r="S174" t="str">
            <v>500000000106</v>
          </cell>
          <cell r="T174">
            <v>0</v>
          </cell>
          <cell r="U174">
            <v>0</v>
          </cell>
          <cell r="V174" t="str">
            <v>00000006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 t="str">
            <v>X</v>
          </cell>
          <cell r="AB174">
            <v>0</v>
          </cell>
          <cell r="AC174">
            <v>0</v>
          </cell>
          <cell r="AD174" t="str">
            <v>0.00</v>
          </cell>
          <cell r="AE174" t="str">
            <v>0.00</v>
          </cell>
          <cell r="AF174">
            <v>0</v>
          </cell>
          <cell r="AG174">
            <v>0</v>
          </cell>
          <cell r="AH174">
            <v>0</v>
          </cell>
          <cell r="AI174" t="str">
            <v>Glucose Syrup-BK-39/40</v>
          </cell>
          <cell r="AJ174">
            <v>1000</v>
          </cell>
          <cell r="AK174">
            <v>31326.315999999999</v>
          </cell>
        </row>
        <row r="175">
          <cell r="C175" t="str">
            <v>M</v>
          </cell>
          <cell r="D175" t="str">
            <v>01400300AB</v>
          </cell>
          <cell r="E175" t="str">
            <v>Glucose Syrup-BK-39/40</v>
          </cell>
          <cell r="F175" t="str">
            <v>5320</v>
          </cell>
          <cell r="G175" t="str">
            <v>1</v>
          </cell>
          <cell r="H175" t="str">
            <v>1</v>
          </cell>
          <cell r="I175" t="str">
            <v>Glucose Syrup 39 Be'/Tanker-TB</v>
          </cell>
          <cell r="J175" t="str">
            <v>TO</v>
          </cell>
          <cell r="K175" t="str">
            <v>0070</v>
          </cell>
          <cell r="L175" t="str">
            <v>L</v>
          </cell>
          <cell r="M175" t="str">
            <v>000000000000250750</v>
          </cell>
          <cell r="N175" t="str">
            <v>Activated Carbon YL303(20kg/bag)</v>
          </cell>
          <cell r="O175" t="str">
            <v>KG</v>
          </cell>
          <cell r="P175">
            <v>0</v>
          </cell>
          <cell r="Q175" t="str">
            <v>06.12.2012</v>
          </cell>
          <cell r="R175" t="str">
            <v>31.12.9999</v>
          </cell>
          <cell r="S175" t="str">
            <v>500000000598</v>
          </cell>
          <cell r="T175">
            <v>0</v>
          </cell>
          <cell r="U175">
            <v>0</v>
          </cell>
          <cell r="V175" t="str">
            <v>00000007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 t="str">
            <v>X</v>
          </cell>
          <cell r="AB175">
            <v>0</v>
          </cell>
          <cell r="AC175">
            <v>0</v>
          </cell>
          <cell r="AD175" t="str">
            <v>0.00</v>
          </cell>
          <cell r="AE175" t="str">
            <v>0.00</v>
          </cell>
          <cell r="AF175">
            <v>0</v>
          </cell>
          <cell r="AG175">
            <v>0</v>
          </cell>
          <cell r="AH175">
            <v>0</v>
          </cell>
          <cell r="AI175" t="str">
            <v>Glucose Syrup-BK-39/40</v>
          </cell>
          <cell r="AJ175">
            <v>1000</v>
          </cell>
          <cell r="AK175">
            <v>700</v>
          </cell>
        </row>
        <row r="176">
          <cell r="C176" t="str">
            <v>M</v>
          </cell>
          <cell r="D176" t="str">
            <v>01400300AB</v>
          </cell>
          <cell r="E176" t="str">
            <v>Glucose Syrup-BK-39/40</v>
          </cell>
          <cell r="F176" t="str">
            <v>5320</v>
          </cell>
          <cell r="G176" t="str">
            <v>1</v>
          </cell>
          <cell r="H176" t="str">
            <v>1</v>
          </cell>
          <cell r="I176" t="str">
            <v>Glucose Syrup 39 Be'/Tanker-TB</v>
          </cell>
          <cell r="J176" t="str">
            <v>TO</v>
          </cell>
          <cell r="K176" t="str">
            <v>0080</v>
          </cell>
          <cell r="L176" t="str">
            <v>L</v>
          </cell>
          <cell r="M176" t="str">
            <v>000000000000250184</v>
          </cell>
          <cell r="N176" t="str">
            <v>Filter  Aid Celatom FW-14  20kg.</v>
          </cell>
          <cell r="O176" t="str">
            <v>KG</v>
          </cell>
          <cell r="P176">
            <v>0</v>
          </cell>
          <cell r="Q176" t="str">
            <v>01.09.2009</v>
          </cell>
          <cell r="R176" t="str">
            <v>31.12.9999</v>
          </cell>
          <cell r="S176" t="str">
            <v>500000000106</v>
          </cell>
          <cell r="T176">
            <v>0</v>
          </cell>
          <cell r="U176">
            <v>0</v>
          </cell>
          <cell r="V176" t="str">
            <v>00000008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 t="str">
            <v>X</v>
          </cell>
          <cell r="AB176">
            <v>0</v>
          </cell>
          <cell r="AC176">
            <v>0</v>
          </cell>
          <cell r="AD176" t="str">
            <v>0.00</v>
          </cell>
          <cell r="AE176" t="str">
            <v>0.00</v>
          </cell>
          <cell r="AF176">
            <v>0</v>
          </cell>
          <cell r="AG176">
            <v>0</v>
          </cell>
          <cell r="AH176">
            <v>0</v>
          </cell>
          <cell r="AI176" t="str">
            <v>Glucose Syrup-BK-39/40</v>
          </cell>
          <cell r="AJ176">
            <v>1000</v>
          </cell>
          <cell r="AK176">
            <v>7831.5789999999997</v>
          </cell>
        </row>
        <row r="177">
          <cell r="C177" t="str">
            <v>M</v>
          </cell>
          <cell r="D177" t="str">
            <v>01400300AB</v>
          </cell>
          <cell r="E177" t="str">
            <v>Glucose Syrup-BK-39/40</v>
          </cell>
          <cell r="F177" t="str">
            <v>5320</v>
          </cell>
          <cell r="G177" t="str">
            <v>1</v>
          </cell>
          <cell r="H177" t="str">
            <v>1</v>
          </cell>
          <cell r="I177" t="str">
            <v>Glucose Syrup 39 Be'/Tanker-TB</v>
          </cell>
          <cell r="J177" t="str">
            <v>TO</v>
          </cell>
          <cell r="K177" t="str">
            <v>0090</v>
          </cell>
          <cell r="L177" t="str">
            <v>L</v>
          </cell>
          <cell r="M177" t="str">
            <v>000000000000250162</v>
          </cell>
          <cell r="N177" t="str">
            <v>Sodium  Carbonate 20 Kg./Bag</v>
          </cell>
          <cell r="O177" t="str">
            <v>KG</v>
          </cell>
          <cell r="P177">
            <v>0</v>
          </cell>
          <cell r="Q177" t="str">
            <v>01.08.2010</v>
          </cell>
          <cell r="R177" t="str">
            <v>31.12.9999</v>
          </cell>
          <cell r="S177" t="str">
            <v>500000000480</v>
          </cell>
          <cell r="T177">
            <v>0</v>
          </cell>
          <cell r="U177">
            <v>0</v>
          </cell>
          <cell r="V177" t="str">
            <v>00000009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 t="str">
            <v>X</v>
          </cell>
          <cell r="AB177">
            <v>0</v>
          </cell>
          <cell r="AC177">
            <v>0</v>
          </cell>
          <cell r="AD177" t="str">
            <v>0.00</v>
          </cell>
          <cell r="AE177" t="str">
            <v>0.00</v>
          </cell>
          <cell r="AF177">
            <v>0</v>
          </cell>
          <cell r="AG177">
            <v>0</v>
          </cell>
          <cell r="AH177">
            <v>0</v>
          </cell>
          <cell r="AI177" t="str">
            <v>Glucose Syrup-BK-39/40</v>
          </cell>
          <cell r="AJ177">
            <v>1000</v>
          </cell>
          <cell r="AK177">
            <v>548.21100000000001</v>
          </cell>
        </row>
        <row r="178">
          <cell r="C178" t="str">
            <v>M</v>
          </cell>
          <cell r="D178" t="str">
            <v>01400300AB</v>
          </cell>
          <cell r="E178" t="str">
            <v>Glucose Syrup-BK-39/40</v>
          </cell>
          <cell r="F178" t="str">
            <v>5320</v>
          </cell>
          <cell r="G178" t="str">
            <v>1</v>
          </cell>
          <cell r="H178" t="str">
            <v>1</v>
          </cell>
          <cell r="I178" t="str">
            <v>Glucose Syrup 39 Be'/Tanker-TB</v>
          </cell>
          <cell r="J178" t="str">
            <v>TO</v>
          </cell>
          <cell r="K178" t="str">
            <v>0100</v>
          </cell>
          <cell r="L178" t="str">
            <v>L</v>
          </cell>
          <cell r="M178" t="str">
            <v>000000000000200053</v>
          </cell>
          <cell r="N178" t="str">
            <v>Treated Water</v>
          </cell>
          <cell r="O178" t="str">
            <v>M3</v>
          </cell>
          <cell r="P178" t="str">
            <v>X</v>
          </cell>
          <cell r="Q178" t="str">
            <v>01.09.2009</v>
          </cell>
          <cell r="R178" t="str">
            <v>31.12.9999</v>
          </cell>
          <cell r="S178" t="str">
            <v>500000000106</v>
          </cell>
          <cell r="T178">
            <v>0</v>
          </cell>
          <cell r="U178">
            <v>0</v>
          </cell>
          <cell r="V178" t="str">
            <v>00000010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 t="str">
            <v>X</v>
          </cell>
          <cell r="AB178">
            <v>0</v>
          </cell>
          <cell r="AC178">
            <v>0</v>
          </cell>
          <cell r="AD178" t="str">
            <v>0.00</v>
          </cell>
          <cell r="AE178" t="str">
            <v>0.00</v>
          </cell>
          <cell r="AF178">
            <v>0</v>
          </cell>
          <cell r="AG178">
            <v>0</v>
          </cell>
          <cell r="AH178">
            <v>0</v>
          </cell>
          <cell r="AI178" t="str">
            <v>Glucose Syrup-BK-39/40</v>
          </cell>
          <cell r="AJ178">
            <v>1000</v>
          </cell>
          <cell r="AK178">
            <v>7831.5789999999997</v>
          </cell>
        </row>
        <row r="179">
          <cell r="C179" t="str">
            <v>M</v>
          </cell>
          <cell r="D179" t="str">
            <v>01400300AB</v>
          </cell>
          <cell r="E179" t="str">
            <v>Glucose Syrup-BK-39/40</v>
          </cell>
          <cell r="F179" t="str">
            <v>5320</v>
          </cell>
          <cell r="G179" t="str">
            <v>1</v>
          </cell>
          <cell r="H179" t="str">
            <v>1</v>
          </cell>
          <cell r="I179" t="str">
            <v>Glucose Syrup 39 Be'/Tanker-TB</v>
          </cell>
          <cell r="J179" t="str">
            <v>TO</v>
          </cell>
          <cell r="K179" t="str">
            <v>0110</v>
          </cell>
          <cell r="L179" t="str">
            <v>L</v>
          </cell>
          <cell r="M179" t="str">
            <v>000000000000250176</v>
          </cell>
          <cell r="N179" t="str">
            <v>Electricity</v>
          </cell>
          <cell r="O179" t="str">
            <v>KWH</v>
          </cell>
          <cell r="P179">
            <v>0</v>
          </cell>
          <cell r="Q179" t="str">
            <v>01.09.2009</v>
          </cell>
          <cell r="R179" t="str">
            <v>31.12.9999</v>
          </cell>
          <cell r="S179" t="str">
            <v>500000000106</v>
          </cell>
          <cell r="T179">
            <v>0</v>
          </cell>
          <cell r="U179">
            <v>0</v>
          </cell>
          <cell r="V179" t="str">
            <v>00000011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 t="str">
            <v>X</v>
          </cell>
          <cell r="AB179">
            <v>0</v>
          </cell>
          <cell r="AC179">
            <v>0</v>
          </cell>
          <cell r="AD179" t="str">
            <v>0.00</v>
          </cell>
          <cell r="AE179" t="str">
            <v>0.00</v>
          </cell>
          <cell r="AF179">
            <v>0</v>
          </cell>
          <cell r="AG179">
            <v>0</v>
          </cell>
          <cell r="AH179">
            <v>0</v>
          </cell>
          <cell r="AI179" t="str">
            <v>Glucose Syrup-BK-39/40</v>
          </cell>
          <cell r="AJ179">
            <v>1000</v>
          </cell>
          <cell r="AK179">
            <v>50905.262999999999</v>
          </cell>
        </row>
        <row r="180">
          <cell r="C180" t="str">
            <v>M</v>
          </cell>
          <cell r="D180" t="str">
            <v>01400300AB</v>
          </cell>
          <cell r="E180" t="str">
            <v>Glucose Syrup-BK-39/40</v>
          </cell>
          <cell r="F180" t="str">
            <v>5320</v>
          </cell>
          <cell r="G180" t="str">
            <v>1</v>
          </cell>
          <cell r="H180" t="str">
            <v>1</v>
          </cell>
          <cell r="I180" t="str">
            <v>Glucose Syrup 39 Be'/Tanker-TB</v>
          </cell>
          <cell r="J180" t="str">
            <v>TO</v>
          </cell>
          <cell r="K180" t="str">
            <v>0120</v>
          </cell>
          <cell r="L180" t="str">
            <v>L</v>
          </cell>
          <cell r="M180" t="str">
            <v>000000000000200052</v>
          </cell>
          <cell r="N180" t="str">
            <v>Steam</v>
          </cell>
          <cell r="O180" t="str">
            <v>TO</v>
          </cell>
          <cell r="P180" t="str">
            <v>X</v>
          </cell>
          <cell r="Q180" t="str">
            <v>01.09.2009</v>
          </cell>
          <cell r="R180" t="str">
            <v>31.12.9999</v>
          </cell>
          <cell r="S180" t="str">
            <v>500000000106</v>
          </cell>
          <cell r="T180">
            <v>0</v>
          </cell>
          <cell r="U180">
            <v>0</v>
          </cell>
          <cell r="V180" t="str">
            <v>00000012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 t="str">
            <v>X</v>
          </cell>
          <cell r="AB180">
            <v>0</v>
          </cell>
          <cell r="AC180">
            <v>0</v>
          </cell>
          <cell r="AD180" t="str">
            <v>0.00</v>
          </cell>
          <cell r="AE180" t="str">
            <v>0.00</v>
          </cell>
          <cell r="AF180">
            <v>0</v>
          </cell>
          <cell r="AG180">
            <v>0</v>
          </cell>
          <cell r="AH180">
            <v>0</v>
          </cell>
          <cell r="AI180" t="str">
            <v>Glucose Syrup-BK-39/40</v>
          </cell>
          <cell r="AJ180">
            <v>1000</v>
          </cell>
          <cell r="AK180">
            <v>1566.316</v>
          </cell>
        </row>
        <row r="181">
          <cell r="C181" t="str">
            <v>M</v>
          </cell>
          <cell r="D181" t="str">
            <v>01405300TU</v>
          </cell>
          <cell r="E181" t="str">
            <v>HMS-IBC-38/45</v>
          </cell>
          <cell r="F181" t="str">
            <v>5320</v>
          </cell>
          <cell r="G181" t="str">
            <v>1</v>
          </cell>
          <cell r="H181" t="str">
            <v>1</v>
          </cell>
          <cell r="I181">
            <v>0</v>
          </cell>
          <cell r="J181" t="str">
            <v>TO</v>
          </cell>
          <cell r="K181" t="str">
            <v>0010</v>
          </cell>
          <cell r="L181" t="str">
            <v>L</v>
          </cell>
          <cell r="M181" t="str">
            <v>000000000000200050</v>
          </cell>
          <cell r="N181" t="str">
            <v>Slurry</v>
          </cell>
          <cell r="O181" t="str">
            <v>TO</v>
          </cell>
          <cell r="P181" t="str">
            <v>X</v>
          </cell>
          <cell r="Q181" t="str">
            <v>20.04.2011</v>
          </cell>
          <cell r="R181" t="str">
            <v>31.12.9999</v>
          </cell>
          <cell r="S181">
            <v>0</v>
          </cell>
          <cell r="T181">
            <v>0</v>
          </cell>
          <cell r="U181">
            <v>0</v>
          </cell>
          <cell r="V181" t="str">
            <v>00000001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 t="str">
            <v>X</v>
          </cell>
          <cell r="AB181">
            <v>0</v>
          </cell>
          <cell r="AC181">
            <v>0</v>
          </cell>
          <cell r="AD181" t="str">
            <v>0.00</v>
          </cell>
          <cell r="AE181" t="str">
            <v>0.00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1000</v>
          </cell>
          <cell r="AK181">
            <v>1578.9469999999999</v>
          </cell>
        </row>
        <row r="182">
          <cell r="C182" t="str">
            <v>M</v>
          </cell>
          <cell r="D182" t="str">
            <v>01405300TU</v>
          </cell>
          <cell r="E182" t="str">
            <v>HMS-IBC-38/45</v>
          </cell>
          <cell r="F182" t="str">
            <v>5320</v>
          </cell>
          <cell r="G182" t="str">
            <v>1</v>
          </cell>
          <cell r="H182" t="str">
            <v>1</v>
          </cell>
          <cell r="I182">
            <v>0</v>
          </cell>
          <cell r="J182" t="str">
            <v>TO</v>
          </cell>
          <cell r="K182" t="str">
            <v>0020</v>
          </cell>
          <cell r="L182" t="str">
            <v>L</v>
          </cell>
          <cell r="M182" t="str">
            <v>000000000000250164</v>
          </cell>
          <cell r="N182" t="str">
            <v>Liquozyme Supra (gallon/30kg.)</v>
          </cell>
          <cell r="O182" t="str">
            <v>KG</v>
          </cell>
          <cell r="P182">
            <v>0</v>
          </cell>
          <cell r="Q182" t="str">
            <v>20.04.2011</v>
          </cell>
          <cell r="R182" t="str">
            <v>31.12.9999</v>
          </cell>
          <cell r="S182">
            <v>0</v>
          </cell>
          <cell r="T182">
            <v>0</v>
          </cell>
          <cell r="U182">
            <v>0</v>
          </cell>
          <cell r="V182" t="str">
            <v>00000002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 t="str">
            <v>X</v>
          </cell>
          <cell r="AB182">
            <v>0</v>
          </cell>
          <cell r="AC182">
            <v>0</v>
          </cell>
          <cell r="AD182" t="str">
            <v>0.00</v>
          </cell>
          <cell r="AE182" t="str">
            <v>0.00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1000</v>
          </cell>
          <cell r="AK182">
            <v>435.78899999999999</v>
          </cell>
        </row>
        <row r="183">
          <cell r="C183" t="str">
            <v>M</v>
          </cell>
          <cell r="D183" t="str">
            <v>01405300TU</v>
          </cell>
          <cell r="E183" t="str">
            <v>HMS-IBC-38/45</v>
          </cell>
          <cell r="F183" t="str">
            <v>5320</v>
          </cell>
          <cell r="G183" t="str">
            <v>1</v>
          </cell>
          <cell r="H183" t="str">
            <v>1</v>
          </cell>
          <cell r="I183">
            <v>0</v>
          </cell>
          <cell r="J183" t="str">
            <v>TO</v>
          </cell>
          <cell r="K183" t="str">
            <v>0030</v>
          </cell>
          <cell r="L183" t="str">
            <v>L</v>
          </cell>
          <cell r="M183" t="str">
            <v>000000000000250158</v>
          </cell>
          <cell r="N183" t="str">
            <v>Fungamyl 800L (30kg / drum)</v>
          </cell>
          <cell r="O183" t="str">
            <v>KG</v>
          </cell>
          <cell r="P183">
            <v>0</v>
          </cell>
          <cell r="Q183" t="str">
            <v>20.04.2011</v>
          </cell>
          <cell r="R183" t="str">
            <v>31.12.9999</v>
          </cell>
          <cell r="S183">
            <v>0</v>
          </cell>
          <cell r="T183">
            <v>0</v>
          </cell>
          <cell r="U183">
            <v>0</v>
          </cell>
          <cell r="V183" t="str">
            <v>00000003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 t="str">
            <v>X</v>
          </cell>
          <cell r="AB183">
            <v>0</v>
          </cell>
          <cell r="AC183">
            <v>0</v>
          </cell>
          <cell r="AD183" t="str">
            <v>0.00</v>
          </cell>
          <cell r="AE183" t="str">
            <v>0.00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1000</v>
          </cell>
          <cell r="AK183">
            <v>106</v>
          </cell>
        </row>
        <row r="184">
          <cell r="C184" t="str">
            <v>M</v>
          </cell>
          <cell r="D184" t="str">
            <v>01405300TU</v>
          </cell>
          <cell r="E184" t="str">
            <v>HMS-IBC-38/45</v>
          </cell>
          <cell r="F184" t="str">
            <v>5320</v>
          </cell>
          <cell r="G184" t="str">
            <v>1</v>
          </cell>
          <cell r="H184" t="str">
            <v>1</v>
          </cell>
          <cell r="I184">
            <v>0</v>
          </cell>
          <cell r="J184" t="str">
            <v>TO</v>
          </cell>
          <cell r="K184" t="str">
            <v>0040</v>
          </cell>
          <cell r="L184" t="str">
            <v>L</v>
          </cell>
          <cell r="M184" t="str">
            <v>000000000000250152</v>
          </cell>
          <cell r="N184" t="str">
            <v>Sodium Matabisulphite 25kg.</v>
          </cell>
          <cell r="O184" t="str">
            <v>KG</v>
          </cell>
          <cell r="P184">
            <v>0</v>
          </cell>
          <cell r="Q184" t="str">
            <v>20.04.2011</v>
          </cell>
          <cell r="R184" t="str">
            <v>31.12.9999</v>
          </cell>
          <cell r="S184">
            <v>0</v>
          </cell>
          <cell r="T184">
            <v>0</v>
          </cell>
          <cell r="U184">
            <v>0</v>
          </cell>
          <cell r="V184" t="str">
            <v>00000004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 t="str">
            <v>X</v>
          </cell>
          <cell r="AB184">
            <v>0</v>
          </cell>
          <cell r="AC184">
            <v>0</v>
          </cell>
          <cell r="AD184" t="str">
            <v>0.00</v>
          </cell>
          <cell r="AE184" t="str">
            <v>0.00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1000</v>
          </cell>
          <cell r="AK184">
            <v>566.52599999999995</v>
          </cell>
        </row>
        <row r="185">
          <cell r="C185" t="str">
            <v>M</v>
          </cell>
          <cell r="D185" t="str">
            <v>01405300TU</v>
          </cell>
          <cell r="E185" t="str">
            <v>HMS-IBC-38/45</v>
          </cell>
          <cell r="F185" t="str">
            <v>5320</v>
          </cell>
          <cell r="G185" t="str">
            <v>1</v>
          </cell>
          <cell r="H185" t="str">
            <v>1</v>
          </cell>
          <cell r="I185">
            <v>0</v>
          </cell>
          <cell r="J185" t="str">
            <v>TO</v>
          </cell>
          <cell r="K185" t="str">
            <v>0050</v>
          </cell>
          <cell r="L185" t="str">
            <v>L</v>
          </cell>
          <cell r="M185" t="str">
            <v>000000000000250160</v>
          </cell>
          <cell r="N185" t="str">
            <v>Hydrochloric  Acid 35%</v>
          </cell>
          <cell r="O185" t="str">
            <v>KG</v>
          </cell>
          <cell r="P185">
            <v>0</v>
          </cell>
          <cell r="Q185" t="str">
            <v>20.04.2011</v>
          </cell>
          <cell r="R185" t="str">
            <v>31.12.9999</v>
          </cell>
          <cell r="S185">
            <v>0</v>
          </cell>
          <cell r="T185">
            <v>0</v>
          </cell>
          <cell r="U185">
            <v>0</v>
          </cell>
          <cell r="V185" t="str">
            <v>00000005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 t="str">
            <v>X</v>
          </cell>
          <cell r="AB185">
            <v>0</v>
          </cell>
          <cell r="AC185">
            <v>0</v>
          </cell>
          <cell r="AD185" t="str">
            <v>0.00</v>
          </cell>
          <cell r="AE185" t="str">
            <v>0.00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1000</v>
          </cell>
          <cell r="AK185">
            <v>32684.210999999999</v>
          </cell>
        </row>
        <row r="186">
          <cell r="C186" t="str">
            <v>M</v>
          </cell>
          <cell r="D186" t="str">
            <v>01405300TU</v>
          </cell>
          <cell r="E186" t="str">
            <v>HMS-IBC-38/45</v>
          </cell>
          <cell r="F186" t="str">
            <v>5320</v>
          </cell>
          <cell r="G186" t="str">
            <v>1</v>
          </cell>
          <cell r="H186" t="str">
            <v>1</v>
          </cell>
          <cell r="I186">
            <v>0</v>
          </cell>
          <cell r="J186" t="str">
            <v>TO</v>
          </cell>
          <cell r="K186" t="str">
            <v>0060</v>
          </cell>
          <cell r="L186" t="str">
            <v>L</v>
          </cell>
          <cell r="M186" t="str">
            <v>000000000000250187</v>
          </cell>
          <cell r="N186" t="str">
            <v>Sodium  Hydroxide (โซดาไฟ) 50%</v>
          </cell>
          <cell r="O186" t="str">
            <v>KG</v>
          </cell>
          <cell r="P186">
            <v>0</v>
          </cell>
          <cell r="Q186" t="str">
            <v>20.04.2011</v>
          </cell>
          <cell r="R186" t="str">
            <v>31.12.9999</v>
          </cell>
          <cell r="S186">
            <v>0</v>
          </cell>
          <cell r="T186">
            <v>0</v>
          </cell>
          <cell r="U186">
            <v>0</v>
          </cell>
          <cell r="V186" t="str">
            <v>00000006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 t="str">
            <v>X</v>
          </cell>
          <cell r="AB186">
            <v>0</v>
          </cell>
          <cell r="AC186">
            <v>0</v>
          </cell>
          <cell r="AD186" t="str">
            <v>0.00</v>
          </cell>
          <cell r="AE186" t="str">
            <v>0.00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1000</v>
          </cell>
          <cell r="AK186">
            <v>29052.632000000001</v>
          </cell>
        </row>
        <row r="187">
          <cell r="C187" t="str">
            <v>M</v>
          </cell>
          <cell r="D187" t="str">
            <v>01405300TU</v>
          </cell>
          <cell r="E187" t="str">
            <v>HMS-IBC-38/45</v>
          </cell>
          <cell r="F187" t="str">
            <v>5320</v>
          </cell>
          <cell r="G187" t="str">
            <v>1</v>
          </cell>
          <cell r="H187" t="str">
            <v>1</v>
          </cell>
          <cell r="I187">
            <v>0</v>
          </cell>
          <cell r="J187" t="str">
            <v>TO</v>
          </cell>
          <cell r="K187" t="str">
            <v>0080</v>
          </cell>
          <cell r="L187" t="str">
            <v>L</v>
          </cell>
          <cell r="M187" t="str">
            <v>000000000000250184</v>
          </cell>
          <cell r="N187" t="str">
            <v>Filter  Aid Celatom FW-14  20kg.</v>
          </cell>
          <cell r="O187" t="str">
            <v>KG</v>
          </cell>
          <cell r="P187">
            <v>0</v>
          </cell>
          <cell r="Q187" t="str">
            <v>20.04.2011</v>
          </cell>
          <cell r="R187" t="str">
            <v>31.12.9999</v>
          </cell>
          <cell r="S187">
            <v>0</v>
          </cell>
          <cell r="T187">
            <v>0</v>
          </cell>
          <cell r="U187">
            <v>0</v>
          </cell>
          <cell r="V187" t="str">
            <v>00000007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>X</v>
          </cell>
          <cell r="AB187">
            <v>0</v>
          </cell>
          <cell r="AC187">
            <v>0</v>
          </cell>
          <cell r="AD187" t="str">
            <v>0.00</v>
          </cell>
          <cell r="AE187" t="str">
            <v>0.00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1000</v>
          </cell>
          <cell r="AK187">
            <v>7263.1580000000004</v>
          </cell>
        </row>
        <row r="188">
          <cell r="C188" t="str">
            <v>M</v>
          </cell>
          <cell r="D188" t="str">
            <v>01405300TU</v>
          </cell>
          <cell r="E188" t="str">
            <v>HMS-IBC-38/45</v>
          </cell>
          <cell r="F188" t="str">
            <v>5320</v>
          </cell>
          <cell r="G188" t="str">
            <v>1</v>
          </cell>
          <cell r="H188" t="str">
            <v>1</v>
          </cell>
          <cell r="I188">
            <v>0</v>
          </cell>
          <cell r="J188" t="str">
            <v>TO</v>
          </cell>
          <cell r="K188" t="str">
            <v>0090</v>
          </cell>
          <cell r="L188" t="str">
            <v>L</v>
          </cell>
          <cell r="M188" t="str">
            <v>000000000000250162</v>
          </cell>
          <cell r="N188" t="str">
            <v>Sodium  Carbonate 20 Kg./Bag</v>
          </cell>
          <cell r="O188" t="str">
            <v>KG</v>
          </cell>
          <cell r="P188">
            <v>0</v>
          </cell>
          <cell r="Q188" t="str">
            <v>20.04.2011</v>
          </cell>
          <cell r="R188" t="str">
            <v>31.12.9999</v>
          </cell>
          <cell r="S188">
            <v>0</v>
          </cell>
          <cell r="T188">
            <v>0</v>
          </cell>
          <cell r="U188">
            <v>0</v>
          </cell>
          <cell r="V188" t="str">
            <v>00000008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>X</v>
          </cell>
          <cell r="AB188">
            <v>0</v>
          </cell>
          <cell r="AC188">
            <v>0</v>
          </cell>
          <cell r="AD188" t="str">
            <v>0.00</v>
          </cell>
          <cell r="AE188" t="str">
            <v>0.00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1000</v>
          </cell>
          <cell r="AK188">
            <v>508.42099999999999</v>
          </cell>
        </row>
        <row r="189">
          <cell r="C189" t="str">
            <v>M</v>
          </cell>
          <cell r="D189" t="str">
            <v>01405300TU</v>
          </cell>
          <cell r="E189" t="str">
            <v>HMS-IBC-38/45</v>
          </cell>
          <cell r="F189" t="str">
            <v>5320</v>
          </cell>
          <cell r="G189" t="str">
            <v>1</v>
          </cell>
          <cell r="H189" t="str">
            <v>1</v>
          </cell>
          <cell r="I189">
            <v>0</v>
          </cell>
          <cell r="J189" t="str">
            <v>TO</v>
          </cell>
          <cell r="K189" t="str">
            <v>0100</v>
          </cell>
          <cell r="L189" t="str">
            <v>L</v>
          </cell>
          <cell r="M189" t="str">
            <v>000000000000200053</v>
          </cell>
          <cell r="N189" t="str">
            <v>Treated Water</v>
          </cell>
          <cell r="O189" t="str">
            <v>M3</v>
          </cell>
          <cell r="P189" t="str">
            <v>X</v>
          </cell>
          <cell r="Q189" t="str">
            <v>20.04.2011</v>
          </cell>
          <cell r="R189" t="str">
            <v>31.12.9999</v>
          </cell>
          <cell r="S189">
            <v>0</v>
          </cell>
          <cell r="T189">
            <v>0</v>
          </cell>
          <cell r="U189">
            <v>0</v>
          </cell>
          <cell r="V189" t="str">
            <v>00000009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 t="str">
            <v>X</v>
          </cell>
          <cell r="AB189">
            <v>0</v>
          </cell>
          <cell r="AC189">
            <v>0</v>
          </cell>
          <cell r="AD189" t="str">
            <v>0.00</v>
          </cell>
          <cell r="AE189" t="str">
            <v>0.00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1000</v>
          </cell>
          <cell r="AK189">
            <v>7263.1580000000004</v>
          </cell>
        </row>
        <row r="190">
          <cell r="C190" t="str">
            <v>M</v>
          </cell>
          <cell r="D190" t="str">
            <v>01405300TU</v>
          </cell>
          <cell r="E190" t="str">
            <v>HMS-IBC-38/45</v>
          </cell>
          <cell r="F190" t="str">
            <v>5320</v>
          </cell>
          <cell r="G190" t="str">
            <v>1</v>
          </cell>
          <cell r="H190" t="str">
            <v>1</v>
          </cell>
          <cell r="I190">
            <v>0</v>
          </cell>
          <cell r="J190" t="str">
            <v>TO</v>
          </cell>
          <cell r="K190" t="str">
            <v>0110</v>
          </cell>
          <cell r="L190" t="str">
            <v>L</v>
          </cell>
          <cell r="M190" t="str">
            <v>000000000000250176</v>
          </cell>
          <cell r="N190" t="str">
            <v>Electricity</v>
          </cell>
          <cell r="O190" t="str">
            <v>KWH</v>
          </cell>
          <cell r="P190">
            <v>0</v>
          </cell>
          <cell r="Q190" t="str">
            <v>20.04.2011</v>
          </cell>
          <cell r="R190" t="str">
            <v>31.12.9999</v>
          </cell>
          <cell r="S190">
            <v>0</v>
          </cell>
          <cell r="T190">
            <v>0</v>
          </cell>
          <cell r="U190">
            <v>0</v>
          </cell>
          <cell r="V190" t="str">
            <v>00000010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>X</v>
          </cell>
          <cell r="AB190">
            <v>0</v>
          </cell>
          <cell r="AC190">
            <v>0</v>
          </cell>
          <cell r="AD190" t="str">
            <v>0.00</v>
          </cell>
          <cell r="AE190" t="str">
            <v>0.00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1000</v>
          </cell>
          <cell r="AK190">
            <v>47210.525999999998</v>
          </cell>
        </row>
        <row r="191">
          <cell r="C191" t="str">
            <v>M</v>
          </cell>
          <cell r="D191" t="str">
            <v>01405300TU</v>
          </cell>
          <cell r="E191" t="str">
            <v>HMS-IBC-38/45</v>
          </cell>
          <cell r="F191" t="str">
            <v>5320</v>
          </cell>
          <cell r="G191" t="str">
            <v>1</v>
          </cell>
          <cell r="H191" t="str">
            <v>1</v>
          </cell>
          <cell r="I191">
            <v>0</v>
          </cell>
          <cell r="J191" t="str">
            <v>TO</v>
          </cell>
          <cell r="K191" t="str">
            <v>0120</v>
          </cell>
          <cell r="L191" t="str">
            <v>L</v>
          </cell>
          <cell r="M191" t="str">
            <v>000000000000200052</v>
          </cell>
          <cell r="N191" t="str">
            <v>Steam</v>
          </cell>
          <cell r="O191" t="str">
            <v>TO</v>
          </cell>
          <cell r="P191" t="str">
            <v>X</v>
          </cell>
          <cell r="Q191" t="str">
            <v>20.04.2011</v>
          </cell>
          <cell r="R191" t="str">
            <v>31.12.9999</v>
          </cell>
          <cell r="S191">
            <v>0</v>
          </cell>
          <cell r="T191">
            <v>0</v>
          </cell>
          <cell r="U191">
            <v>0</v>
          </cell>
          <cell r="V191" t="str">
            <v>00000011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 t="str">
            <v>X</v>
          </cell>
          <cell r="AB191">
            <v>0</v>
          </cell>
          <cell r="AC191">
            <v>0</v>
          </cell>
          <cell r="AD191" t="str">
            <v>0.00</v>
          </cell>
          <cell r="AE191" t="str">
            <v>0.00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1000</v>
          </cell>
          <cell r="AK191">
            <v>1452.6320000000001</v>
          </cell>
        </row>
        <row r="192">
          <cell r="C192" t="str">
            <v>M</v>
          </cell>
          <cell r="D192" t="str">
            <v>01405300TU</v>
          </cell>
          <cell r="E192" t="str">
            <v>HMS-IBC-38/45</v>
          </cell>
          <cell r="F192" t="str">
            <v>5320</v>
          </cell>
          <cell r="G192" t="str">
            <v>1</v>
          </cell>
          <cell r="H192" t="str">
            <v>1</v>
          </cell>
          <cell r="I192">
            <v>0</v>
          </cell>
          <cell r="J192" t="str">
            <v>TO</v>
          </cell>
          <cell r="K192" t="str">
            <v>0130</v>
          </cell>
          <cell r="L192" t="str">
            <v>L</v>
          </cell>
          <cell r="M192" t="str">
            <v>000000000000250221</v>
          </cell>
          <cell r="N192" t="str">
            <v>Enzyme Optimalt BBA Enzyme(30kg./Gallon)</v>
          </cell>
          <cell r="O192" t="str">
            <v>KG</v>
          </cell>
          <cell r="P192">
            <v>0</v>
          </cell>
          <cell r="Q192" t="str">
            <v>20.04.2011</v>
          </cell>
          <cell r="R192" t="str">
            <v>31.12.9999</v>
          </cell>
          <cell r="S192">
            <v>0</v>
          </cell>
          <cell r="T192">
            <v>0</v>
          </cell>
          <cell r="U192">
            <v>0</v>
          </cell>
          <cell r="V192" t="str">
            <v>00000012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 t="str">
            <v>X</v>
          </cell>
          <cell r="AB192">
            <v>0</v>
          </cell>
          <cell r="AC192">
            <v>0</v>
          </cell>
          <cell r="AD192" t="str">
            <v>0.00</v>
          </cell>
          <cell r="AE192" t="str">
            <v>0.00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1000</v>
          </cell>
          <cell r="AK192">
            <v>553</v>
          </cell>
        </row>
        <row r="193">
          <cell r="C193" t="str">
            <v>M</v>
          </cell>
          <cell r="D193" t="str">
            <v>01405300TU</v>
          </cell>
          <cell r="E193" t="str">
            <v>HMS-IBC-38/45</v>
          </cell>
          <cell r="F193" t="str">
            <v>5320</v>
          </cell>
          <cell r="G193" t="str">
            <v>1</v>
          </cell>
          <cell r="H193" t="str">
            <v>1</v>
          </cell>
          <cell r="I193">
            <v>0</v>
          </cell>
          <cell r="J193" t="str">
            <v>TO</v>
          </cell>
          <cell r="K193" t="str">
            <v>0140</v>
          </cell>
          <cell r="L193" t="str">
            <v>L</v>
          </cell>
          <cell r="M193" t="str">
            <v>000000000000250631</v>
          </cell>
          <cell r="N193" t="str">
            <v>Activated Carbon S4W10LT-01 (20 kg/Bag)</v>
          </cell>
          <cell r="O193" t="str">
            <v>KG</v>
          </cell>
          <cell r="P193">
            <v>0</v>
          </cell>
          <cell r="Q193" t="str">
            <v>20.04.2011</v>
          </cell>
          <cell r="R193" t="str">
            <v>31.12.9999</v>
          </cell>
          <cell r="S193">
            <v>0</v>
          </cell>
          <cell r="T193">
            <v>0</v>
          </cell>
          <cell r="U193">
            <v>0</v>
          </cell>
          <cell r="V193" t="str">
            <v>00000013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 t="str">
            <v>X</v>
          </cell>
          <cell r="AB193">
            <v>0</v>
          </cell>
          <cell r="AC193">
            <v>0</v>
          </cell>
          <cell r="AD193" t="str">
            <v>0.00</v>
          </cell>
          <cell r="AE193" t="str">
            <v>0.00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1000</v>
          </cell>
          <cell r="AK193">
            <v>798.947</v>
          </cell>
        </row>
        <row r="194">
          <cell r="C194" t="str">
            <v>M</v>
          </cell>
          <cell r="D194" t="str">
            <v>01405300TU</v>
          </cell>
          <cell r="E194" t="str">
            <v>HMS-IBC-38/45</v>
          </cell>
          <cell r="F194" t="str">
            <v>5320</v>
          </cell>
          <cell r="G194" t="str">
            <v>1</v>
          </cell>
          <cell r="H194" t="str">
            <v>1</v>
          </cell>
          <cell r="I194">
            <v>0</v>
          </cell>
          <cell r="J194" t="str">
            <v>TO</v>
          </cell>
          <cell r="K194" t="str">
            <v>0150</v>
          </cell>
          <cell r="L194" t="str">
            <v>L</v>
          </cell>
          <cell r="M194" t="str">
            <v>000000000000601280</v>
          </cell>
          <cell r="N194" t="str">
            <v>IBC tank 1000 kg.</v>
          </cell>
          <cell r="O194" t="str">
            <v>EA</v>
          </cell>
          <cell r="P194">
            <v>0</v>
          </cell>
          <cell r="Q194" t="str">
            <v>20.04.2011</v>
          </cell>
          <cell r="R194" t="str">
            <v>31.12.9999</v>
          </cell>
          <cell r="S194">
            <v>0</v>
          </cell>
          <cell r="T194">
            <v>0</v>
          </cell>
          <cell r="U194">
            <v>0</v>
          </cell>
          <cell r="V194" t="str">
            <v>00000014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 t="str">
            <v>X</v>
          </cell>
          <cell r="AB194">
            <v>0</v>
          </cell>
          <cell r="AC194">
            <v>0</v>
          </cell>
          <cell r="AD194" t="str">
            <v>0.00</v>
          </cell>
          <cell r="AE194" t="str">
            <v>0.00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1000</v>
          </cell>
          <cell r="AK194">
            <v>666.67</v>
          </cell>
        </row>
        <row r="195">
          <cell r="C195" t="str">
            <v>M</v>
          </cell>
          <cell r="D195" t="str">
            <v>01405301AB</v>
          </cell>
          <cell r="E195" t="str">
            <v>HMS-BK-38/45-01</v>
          </cell>
          <cell r="F195" t="str">
            <v>5320</v>
          </cell>
          <cell r="G195" t="str">
            <v>1</v>
          </cell>
          <cell r="H195" t="str">
            <v>1</v>
          </cell>
          <cell r="I195">
            <v>0</v>
          </cell>
          <cell r="J195" t="str">
            <v>TO</v>
          </cell>
          <cell r="K195" t="str">
            <v>0010</v>
          </cell>
          <cell r="L195" t="str">
            <v>L</v>
          </cell>
          <cell r="M195" t="str">
            <v>000000000000200050</v>
          </cell>
          <cell r="N195" t="str">
            <v>Slurry</v>
          </cell>
          <cell r="O195" t="str">
            <v>TO</v>
          </cell>
          <cell r="P195" t="str">
            <v>X</v>
          </cell>
          <cell r="Q195" t="str">
            <v>22.04.2010</v>
          </cell>
          <cell r="R195" t="str">
            <v>31.12.9999</v>
          </cell>
          <cell r="S195" t="str">
            <v>500000000382</v>
          </cell>
          <cell r="T195">
            <v>0</v>
          </cell>
          <cell r="U195">
            <v>0</v>
          </cell>
          <cell r="V195" t="str">
            <v>00000001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 t="str">
            <v>X</v>
          </cell>
          <cell r="AB195">
            <v>0</v>
          </cell>
          <cell r="AC195">
            <v>0</v>
          </cell>
          <cell r="AD195" t="str">
            <v>0.00</v>
          </cell>
          <cell r="AE195" t="str">
            <v>0.00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1000</v>
          </cell>
          <cell r="AK195">
            <v>1578.9469999999999</v>
          </cell>
        </row>
        <row r="196">
          <cell r="C196" t="str">
            <v>M</v>
          </cell>
          <cell r="D196" t="str">
            <v>01405301AB</v>
          </cell>
          <cell r="E196" t="str">
            <v>HMS-BK-38/45-01</v>
          </cell>
          <cell r="F196" t="str">
            <v>5320</v>
          </cell>
          <cell r="G196" t="str">
            <v>1</v>
          </cell>
          <cell r="H196" t="str">
            <v>1</v>
          </cell>
          <cell r="I196">
            <v>0</v>
          </cell>
          <cell r="J196" t="str">
            <v>TO</v>
          </cell>
          <cell r="K196" t="str">
            <v>0020</v>
          </cell>
          <cell r="L196" t="str">
            <v>L</v>
          </cell>
          <cell r="M196" t="str">
            <v>000000000000250164</v>
          </cell>
          <cell r="N196" t="str">
            <v>Liquozyme Supra (gallon/30kg.)</v>
          </cell>
          <cell r="O196" t="str">
            <v>KG</v>
          </cell>
          <cell r="P196">
            <v>0</v>
          </cell>
          <cell r="Q196" t="str">
            <v>22.04.2010</v>
          </cell>
          <cell r="R196" t="str">
            <v>31.12.9999</v>
          </cell>
          <cell r="S196" t="str">
            <v>500000000382</v>
          </cell>
          <cell r="T196">
            <v>0</v>
          </cell>
          <cell r="U196">
            <v>0</v>
          </cell>
          <cell r="V196" t="str">
            <v>00000002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 t="str">
            <v>X</v>
          </cell>
          <cell r="AB196">
            <v>0</v>
          </cell>
          <cell r="AC196">
            <v>0</v>
          </cell>
          <cell r="AD196" t="str">
            <v>0.00</v>
          </cell>
          <cell r="AE196" t="str">
            <v>0.00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1000</v>
          </cell>
          <cell r="AK196">
            <v>435.78899999999999</v>
          </cell>
        </row>
        <row r="197">
          <cell r="C197" t="str">
            <v>M</v>
          </cell>
          <cell r="D197" t="str">
            <v>01405301AB</v>
          </cell>
          <cell r="E197" t="str">
            <v>HMS-BK-38/45-01</v>
          </cell>
          <cell r="F197" t="str">
            <v>5320</v>
          </cell>
          <cell r="G197" t="str">
            <v>1</v>
          </cell>
          <cell r="H197" t="str">
            <v>1</v>
          </cell>
          <cell r="I197">
            <v>0</v>
          </cell>
          <cell r="J197" t="str">
            <v>TO</v>
          </cell>
          <cell r="K197" t="str">
            <v>0030</v>
          </cell>
          <cell r="L197" t="str">
            <v>L</v>
          </cell>
          <cell r="M197" t="str">
            <v>000000000000250158</v>
          </cell>
          <cell r="N197" t="str">
            <v>Fungamyl 800L (30kg / drum)</v>
          </cell>
          <cell r="O197" t="str">
            <v>KG</v>
          </cell>
          <cell r="P197">
            <v>0</v>
          </cell>
          <cell r="Q197" t="str">
            <v>22.04.2010</v>
          </cell>
          <cell r="R197" t="str">
            <v>31.12.9999</v>
          </cell>
          <cell r="S197" t="str">
            <v>500000000382</v>
          </cell>
          <cell r="T197">
            <v>0</v>
          </cell>
          <cell r="U197">
            <v>0</v>
          </cell>
          <cell r="V197" t="str">
            <v>00000003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 t="str">
            <v>X</v>
          </cell>
          <cell r="AB197">
            <v>0</v>
          </cell>
          <cell r="AC197">
            <v>0</v>
          </cell>
          <cell r="AD197" t="str">
            <v>0.00</v>
          </cell>
          <cell r="AE197" t="str">
            <v>0.00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1000</v>
          </cell>
          <cell r="AK197">
            <v>106</v>
          </cell>
        </row>
        <row r="198">
          <cell r="C198" t="str">
            <v>M</v>
          </cell>
          <cell r="D198" t="str">
            <v>01405301AB</v>
          </cell>
          <cell r="E198" t="str">
            <v>HMS-BK-38/45-01</v>
          </cell>
          <cell r="F198" t="str">
            <v>5320</v>
          </cell>
          <cell r="G198" t="str">
            <v>1</v>
          </cell>
          <cell r="H198" t="str">
            <v>1</v>
          </cell>
          <cell r="I198">
            <v>0</v>
          </cell>
          <cell r="J198" t="str">
            <v>TO</v>
          </cell>
          <cell r="K198" t="str">
            <v>0040</v>
          </cell>
          <cell r="L198" t="str">
            <v>L</v>
          </cell>
          <cell r="M198" t="str">
            <v>000000000000250152</v>
          </cell>
          <cell r="N198" t="str">
            <v>Sodium Matabisulphite 25kg.</v>
          </cell>
          <cell r="O198" t="str">
            <v>KG</v>
          </cell>
          <cell r="P198">
            <v>0</v>
          </cell>
          <cell r="Q198" t="str">
            <v>22.04.2010</v>
          </cell>
          <cell r="R198" t="str">
            <v>31.12.9999</v>
          </cell>
          <cell r="S198" t="str">
            <v>500000000382</v>
          </cell>
          <cell r="T198">
            <v>0</v>
          </cell>
          <cell r="U198">
            <v>0</v>
          </cell>
          <cell r="V198" t="str">
            <v>00000004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 t="str">
            <v>X</v>
          </cell>
          <cell r="AB198">
            <v>0</v>
          </cell>
          <cell r="AC198">
            <v>0</v>
          </cell>
          <cell r="AD198" t="str">
            <v>0.00</v>
          </cell>
          <cell r="AE198" t="str">
            <v>0.00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1000</v>
          </cell>
          <cell r="AK198">
            <v>566.52599999999995</v>
          </cell>
        </row>
        <row r="199">
          <cell r="C199" t="str">
            <v>M</v>
          </cell>
          <cell r="D199" t="str">
            <v>01405301AB</v>
          </cell>
          <cell r="E199" t="str">
            <v>HMS-BK-38/45-01</v>
          </cell>
          <cell r="F199" t="str">
            <v>5320</v>
          </cell>
          <cell r="G199" t="str">
            <v>1</v>
          </cell>
          <cell r="H199" t="str">
            <v>1</v>
          </cell>
          <cell r="I199">
            <v>0</v>
          </cell>
          <cell r="J199" t="str">
            <v>TO</v>
          </cell>
          <cell r="K199" t="str">
            <v>0050</v>
          </cell>
          <cell r="L199" t="str">
            <v>L</v>
          </cell>
          <cell r="M199" t="str">
            <v>000000000000250160</v>
          </cell>
          <cell r="N199" t="str">
            <v>Hydrochloric  Acid 35%</v>
          </cell>
          <cell r="O199" t="str">
            <v>KG</v>
          </cell>
          <cell r="P199">
            <v>0</v>
          </cell>
          <cell r="Q199" t="str">
            <v>22.04.2010</v>
          </cell>
          <cell r="R199" t="str">
            <v>31.12.9999</v>
          </cell>
          <cell r="S199" t="str">
            <v>500000000382</v>
          </cell>
          <cell r="T199">
            <v>0</v>
          </cell>
          <cell r="U199">
            <v>0</v>
          </cell>
          <cell r="V199" t="str">
            <v>00000005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 t="str">
            <v>X</v>
          </cell>
          <cell r="AB199">
            <v>0</v>
          </cell>
          <cell r="AC199">
            <v>0</v>
          </cell>
          <cell r="AD199" t="str">
            <v>0.00</v>
          </cell>
          <cell r="AE199" t="str">
            <v>0.00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1000</v>
          </cell>
          <cell r="AK199">
            <v>32684.210999999999</v>
          </cell>
        </row>
        <row r="200">
          <cell r="C200" t="str">
            <v>M</v>
          </cell>
          <cell r="D200" t="str">
            <v>01405301AB</v>
          </cell>
          <cell r="E200" t="str">
            <v>HMS-BK-38/45-01</v>
          </cell>
          <cell r="F200" t="str">
            <v>5320</v>
          </cell>
          <cell r="G200" t="str">
            <v>1</v>
          </cell>
          <cell r="H200" t="str">
            <v>1</v>
          </cell>
          <cell r="I200">
            <v>0</v>
          </cell>
          <cell r="J200" t="str">
            <v>TO</v>
          </cell>
          <cell r="K200" t="str">
            <v>0060</v>
          </cell>
          <cell r="L200" t="str">
            <v>L</v>
          </cell>
          <cell r="M200" t="str">
            <v>000000000000250187</v>
          </cell>
          <cell r="N200" t="str">
            <v>Sodium  Hydroxide (โซดาไฟ) 50%</v>
          </cell>
          <cell r="O200" t="str">
            <v>KG</v>
          </cell>
          <cell r="P200">
            <v>0</v>
          </cell>
          <cell r="Q200" t="str">
            <v>22.04.2010</v>
          </cell>
          <cell r="R200" t="str">
            <v>31.12.9999</v>
          </cell>
          <cell r="S200" t="str">
            <v>500000000382</v>
          </cell>
          <cell r="T200">
            <v>0</v>
          </cell>
          <cell r="U200">
            <v>0</v>
          </cell>
          <cell r="V200" t="str">
            <v>00000006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>X</v>
          </cell>
          <cell r="AB200">
            <v>0</v>
          </cell>
          <cell r="AC200">
            <v>0</v>
          </cell>
          <cell r="AD200" t="str">
            <v>0.00</v>
          </cell>
          <cell r="AE200" t="str">
            <v>0.00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1000</v>
          </cell>
          <cell r="AK200">
            <v>29052.632000000001</v>
          </cell>
        </row>
        <row r="201">
          <cell r="C201" t="str">
            <v>M</v>
          </cell>
          <cell r="D201" t="str">
            <v>01405301AB</v>
          </cell>
          <cell r="E201" t="str">
            <v>HMS-BK-38/45-01</v>
          </cell>
          <cell r="F201" t="str">
            <v>5320</v>
          </cell>
          <cell r="G201" t="str">
            <v>1</v>
          </cell>
          <cell r="H201" t="str">
            <v>1</v>
          </cell>
          <cell r="I201">
            <v>0</v>
          </cell>
          <cell r="J201" t="str">
            <v>TO</v>
          </cell>
          <cell r="K201" t="str">
            <v>0070</v>
          </cell>
          <cell r="L201" t="str">
            <v>L</v>
          </cell>
          <cell r="M201" t="str">
            <v>000000000000250631</v>
          </cell>
          <cell r="N201" t="str">
            <v>Activated Carbon S4W10LT-01 (20 kg/Bag)</v>
          </cell>
          <cell r="O201" t="str">
            <v>KG</v>
          </cell>
          <cell r="P201">
            <v>0</v>
          </cell>
          <cell r="Q201" t="str">
            <v>03.01.2013</v>
          </cell>
          <cell r="R201" t="str">
            <v>31.12.9999</v>
          </cell>
          <cell r="S201" t="str">
            <v>500000000603</v>
          </cell>
          <cell r="T201">
            <v>0</v>
          </cell>
          <cell r="U201">
            <v>0</v>
          </cell>
          <cell r="V201" t="str">
            <v>00000007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 t="str">
            <v>X</v>
          </cell>
          <cell r="AB201">
            <v>0</v>
          </cell>
          <cell r="AC201">
            <v>0</v>
          </cell>
          <cell r="AD201" t="str">
            <v>0.00</v>
          </cell>
          <cell r="AE201" t="str">
            <v>0.00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1000</v>
          </cell>
          <cell r="AK201">
            <v>250</v>
          </cell>
        </row>
        <row r="202">
          <cell r="C202" t="str">
            <v>M</v>
          </cell>
          <cell r="D202" t="str">
            <v>01405301AB</v>
          </cell>
          <cell r="E202" t="str">
            <v>HMS-BK-38/45-01</v>
          </cell>
          <cell r="F202" t="str">
            <v>5320</v>
          </cell>
          <cell r="G202" t="str">
            <v>1</v>
          </cell>
          <cell r="H202" t="str">
            <v>1</v>
          </cell>
          <cell r="I202">
            <v>0</v>
          </cell>
          <cell r="J202" t="str">
            <v>TO</v>
          </cell>
          <cell r="K202" t="str">
            <v>0080</v>
          </cell>
          <cell r="L202" t="str">
            <v>L</v>
          </cell>
          <cell r="M202" t="str">
            <v>000000000000250814</v>
          </cell>
          <cell r="N202" t="str">
            <v>Filter Aid K700  20kg.</v>
          </cell>
          <cell r="O202" t="str">
            <v>KG</v>
          </cell>
          <cell r="P202">
            <v>0</v>
          </cell>
          <cell r="Q202" t="str">
            <v>22.04.2010</v>
          </cell>
          <cell r="R202" t="str">
            <v>31.12.9999</v>
          </cell>
          <cell r="S202" t="str">
            <v>500000000382</v>
          </cell>
          <cell r="T202">
            <v>0</v>
          </cell>
          <cell r="U202">
            <v>0</v>
          </cell>
          <cell r="V202" t="str">
            <v>00000008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 t="str">
            <v>X</v>
          </cell>
          <cell r="AB202">
            <v>0</v>
          </cell>
          <cell r="AC202">
            <v>0</v>
          </cell>
          <cell r="AD202" t="str">
            <v>0.00</v>
          </cell>
          <cell r="AE202" t="str">
            <v>0.00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1000</v>
          </cell>
          <cell r="AK202">
            <v>7263.1580000000004</v>
          </cell>
        </row>
        <row r="203">
          <cell r="C203" t="str">
            <v>M</v>
          </cell>
          <cell r="D203" t="str">
            <v>01405301AB</v>
          </cell>
          <cell r="E203" t="str">
            <v>HMS-BK-38/45-01</v>
          </cell>
          <cell r="F203" t="str">
            <v>5320</v>
          </cell>
          <cell r="G203" t="str">
            <v>1</v>
          </cell>
          <cell r="H203" t="str">
            <v>1</v>
          </cell>
          <cell r="I203">
            <v>0</v>
          </cell>
          <cell r="J203" t="str">
            <v>TO</v>
          </cell>
          <cell r="K203" t="str">
            <v>0090</v>
          </cell>
          <cell r="L203" t="str">
            <v>L</v>
          </cell>
          <cell r="M203" t="str">
            <v>000000000000250162</v>
          </cell>
          <cell r="N203" t="str">
            <v>Sodium  Carbonate 20 Kg./Bag</v>
          </cell>
          <cell r="O203" t="str">
            <v>KG</v>
          </cell>
          <cell r="P203">
            <v>0</v>
          </cell>
          <cell r="Q203" t="str">
            <v>01.08.2010</v>
          </cell>
          <cell r="R203" t="str">
            <v>31.12.9999</v>
          </cell>
          <cell r="S203" t="str">
            <v>500000000480</v>
          </cell>
          <cell r="T203">
            <v>0</v>
          </cell>
          <cell r="U203">
            <v>0</v>
          </cell>
          <cell r="V203" t="str">
            <v>00000009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 t="str">
            <v>X</v>
          </cell>
          <cell r="AB203">
            <v>0</v>
          </cell>
          <cell r="AC203">
            <v>0</v>
          </cell>
          <cell r="AD203" t="str">
            <v>0.00</v>
          </cell>
          <cell r="AE203" t="str">
            <v>0.00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1000</v>
          </cell>
          <cell r="AK203">
            <v>508.42099999999999</v>
          </cell>
        </row>
        <row r="204">
          <cell r="C204" t="str">
            <v>M</v>
          </cell>
          <cell r="D204" t="str">
            <v>01405301AB</v>
          </cell>
          <cell r="E204" t="str">
            <v>HMS-BK-38/45-01</v>
          </cell>
          <cell r="F204" t="str">
            <v>5320</v>
          </cell>
          <cell r="G204" t="str">
            <v>1</v>
          </cell>
          <cell r="H204" t="str">
            <v>1</v>
          </cell>
          <cell r="I204">
            <v>0</v>
          </cell>
          <cell r="J204" t="str">
            <v>TO</v>
          </cell>
          <cell r="K204" t="str">
            <v>0100</v>
          </cell>
          <cell r="L204" t="str">
            <v>L</v>
          </cell>
          <cell r="M204" t="str">
            <v>000000000000200053</v>
          </cell>
          <cell r="N204" t="str">
            <v>Treated Water</v>
          </cell>
          <cell r="O204" t="str">
            <v>M3</v>
          </cell>
          <cell r="P204" t="str">
            <v>X</v>
          </cell>
          <cell r="Q204" t="str">
            <v>22.04.2010</v>
          </cell>
          <cell r="R204" t="str">
            <v>31.12.9999</v>
          </cell>
          <cell r="S204" t="str">
            <v>500000000382</v>
          </cell>
          <cell r="T204">
            <v>0</v>
          </cell>
          <cell r="U204">
            <v>0</v>
          </cell>
          <cell r="V204" t="str">
            <v>00000010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 t="str">
            <v>X</v>
          </cell>
          <cell r="AB204">
            <v>0</v>
          </cell>
          <cell r="AC204">
            <v>0</v>
          </cell>
          <cell r="AD204" t="str">
            <v>0.00</v>
          </cell>
          <cell r="AE204" t="str">
            <v>0.00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1000</v>
          </cell>
          <cell r="AK204">
            <v>7263.1580000000004</v>
          </cell>
        </row>
        <row r="205">
          <cell r="C205" t="str">
            <v>M</v>
          </cell>
          <cell r="D205" t="str">
            <v>01405301AB</v>
          </cell>
          <cell r="E205" t="str">
            <v>HMS-BK-38/45-01</v>
          </cell>
          <cell r="F205" t="str">
            <v>5320</v>
          </cell>
          <cell r="G205" t="str">
            <v>1</v>
          </cell>
          <cell r="H205" t="str">
            <v>1</v>
          </cell>
          <cell r="I205">
            <v>0</v>
          </cell>
          <cell r="J205" t="str">
            <v>TO</v>
          </cell>
          <cell r="K205" t="str">
            <v>0110</v>
          </cell>
          <cell r="L205" t="str">
            <v>L</v>
          </cell>
          <cell r="M205" t="str">
            <v>000000000000250176</v>
          </cell>
          <cell r="N205" t="str">
            <v>Electricity</v>
          </cell>
          <cell r="O205" t="str">
            <v>KWH</v>
          </cell>
          <cell r="P205">
            <v>0</v>
          </cell>
          <cell r="Q205" t="str">
            <v>22.04.2010</v>
          </cell>
          <cell r="R205" t="str">
            <v>31.12.9999</v>
          </cell>
          <cell r="S205" t="str">
            <v>500000000382</v>
          </cell>
          <cell r="T205">
            <v>0</v>
          </cell>
          <cell r="U205">
            <v>0</v>
          </cell>
          <cell r="V205" t="str">
            <v>00000011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 t="str">
            <v>X</v>
          </cell>
          <cell r="AB205">
            <v>0</v>
          </cell>
          <cell r="AC205">
            <v>0</v>
          </cell>
          <cell r="AD205" t="str">
            <v>0.00</v>
          </cell>
          <cell r="AE205" t="str">
            <v>0.00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1000</v>
          </cell>
          <cell r="AK205">
            <v>47210.525999999998</v>
          </cell>
        </row>
        <row r="206">
          <cell r="C206" t="str">
            <v>M</v>
          </cell>
          <cell r="D206" t="str">
            <v>01405301AB</v>
          </cell>
          <cell r="E206" t="str">
            <v>HMS-BK-38/45-01</v>
          </cell>
          <cell r="F206" t="str">
            <v>5320</v>
          </cell>
          <cell r="G206" t="str">
            <v>1</v>
          </cell>
          <cell r="H206" t="str">
            <v>1</v>
          </cell>
          <cell r="I206">
            <v>0</v>
          </cell>
          <cell r="J206" t="str">
            <v>TO</v>
          </cell>
          <cell r="K206" t="str">
            <v>0120</v>
          </cell>
          <cell r="L206" t="str">
            <v>L</v>
          </cell>
          <cell r="M206" t="str">
            <v>000000000000200052</v>
          </cell>
          <cell r="N206" t="str">
            <v>Steam</v>
          </cell>
          <cell r="O206" t="str">
            <v>TO</v>
          </cell>
          <cell r="P206" t="str">
            <v>X</v>
          </cell>
          <cell r="Q206" t="str">
            <v>22.04.2010</v>
          </cell>
          <cell r="R206" t="str">
            <v>31.12.9999</v>
          </cell>
          <cell r="S206" t="str">
            <v>500000000382</v>
          </cell>
          <cell r="T206">
            <v>0</v>
          </cell>
          <cell r="U206">
            <v>0</v>
          </cell>
          <cell r="V206" t="str">
            <v>00000012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 t="str">
            <v>X</v>
          </cell>
          <cell r="AB206">
            <v>0</v>
          </cell>
          <cell r="AC206">
            <v>0</v>
          </cell>
          <cell r="AD206" t="str">
            <v>0.00</v>
          </cell>
          <cell r="AE206" t="str">
            <v>0.00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1000</v>
          </cell>
          <cell r="AK206">
            <v>1452.6320000000001</v>
          </cell>
        </row>
        <row r="207">
          <cell r="C207" t="str">
            <v>M</v>
          </cell>
          <cell r="D207" t="str">
            <v>01405301AB</v>
          </cell>
          <cell r="E207" t="str">
            <v>HMS-BK-38/45-01</v>
          </cell>
          <cell r="F207" t="str">
            <v>5320</v>
          </cell>
          <cell r="G207" t="str">
            <v>1</v>
          </cell>
          <cell r="H207" t="str">
            <v>1</v>
          </cell>
          <cell r="I207">
            <v>0</v>
          </cell>
          <cell r="J207" t="str">
            <v>TO</v>
          </cell>
          <cell r="K207" t="str">
            <v>0130</v>
          </cell>
          <cell r="L207" t="str">
            <v>L</v>
          </cell>
          <cell r="M207" t="str">
            <v>000000000000250221</v>
          </cell>
          <cell r="N207" t="str">
            <v>Enzyme Optimalt BBA Enzyme(30kg./Gallon)</v>
          </cell>
          <cell r="O207" t="str">
            <v>KG</v>
          </cell>
          <cell r="P207">
            <v>0</v>
          </cell>
          <cell r="Q207" t="str">
            <v>22.04.2010</v>
          </cell>
          <cell r="R207" t="str">
            <v>31.12.9999</v>
          </cell>
          <cell r="S207" t="str">
            <v>500000000382</v>
          </cell>
          <cell r="T207">
            <v>0</v>
          </cell>
          <cell r="U207">
            <v>0</v>
          </cell>
          <cell r="V207" t="str">
            <v>00000013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 t="str">
            <v>X</v>
          </cell>
          <cell r="AB207">
            <v>0</v>
          </cell>
          <cell r="AC207">
            <v>0</v>
          </cell>
          <cell r="AD207" t="str">
            <v>0.00</v>
          </cell>
          <cell r="AE207" t="str">
            <v>0.00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1000</v>
          </cell>
          <cell r="AK207">
            <v>553</v>
          </cell>
        </row>
        <row r="208">
          <cell r="C208" t="str">
            <v>M</v>
          </cell>
          <cell r="D208" t="str">
            <v>01405301AB</v>
          </cell>
          <cell r="E208" t="str">
            <v>HMS-BK-38/45-01</v>
          </cell>
          <cell r="F208" t="str">
            <v>5320</v>
          </cell>
          <cell r="G208" t="str">
            <v>1</v>
          </cell>
          <cell r="H208" t="str">
            <v>1</v>
          </cell>
          <cell r="I208">
            <v>0</v>
          </cell>
          <cell r="J208" t="str">
            <v>TO</v>
          </cell>
          <cell r="K208" t="str">
            <v>0140</v>
          </cell>
          <cell r="L208" t="str">
            <v>L</v>
          </cell>
          <cell r="M208" t="str">
            <v>000000000000250750</v>
          </cell>
          <cell r="N208" t="str">
            <v>Activated Carbon YL303(20kg/bag)</v>
          </cell>
          <cell r="O208" t="str">
            <v>KG</v>
          </cell>
          <cell r="P208">
            <v>0</v>
          </cell>
          <cell r="Q208" t="str">
            <v>03.01.2013</v>
          </cell>
          <cell r="R208" t="str">
            <v>31.12.9999</v>
          </cell>
          <cell r="S208" t="str">
            <v>500000000603</v>
          </cell>
          <cell r="T208">
            <v>0</v>
          </cell>
          <cell r="U208">
            <v>0</v>
          </cell>
          <cell r="V208" t="str">
            <v>00000016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 t="str">
            <v>X</v>
          </cell>
          <cell r="AB208">
            <v>0</v>
          </cell>
          <cell r="AC208">
            <v>0</v>
          </cell>
          <cell r="AD208" t="str">
            <v>0.00</v>
          </cell>
          <cell r="AE208" t="str">
            <v>0.00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1000</v>
          </cell>
          <cell r="AK208">
            <v>750</v>
          </cell>
        </row>
        <row r="209">
          <cell r="C209" t="str">
            <v>M</v>
          </cell>
          <cell r="D209" t="str">
            <v>01405301TH</v>
          </cell>
          <cell r="E209" t="str">
            <v>HMS-IBC-37/45</v>
          </cell>
          <cell r="F209" t="str">
            <v>5320</v>
          </cell>
          <cell r="G209" t="str">
            <v>1</v>
          </cell>
          <cell r="H209" t="str">
            <v>1</v>
          </cell>
          <cell r="I209">
            <v>0</v>
          </cell>
          <cell r="J209" t="str">
            <v>TO</v>
          </cell>
          <cell r="K209" t="str">
            <v>0010</v>
          </cell>
          <cell r="L209" t="str">
            <v>L</v>
          </cell>
          <cell r="M209" t="str">
            <v>000000000000200050</v>
          </cell>
          <cell r="N209" t="str">
            <v>Slurry</v>
          </cell>
          <cell r="O209" t="str">
            <v>TO</v>
          </cell>
          <cell r="P209" t="str">
            <v>X</v>
          </cell>
          <cell r="Q209" t="str">
            <v>25.07.2012</v>
          </cell>
          <cell r="R209" t="str">
            <v>31.12.9999</v>
          </cell>
          <cell r="S209">
            <v>0</v>
          </cell>
          <cell r="T209">
            <v>0</v>
          </cell>
          <cell r="U209">
            <v>0</v>
          </cell>
          <cell r="V209" t="str">
            <v>00000001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 t="str">
            <v>X</v>
          </cell>
          <cell r="AB209">
            <v>0</v>
          </cell>
          <cell r="AC209">
            <v>0</v>
          </cell>
          <cell r="AD209" t="str">
            <v>0.00</v>
          </cell>
          <cell r="AE209" t="str">
            <v>0.00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1000</v>
          </cell>
          <cell r="AK209">
            <v>1578.9469999999999</v>
          </cell>
        </row>
        <row r="210">
          <cell r="C210" t="str">
            <v>M</v>
          </cell>
          <cell r="D210" t="str">
            <v>01405301TH</v>
          </cell>
          <cell r="E210" t="str">
            <v>HMS-IBC-37/45</v>
          </cell>
          <cell r="F210" t="str">
            <v>5320</v>
          </cell>
          <cell r="G210" t="str">
            <v>1</v>
          </cell>
          <cell r="H210" t="str">
            <v>1</v>
          </cell>
          <cell r="I210">
            <v>0</v>
          </cell>
          <cell r="J210" t="str">
            <v>TO</v>
          </cell>
          <cell r="K210" t="str">
            <v>0020</v>
          </cell>
          <cell r="L210" t="str">
            <v>L</v>
          </cell>
          <cell r="M210" t="str">
            <v>000000000000250164</v>
          </cell>
          <cell r="N210" t="str">
            <v>Liquozyme Supra (gallon/30kg.)</v>
          </cell>
          <cell r="O210" t="str">
            <v>KG</v>
          </cell>
          <cell r="P210">
            <v>0</v>
          </cell>
          <cell r="Q210" t="str">
            <v>25.07.2012</v>
          </cell>
          <cell r="R210" t="str">
            <v>31.12.9999</v>
          </cell>
          <cell r="S210">
            <v>0</v>
          </cell>
          <cell r="T210">
            <v>0</v>
          </cell>
          <cell r="U210">
            <v>0</v>
          </cell>
          <cell r="V210" t="str">
            <v>00000002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 t="str">
            <v>X</v>
          </cell>
          <cell r="AB210">
            <v>0</v>
          </cell>
          <cell r="AC210">
            <v>0</v>
          </cell>
          <cell r="AD210" t="str">
            <v>0.00</v>
          </cell>
          <cell r="AE210" t="str">
            <v>0.00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1000</v>
          </cell>
          <cell r="AK210">
            <v>435.78899999999999</v>
          </cell>
        </row>
        <row r="211">
          <cell r="C211" t="str">
            <v>M</v>
          </cell>
          <cell r="D211" t="str">
            <v>01405301TH</v>
          </cell>
          <cell r="E211" t="str">
            <v>HMS-IBC-37/45</v>
          </cell>
          <cell r="F211" t="str">
            <v>5320</v>
          </cell>
          <cell r="G211" t="str">
            <v>1</v>
          </cell>
          <cell r="H211" t="str">
            <v>1</v>
          </cell>
          <cell r="I211">
            <v>0</v>
          </cell>
          <cell r="J211" t="str">
            <v>TO</v>
          </cell>
          <cell r="K211" t="str">
            <v>0030</v>
          </cell>
          <cell r="L211" t="str">
            <v>L</v>
          </cell>
          <cell r="M211" t="str">
            <v>000000000000250158</v>
          </cell>
          <cell r="N211" t="str">
            <v>Fungamyl 800L (30kg / drum)</v>
          </cell>
          <cell r="O211" t="str">
            <v>KG</v>
          </cell>
          <cell r="P211">
            <v>0</v>
          </cell>
          <cell r="Q211" t="str">
            <v>25.07.2012</v>
          </cell>
          <cell r="R211" t="str">
            <v>31.12.9999</v>
          </cell>
          <cell r="S211">
            <v>0</v>
          </cell>
          <cell r="T211">
            <v>0</v>
          </cell>
          <cell r="U211">
            <v>0</v>
          </cell>
          <cell r="V211" t="str">
            <v>00000003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 t="str">
            <v>X</v>
          </cell>
          <cell r="AB211">
            <v>0</v>
          </cell>
          <cell r="AC211">
            <v>0</v>
          </cell>
          <cell r="AD211" t="str">
            <v>0.00</v>
          </cell>
          <cell r="AE211" t="str">
            <v>0.00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1000</v>
          </cell>
          <cell r="AK211">
            <v>106</v>
          </cell>
        </row>
        <row r="212">
          <cell r="C212" t="str">
            <v>M</v>
          </cell>
          <cell r="D212" t="str">
            <v>01405301TH</v>
          </cell>
          <cell r="E212" t="str">
            <v>HMS-IBC-37/45</v>
          </cell>
          <cell r="F212" t="str">
            <v>5320</v>
          </cell>
          <cell r="G212" t="str">
            <v>1</v>
          </cell>
          <cell r="H212" t="str">
            <v>1</v>
          </cell>
          <cell r="I212">
            <v>0</v>
          </cell>
          <cell r="J212" t="str">
            <v>TO</v>
          </cell>
          <cell r="K212" t="str">
            <v>0040</v>
          </cell>
          <cell r="L212" t="str">
            <v>L</v>
          </cell>
          <cell r="M212" t="str">
            <v>000000000000250152</v>
          </cell>
          <cell r="N212" t="str">
            <v>Sodium Matabisulphite 25kg.</v>
          </cell>
          <cell r="O212" t="str">
            <v>KG</v>
          </cell>
          <cell r="P212">
            <v>0</v>
          </cell>
          <cell r="Q212" t="str">
            <v>25.07.2012</v>
          </cell>
          <cell r="R212" t="str">
            <v>31.12.9999</v>
          </cell>
          <cell r="S212">
            <v>0</v>
          </cell>
          <cell r="T212">
            <v>0</v>
          </cell>
          <cell r="U212">
            <v>0</v>
          </cell>
          <cell r="V212" t="str">
            <v>00000004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 t="str">
            <v>X</v>
          </cell>
          <cell r="AB212">
            <v>0</v>
          </cell>
          <cell r="AC212">
            <v>0</v>
          </cell>
          <cell r="AD212" t="str">
            <v>0.00</v>
          </cell>
          <cell r="AE212" t="str">
            <v>0.00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1000</v>
          </cell>
          <cell r="AK212">
            <v>566.52599999999995</v>
          </cell>
        </row>
        <row r="213">
          <cell r="C213" t="str">
            <v>M</v>
          </cell>
          <cell r="D213" t="str">
            <v>01405301TH</v>
          </cell>
          <cell r="E213" t="str">
            <v>HMS-IBC-37/45</v>
          </cell>
          <cell r="F213" t="str">
            <v>5320</v>
          </cell>
          <cell r="G213" t="str">
            <v>1</v>
          </cell>
          <cell r="H213" t="str">
            <v>1</v>
          </cell>
          <cell r="I213">
            <v>0</v>
          </cell>
          <cell r="J213" t="str">
            <v>TO</v>
          </cell>
          <cell r="K213" t="str">
            <v>0050</v>
          </cell>
          <cell r="L213" t="str">
            <v>L</v>
          </cell>
          <cell r="M213" t="str">
            <v>000000000000250160</v>
          </cell>
          <cell r="N213" t="str">
            <v>Hydrochloric  Acid 35%</v>
          </cell>
          <cell r="O213" t="str">
            <v>KG</v>
          </cell>
          <cell r="P213">
            <v>0</v>
          </cell>
          <cell r="Q213" t="str">
            <v>25.07.2012</v>
          </cell>
          <cell r="R213" t="str">
            <v>31.12.9999</v>
          </cell>
          <cell r="S213">
            <v>0</v>
          </cell>
          <cell r="T213">
            <v>0</v>
          </cell>
          <cell r="U213">
            <v>0</v>
          </cell>
          <cell r="V213" t="str">
            <v>00000005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 t="str">
            <v>X</v>
          </cell>
          <cell r="AB213">
            <v>0</v>
          </cell>
          <cell r="AC213">
            <v>0</v>
          </cell>
          <cell r="AD213" t="str">
            <v>0.00</v>
          </cell>
          <cell r="AE213" t="str">
            <v>0.00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1000</v>
          </cell>
          <cell r="AK213">
            <v>32684.210999999999</v>
          </cell>
        </row>
        <row r="214">
          <cell r="C214" t="str">
            <v>M</v>
          </cell>
          <cell r="D214" t="str">
            <v>01405301TH</v>
          </cell>
          <cell r="E214" t="str">
            <v>HMS-IBC-37/45</v>
          </cell>
          <cell r="F214" t="str">
            <v>5320</v>
          </cell>
          <cell r="G214" t="str">
            <v>1</v>
          </cell>
          <cell r="H214" t="str">
            <v>1</v>
          </cell>
          <cell r="I214">
            <v>0</v>
          </cell>
          <cell r="J214" t="str">
            <v>TO</v>
          </cell>
          <cell r="K214" t="str">
            <v>0060</v>
          </cell>
          <cell r="L214" t="str">
            <v>L</v>
          </cell>
          <cell r="M214" t="str">
            <v>000000000000250187</v>
          </cell>
          <cell r="N214" t="str">
            <v>Sodium  Hydroxide (โซดาไฟ) 50%</v>
          </cell>
          <cell r="O214" t="str">
            <v>KG</v>
          </cell>
          <cell r="P214">
            <v>0</v>
          </cell>
          <cell r="Q214" t="str">
            <v>25.07.2012</v>
          </cell>
          <cell r="R214" t="str">
            <v>31.12.9999</v>
          </cell>
          <cell r="S214">
            <v>0</v>
          </cell>
          <cell r="T214">
            <v>0</v>
          </cell>
          <cell r="U214">
            <v>0</v>
          </cell>
          <cell r="V214" t="str">
            <v>00000006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 t="str">
            <v>X</v>
          </cell>
          <cell r="AB214">
            <v>0</v>
          </cell>
          <cell r="AC214">
            <v>0</v>
          </cell>
          <cell r="AD214" t="str">
            <v>0.00</v>
          </cell>
          <cell r="AE214" t="str">
            <v>0.00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1000</v>
          </cell>
          <cell r="AK214">
            <v>29052.632000000001</v>
          </cell>
        </row>
        <row r="215">
          <cell r="C215" t="str">
            <v>M</v>
          </cell>
          <cell r="D215" t="str">
            <v>01405301TH</v>
          </cell>
          <cell r="E215" t="str">
            <v>HMS-IBC-37/45</v>
          </cell>
          <cell r="F215" t="str">
            <v>5320</v>
          </cell>
          <cell r="G215" t="str">
            <v>1</v>
          </cell>
          <cell r="H215" t="str">
            <v>1</v>
          </cell>
          <cell r="I215">
            <v>0</v>
          </cell>
          <cell r="J215" t="str">
            <v>TO</v>
          </cell>
          <cell r="K215" t="str">
            <v>0080</v>
          </cell>
          <cell r="L215" t="str">
            <v>L</v>
          </cell>
          <cell r="M215" t="str">
            <v>000000000000250814</v>
          </cell>
          <cell r="N215" t="str">
            <v>Filter Aid K700  20kg.</v>
          </cell>
          <cell r="O215" t="str">
            <v>KG</v>
          </cell>
          <cell r="P215">
            <v>0</v>
          </cell>
          <cell r="Q215" t="str">
            <v>25.07.2012</v>
          </cell>
          <cell r="R215" t="str">
            <v>31.12.9999</v>
          </cell>
          <cell r="S215">
            <v>0</v>
          </cell>
          <cell r="T215">
            <v>0</v>
          </cell>
          <cell r="U215">
            <v>0</v>
          </cell>
          <cell r="V215" t="str">
            <v>00000007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 t="str">
            <v>X</v>
          </cell>
          <cell r="AB215">
            <v>0</v>
          </cell>
          <cell r="AC215">
            <v>0</v>
          </cell>
          <cell r="AD215" t="str">
            <v>0.00</v>
          </cell>
          <cell r="AE215" t="str">
            <v>0.00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1000</v>
          </cell>
          <cell r="AK215">
            <v>7263.1580000000004</v>
          </cell>
        </row>
        <row r="216">
          <cell r="C216" t="str">
            <v>M</v>
          </cell>
          <cell r="D216" t="str">
            <v>01405301TH</v>
          </cell>
          <cell r="E216" t="str">
            <v>HMS-IBC-37/45</v>
          </cell>
          <cell r="F216" t="str">
            <v>5320</v>
          </cell>
          <cell r="G216" t="str">
            <v>1</v>
          </cell>
          <cell r="H216" t="str">
            <v>1</v>
          </cell>
          <cell r="I216">
            <v>0</v>
          </cell>
          <cell r="J216" t="str">
            <v>TO</v>
          </cell>
          <cell r="K216" t="str">
            <v>0090</v>
          </cell>
          <cell r="L216" t="str">
            <v>L</v>
          </cell>
          <cell r="M216" t="str">
            <v>000000000000250162</v>
          </cell>
          <cell r="N216" t="str">
            <v>Sodium  Carbonate 20 Kg./Bag</v>
          </cell>
          <cell r="O216" t="str">
            <v>KG</v>
          </cell>
          <cell r="P216">
            <v>0</v>
          </cell>
          <cell r="Q216" t="str">
            <v>25.07.2012</v>
          </cell>
          <cell r="R216" t="str">
            <v>31.12.9999</v>
          </cell>
          <cell r="S216">
            <v>0</v>
          </cell>
          <cell r="T216">
            <v>0</v>
          </cell>
          <cell r="U216">
            <v>0</v>
          </cell>
          <cell r="V216" t="str">
            <v>00000008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>X</v>
          </cell>
          <cell r="AB216">
            <v>0</v>
          </cell>
          <cell r="AC216">
            <v>0</v>
          </cell>
          <cell r="AD216" t="str">
            <v>0.00</v>
          </cell>
          <cell r="AE216" t="str">
            <v>0.00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1000</v>
          </cell>
          <cell r="AK216">
            <v>508.42099999999999</v>
          </cell>
        </row>
        <row r="217">
          <cell r="C217" t="str">
            <v>M</v>
          </cell>
          <cell r="D217" t="str">
            <v>01405301TH</v>
          </cell>
          <cell r="E217" t="str">
            <v>HMS-IBC-37/45</v>
          </cell>
          <cell r="F217" t="str">
            <v>5320</v>
          </cell>
          <cell r="G217" t="str">
            <v>1</v>
          </cell>
          <cell r="H217" t="str">
            <v>1</v>
          </cell>
          <cell r="I217">
            <v>0</v>
          </cell>
          <cell r="J217" t="str">
            <v>TO</v>
          </cell>
          <cell r="K217" t="str">
            <v>0100</v>
          </cell>
          <cell r="L217" t="str">
            <v>L</v>
          </cell>
          <cell r="M217" t="str">
            <v>000000000000200053</v>
          </cell>
          <cell r="N217" t="str">
            <v>Treated Water</v>
          </cell>
          <cell r="O217" t="str">
            <v>M3</v>
          </cell>
          <cell r="P217" t="str">
            <v>X</v>
          </cell>
          <cell r="Q217" t="str">
            <v>25.07.2012</v>
          </cell>
          <cell r="R217" t="str">
            <v>31.12.9999</v>
          </cell>
          <cell r="S217">
            <v>0</v>
          </cell>
          <cell r="T217">
            <v>0</v>
          </cell>
          <cell r="U217">
            <v>0</v>
          </cell>
          <cell r="V217" t="str">
            <v>00000009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>X</v>
          </cell>
          <cell r="AB217">
            <v>0</v>
          </cell>
          <cell r="AC217">
            <v>0</v>
          </cell>
          <cell r="AD217" t="str">
            <v>0.00</v>
          </cell>
          <cell r="AE217" t="str">
            <v>0.00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1000</v>
          </cell>
          <cell r="AK217">
            <v>7263.1580000000004</v>
          </cell>
        </row>
        <row r="218">
          <cell r="C218" t="str">
            <v>M</v>
          </cell>
          <cell r="D218" t="str">
            <v>01405301TH</v>
          </cell>
          <cell r="E218" t="str">
            <v>HMS-IBC-37/45</v>
          </cell>
          <cell r="F218" t="str">
            <v>5320</v>
          </cell>
          <cell r="G218" t="str">
            <v>1</v>
          </cell>
          <cell r="H218" t="str">
            <v>1</v>
          </cell>
          <cell r="I218">
            <v>0</v>
          </cell>
          <cell r="J218" t="str">
            <v>TO</v>
          </cell>
          <cell r="K218" t="str">
            <v>0110</v>
          </cell>
          <cell r="L218" t="str">
            <v>L</v>
          </cell>
          <cell r="M218" t="str">
            <v>000000000000250176</v>
          </cell>
          <cell r="N218" t="str">
            <v>Electricity</v>
          </cell>
          <cell r="O218" t="str">
            <v>KWH</v>
          </cell>
          <cell r="P218">
            <v>0</v>
          </cell>
          <cell r="Q218" t="str">
            <v>25.07.2012</v>
          </cell>
          <cell r="R218" t="str">
            <v>31.12.9999</v>
          </cell>
          <cell r="S218">
            <v>0</v>
          </cell>
          <cell r="T218">
            <v>0</v>
          </cell>
          <cell r="U218">
            <v>0</v>
          </cell>
          <cell r="V218" t="str">
            <v>00000010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 t="str">
            <v>X</v>
          </cell>
          <cell r="AB218">
            <v>0</v>
          </cell>
          <cell r="AC218">
            <v>0</v>
          </cell>
          <cell r="AD218" t="str">
            <v>0.00</v>
          </cell>
          <cell r="AE218" t="str">
            <v>0.00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1000</v>
          </cell>
          <cell r="AK218">
            <v>47210.525999999998</v>
          </cell>
        </row>
        <row r="219">
          <cell r="C219" t="str">
            <v>M</v>
          </cell>
          <cell r="D219" t="str">
            <v>01405301TH</v>
          </cell>
          <cell r="E219" t="str">
            <v>HMS-IBC-37/45</v>
          </cell>
          <cell r="F219" t="str">
            <v>5320</v>
          </cell>
          <cell r="G219" t="str">
            <v>1</v>
          </cell>
          <cell r="H219" t="str">
            <v>1</v>
          </cell>
          <cell r="I219">
            <v>0</v>
          </cell>
          <cell r="J219" t="str">
            <v>TO</v>
          </cell>
          <cell r="K219" t="str">
            <v>0120</v>
          </cell>
          <cell r="L219" t="str">
            <v>L</v>
          </cell>
          <cell r="M219" t="str">
            <v>000000000000200052</v>
          </cell>
          <cell r="N219" t="str">
            <v>Steam</v>
          </cell>
          <cell r="O219" t="str">
            <v>TO</v>
          </cell>
          <cell r="P219" t="str">
            <v>X</v>
          </cell>
          <cell r="Q219" t="str">
            <v>25.07.2012</v>
          </cell>
          <cell r="R219" t="str">
            <v>31.12.9999</v>
          </cell>
          <cell r="S219">
            <v>0</v>
          </cell>
          <cell r="T219">
            <v>0</v>
          </cell>
          <cell r="U219">
            <v>0</v>
          </cell>
          <cell r="V219" t="str">
            <v>00000011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>X</v>
          </cell>
          <cell r="AB219">
            <v>0</v>
          </cell>
          <cell r="AC219">
            <v>0</v>
          </cell>
          <cell r="AD219" t="str">
            <v>0.00</v>
          </cell>
          <cell r="AE219" t="str">
            <v>0.00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1000</v>
          </cell>
          <cell r="AK219">
            <v>1452.6320000000001</v>
          </cell>
        </row>
        <row r="220">
          <cell r="C220" t="str">
            <v>M</v>
          </cell>
          <cell r="D220" t="str">
            <v>01405301TH</v>
          </cell>
          <cell r="E220" t="str">
            <v>HMS-IBC-37/45</v>
          </cell>
          <cell r="F220" t="str">
            <v>5320</v>
          </cell>
          <cell r="G220" t="str">
            <v>1</v>
          </cell>
          <cell r="H220" t="str">
            <v>1</v>
          </cell>
          <cell r="I220">
            <v>0</v>
          </cell>
          <cell r="J220" t="str">
            <v>TO</v>
          </cell>
          <cell r="K220" t="str">
            <v>0130</v>
          </cell>
          <cell r="L220" t="str">
            <v>L</v>
          </cell>
          <cell r="M220" t="str">
            <v>000000000000250221</v>
          </cell>
          <cell r="N220" t="str">
            <v>Enzyme Optimalt BBA Enzyme(30kg./Gallon)</v>
          </cell>
          <cell r="O220" t="str">
            <v>KG</v>
          </cell>
          <cell r="P220">
            <v>0</v>
          </cell>
          <cell r="Q220" t="str">
            <v>25.07.2012</v>
          </cell>
          <cell r="R220" t="str">
            <v>31.12.9999</v>
          </cell>
          <cell r="S220">
            <v>0</v>
          </cell>
          <cell r="T220">
            <v>0</v>
          </cell>
          <cell r="U220">
            <v>0</v>
          </cell>
          <cell r="V220" t="str">
            <v>00000012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 t="str">
            <v>X</v>
          </cell>
          <cell r="AB220">
            <v>0</v>
          </cell>
          <cell r="AC220">
            <v>0</v>
          </cell>
          <cell r="AD220" t="str">
            <v>0.00</v>
          </cell>
          <cell r="AE220" t="str">
            <v>0.00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1000</v>
          </cell>
          <cell r="AK220">
            <v>553</v>
          </cell>
        </row>
        <row r="221">
          <cell r="C221" t="str">
            <v>M</v>
          </cell>
          <cell r="D221" t="str">
            <v>01405301TH</v>
          </cell>
          <cell r="E221" t="str">
            <v>HMS-IBC-37/45</v>
          </cell>
          <cell r="F221" t="str">
            <v>5320</v>
          </cell>
          <cell r="G221" t="str">
            <v>1</v>
          </cell>
          <cell r="H221" t="str">
            <v>1</v>
          </cell>
          <cell r="I221">
            <v>0</v>
          </cell>
          <cell r="J221" t="str">
            <v>TO</v>
          </cell>
          <cell r="K221" t="str">
            <v>0140</v>
          </cell>
          <cell r="L221" t="str">
            <v>L</v>
          </cell>
          <cell r="M221" t="str">
            <v>000000000000250631</v>
          </cell>
          <cell r="N221" t="str">
            <v>Activated Carbon S4W10LT-01 (20 kg/Bag)</v>
          </cell>
          <cell r="O221" t="str">
            <v>KG</v>
          </cell>
          <cell r="P221">
            <v>0</v>
          </cell>
          <cell r="Q221" t="str">
            <v>03.01.2013</v>
          </cell>
          <cell r="R221" t="str">
            <v>31.12.9999</v>
          </cell>
          <cell r="S221" t="str">
            <v>500000000603</v>
          </cell>
          <cell r="T221">
            <v>0</v>
          </cell>
          <cell r="U221">
            <v>0</v>
          </cell>
          <cell r="V221" t="str">
            <v>00000013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>X</v>
          </cell>
          <cell r="AB221">
            <v>0</v>
          </cell>
          <cell r="AC221">
            <v>0</v>
          </cell>
          <cell r="AD221" t="str">
            <v>0.00</v>
          </cell>
          <cell r="AE221" t="str">
            <v>0.00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1000</v>
          </cell>
          <cell r="AK221">
            <v>250</v>
          </cell>
        </row>
        <row r="222">
          <cell r="C222" t="str">
            <v>M</v>
          </cell>
          <cell r="D222" t="str">
            <v>01405301TH</v>
          </cell>
          <cell r="E222" t="str">
            <v>HMS-IBC-37/45</v>
          </cell>
          <cell r="F222" t="str">
            <v>5320</v>
          </cell>
          <cell r="G222" t="str">
            <v>1</v>
          </cell>
          <cell r="H222" t="str">
            <v>1</v>
          </cell>
          <cell r="I222">
            <v>0</v>
          </cell>
          <cell r="J222" t="str">
            <v>TO</v>
          </cell>
          <cell r="K222" t="str">
            <v>0150</v>
          </cell>
          <cell r="L222" t="str">
            <v>L</v>
          </cell>
          <cell r="M222" t="str">
            <v>000000000000601280</v>
          </cell>
          <cell r="N222" t="str">
            <v>IBC tank 1000 kg.</v>
          </cell>
          <cell r="O222" t="str">
            <v>EA</v>
          </cell>
          <cell r="P222">
            <v>0</v>
          </cell>
          <cell r="Q222" t="str">
            <v>25.07.2012</v>
          </cell>
          <cell r="R222" t="str">
            <v>31.12.9999</v>
          </cell>
          <cell r="S222">
            <v>0</v>
          </cell>
          <cell r="T222">
            <v>0</v>
          </cell>
          <cell r="U222">
            <v>0</v>
          </cell>
          <cell r="V222" t="str">
            <v>00000014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 t="str">
            <v>X</v>
          </cell>
          <cell r="AB222">
            <v>0</v>
          </cell>
          <cell r="AC222">
            <v>0</v>
          </cell>
          <cell r="AD222" t="str">
            <v>0.00</v>
          </cell>
          <cell r="AE222" t="str">
            <v>0.00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1000</v>
          </cell>
          <cell r="AK222">
            <v>666.67</v>
          </cell>
        </row>
        <row r="223">
          <cell r="C223" t="str">
            <v>M</v>
          </cell>
          <cell r="D223" t="str">
            <v>01405301TH</v>
          </cell>
          <cell r="E223" t="str">
            <v>HMS-IBC-37/45</v>
          </cell>
          <cell r="F223" t="str">
            <v>5320</v>
          </cell>
          <cell r="G223" t="str">
            <v>1</v>
          </cell>
          <cell r="H223" t="str">
            <v>1</v>
          </cell>
          <cell r="I223">
            <v>0</v>
          </cell>
          <cell r="J223" t="str">
            <v>TO</v>
          </cell>
          <cell r="K223" t="str">
            <v>0160</v>
          </cell>
          <cell r="L223" t="str">
            <v>L</v>
          </cell>
          <cell r="M223" t="str">
            <v>000000000000250750</v>
          </cell>
          <cell r="N223" t="str">
            <v>Activated Carbon YL303(20kg/bag)</v>
          </cell>
          <cell r="O223" t="str">
            <v>KG</v>
          </cell>
          <cell r="P223">
            <v>0</v>
          </cell>
          <cell r="Q223" t="str">
            <v>03.01.2013</v>
          </cell>
          <cell r="R223" t="str">
            <v>31.12.9999</v>
          </cell>
          <cell r="S223" t="str">
            <v>500000000603</v>
          </cell>
          <cell r="T223">
            <v>0</v>
          </cell>
          <cell r="U223">
            <v>0</v>
          </cell>
          <cell r="V223" t="str">
            <v>00000015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 t="str">
            <v>X</v>
          </cell>
          <cell r="AB223">
            <v>0</v>
          </cell>
          <cell r="AC223">
            <v>0</v>
          </cell>
          <cell r="AD223" t="str">
            <v>0.00</v>
          </cell>
          <cell r="AE223" t="str">
            <v>0.00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1000</v>
          </cell>
          <cell r="AK223">
            <v>750</v>
          </cell>
        </row>
        <row r="224">
          <cell r="C224" t="str">
            <v>M</v>
          </cell>
          <cell r="D224" t="str">
            <v>01420300AB</v>
          </cell>
          <cell r="E224" t="str">
            <v>Glucose Syrup-BK-42/40</v>
          </cell>
          <cell r="F224" t="str">
            <v>5320</v>
          </cell>
          <cell r="G224" t="str">
            <v>1</v>
          </cell>
          <cell r="H224" t="str">
            <v>1</v>
          </cell>
          <cell r="I224" t="str">
            <v>Glucose Syrup-BK-42/40</v>
          </cell>
          <cell r="J224" t="str">
            <v>TO</v>
          </cell>
          <cell r="K224" t="str">
            <v>0010</v>
          </cell>
          <cell r="L224" t="str">
            <v>L</v>
          </cell>
          <cell r="M224" t="str">
            <v>000000000000200050</v>
          </cell>
          <cell r="N224" t="str">
            <v>Slurry</v>
          </cell>
          <cell r="O224" t="str">
            <v>TO</v>
          </cell>
          <cell r="P224" t="str">
            <v>X</v>
          </cell>
          <cell r="Q224" t="str">
            <v>01.09.2009</v>
          </cell>
          <cell r="R224" t="str">
            <v>31.12.9999</v>
          </cell>
          <cell r="S224" t="str">
            <v>500000000106</v>
          </cell>
          <cell r="T224">
            <v>0</v>
          </cell>
          <cell r="U224">
            <v>0</v>
          </cell>
          <cell r="V224" t="str">
            <v>00000001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 t="str">
            <v>X</v>
          </cell>
          <cell r="AB224">
            <v>0</v>
          </cell>
          <cell r="AC224">
            <v>0</v>
          </cell>
          <cell r="AD224" t="str">
            <v>0.00</v>
          </cell>
          <cell r="AE224" t="str">
            <v>0.00</v>
          </cell>
          <cell r="AF224">
            <v>0</v>
          </cell>
          <cell r="AG224">
            <v>0</v>
          </cell>
          <cell r="AH224">
            <v>0</v>
          </cell>
          <cell r="AI224" t="str">
            <v>Glucose Syrup-BK-42/40</v>
          </cell>
          <cell r="AJ224">
            <v>1000</v>
          </cell>
          <cell r="AK224">
            <v>1837.529</v>
          </cell>
        </row>
        <row r="225">
          <cell r="C225" t="str">
            <v>M</v>
          </cell>
          <cell r="D225" t="str">
            <v>01420300AB</v>
          </cell>
          <cell r="E225" t="str">
            <v>Glucose Syrup-BK-42/40</v>
          </cell>
          <cell r="F225" t="str">
            <v>5320</v>
          </cell>
          <cell r="G225" t="str">
            <v>1</v>
          </cell>
          <cell r="H225" t="str">
            <v>1</v>
          </cell>
          <cell r="I225" t="str">
            <v>Glucose Syrup-BK-42/40</v>
          </cell>
          <cell r="J225" t="str">
            <v>TO</v>
          </cell>
          <cell r="K225" t="str">
            <v>0020</v>
          </cell>
          <cell r="L225" t="str">
            <v>L</v>
          </cell>
          <cell r="M225" t="str">
            <v>000000000000250164</v>
          </cell>
          <cell r="N225" t="str">
            <v>Liquozyme Supra (gallon/30kg.)</v>
          </cell>
          <cell r="O225" t="str">
            <v>KG</v>
          </cell>
          <cell r="P225">
            <v>0</v>
          </cell>
          <cell r="Q225" t="str">
            <v>01.09.2009</v>
          </cell>
          <cell r="R225" t="str">
            <v>31.12.9999</v>
          </cell>
          <cell r="S225" t="str">
            <v>500000000106</v>
          </cell>
          <cell r="T225">
            <v>0</v>
          </cell>
          <cell r="U225">
            <v>0</v>
          </cell>
          <cell r="V225" t="str">
            <v>00000002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 t="str">
            <v>X</v>
          </cell>
          <cell r="AB225">
            <v>0</v>
          </cell>
          <cell r="AC225">
            <v>0</v>
          </cell>
          <cell r="AD225" t="str">
            <v>0.00</v>
          </cell>
          <cell r="AE225" t="str">
            <v>0.00</v>
          </cell>
          <cell r="AF225">
            <v>0</v>
          </cell>
          <cell r="AG225">
            <v>0</v>
          </cell>
          <cell r="AH225">
            <v>0</v>
          </cell>
          <cell r="AI225" t="str">
            <v>Glucose Syrup-BK-42/40</v>
          </cell>
          <cell r="AJ225">
            <v>1000</v>
          </cell>
          <cell r="AK225">
            <v>507.15800000000002</v>
          </cell>
        </row>
        <row r="226">
          <cell r="C226" t="str">
            <v>M</v>
          </cell>
          <cell r="D226" t="str">
            <v>01420300AB</v>
          </cell>
          <cell r="E226" t="str">
            <v>Glucose Syrup-BK-42/40</v>
          </cell>
          <cell r="F226" t="str">
            <v>5320</v>
          </cell>
          <cell r="G226" t="str">
            <v>1</v>
          </cell>
          <cell r="H226" t="str">
            <v>1</v>
          </cell>
          <cell r="I226" t="str">
            <v>Glucose Syrup-BK-42/40</v>
          </cell>
          <cell r="J226" t="str">
            <v>TO</v>
          </cell>
          <cell r="K226" t="str">
            <v>0030</v>
          </cell>
          <cell r="L226" t="str">
            <v>L</v>
          </cell>
          <cell r="M226" t="str">
            <v>000000000000250158</v>
          </cell>
          <cell r="N226" t="str">
            <v>Fungamyl 800L (30kg / drum)</v>
          </cell>
          <cell r="O226" t="str">
            <v>KG</v>
          </cell>
          <cell r="P226">
            <v>0</v>
          </cell>
          <cell r="Q226" t="str">
            <v>01.09.2009</v>
          </cell>
          <cell r="R226" t="str">
            <v>31.12.9999</v>
          </cell>
          <cell r="S226" t="str">
            <v>500000000106</v>
          </cell>
          <cell r="T226">
            <v>0</v>
          </cell>
          <cell r="U226">
            <v>0</v>
          </cell>
          <cell r="V226" t="str">
            <v>00000003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 t="str">
            <v>X</v>
          </cell>
          <cell r="AB226">
            <v>0</v>
          </cell>
          <cell r="AC226">
            <v>0</v>
          </cell>
          <cell r="AD226" t="str">
            <v>0.00</v>
          </cell>
          <cell r="AE226" t="str">
            <v>0.00</v>
          </cell>
          <cell r="AF226">
            <v>0</v>
          </cell>
          <cell r="AG226">
            <v>0</v>
          </cell>
          <cell r="AH226">
            <v>0</v>
          </cell>
          <cell r="AI226" t="str">
            <v>Glucose Syrup-BK-42/40</v>
          </cell>
          <cell r="AJ226">
            <v>1000</v>
          </cell>
          <cell r="AK226">
            <v>338.10500000000002</v>
          </cell>
        </row>
        <row r="227">
          <cell r="C227" t="str">
            <v>M</v>
          </cell>
          <cell r="D227" t="str">
            <v>01420300AB</v>
          </cell>
          <cell r="E227" t="str">
            <v>Glucose Syrup-BK-42/40</v>
          </cell>
          <cell r="F227" t="str">
            <v>5320</v>
          </cell>
          <cell r="G227" t="str">
            <v>1</v>
          </cell>
          <cell r="H227" t="str">
            <v>1</v>
          </cell>
          <cell r="I227" t="str">
            <v>Glucose Syrup-BK-42/40</v>
          </cell>
          <cell r="J227" t="str">
            <v>TO</v>
          </cell>
          <cell r="K227" t="str">
            <v>0040</v>
          </cell>
          <cell r="L227" t="str">
            <v>L</v>
          </cell>
          <cell r="M227" t="str">
            <v>000000000000250152</v>
          </cell>
          <cell r="N227" t="str">
            <v>Sodium Matabisulphite 25kg.</v>
          </cell>
          <cell r="O227" t="str">
            <v>KG</v>
          </cell>
          <cell r="P227">
            <v>0</v>
          </cell>
          <cell r="Q227" t="str">
            <v>01.09.2009</v>
          </cell>
          <cell r="R227" t="str">
            <v>31.12.9999</v>
          </cell>
          <cell r="S227" t="str">
            <v>500000000106</v>
          </cell>
          <cell r="T227">
            <v>0</v>
          </cell>
          <cell r="U227">
            <v>0</v>
          </cell>
          <cell r="V227" t="str">
            <v>00000004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>X</v>
          </cell>
          <cell r="AB227">
            <v>0</v>
          </cell>
          <cell r="AC227">
            <v>0</v>
          </cell>
          <cell r="AD227" t="str">
            <v>0.00</v>
          </cell>
          <cell r="AE227" t="str">
            <v>0.00</v>
          </cell>
          <cell r="AF227">
            <v>0</v>
          </cell>
          <cell r="AG227">
            <v>0</v>
          </cell>
          <cell r="AH227">
            <v>0</v>
          </cell>
          <cell r="AI227" t="str">
            <v>Glucose Syrup-BK-42/40</v>
          </cell>
          <cell r="AJ227">
            <v>1000</v>
          </cell>
          <cell r="AK227">
            <v>659.30499999999995</v>
          </cell>
        </row>
        <row r="228">
          <cell r="C228" t="str">
            <v>M</v>
          </cell>
          <cell r="D228" t="str">
            <v>01420300AB</v>
          </cell>
          <cell r="E228" t="str">
            <v>Glucose Syrup-BK-42/40</v>
          </cell>
          <cell r="F228" t="str">
            <v>5320</v>
          </cell>
          <cell r="G228" t="str">
            <v>1</v>
          </cell>
          <cell r="H228" t="str">
            <v>1</v>
          </cell>
          <cell r="I228" t="str">
            <v>Glucose Syrup-BK-42/40</v>
          </cell>
          <cell r="J228" t="str">
            <v>TO</v>
          </cell>
          <cell r="K228" t="str">
            <v>0050</v>
          </cell>
          <cell r="L228" t="str">
            <v>L</v>
          </cell>
          <cell r="M228" t="str">
            <v>000000000000250160</v>
          </cell>
          <cell r="N228" t="str">
            <v>Hydrochloric  Acid 35%</v>
          </cell>
          <cell r="O228" t="str">
            <v>KG</v>
          </cell>
          <cell r="P228">
            <v>0</v>
          </cell>
          <cell r="Q228" t="str">
            <v>01.09.2009</v>
          </cell>
          <cell r="R228" t="str">
            <v>31.12.9999</v>
          </cell>
          <cell r="S228" t="str">
            <v>500000000106</v>
          </cell>
          <cell r="T228">
            <v>0</v>
          </cell>
          <cell r="U228">
            <v>0</v>
          </cell>
          <cell r="V228" t="str">
            <v>00000005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 t="str">
            <v>X</v>
          </cell>
          <cell r="AB228">
            <v>0</v>
          </cell>
          <cell r="AC228">
            <v>0</v>
          </cell>
          <cell r="AD228" t="str">
            <v>0.00</v>
          </cell>
          <cell r="AE228" t="str">
            <v>0.00</v>
          </cell>
          <cell r="AF228">
            <v>0</v>
          </cell>
          <cell r="AG228">
            <v>0</v>
          </cell>
          <cell r="AH228">
            <v>0</v>
          </cell>
          <cell r="AI228" t="str">
            <v>Glucose Syrup-BK-42/40</v>
          </cell>
          <cell r="AJ228">
            <v>1000</v>
          </cell>
          <cell r="AK228">
            <v>38036.841999999997</v>
          </cell>
        </row>
        <row r="229">
          <cell r="C229" t="str">
            <v>M</v>
          </cell>
          <cell r="D229" t="str">
            <v>01420300AB</v>
          </cell>
          <cell r="E229" t="str">
            <v>Glucose Syrup-BK-42/40</v>
          </cell>
          <cell r="F229" t="str">
            <v>5320</v>
          </cell>
          <cell r="G229" t="str">
            <v>1</v>
          </cell>
          <cell r="H229" t="str">
            <v>1</v>
          </cell>
          <cell r="I229" t="str">
            <v>Glucose Syrup-BK-42/40</v>
          </cell>
          <cell r="J229" t="str">
            <v>TO</v>
          </cell>
          <cell r="K229" t="str">
            <v>0060</v>
          </cell>
          <cell r="L229" t="str">
            <v>L</v>
          </cell>
          <cell r="M229" t="str">
            <v>000000000000250187</v>
          </cell>
          <cell r="N229" t="str">
            <v>Sodium  Hydroxide (โซดาไฟ) 50%</v>
          </cell>
          <cell r="O229" t="str">
            <v>KG</v>
          </cell>
          <cell r="P229">
            <v>0</v>
          </cell>
          <cell r="Q229" t="str">
            <v>01.09.2009</v>
          </cell>
          <cell r="R229" t="str">
            <v>31.12.9999</v>
          </cell>
          <cell r="S229" t="str">
            <v>500000000106</v>
          </cell>
          <cell r="T229">
            <v>0</v>
          </cell>
          <cell r="U229">
            <v>0</v>
          </cell>
          <cell r="V229" t="str">
            <v>00000006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 t="str">
            <v>X</v>
          </cell>
          <cell r="AB229">
            <v>0</v>
          </cell>
          <cell r="AC229">
            <v>0</v>
          </cell>
          <cell r="AD229" t="str">
            <v>0.00</v>
          </cell>
          <cell r="AE229" t="str">
            <v>0.00</v>
          </cell>
          <cell r="AF229">
            <v>0</v>
          </cell>
          <cell r="AG229">
            <v>0</v>
          </cell>
          <cell r="AH229">
            <v>0</v>
          </cell>
          <cell r="AI229" t="str">
            <v>Glucose Syrup-BK-42/40</v>
          </cell>
          <cell r="AJ229">
            <v>1000</v>
          </cell>
          <cell r="AK229">
            <v>33810.525999999998</v>
          </cell>
        </row>
        <row r="230">
          <cell r="C230" t="str">
            <v>M</v>
          </cell>
          <cell r="D230" t="str">
            <v>01420300AB</v>
          </cell>
          <cell r="E230" t="str">
            <v>Glucose Syrup-BK-42/40</v>
          </cell>
          <cell r="F230" t="str">
            <v>5320</v>
          </cell>
          <cell r="G230" t="str">
            <v>1</v>
          </cell>
          <cell r="H230" t="str">
            <v>1</v>
          </cell>
          <cell r="I230" t="str">
            <v>Glucose Syrup-BK-42/40</v>
          </cell>
          <cell r="J230" t="str">
            <v>TO</v>
          </cell>
          <cell r="K230" t="str">
            <v>0070</v>
          </cell>
          <cell r="L230" t="str">
            <v>L</v>
          </cell>
          <cell r="M230" t="str">
            <v>000000000000250750</v>
          </cell>
          <cell r="N230" t="str">
            <v>Activated Carbon YL303(20kg/bag)</v>
          </cell>
          <cell r="O230" t="str">
            <v>KG</v>
          </cell>
          <cell r="P230">
            <v>0</v>
          </cell>
          <cell r="Q230" t="str">
            <v>03.01.2013</v>
          </cell>
          <cell r="R230" t="str">
            <v>31.12.9999</v>
          </cell>
          <cell r="S230" t="str">
            <v>500000000603</v>
          </cell>
          <cell r="T230">
            <v>0</v>
          </cell>
          <cell r="U230">
            <v>0</v>
          </cell>
          <cell r="V230" t="str">
            <v>00000007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 t="str">
            <v>X</v>
          </cell>
          <cell r="AB230">
            <v>0</v>
          </cell>
          <cell r="AC230">
            <v>0</v>
          </cell>
          <cell r="AD230" t="str">
            <v>0.00</v>
          </cell>
          <cell r="AE230" t="str">
            <v>0.00</v>
          </cell>
          <cell r="AF230">
            <v>0</v>
          </cell>
          <cell r="AG230">
            <v>0</v>
          </cell>
          <cell r="AH230">
            <v>0</v>
          </cell>
          <cell r="AI230" t="str">
            <v>Glucose Syrup-BK-42/40</v>
          </cell>
          <cell r="AJ230">
            <v>1000</v>
          </cell>
          <cell r="AK230">
            <v>750</v>
          </cell>
        </row>
        <row r="231">
          <cell r="C231" t="str">
            <v>M</v>
          </cell>
          <cell r="D231" t="str">
            <v>01420300AB</v>
          </cell>
          <cell r="E231" t="str">
            <v>Glucose Syrup-BK-42/40</v>
          </cell>
          <cell r="F231" t="str">
            <v>5320</v>
          </cell>
          <cell r="G231" t="str">
            <v>1</v>
          </cell>
          <cell r="H231" t="str">
            <v>1</v>
          </cell>
          <cell r="I231" t="str">
            <v>Glucose Syrup-BK-42/40</v>
          </cell>
          <cell r="J231" t="str">
            <v>TO</v>
          </cell>
          <cell r="K231" t="str">
            <v>0080</v>
          </cell>
          <cell r="L231" t="str">
            <v>L</v>
          </cell>
          <cell r="M231" t="str">
            <v>000000000000250814</v>
          </cell>
          <cell r="N231" t="str">
            <v>Filter Aid K700  20kg.</v>
          </cell>
          <cell r="O231" t="str">
            <v>KG</v>
          </cell>
          <cell r="P231">
            <v>0</v>
          </cell>
          <cell r="Q231" t="str">
            <v>01.09.2009</v>
          </cell>
          <cell r="R231" t="str">
            <v>31.12.9999</v>
          </cell>
          <cell r="S231" t="str">
            <v>500000000106</v>
          </cell>
          <cell r="T231">
            <v>0</v>
          </cell>
          <cell r="U231">
            <v>0</v>
          </cell>
          <cell r="V231" t="str">
            <v>00000008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 t="str">
            <v>X</v>
          </cell>
          <cell r="AB231">
            <v>0</v>
          </cell>
          <cell r="AC231">
            <v>0</v>
          </cell>
          <cell r="AD231" t="str">
            <v>0.00</v>
          </cell>
          <cell r="AE231" t="str">
            <v>0.00</v>
          </cell>
          <cell r="AF231">
            <v>0</v>
          </cell>
          <cell r="AG231">
            <v>0</v>
          </cell>
          <cell r="AH231">
            <v>0</v>
          </cell>
          <cell r="AI231" t="str">
            <v>Glucose Syrup-BK-42/40</v>
          </cell>
          <cell r="AJ231">
            <v>1000</v>
          </cell>
          <cell r="AK231">
            <v>8452.6319999999996</v>
          </cell>
        </row>
        <row r="232">
          <cell r="C232" t="str">
            <v>M</v>
          </cell>
          <cell r="D232" t="str">
            <v>01420300AB</v>
          </cell>
          <cell r="E232" t="str">
            <v>Glucose Syrup-BK-42/40</v>
          </cell>
          <cell r="F232" t="str">
            <v>5320</v>
          </cell>
          <cell r="G232" t="str">
            <v>1</v>
          </cell>
          <cell r="H232" t="str">
            <v>1</v>
          </cell>
          <cell r="I232" t="str">
            <v>Glucose Syrup-BK-42/40</v>
          </cell>
          <cell r="J232" t="str">
            <v>TO</v>
          </cell>
          <cell r="K232" t="str">
            <v>0090</v>
          </cell>
          <cell r="L232" t="str">
            <v>L</v>
          </cell>
          <cell r="M232" t="str">
            <v>000000000000250162</v>
          </cell>
          <cell r="N232" t="str">
            <v>Sodium  Carbonate 20 Kg./Bag</v>
          </cell>
          <cell r="O232" t="str">
            <v>KG</v>
          </cell>
          <cell r="P232">
            <v>0</v>
          </cell>
          <cell r="Q232" t="str">
            <v>01.08.2010</v>
          </cell>
          <cell r="R232" t="str">
            <v>31.12.9999</v>
          </cell>
          <cell r="S232" t="str">
            <v>500000000480</v>
          </cell>
          <cell r="T232">
            <v>0</v>
          </cell>
          <cell r="U232">
            <v>0</v>
          </cell>
          <cell r="V232" t="str">
            <v>00000009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 t="str">
            <v>X</v>
          </cell>
          <cell r="AB232">
            <v>0</v>
          </cell>
          <cell r="AC232">
            <v>0</v>
          </cell>
          <cell r="AD232" t="str">
            <v>0.00</v>
          </cell>
          <cell r="AE232" t="str">
            <v>0.00</v>
          </cell>
          <cell r="AF232">
            <v>0</v>
          </cell>
          <cell r="AG232">
            <v>0</v>
          </cell>
          <cell r="AH232">
            <v>0</v>
          </cell>
          <cell r="AI232" t="str">
            <v>Glucose Syrup-BK-42/40</v>
          </cell>
          <cell r="AJ232">
            <v>1000</v>
          </cell>
          <cell r="AK232">
            <v>591.68399999999997</v>
          </cell>
        </row>
        <row r="233">
          <cell r="C233" t="str">
            <v>M</v>
          </cell>
          <cell r="D233" t="str">
            <v>01420300AB</v>
          </cell>
          <cell r="E233" t="str">
            <v>Glucose Syrup-BK-42/40</v>
          </cell>
          <cell r="F233" t="str">
            <v>5320</v>
          </cell>
          <cell r="G233" t="str">
            <v>1</v>
          </cell>
          <cell r="H233" t="str">
            <v>1</v>
          </cell>
          <cell r="I233" t="str">
            <v>Glucose Syrup-BK-42/40</v>
          </cell>
          <cell r="J233" t="str">
            <v>TO</v>
          </cell>
          <cell r="K233" t="str">
            <v>0100</v>
          </cell>
          <cell r="L233" t="str">
            <v>L</v>
          </cell>
          <cell r="M233" t="str">
            <v>000000000000200053</v>
          </cell>
          <cell r="N233" t="str">
            <v>Treated Water</v>
          </cell>
          <cell r="O233" t="str">
            <v>M3</v>
          </cell>
          <cell r="P233" t="str">
            <v>X</v>
          </cell>
          <cell r="Q233" t="str">
            <v>01.09.2009</v>
          </cell>
          <cell r="R233" t="str">
            <v>31.12.9999</v>
          </cell>
          <cell r="S233" t="str">
            <v>500000000106</v>
          </cell>
          <cell r="T233">
            <v>0</v>
          </cell>
          <cell r="U233">
            <v>0</v>
          </cell>
          <cell r="V233" t="str">
            <v>00000010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 t="str">
            <v>X</v>
          </cell>
          <cell r="AB233">
            <v>0</v>
          </cell>
          <cell r="AC233">
            <v>0</v>
          </cell>
          <cell r="AD233" t="str">
            <v>0.00</v>
          </cell>
          <cell r="AE233" t="str">
            <v>0.00</v>
          </cell>
          <cell r="AF233">
            <v>0</v>
          </cell>
          <cell r="AG233">
            <v>0</v>
          </cell>
          <cell r="AH233">
            <v>0</v>
          </cell>
          <cell r="AI233" t="str">
            <v>Glucose Syrup-BK-42/40</v>
          </cell>
          <cell r="AJ233">
            <v>1000</v>
          </cell>
          <cell r="AK233">
            <v>8452.6319999999996</v>
          </cell>
        </row>
        <row r="234">
          <cell r="C234" t="str">
            <v>M</v>
          </cell>
          <cell r="D234" t="str">
            <v>01420300AB</v>
          </cell>
          <cell r="E234" t="str">
            <v>Glucose Syrup-BK-42/40</v>
          </cell>
          <cell r="F234" t="str">
            <v>5320</v>
          </cell>
          <cell r="G234" t="str">
            <v>1</v>
          </cell>
          <cell r="H234" t="str">
            <v>1</v>
          </cell>
          <cell r="I234" t="str">
            <v>Glucose Syrup-BK-42/40</v>
          </cell>
          <cell r="J234" t="str">
            <v>TO</v>
          </cell>
          <cell r="K234" t="str">
            <v>0110</v>
          </cell>
          <cell r="L234" t="str">
            <v>L</v>
          </cell>
          <cell r="M234" t="str">
            <v>000000000000250176</v>
          </cell>
          <cell r="N234" t="str">
            <v>Electricity</v>
          </cell>
          <cell r="O234" t="str">
            <v>KWH</v>
          </cell>
          <cell r="P234">
            <v>0</v>
          </cell>
          <cell r="Q234" t="str">
            <v>01.09.2009</v>
          </cell>
          <cell r="R234" t="str">
            <v>31.12.9999</v>
          </cell>
          <cell r="S234" t="str">
            <v>500000000106</v>
          </cell>
          <cell r="T234">
            <v>0</v>
          </cell>
          <cell r="U234">
            <v>0</v>
          </cell>
          <cell r="V234" t="str">
            <v>00000011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 t="str">
            <v>X</v>
          </cell>
          <cell r="AB234">
            <v>0</v>
          </cell>
          <cell r="AC234">
            <v>0</v>
          </cell>
          <cell r="AD234" t="str">
            <v>0.00</v>
          </cell>
          <cell r="AE234" t="str">
            <v>0.00</v>
          </cell>
          <cell r="AF234">
            <v>0</v>
          </cell>
          <cell r="AG234">
            <v>0</v>
          </cell>
          <cell r="AH234">
            <v>0</v>
          </cell>
          <cell r="AI234" t="str">
            <v>Glucose Syrup-BK-42/40</v>
          </cell>
          <cell r="AJ234">
            <v>1000</v>
          </cell>
          <cell r="AK234">
            <v>54942.105000000003</v>
          </cell>
        </row>
        <row r="235">
          <cell r="C235" t="str">
            <v>M</v>
          </cell>
          <cell r="D235" t="str">
            <v>01420300AB</v>
          </cell>
          <cell r="E235" t="str">
            <v>Glucose Syrup-BK-42/40</v>
          </cell>
          <cell r="F235" t="str">
            <v>5320</v>
          </cell>
          <cell r="G235" t="str">
            <v>1</v>
          </cell>
          <cell r="H235" t="str">
            <v>1</v>
          </cell>
          <cell r="I235" t="str">
            <v>Glucose Syrup-BK-42/40</v>
          </cell>
          <cell r="J235" t="str">
            <v>TO</v>
          </cell>
          <cell r="K235" t="str">
            <v>0120</v>
          </cell>
          <cell r="L235" t="str">
            <v>L</v>
          </cell>
          <cell r="M235" t="str">
            <v>000000000000200052</v>
          </cell>
          <cell r="N235" t="str">
            <v>Steam</v>
          </cell>
          <cell r="O235" t="str">
            <v>TO</v>
          </cell>
          <cell r="P235" t="str">
            <v>X</v>
          </cell>
          <cell r="Q235" t="str">
            <v>01.09.2009</v>
          </cell>
          <cell r="R235" t="str">
            <v>31.12.9999</v>
          </cell>
          <cell r="S235" t="str">
            <v>500000000106</v>
          </cell>
          <cell r="T235">
            <v>0</v>
          </cell>
          <cell r="U235">
            <v>0</v>
          </cell>
          <cell r="V235" t="str">
            <v>00000012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 t="str">
            <v>X</v>
          </cell>
          <cell r="AB235">
            <v>0</v>
          </cell>
          <cell r="AC235">
            <v>0</v>
          </cell>
          <cell r="AD235" t="str">
            <v>0.00</v>
          </cell>
          <cell r="AE235" t="str">
            <v>0.00</v>
          </cell>
          <cell r="AF235">
            <v>0</v>
          </cell>
          <cell r="AG235">
            <v>0</v>
          </cell>
          <cell r="AH235">
            <v>0</v>
          </cell>
          <cell r="AI235" t="str">
            <v>Glucose Syrup-BK-42/40</v>
          </cell>
          <cell r="AJ235">
            <v>1000</v>
          </cell>
          <cell r="AK235">
            <v>1690.5260000000001</v>
          </cell>
        </row>
        <row r="236">
          <cell r="C236" t="str">
            <v>M</v>
          </cell>
          <cell r="D236" t="str">
            <v>01420300AB</v>
          </cell>
          <cell r="E236" t="str">
            <v>Glucose Syrup-BK-42/40</v>
          </cell>
          <cell r="F236" t="str">
            <v>5320</v>
          </cell>
          <cell r="G236" t="str">
            <v>1</v>
          </cell>
          <cell r="H236" t="str">
            <v>1</v>
          </cell>
          <cell r="I236" t="str">
            <v>Glucose Syrup-BK-42/40</v>
          </cell>
          <cell r="J236" t="str">
            <v>TO</v>
          </cell>
          <cell r="K236" t="str">
            <v>0130</v>
          </cell>
          <cell r="L236" t="str">
            <v>L</v>
          </cell>
          <cell r="M236" t="str">
            <v>000000000000250631</v>
          </cell>
          <cell r="N236" t="str">
            <v>Activated Carbon S4W10LT-01 (20 kg/Bag)</v>
          </cell>
          <cell r="O236" t="str">
            <v>KG</v>
          </cell>
          <cell r="P236">
            <v>0</v>
          </cell>
          <cell r="Q236" t="str">
            <v>03.01.2013</v>
          </cell>
          <cell r="R236" t="str">
            <v>31.12.9999</v>
          </cell>
          <cell r="S236" t="str">
            <v>500000000603</v>
          </cell>
          <cell r="T236">
            <v>0</v>
          </cell>
          <cell r="U236">
            <v>0</v>
          </cell>
          <cell r="V236" t="str">
            <v>00000015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>X</v>
          </cell>
          <cell r="AB236">
            <v>0</v>
          </cell>
          <cell r="AC236">
            <v>0</v>
          </cell>
          <cell r="AD236" t="str">
            <v>0.00</v>
          </cell>
          <cell r="AE236" t="str">
            <v>0.00</v>
          </cell>
          <cell r="AF236">
            <v>0</v>
          </cell>
          <cell r="AG236">
            <v>0</v>
          </cell>
          <cell r="AH236">
            <v>0</v>
          </cell>
          <cell r="AI236" t="str">
            <v>Glucose Syrup-BK-42/40</v>
          </cell>
          <cell r="AJ236">
            <v>1000</v>
          </cell>
          <cell r="AK236">
            <v>250</v>
          </cell>
        </row>
        <row r="237">
          <cell r="C237" t="str">
            <v>M</v>
          </cell>
          <cell r="D237" t="str">
            <v>01420300AE</v>
          </cell>
          <cell r="E237" t="str">
            <v>Glucose Syrup-Flexi-42/40</v>
          </cell>
          <cell r="F237" t="str">
            <v>5320</v>
          </cell>
          <cell r="G237" t="str">
            <v>1</v>
          </cell>
          <cell r="H237" t="str">
            <v>1</v>
          </cell>
          <cell r="I237" t="str">
            <v>Glucose Syrup-Flexi-42/40</v>
          </cell>
          <cell r="J237" t="str">
            <v>TO</v>
          </cell>
          <cell r="K237" t="str">
            <v>0010</v>
          </cell>
          <cell r="L237" t="str">
            <v>L</v>
          </cell>
          <cell r="M237" t="str">
            <v>000000000000200050</v>
          </cell>
          <cell r="N237" t="str">
            <v>Slurry</v>
          </cell>
          <cell r="O237" t="str">
            <v>TO</v>
          </cell>
          <cell r="P237" t="str">
            <v>X</v>
          </cell>
          <cell r="Q237" t="str">
            <v>01.09.2009</v>
          </cell>
          <cell r="R237" t="str">
            <v>31.12.9999</v>
          </cell>
          <cell r="S237" t="str">
            <v>500000000106</v>
          </cell>
          <cell r="T237">
            <v>0</v>
          </cell>
          <cell r="U237">
            <v>0</v>
          </cell>
          <cell r="V237" t="str">
            <v>00000001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>X</v>
          </cell>
          <cell r="AB237">
            <v>0</v>
          </cell>
          <cell r="AC237">
            <v>0</v>
          </cell>
          <cell r="AD237" t="str">
            <v>0.00</v>
          </cell>
          <cell r="AE237" t="str">
            <v>0.00</v>
          </cell>
          <cell r="AF237">
            <v>0</v>
          </cell>
          <cell r="AG237">
            <v>0</v>
          </cell>
          <cell r="AH237">
            <v>0</v>
          </cell>
          <cell r="AI237" t="str">
            <v>Glucose Syrup-Flexi-42/40</v>
          </cell>
          <cell r="AJ237">
            <v>1000</v>
          </cell>
          <cell r="AK237">
            <v>1837.529</v>
          </cell>
        </row>
        <row r="238">
          <cell r="C238" t="str">
            <v>M</v>
          </cell>
          <cell r="D238" t="str">
            <v>01420300AE</v>
          </cell>
          <cell r="E238" t="str">
            <v>Glucose Syrup-Flexi-42/40</v>
          </cell>
          <cell r="F238" t="str">
            <v>5320</v>
          </cell>
          <cell r="G238" t="str">
            <v>1</v>
          </cell>
          <cell r="H238" t="str">
            <v>1</v>
          </cell>
          <cell r="I238" t="str">
            <v>Glucose Syrup-Flexi-42/40</v>
          </cell>
          <cell r="J238" t="str">
            <v>TO</v>
          </cell>
          <cell r="K238" t="str">
            <v>0020</v>
          </cell>
          <cell r="L238" t="str">
            <v>L</v>
          </cell>
          <cell r="M238" t="str">
            <v>000000000000250164</v>
          </cell>
          <cell r="N238" t="str">
            <v>Liquozyme Supra (gallon/30kg.)</v>
          </cell>
          <cell r="O238" t="str">
            <v>KG</v>
          </cell>
          <cell r="P238">
            <v>0</v>
          </cell>
          <cell r="Q238" t="str">
            <v>01.09.2009</v>
          </cell>
          <cell r="R238" t="str">
            <v>31.12.9999</v>
          </cell>
          <cell r="S238" t="str">
            <v>500000000106</v>
          </cell>
          <cell r="T238">
            <v>0</v>
          </cell>
          <cell r="U238">
            <v>0</v>
          </cell>
          <cell r="V238" t="str">
            <v>00000002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>X</v>
          </cell>
          <cell r="AB238">
            <v>0</v>
          </cell>
          <cell r="AC238">
            <v>0</v>
          </cell>
          <cell r="AD238" t="str">
            <v>0.00</v>
          </cell>
          <cell r="AE238" t="str">
            <v>0.00</v>
          </cell>
          <cell r="AF238">
            <v>0</v>
          </cell>
          <cell r="AG238">
            <v>0</v>
          </cell>
          <cell r="AH238">
            <v>0</v>
          </cell>
          <cell r="AI238" t="str">
            <v>Glucose Syrup-Flexi-42/40</v>
          </cell>
          <cell r="AJ238">
            <v>1000</v>
          </cell>
          <cell r="AK238">
            <v>507.15800000000002</v>
          </cell>
        </row>
        <row r="239">
          <cell r="C239" t="str">
            <v>M</v>
          </cell>
          <cell r="D239" t="str">
            <v>01420300AE</v>
          </cell>
          <cell r="E239" t="str">
            <v>Glucose Syrup-Flexi-42/40</v>
          </cell>
          <cell r="F239" t="str">
            <v>5320</v>
          </cell>
          <cell r="G239" t="str">
            <v>1</v>
          </cell>
          <cell r="H239" t="str">
            <v>1</v>
          </cell>
          <cell r="I239" t="str">
            <v>Glucose Syrup-Flexi-42/40</v>
          </cell>
          <cell r="J239" t="str">
            <v>TO</v>
          </cell>
          <cell r="K239" t="str">
            <v>0030</v>
          </cell>
          <cell r="L239" t="str">
            <v>L</v>
          </cell>
          <cell r="M239" t="str">
            <v>000000000000250158</v>
          </cell>
          <cell r="N239" t="str">
            <v>Fungamyl 800L (30kg / drum)</v>
          </cell>
          <cell r="O239" t="str">
            <v>KG</v>
          </cell>
          <cell r="P239">
            <v>0</v>
          </cell>
          <cell r="Q239" t="str">
            <v>01.09.2009</v>
          </cell>
          <cell r="R239" t="str">
            <v>31.12.9999</v>
          </cell>
          <cell r="S239" t="str">
            <v>500000000106</v>
          </cell>
          <cell r="T239">
            <v>0</v>
          </cell>
          <cell r="U239">
            <v>0</v>
          </cell>
          <cell r="V239" t="str">
            <v>00000003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>X</v>
          </cell>
          <cell r="AB239">
            <v>0</v>
          </cell>
          <cell r="AC239">
            <v>0</v>
          </cell>
          <cell r="AD239" t="str">
            <v>0.00</v>
          </cell>
          <cell r="AE239" t="str">
            <v>0.00</v>
          </cell>
          <cell r="AF239">
            <v>0</v>
          </cell>
          <cell r="AG239">
            <v>0</v>
          </cell>
          <cell r="AH239">
            <v>0</v>
          </cell>
          <cell r="AI239" t="str">
            <v>Glucose Syrup-Flexi-42/40</v>
          </cell>
          <cell r="AJ239">
            <v>1000</v>
          </cell>
          <cell r="AK239">
            <v>338.10500000000002</v>
          </cell>
        </row>
        <row r="240">
          <cell r="C240" t="str">
            <v>M</v>
          </cell>
          <cell r="D240" t="str">
            <v>01420300AE</v>
          </cell>
          <cell r="E240" t="str">
            <v>Glucose Syrup-Flexi-42/40</v>
          </cell>
          <cell r="F240" t="str">
            <v>5320</v>
          </cell>
          <cell r="G240" t="str">
            <v>1</v>
          </cell>
          <cell r="H240" t="str">
            <v>1</v>
          </cell>
          <cell r="I240" t="str">
            <v>Glucose Syrup-Flexi-42/40</v>
          </cell>
          <cell r="J240" t="str">
            <v>TO</v>
          </cell>
          <cell r="K240" t="str">
            <v>0040</v>
          </cell>
          <cell r="L240" t="str">
            <v>L</v>
          </cell>
          <cell r="M240" t="str">
            <v>000000000000250152</v>
          </cell>
          <cell r="N240" t="str">
            <v>Sodium Matabisulphite 25kg.</v>
          </cell>
          <cell r="O240" t="str">
            <v>KG</v>
          </cell>
          <cell r="P240">
            <v>0</v>
          </cell>
          <cell r="Q240" t="str">
            <v>01.09.2009</v>
          </cell>
          <cell r="R240" t="str">
            <v>31.12.9999</v>
          </cell>
          <cell r="S240" t="str">
            <v>500000000106</v>
          </cell>
          <cell r="T240">
            <v>0</v>
          </cell>
          <cell r="U240">
            <v>0</v>
          </cell>
          <cell r="V240" t="str">
            <v>00000004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 t="str">
            <v>X</v>
          </cell>
          <cell r="AB240">
            <v>0</v>
          </cell>
          <cell r="AC240">
            <v>0</v>
          </cell>
          <cell r="AD240" t="str">
            <v>0.00</v>
          </cell>
          <cell r="AE240" t="str">
            <v>0.00</v>
          </cell>
          <cell r="AF240">
            <v>0</v>
          </cell>
          <cell r="AG240">
            <v>0</v>
          </cell>
          <cell r="AH240">
            <v>0</v>
          </cell>
          <cell r="AI240" t="str">
            <v>Glucose Syrup-Flexi-42/40</v>
          </cell>
          <cell r="AJ240">
            <v>1000</v>
          </cell>
          <cell r="AK240">
            <v>659.30499999999995</v>
          </cell>
        </row>
        <row r="241">
          <cell r="C241" t="str">
            <v>M</v>
          </cell>
          <cell r="D241" t="str">
            <v>01420300AE</v>
          </cell>
          <cell r="E241" t="str">
            <v>Glucose Syrup-Flexi-42/40</v>
          </cell>
          <cell r="F241" t="str">
            <v>5320</v>
          </cell>
          <cell r="G241" t="str">
            <v>1</v>
          </cell>
          <cell r="H241" t="str">
            <v>1</v>
          </cell>
          <cell r="I241" t="str">
            <v>Glucose Syrup-Flexi-42/40</v>
          </cell>
          <cell r="J241" t="str">
            <v>TO</v>
          </cell>
          <cell r="K241" t="str">
            <v>0050</v>
          </cell>
          <cell r="L241" t="str">
            <v>L</v>
          </cell>
          <cell r="M241" t="str">
            <v>000000000000250160</v>
          </cell>
          <cell r="N241" t="str">
            <v>Hydrochloric  Acid 35%</v>
          </cell>
          <cell r="O241" t="str">
            <v>KG</v>
          </cell>
          <cell r="P241">
            <v>0</v>
          </cell>
          <cell r="Q241" t="str">
            <v>01.09.2009</v>
          </cell>
          <cell r="R241" t="str">
            <v>31.12.9999</v>
          </cell>
          <cell r="S241" t="str">
            <v>500000000106</v>
          </cell>
          <cell r="T241">
            <v>0</v>
          </cell>
          <cell r="U241">
            <v>0</v>
          </cell>
          <cell r="V241" t="str">
            <v>00000005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 t="str">
            <v>X</v>
          </cell>
          <cell r="AB241">
            <v>0</v>
          </cell>
          <cell r="AC241">
            <v>0</v>
          </cell>
          <cell r="AD241" t="str">
            <v>0.00</v>
          </cell>
          <cell r="AE241" t="str">
            <v>0.00</v>
          </cell>
          <cell r="AF241">
            <v>0</v>
          </cell>
          <cell r="AG241">
            <v>0</v>
          </cell>
          <cell r="AH241">
            <v>0</v>
          </cell>
          <cell r="AI241" t="str">
            <v>Glucose Syrup-Flexi-42/40</v>
          </cell>
          <cell r="AJ241">
            <v>1000</v>
          </cell>
          <cell r="AK241">
            <v>38036.841999999997</v>
          </cell>
        </row>
        <row r="242">
          <cell r="C242" t="str">
            <v>M</v>
          </cell>
          <cell r="D242" t="str">
            <v>01420300AE</v>
          </cell>
          <cell r="E242" t="str">
            <v>Glucose Syrup-Flexi-42/40</v>
          </cell>
          <cell r="F242" t="str">
            <v>5320</v>
          </cell>
          <cell r="G242" t="str">
            <v>1</v>
          </cell>
          <cell r="H242" t="str">
            <v>1</v>
          </cell>
          <cell r="I242" t="str">
            <v>Glucose Syrup-Flexi-42/40</v>
          </cell>
          <cell r="J242" t="str">
            <v>TO</v>
          </cell>
          <cell r="K242" t="str">
            <v>0060</v>
          </cell>
          <cell r="L242" t="str">
            <v>L</v>
          </cell>
          <cell r="M242" t="str">
            <v>000000000000250187</v>
          </cell>
          <cell r="N242" t="str">
            <v>Sodium  Hydroxide (โซดาไฟ) 50%</v>
          </cell>
          <cell r="O242" t="str">
            <v>KG</v>
          </cell>
          <cell r="P242">
            <v>0</v>
          </cell>
          <cell r="Q242" t="str">
            <v>01.09.2009</v>
          </cell>
          <cell r="R242" t="str">
            <v>31.12.9999</v>
          </cell>
          <cell r="S242" t="str">
            <v>500000000106</v>
          </cell>
          <cell r="T242">
            <v>0</v>
          </cell>
          <cell r="U242">
            <v>0</v>
          </cell>
          <cell r="V242" t="str">
            <v>00000006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>X</v>
          </cell>
          <cell r="AB242">
            <v>0</v>
          </cell>
          <cell r="AC242">
            <v>0</v>
          </cell>
          <cell r="AD242" t="str">
            <v>0.00</v>
          </cell>
          <cell r="AE242" t="str">
            <v>0.00</v>
          </cell>
          <cell r="AF242">
            <v>0</v>
          </cell>
          <cell r="AG242">
            <v>0</v>
          </cell>
          <cell r="AH242">
            <v>0</v>
          </cell>
          <cell r="AI242" t="str">
            <v>Glucose Syrup-Flexi-42/40</v>
          </cell>
          <cell r="AJ242">
            <v>1000</v>
          </cell>
          <cell r="AK242">
            <v>33810.525999999998</v>
          </cell>
        </row>
        <row r="243">
          <cell r="C243" t="str">
            <v>M</v>
          </cell>
          <cell r="D243" t="str">
            <v>01420300AE</v>
          </cell>
          <cell r="E243" t="str">
            <v>Glucose Syrup-Flexi-42/40</v>
          </cell>
          <cell r="F243" t="str">
            <v>5320</v>
          </cell>
          <cell r="G243" t="str">
            <v>1</v>
          </cell>
          <cell r="H243" t="str">
            <v>1</v>
          </cell>
          <cell r="I243" t="str">
            <v>Glucose Syrup-Flexi-42/40</v>
          </cell>
          <cell r="J243" t="str">
            <v>TO</v>
          </cell>
          <cell r="K243" t="str">
            <v>0070</v>
          </cell>
          <cell r="L243" t="str">
            <v>L</v>
          </cell>
          <cell r="M243" t="str">
            <v>000000000000250750</v>
          </cell>
          <cell r="N243" t="str">
            <v>Activated Carbon YL303(20kg/bag)</v>
          </cell>
          <cell r="O243" t="str">
            <v>KG</v>
          </cell>
          <cell r="P243">
            <v>0</v>
          </cell>
          <cell r="Q243" t="str">
            <v>06.12.2012</v>
          </cell>
          <cell r="R243" t="str">
            <v>31.12.9999</v>
          </cell>
          <cell r="S243" t="str">
            <v>500000000598</v>
          </cell>
          <cell r="T243">
            <v>0</v>
          </cell>
          <cell r="U243">
            <v>0</v>
          </cell>
          <cell r="V243" t="str">
            <v>00000007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>X</v>
          </cell>
          <cell r="AB243">
            <v>0</v>
          </cell>
          <cell r="AC243">
            <v>0</v>
          </cell>
          <cell r="AD243" t="str">
            <v>0.00</v>
          </cell>
          <cell r="AE243" t="str">
            <v>0.00</v>
          </cell>
          <cell r="AF243">
            <v>0</v>
          </cell>
          <cell r="AG243">
            <v>0</v>
          </cell>
          <cell r="AH243">
            <v>0</v>
          </cell>
          <cell r="AI243" t="str">
            <v>Glucose Syrup-Flexi-42/40</v>
          </cell>
          <cell r="AJ243">
            <v>1000</v>
          </cell>
          <cell r="AK243">
            <v>700</v>
          </cell>
        </row>
        <row r="244">
          <cell r="C244" t="str">
            <v>M</v>
          </cell>
          <cell r="D244" t="str">
            <v>01420300AE</v>
          </cell>
          <cell r="E244" t="str">
            <v>Glucose Syrup-Flexi-42/40</v>
          </cell>
          <cell r="F244" t="str">
            <v>5320</v>
          </cell>
          <cell r="G244" t="str">
            <v>1</v>
          </cell>
          <cell r="H244" t="str">
            <v>1</v>
          </cell>
          <cell r="I244" t="str">
            <v>Glucose Syrup-Flexi-42/40</v>
          </cell>
          <cell r="J244" t="str">
            <v>TO</v>
          </cell>
          <cell r="K244" t="str">
            <v>0080</v>
          </cell>
          <cell r="L244" t="str">
            <v>L</v>
          </cell>
          <cell r="M244" t="str">
            <v>000000000000250184</v>
          </cell>
          <cell r="N244" t="str">
            <v>Filter  Aid Celatom FW-14  20kg.</v>
          </cell>
          <cell r="O244" t="str">
            <v>KG</v>
          </cell>
          <cell r="P244">
            <v>0</v>
          </cell>
          <cell r="Q244" t="str">
            <v>01.09.2009</v>
          </cell>
          <cell r="R244" t="str">
            <v>31.12.9999</v>
          </cell>
          <cell r="S244" t="str">
            <v>500000000106</v>
          </cell>
          <cell r="T244">
            <v>0</v>
          </cell>
          <cell r="U244">
            <v>0</v>
          </cell>
          <cell r="V244" t="str">
            <v>00000008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>X</v>
          </cell>
          <cell r="AB244">
            <v>0</v>
          </cell>
          <cell r="AC244">
            <v>0</v>
          </cell>
          <cell r="AD244" t="str">
            <v>0.00</v>
          </cell>
          <cell r="AE244" t="str">
            <v>0.00</v>
          </cell>
          <cell r="AF244">
            <v>0</v>
          </cell>
          <cell r="AG244">
            <v>0</v>
          </cell>
          <cell r="AH244">
            <v>0</v>
          </cell>
          <cell r="AI244" t="str">
            <v>Glucose Syrup-Flexi-42/40</v>
          </cell>
          <cell r="AJ244">
            <v>1000</v>
          </cell>
          <cell r="AK244">
            <v>8452.6319999999996</v>
          </cell>
        </row>
        <row r="245">
          <cell r="C245" t="str">
            <v>M</v>
          </cell>
          <cell r="D245" t="str">
            <v>01420300AE</v>
          </cell>
          <cell r="E245" t="str">
            <v>Glucose Syrup-Flexi-42/40</v>
          </cell>
          <cell r="F245" t="str">
            <v>5320</v>
          </cell>
          <cell r="G245" t="str">
            <v>1</v>
          </cell>
          <cell r="H245" t="str">
            <v>1</v>
          </cell>
          <cell r="I245" t="str">
            <v>Glucose Syrup-Flexi-42/40</v>
          </cell>
          <cell r="J245" t="str">
            <v>TO</v>
          </cell>
          <cell r="K245" t="str">
            <v>0090</v>
          </cell>
          <cell r="L245" t="str">
            <v>L</v>
          </cell>
          <cell r="M245" t="str">
            <v>000000000000250162</v>
          </cell>
          <cell r="N245" t="str">
            <v>Sodium  Carbonate 20 Kg./Bag</v>
          </cell>
          <cell r="O245" t="str">
            <v>KG</v>
          </cell>
          <cell r="P245">
            <v>0</v>
          </cell>
          <cell r="Q245" t="str">
            <v>01.08.2010</v>
          </cell>
          <cell r="R245" t="str">
            <v>31.12.9999</v>
          </cell>
          <cell r="S245" t="str">
            <v>500000000480</v>
          </cell>
          <cell r="T245">
            <v>0</v>
          </cell>
          <cell r="U245">
            <v>0</v>
          </cell>
          <cell r="V245" t="str">
            <v>00000009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 t="str">
            <v>X</v>
          </cell>
          <cell r="AB245">
            <v>0</v>
          </cell>
          <cell r="AC245">
            <v>0</v>
          </cell>
          <cell r="AD245" t="str">
            <v>0.00</v>
          </cell>
          <cell r="AE245" t="str">
            <v>0.00</v>
          </cell>
          <cell r="AF245">
            <v>0</v>
          </cell>
          <cell r="AG245">
            <v>0</v>
          </cell>
          <cell r="AH245">
            <v>0</v>
          </cell>
          <cell r="AI245" t="str">
            <v>Glucose Syrup-Flexi-42/40</v>
          </cell>
          <cell r="AJ245">
            <v>1000</v>
          </cell>
          <cell r="AK245">
            <v>591.68399999999997</v>
          </cell>
        </row>
        <row r="246">
          <cell r="C246" t="str">
            <v>M</v>
          </cell>
          <cell r="D246" t="str">
            <v>01420300AE</v>
          </cell>
          <cell r="E246" t="str">
            <v>Glucose Syrup-Flexi-42/40</v>
          </cell>
          <cell r="F246" t="str">
            <v>5320</v>
          </cell>
          <cell r="G246" t="str">
            <v>1</v>
          </cell>
          <cell r="H246" t="str">
            <v>1</v>
          </cell>
          <cell r="I246" t="str">
            <v>Glucose Syrup-Flexi-42/40</v>
          </cell>
          <cell r="J246" t="str">
            <v>TO</v>
          </cell>
          <cell r="K246" t="str">
            <v>0100</v>
          </cell>
          <cell r="L246" t="str">
            <v>L</v>
          </cell>
          <cell r="M246" t="str">
            <v>000000000000200053</v>
          </cell>
          <cell r="N246" t="str">
            <v>Treated Water</v>
          </cell>
          <cell r="O246" t="str">
            <v>M3</v>
          </cell>
          <cell r="P246" t="str">
            <v>X</v>
          </cell>
          <cell r="Q246" t="str">
            <v>01.09.2009</v>
          </cell>
          <cell r="R246" t="str">
            <v>31.12.9999</v>
          </cell>
          <cell r="S246" t="str">
            <v>500000000106</v>
          </cell>
          <cell r="T246">
            <v>0</v>
          </cell>
          <cell r="U246">
            <v>0</v>
          </cell>
          <cell r="V246" t="str">
            <v>00000010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 t="str">
            <v>X</v>
          </cell>
          <cell r="AB246">
            <v>0</v>
          </cell>
          <cell r="AC246">
            <v>0</v>
          </cell>
          <cell r="AD246" t="str">
            <v>0.00</v>
          </cell>
          <cell r="AE246" t="str">
            <v>0.00</v>
          </cell>
          <cell r="AF246">
            <v>0</v>
          </cell>
          <cell r="AG246">
            <v>0</v>
          </cell>
          <cell r="AH246">
            <v>0</v>
          </cell>
          <cell r="AI246" t="str">
            <v>Glucose Syrup-Flexi-42/40</v>
          </cell>
          <cell r="AJ246">
            <v>1000</v>
          </cell>
          <cell r="AK246">
            <v>8452.6319999999996</v>
          </cell>
        </row>
        <row r="247">
          <cell r="C247" t="str">
            <v>M</v>
          </cell>
          <cell r="D247" t="str">
            <v>01420300AE</v>
          </cell>
          <cell r="E247" t="str">
            <v>Glucose Syrup-Flexi-42/40</v>
          </cell>
          <cell r="F247" t="str">
            <v>5320</v>
          </cell>
          <cell r="G247" t="str">
            <v>1</v>
          </cell>
          <cell r="H247" t="str">
            <v>1</v>
          </cell>
          <cell r="I247" t="str">
            <v>Glucose Syrup-Flexi-42/40</v>
          </cell>
          <cell r="J247" t="str">
            <v>TO</v>
          </cell>
          <cell r="K247" t="str">
            <v>0110</v>
          </cell>
          <cell r="L247" t="str">
            <v>L</v>
          </cell>
          <cell r="M247" t="str">
            <v>000000000000250176</v>
          </cell>
          <cell r="N247" t="str">
            <v>Electricity</v>
          </cell>
          <cell r="O247" t="str">
            <v>KWH</v>
          </cell>
          <cell r="P247">
            <v>0</v>
          </cell>
          <cell r="Q247" t="str">
            <v>01.09.2009</v>
          </cell>
          <cell r="R247" t="str">
            <v>31.12.9999</v>
          </cell>
          <cell r="S247" t="str">
            <v>500000000106</v>
          </cell>
          <cell r="T247">
            <v>0</v>
          </cell>
          <cell r="U247">
            <v>0</v>
          </cell>
          <cell r="V247" t="str">
            <v>00000011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 t="str">
            <v>X</v>
          </cell>
          <cell r="AB247">
            <v>0</v>
          </cell>
          <cell r="AC247">
            <v>0</v>
          </cell>
          <cell r="AD247" t="str">
            <v>0.00</v>
          </cell>
          <cell r="AE247" t="str">
            <v>0.00</v>
          </cell>
          <cell r="AF247">
            <v>0</v>
          </cell>
          <cell r="AG247">
            <v>0</v>
          </cell>
          <cell r="AH247">
            <v>0</v>
          </cell>
          <cell r="AI247" t="str">
            <v>Glucose Syrup-Flexi-42/40</v>
          </cell>
          <cell r="AJ247">
            <v>1000</v>
          </cell>
          <cell r="AK247">
            <v>54942.105000000003</v>
          </cell>
        </row>
        <row r="248">
          <cell r="C248" t="str">
            <v>M</v>
          </cell>
          <cell r="D248" t="str">
            <v>01420300AE</v>
          </cell>
          <cell r="E248" t="str">
            <v>Glucose Syrup-Flexi-42/40</v>
          </cell>
          <cell r="F248" t="str">
            <v>5320</v>
          </cell>
          <cell r="G248" t="str">
            <v>1</v>
          </cell>
          <cell r="H248" t="str">
            <v>1</v>
          </cell>
          <cell r="I248" t="str">
            <v>Glucose Syrup-Flexi-42/40</v>
          </cell>
          <cell r="J248" t="str">
            <v>TO</v>
          </cell>
          <cell r="K248" t="str">
            <v>0120</v>
          </cell>
          <cell r="L248" t="str">
            <v>L</v>
          </cell>
          <cell r="M248" t="str">
            <v>000000000000200052</v>
          </cell>
          <cell r="N248" t="str">
            <v>Steam</v>
          </cell>
          <cell r="O248" t="str">
            <v>TO</v>
          </cell>
          <cell r="P248" t="str">
            <v>X</v>
          </cell>
          <cell r="Q248" t="str">
            <v>01.09.2009</v>
          </cell>
          <cell r="R248" t="str">
            <v>31.12.9999</v>
          </cell>
          <cell r="S248" t="str">
            <v>500000000106</v>
          </cell>
          <cell r="T248">
            <v>0</v>
          </cell>
          <cell r="U248">
            <v>0</v>
          </cell>
          <cell r="V248" t="str">
            <v>00000012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>X</v>
          </cell>
          <cell r="AB248">
            <v>0</v>
          </cell>
          <cell r="AC248">
            <v>0</v>
          </cell>
          <cell r="AD248" t="str">
            <v>0.00</v>
          </cell>
          <cell r="AE248" t="str">
            <v>0.00</v>
          </cell>
          <cell r="AF248">
            <v>0</v>
          </cell>
          <cell r="AG248">
            <v>0</v>
          </cell>
          <cell r="AH248">
            <v>0</v>
          </cell>
          <cell r="AI248" t="str">
            <v>Glucose Syrup-Flexi-42/40</v>
          </cell>
          <cell r="AJ248">
            <v>1000</v>
          </cell>
          <cell r="AK248">
            <v>1690.5260000000001</v>
          </cell>
        </row>
        <row r="249">
          <cell r="C249" t="str">
            <v>M</v>
          </cell>
          <cell r="D249" t="str">
            <v>01420300AE</v>
          </cell>
          <cell r="E249" t="str">
            <v>Glucose Syrup-Flexi-42/40</v>
          </cell>
          <cell r="F249" t="str">
            <v>5320</v>
          </cell>
          <cell r="G249" t="str">
            <v>1</v>
          </cell>
          <cell r="H249" t="str">
            <v>1</v>
          </cell>
          <cell r="I249" t="str">
            <v>Glucose Syrup-Flexi-42/40</v>
          </cell>
          <cell r="J249" t="str">
            <v>TO</v>
          </cell>
          <cell r="K249" t="str">
            <v>0130</v>
          </cell>
          <cell r="L249" t="str">
            <v>L</v>
          </cell>
          <cell r="M249" t="str">
            <v>000000000000600198</v>
          </cell>
          <cell r="N249" t="str">
            <v>Flexi bag with out heating pad</v>
          </cell>
          <cell r="O249" t="str">
            <v>EA</v>
          </cell>
          <cell r="P249">
            <v>0</v>
          </cell>
          <cell r="Q249" t="str">
            <v>01.09.2009</v>
          </cell>
          <cell r="R249" t="str">
            <v>31.12.9999</v>
          </cell>
          <cell r="S249" t="str">
            <v>500000000106</v>
          </cell>
          <cell r="T249">
            <v>0</v>
          </cell>
          <cell r="U249">
            <v>0</v>
          </cell>
          <cell r="V249" t="str">
            <v>00000013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 t="str">
            <v>X</v>
          </cell>
          <cell r="AB249">
            <v>0</v>
          </cell>
          <cell r="AC249">
            <v>0</v>
          </cell>
          <cell r="AD249" t="str">
            <v>0.00</v>
          </cell>
          <cell r="AE249" t="str">
            <v>0.00</v>
          </cell>
          <cell r="AF249">
            <v>0</v>
          </cell>
          <cell r="AG249">
            <v>0</v>
          </cell>
          <cell r="AH249">
            <v>0</v>
          </cell>
          <cell r="AI249" t="str">
            <v>Glucose Syrup-Flexi-42/40</v>
          </cell>
          <cell r="AJ249">
            <v>1000</v>
          </cell>
          <cell r="AK249">
            <v>41.667000000000002</v>
          </cell>
        </row>
        <row r="250">
          <cell r="C250" t="str">
            <v>M</v>
          </cell>
          <cell r="D250" t="str">
            <v>01420301AB</v>
          </cell>
          <cell r="E250" t="str">
            <v>Glucose Syrup-BK-42/40-01</v>
          </cell>
          <cell r="F250" t="str">
            <v>5320</v>
          </cell>
          <cell r="G250" t="str">
            <v>1</v>
          </cell>
          <cell r="H250" t="str">
            <v>1</v>
          </cell>
          <cell r="I250" t="str">
            <v>Glucose Syrup-BK-42/40-01</v>
          </cell>
          <cell r="J250" t="str">
            <v>TO</v>
          </cell>
          <cell r="K250" t="str">
            <v>0010</v>
          </cell>
          <cell r="L250" t="str">
            <v>L</v>
          </cell>
          <cell r="M250" t="str">
            <v>000000000000200050</v>
          </cell>
          <cell r="N250" t="str">
            <v>Slurry</v>
          </cell>
          <cell r="O250" t="str">
            <v>TO</v>
          </cell>
          <cell r="P250" t="str">
            <v>X</v>
          </cell>
          <cell r="Q250" t="str">
            <v>01.09.2009</v>
          </cell>
          <cell r="R250" t="str">
            <v>31.12.9999</v>
          </cell>
          <cell r="S250" t="str">
            <v>500000000106</v>
          </cell>
          <cell r="T250">
            <v>0</v>
          </cell>
          <cell r="U250">
            <v>0</v>
          </cell>
          <cell r="V250" t="str">
            <v>00000001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>X</v>
          </cell>
          <cell r="AB250">
            <v>0</v>
          </cell>
          <cell r="AC250">
            <v>0</v>
          </cell>
          <cell r="AD250" t="str">
            <v>0.00</v>
          </cell>
          <cell r="AE250" t="str">
            <v>0.00</v>
          </cell>
          <cell r="AF250">
            <v>0</v>
          </cell>
          <cell r="AG250">
            <v>0</v>
          </cell>
          <cell r="AH250">
            <v>0</v>
          </cell>
          <cell r="AI250" t="str">
            <v>Glucose Syrup-BK-42/40-01</v>
          </cell>
          <cell r="AJ250">
            <v>1000</v>
          </cell>
          <cell r="AK250">
            <v>1837.529</v>
          </cell>
        </row>
        <row r="251">
          <cell r="C251" t="str">
            <v>M</v>
          </cell>
          <cell r="D251" t="str">
            <v>01420301AB</v>
          </cell>
          <cell r="E251" t="str">
            <v>Glucose Syrup-BK-42/40-01</v>
          </cell>
          <cell r="F251" t="str">
            <v>5320</v>
          </cell>
          <cell r="G251" t="str">
            <v>1</v>
          </cell>
          <cell r="H251" t="str">
            <v>1</v>
          </cell>
          <cell r="I251" t="str">
            <v>Glucose Syrup-BK-42/40-01</v>
          </cell>
          <cell r="J251" t="str">
            <v>TO</v>
          </cell>
          <cell r="K251" t="str">
            <v>0020</v>
          </cell>
          <cell r="L251" t="str">
            <v>L</v>
          </cell>
          <cell r="M251" t="str">
            <v>000000000000250164</v>
          </cell>
          <cell r="N251" t="str">
            <v>Liquozyme Supra (gallon/30kg.)</v>
          </cell>
          <cell r="O251" t="str">
            <v>KG</v>
          </cell>
          <cell r="P251">
            <v>0</v>
          </cell>
          <cell r="Q251" t="str">
            <v>01.09.2009</v>
          </cell>
          <cell r="R251" t="str">
            <v>31.12.9999</v>
          </cell>
          <cell r="S251" t="str">
            <v>500000000106</v>
          </cell>
          <cell r="T251">
            <v>0</v>
          </cell>
          <cell r="U251">
            <v>0</v>
          </cell>
          <cell r="V251" t="str">
            <v>00000002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>X</v>
          </cell>
          <cell r="AB251">
            <v>0</v>
          </cell>
          <cell r="AC251">
            <v>0</v>
          </cell>
          <cell r="AD251" t="str">
            <v>0.00</v>
          </cell>
          <cell r="AE251" t="str">
            <v>0.00</v>
          </cell>
          <cell r="AF251">
            <v>0</v>
          </cell>
          <cell r="AG251">
            <v>0</v>
          </cell>
          <cell r="AH251">
            <v>0</v>
          </cell>
          <cell r="AI251" t="str">
            <v>Glucose Syrup-BK-42/40-01</v>
          </cell>
          <cell r="AJ251">
            <v>1000</v>
          </cell>
          <cell r="AK251">
            <v>507.15800000000002</v>
          </cell>
        </row>
        <row r="252">
          <cell r="C252" t="str">
            <v>M</v>
          </cell>
          <cell r="D252" t="str">
            <v>01420301AB</v>
          </cell>
          <cell r="E252" t="str">
            <v>Glucose Syrup-BK-42/40-01</v>
          </cell>
          <cell r="F252" t="str">
            <v>5320</v>
          </cell>
          <cell r="G252" t="str">
            <v>1</v>
          </cell>
          <cell r="H252" t="str">
            <v>1</v>
          </cell>
          <cell r="I252" t="str">
            <v>Glucose Syrup-BK-42/40-01</v>
          </cell>
          <cell r="J252" t="str">
            <v>TO</v>
          </cell>
          <cell r="K252" t="str">
            <v>0030</v>
          </cell>
          <cell r="L252" t="str">
            <v>L</v>
          </cell>
          <cell r="M252" t="str">
            <v>000000000000250158</v>
          </cell>
          <cell r="N252" t="str">
            <v>Fungamyl 800L (30kg / drum)</v>
          </cell>
          <cell r="O252" t="str">
            <v>KG</v>
          </cell>
          <cell r="P252">
            <v>0</v>
          </cell>
          <cell r="Q252" t="str">
            <v>01.09.2009</v>
          </cell>
          <cell r="R252" t="str">
            <v>31.12.9999</v>
          </cell>
          <cell r="S252" t="str">
            <v>500000000106</v>
          </cell>
          <cell r="T252">
            <v>0</v>
          </cell>
          <cell r="U252">
            <v>0</v>
          </cell>
          <cell r="V252" t="str">
            <v>00000003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>X</v>
          </cell>
          <cell r="AB252">
            <v>0</v>
          </cell>
          <cell r="AC252">
            <v>0</v>
          </cell>
          <cell r="AD252" t="str">
            <v>0.00</v>
          </cell>
          <cell r="AE252" t="str">
            <v>0.00</v>
          </cell>
          <cell r="AF252">
            <v>0</v>
          </cell>
          <cell r="AG252">
            <v>0</v>
          </cell>
          <cell r="AH252">
            <v>0</v>
          </cell>
          <cell r="AI252" t="str">
            <v>Glucose Syrup-BK-42/40-01</v>
          </cell>
          <cell r="AJ252">
            <v>1000</v>
          </cell>
          <cell r="AK252">
            <v>338.10500000000002</v>
          </cell>
        </row>
        <row r="253">
          <cell r="C253" t="str">
            <v>M</v>
          </cell>
          <cell r="D253" t="str">
            <v>01420301AB</v>
          </cell>
          <cell r="E253" t="str">
            <v>Glucose Syrup-BK-42/40-01</v>
          </cell>
          <cell r="F253" t="str">
            <v>5320</v>
          </cell>
          <cell r="G253" t="str">
            <v>1</v>
          </cell>
          <cell r="H253" t="str">
            <v>1</v>
          </cell>
          <cell r="I253" t="str">
            <v>Glucose Syrup-BK-42/40-01</v>
          </cell>
          <cell r="J253" t="str">
            <v>TO</v>
          </cell>
          <cell r="K253" t="str">
            <v>0040</v>
          </cell>
          <cell r="L253" t="str">
            <v>L</v>
          </cell>
          <cell r="M253" t="str">
            <v>000000000000250152</v>
          </cell>
          <cell r="N253" t="str">
            <v>Sodium Matabisulphite 25kg.</v>
          </cell>
          <cell r="O253" t="str">
            <v>KG</v>
          </cell>
          <cell r="P253">
            <v>0</v>
          </cell>
          <cell r="Q253" t="str">
            <v>01.09.2009</v>
          </cell>
          <cell r="R253" t="str">
            <v>31.12.9999</v>
          </cell>
          <cell r="S253" t="str">
            <v>500000000106</v>
          </cell>
          <cell r="T253">
            <v>0</v>
          </cell>
          <cell r="U253">
            <v>0</v>
          </cell>
          <cell r="V253" t="str">
            <v>00000004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>X</v>
          </cell>
          <cell r="AB253">
            <v>0</v>
          </cell>
          <cell r="AC253">
            <v>0</v>
          </cell>
          <cell r="AD253" t="str">
            <v>0.00</v>
          </cell>
          <cell r="AE253" t="str">
            <v>0.00</v>
          </cell>
          <cell r="AF253">
            <v>0</v>
          </cell>
          <cell r="AG253">
            <v>0</v>
          </cell>
          <cell r="AH253">
            <v>0</v>
          </cell>
          <cell r="AI253" t="str">
            <v>Glucose Syrup-BK-42/40-01</v>
          </cell>
          <cell r="AJ253">
            <v>1000</v>
          </cell>
          <cell r="AK253">
            <v>659.30499999999995</v>
          </cell>
        </row>
        <row r="254">
          <cell r="C254" t="str">
            <v>M</v>
          </cell>
          <cell r="D254" t="str">
            <v>01420301AB</v>
          </cell>
          <cell r="E254" t="str">
            <v>Glucose Syrup-BK-42/40-01</v>
          </cell>
          <cell r="F254" t="str">
            <v>5320</v>
          </cell>
          <cell r="G254" t="str">
            <v>1</v>
          </cell>
          <cell r="H254" t="str">
            <v>1</v>
          </cell>
          <cell r="I254" t="str">
            <v>Glucose Syrup-BK-42/40-01</v>
          </cell>
          <cell r="J254" t="str">
            <v>TO</v>
          </cell>
          <cell r="K254" t="str">
            <v>0050</v>
          </cell>
          <cell r="L254" t="str">
            <v>L</v>
          </cell>
          <cell r="M254" t="str">
            <v>000000000000250160</v>
          </cell>
          <cell r="N254" t="str">
            <v>Hydrochloric  Acid 35%</v>
          </cell>
          <cell r="O254" t="str">
            <v>KG</v>
          </cell>
          <cell r="P254">
            <v>0</v>
          </cell>
          <cell r="Q254" t="str">
            <v>01.09.2009</v>
          </cell>
          <cell r="R254" t="str">
            <v>31.12.9999</v>
          </cell>
          <cell r="S254" t="str">
            <v>500000000106</v>
          </cell>
          <cell r="T254">
            <v>0</v>
          </cell>
          <cell r="U254">
            <v>0</v>
          </cell>
          <cell r="V254" t="str">
            <v>00000005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>X</v>
          </cell>
          <cell r="AB254">
            <v>0</v>
          </cell>
          <cell r="AC254">
            <v>0</v>
          </cell>
          <cell r="AD254" t="str">
            <v>0.00</v>
          </cell>
          <cell r="AE254" t="str">
            <v>0.00</v>
          </cell>
          <cell r="AF254">
            <v>0</v>
          </cell>
          <cell r="AG254">
            <v>0</v>
          </cell>
          <cell r="AH254">
            <v>0</v>
          </cell>
          <cell r="AI254" t="str">
            <v>Glucose Syrup-BK-42/40-01</v>
          </cell>
          <cell r="AJ254">
            <v>1000</v>
          </cell>
          <cell r="AK254">
            <v>38036.841999999997</v>
          </cell>
        </row>
        <row r="255">
          <cell r="C255" t="str">
            <v>M</v>
          </cell>
          <cell r="D255" t="str">
            <v>01420301AB</v>
          </cell>
          <cell r="E255" t="str">
            <v>Glucose Syrup-BK-42/40-01</v>
          </cell>
          <cell r="F255" t="str">
            <v>5320</v>
          </cell>
          <cell r="G255" t="str">
            <v>1</v>
          </cell>
          <cell r="H255" t="str">
            <v>1</v>
          </cell>
          <cell r="I255" t="str">
            <v>Glucose Syrup-BK-42/40-01</v>
          </cell>
          <cell r="J255" t="str">
            <v>TO</v>
          </cell>
          <cell r="K255" t="str">
            <v>0060</v>
          </cell>
          <cell r="L255" t="str">
            <v>L</v>
          </cell>
          <cell r="M255" t="str">
            <v>000000000000250187</v>
          </cell>
          <cell r="N255" t="str">
            <v>Sodium  Hydroxide (โซดาไฟ) 50%</v>
          </cell>
          <cell r="O255" t="str">
            <v>KG</v>
          </cell>
          <cell r="P255">
            <v>0</v>
          </cell>
          <cell r="Q255" t="str">
            <v>01.09.2009</v>
          </cell>
          <cell r="R255" t="str">
            <v>31.12.9999</v>
          </cell>
          <cell r="S255" t="str">
            <v>500000000106</v>
          </cell>
          <cell r="T255">
            <v>0</v>
          </cell>
          <cell r="U255">
            <v>0</v>
          </cell>
          <cell r="V255" t="str">
            <v>00000006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 t="str">
            <v>X</v>
          </cell>
          <cell r="AB255">
            <v>0</v>
          </cell>
          <cell r="AC255">
            <v>0</v>
          </cell>
          <cell r="AD255" t="str">
            <v>0.00</v>
          </cell>
          <cell r="AE255" t="str">
            <v>0.00</v>
          </cell>
          <cell r="AF255">
            <v>0</v>
          </cell>
          <cell r="AG255">
            <v>0</v>
          </cell>
          <cell r="AH255">
            <v>0</v>
          </cell>
          <cell r="AI255" t="str">
            <v>Glucose Syrup-BK-42/40-01</v>
          </cell>
          <cell r="AJ255">
            <v>1000</v>
          </cell>
          <cell r="AK255">
            <v>33810.525999999998</v>
          </cell>
        </row>
        <row r="256">
          <cell r="C256" t="str">
            <v>M</v>
          </cell>
          <cell r="D256" t="str">
            <v>01420301AB</v>
          </cell>
          <cell r="E256" t="str">
            <v>Glucose Syrup-BK-42/40-01</v>
          </cell>
          <cell r="F256" t="str">
            <v>5320</v>
          </cell>
          <cell r="G256" t="str">
            <v>1</v>
          </cell>
          <cell r="H256" t="str">
            <v>1</v>
          </cell>
          <cell r="I256" t="str">
            <v>Glucose Syrup-BK-42/40-01</v>
          </cell>
          <cell r="J256" t="str">
            <v>TO</v>
          </cell>
          <cell r="K256" t="str">
            <v>0070</v>
          </cell>
          <cell r="L256" t="str">
            <v>L</v>
          </cell>
          <cell r="M256" t="str">
            <v>000000000000250750</v>
          </cell>
          <cell r="N256" t="str">
            <v>Activated Carbon YL303(20kg/bag)</v>
          </cell>
          <cell r="O256" t="str">
            <v>KG</v>
          </cell>
          <cell r="P256">
            <v>0</v>
          </cell>
          <cell r="Q256" t="str">
            <v>06.12.2012</v>
          </cell>
          <cell r="R256" t="str">
            <v>31.12.9999</v>
          </cell>
          <cell r="S256" t="str">
            <v>500000000598</v>
          </cell>
          <cell r="T256">
            <v>0</v>
          </cell>
          <cell r="U256">
            <v>0</v>
          </cell>
          <cell r="V256" t="str">
            <v>00000007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>X</v>
          </cell>
          <cell r="AB256">
            <v>0</v>
          </cell>
          <cell r="AC256">
            <v>0</v>
          </cell>
          <cell r="AD256" t="str">
            <v>0.00</v>
          </cell>
          <cell r="AE256" t="str">
            <v>0.00</v>
          </cell>
          <cell r="AF256">
            <v>0</v>
          </cell>
          <cell r="AG256">
            <v>0</v>
          </cell>
          <cell r="AH256">
            <v>0</v>
          </cell>
          <cell r="AI256" t="str">
            <v>Glucose Syrup-BK-42/40-01</v>
          </cell>
          <cell r="AJ256">
            <v>1000</v>
          </cell>
          <cell r="AK256">
            <v>700</v>
          </cell>
        </row>
        <row r="257">
          <cell r="C257" t="str">
            <v>M</v>
          </cell>
          <cell r="D257" t="str">
            <v>01420301AB</v>
          </cell>
          <cell r="E257" t="str">
            <v>Glucose Syrup-BK-42/40-01</v>
          </cell>
          <cell r="F257" t="str">
            <v>5320</v>
          </cell>
          <cell r="G257" t="str">
            <v>1</v>
          </cell>
          <cell r="H257" t="str">
            <v>1</v>
          </cell>
          <cell r="I257" t="str">
            <v>Glucose Syrup-BK-42/40-01</v>
          </cell>
          <cell r="J257" t="str">
            <v>TO</v>
          </cell>
          <cell r="K257" t="str">
            <v>0080</v>
          </cell>
          <cell r="L257" t="str">
            <v>L</v>
          </cell>
          <cell r="M257" t="str">
            <v>000000000000250184</v>
          </cell>
          <cell r="N257" t="str">
            <v>Filter  Aid Celatom FW-14  20kg.</v>
          </cell>
          <cell r="O257" t="str">
            <v>KG</v>
          </cell>
          <cell r="P257">
            <v>0</v>
          </cell>
          <cell r="Q257" t="str">
            <v>01.09.2009</v>
          </cell>
          <cell r="R257" t="str">
            <v>31.12.9999</v>
          </cell>
          <cell r="S257" t="str">
            <v>500000000106</v>
          </cell>
          <cell r="T257">
            <v>0</v>
          </cell>
          <cell r="U257">
            <v>0</v>
          </cell>
          <cell r="V257" t="str">
            <v>00000008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 t="str">
            <v>X</v>
          </cell>
          <cell r="AB257">
            <v>0</v>
          </cell>
          <cell r="AC257">
            <v>0</v>
          </cell>
          <cell r="AD257" t="str">
            <v>0.00</v>
          </cell>
          <cell r="AE257" t="str">
            <v>0.00</v>
          </cell>
          <cell r="AF257">
            <v>0</v>
          </cell>
          <cell r="AG257">
            <v>0</v>
          </cell>
          <cell r="AH257">
            <v>0</v>
          </cell>
          <cell r="AI257" t="str">
            <v>Glucose Syrup-BK-42/40-01</v>
          </cell>
          <cell r="AJ257">
            <v>1000</v>
          </cell>
          <cell r="AK257">
            <v>8452.6319999999996</v>
          </cell>
        </row>
        <row r="258">
          <cell r="C258" t="str">
            <v>M</v>
          </cell>
          <cell r="D258" t="str">
            <v>01420301AB</v>
          </cell>
          <cell r="E258" t="str">
            <v>Glucose Syrup-BK-42/40-01</v>
          </cell>
          <cell r="F258" t="str">
            <v>5320</v>
          </cell>
          <cell r="G258" t="str">
            <v>1</v>
          </cell>
          <cell r="H258" t="str">
            <v>1</v>
          </cell>
          <cell r="I258" t="str">
            <v>Glucose Syrup-BK-42/40-01</v>
          </cell>
          <cell r="J258" t="str">
            <v>TO</v>
          </cell>
          <cell r="K258" t="str">
            <v>0090</v>
          </cell>
          <cell r="L258" t="str">
            <v>L</v>
          </cell>
          <cell r="M258" t="str">
            <v>000000000000250162</v>
          </cell>
          <cell r="N258" t="str">
            <v>Sodium  Carbonate 20 Kg./Bag</v>
          </cell>
          <cell r="O258" t="str">
            <v>KG</v>
          </cell>
          <cell r="P258">
            <v>0</v>
          </cell>
          <cell r="Q258" t="str">
            <v>01.08.2010</v>
          </cell>
          <cell r="R258" t="str">
            <v>31.12.9999</v>
          </cell>
          <cell r="S258" t="str">
            <v>500000000480</v>
          </cell>
          <cell r="T258">
            <v>0</v>
          </cell>
          <cell r="U258">
            <v>0</v>
          </cell>
          <cell r="V258" t="str">
            <v>00000009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 t="str">
            <v>X</v>
          </cell>
          <cell r="AB258">
            <v>0</v>
          </cell>
          <cell r="AC258">
            <v>0</v>
          </cell>
          <cell r="AD258" t="str">
            <v>0.00</v>
          </cell>
          <cell r="AE258" t="str">
            <v>0.00</v>
          </cell>
          <cell r="AF258">
            <v>0</v>
          </cell>
          <cell r="AG258">
            <v>0</v>
          </cell>
          <cell r="AH258">
            <v>0</v>
          </cell>
          <cell r="AI258" t="str">
            <v>Glucose Syrup-BK-42/40-01</v>
          </cell>
          <cell r="AJ258">
            <v>1000</v>
          </cell>
          <cell r="AK258">
            <v>591.68399999999997</v>
          </cell>
        </row>
        <row r="259">
          <cell r="C259" t="str">
            <v>M</v>
          </cell>
          <cell r="D259" t="str">
            <v>01420301AB</v>
          </cell>
          <cell r="E259" t="str">
            <v>Glucose Syrup-BK-42/40-01</v>
          </cell>
          <cell r="F259" t="str">
            <v>5320</v>
          </cell>
          <cell r="G259" t="str">
            <v>1</v>
          </cell>
          <cell r="H259" t="str">
            <v>1</v>
          </cell>
          <cell r="I259" t="str">
            <v>Glucose Syrup-BK-42/40-01</v>
          </cell>
          <cell r="J259" t="str">
            <v>TO</v>
          </cell>
          <cell r="K259" t="str">
            <v>0100</v>
          </cell>
          <cell r="L259" t="str">
            <v>L</v>
          </cell>
          <cell r="M259" t="str">
            <v>000000000000200053</v>
          </cell>
          <cell r="N259" t="str">
            <v>Treated Water</v>
          </cell>
          <cell r="O259" t="str">
            <v>M3</v>
          </cell>
          <cell r="P259" t="str">
            <v>X</v>
          </cell>
          <cell r="Q259" t="str">
            <v>01.09.2009</v>
          </cell>
          <cell r="R259" t="str">
            <v>31.12.9999</v>
          </cell>
          <cell r="S259" t="str">
            <v>500000000106</v>
          </cell>
          <cell r="T259">
            <v>0</v>
          </cell>
          <cell r="U259">
            <v>0</v>
          </cell>
          <cell r="V259" t="str">
            <v>00000010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>X</v>
          </cell>
          <cell r="AB259">
            <v>0</v>
          </cell>
          <cell r="AC259">
            <v>0</v>
          </cell>
          <cell r="AD259" t="str">
            <v>0.00</v>
          </cell>
          <cell r="AE259" t="str">
            <v>0.00</v>
          </cell>
          <cell r="AF259">
            <v>0</v>
          </cell>
          <cell r="AG259">
            <v>0</v>
          </cell>
          <cell r="AH259">
            <v>0</v>
          </cell>
          <cell r="AI259" t="str">
            <v>Glucose Syrup-BK-42/40-01</v>
          </cell>
          <cell r="AJ259">
            <v>1000</v>
          </cell>
          <cell r="AK259">
            <v>8452.6319999999996</v>
          </cell>
        </row>
        <row r="260">
          <cell r="C260" t="str">
            <v>M</v>
          </cell>
          <cell r="D260" t="str">
            <v>01420301AB</v>
          </cell>
          <cell r="E260" t="str">
            <v>Glucose Syrup-BK-42/40-01</v>
          </cell>
          <cell r="F260" t="str">
            <v>5320</v>
          </cell>
          <cell r="G260" t="str">
            <v>1</v>
          </cell>
          <cell r="H260" t="str">
            <v>1</v>
          </cell>
          <cell r="I260" t="str">
            <v>Glucose Syrup-BK-42/40-01</v>
          </cell>
          <cell r="J260" t="str">
            <v>TO</v>
          </cell>
          <cell r="K260" t="str">
            <v>0110</v>
          </cell>
          <cell r="L260" t="str">
            <v>L</v>
          </cell>
          <cell r="M260" t="str">
            <v>000000000000250176</v>
          </cell>
          <cell r="N260" t="str">
            <v>Electricity</v>
          </cell>
          <cell r="O260" t="str">
            <v>KWH</v>
          </cell>
          <cell r="P260">
            <v>0</v>
          </cell>
          <cell r="Q260" t="str">
            <v>01.09.2009</v>
          </cell>
          <cell r="R260" t="str">
            <v>31.12.9999</v>
          </cell>
          <cell r="S260" t="str">
            <v>500000000106</v>
          </cell>
          <cell r="T260">
            <v>0</v>
          </cell>
          <cell r="U260">
            <v>0</v>
          </cell>
          <cell r="V260" t="str">
            <v>00000011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 t="str">
            <v>X</v>
          </cell>
          <cell r="AB260">
            <v>0</v>
          </cell>
          <cell r="AC260">
            <v>0</v>
          </cell>
          <cell r="AD260" t="str">
            <v>0.00</v>
          </cell>
          <cell r="AE260" t="str">
            <v>0.00</v>
          </cell>
          <cell r="AF260">
            <v>0</v>
          </cell>
          <cell r="AG260">
            <v>0</v>
          </cell>
          <cell r="AH260">
            <v>0</v>
          </cell>
          <cell r="AI260" t="str">
            <v>Glucose Syrup-BK-42/40-01</v>
          </cell>
          <cell r="AJ260">
            <v>1000</v>
          </cell>
          <cell r="AK260">
            <v>54942.105000000003</v>
          </cell>
        </row>
        <row r="261">
          <cell r="C261" t="str">
            <v>M</v>
          </cell>
          <cell r="D261" t="str">
            <v>01420301AB</v>
          </cell>
          <cell r="E261" t="str">
            <v>Glucose Syrup-BK-42/40-01</v>
          </cell>
          <cell r="F261" t="str">
            <v>5320</v>
          </cell>
          <cell r="G261" t="str">
            <v>1</v>
          </cell>
          <cell r="H261" t="str">
            <v>1</v>
          </cell>
          <cell r="I261" t="str">
            <v>Glucose Syrup-BK-42/40-01</v>
          </cell>
          <cell r="J261" t="str">
            <v>TO</v>
          </cell>
          <cell r="K261" t="str">
            <v>0120</v>
          </cell>
          <cell r="L261" t="str">
            <v>L</v>
          </cell>
          <cell r="M261" t="str">
            <v>000000000000200052</v>
          </cell>
          <cell r="N261" t="str">
            <v>Steam</v>
          </cell>
          <cell r="O261" t="str">
            <v>TO</v>
          </cell>
          <cell r="P261" t="str">
            <v>X</v>
          </cell>
          <cell r="Q261" t="str">
            <v>01.09.2009</v>
          </cell>
          <cell r="R261" t="str">
            <v>31.12.9999</v>
          </cell>
          <cell r="S261" t="str">
            <v>500000000106</v>
          </cell>
          <cell r="T261">
            <v>0</v>
          </cell>
          <cell r="U261">
            <v>0</v>
          </cell>
          <cell r="V261" t="str">
            <v>00000012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 t="str">
            <v>X</v>
          </cell>
          <cell r="AB261">
            <v>0</v>
          </cell>
          <cell r="AC261">
            <v>0</v>
          </cell>
          <cell r="AD261" t="str">
            <v>0.00</v>
          </cell>
          <cell r="AE261" t="str">
            <v>0.00</v>
          </cell>
          <cell r="AF261">
            <v>0</v>
          </cell>
          <cell r="AG261">
            <v>0</v>
          </cell>
          <cell r="AH261">
            <v>0</v>
          </cell>
          <cell r="AI261" t="str">
            <v>Glucose Syrup-BK-42/40-01</v>
          </cell>
          <cell r="AJ261">
            <v>1000</v>
          </cell>
          <cell r="AK261">
            <v>1690.5260000000001</v>
          </cell>
        </row>
        <row r="262">
          <cell r="C262" t="str">
            <v>M</v>
          </cell>
          <cell r="D262" t="str">
            <v>01440300AB</v>
          </cell>
          <cell r="E262" t="str">
            <v>Glucose Syrup-BK-43/42</v>
          </cell>
          <cell r="F262" t="str">
            <v>5320</v>
          </cell>
          <cell r="G262" t="str">
            <v>1</v>
          </cell>
          <cell r="H262" t="str">
            <v>1</v>
          </cell>
          <cell r="I262" t="str">
            <v>Glucose Syrup 43 Be'/Tanker-GEN</v>
          </cell>
          <cell r="J262" t="str">
            <v>TO</v>
          </cell>
          <cell r="K262" t="str">
            <v>0010</v>
          </cell>
          <cell r="L262" t="str">
            <v>L</v>
          </cell>
          <cell r="M262" t="str">
            <v>000000000000200050</v>
          </cell>
          <cell r="N262" t="str">
            <v>Slurry</v>
          </cell>
          <cell r="O262" t="str">
            <v>TO</v>
          </cell>
          <cell r="P262" t="str">
            <v>X</v>
          </cell>
          <cell r="Q262" t="str">
            <v>01.09.2009</v>
          </cell>
          <cell r="R262" t="str">
            <v>31.12.9999</v>
          </cell>
          <cell r="S262" t="str">
            <v>500000000106</v>
          </cell>
          <cell r="T262">
            <v>0</v>
          </cell>
          <cell r="U262">
            <v>0</v>
          </cell>
          <cell r="V262" t="str">
            <v>00000001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>X</v>
          </cell>
          <cell r="AB262">
            <v>0</v>
          </cell>
          <cell r="AC262">
            <v>0</v>
          </cell>
          <cell r="AD262" t="str">
            <v>0.00</v>
          </cell>
          <cell r="AE262" t="str">
            <v>0.00</v>
          </cell>
          <cell r="AF262">
            <v>0</v>
          </cell>
          <cell r="AG262">
            <v>0</v>
          </cell>
          <cell r="AH262">
            <v>0</v>
          </cell>
          <cell r="AI262" t="str">
            <v>Glucose Syrup-BK-42/40-03</v>
          </cell>
          <cell r="AJ262">
            <v>1000</v>
          </cell>
          <cell r="AK262">
            <v>1814.645</v>
          </cell>
        </row>
        <row r="263">
          <cell r="C263" t="str">
            <v>M</v>
          </cell>
          <cell r="D263" t="str">
            <v>01440300AB</v>
          </cell>
          <cell r="E263" t="str">
            <v>Glucose Syrup-BK-43/42</v>
          </cell>
          <cell r="F263" t="str">
            <v>5320</v>
          </cell>
          <cell r="G263" t="str">
            <v>1</v>
          </cell>
          <cell r="H263" t="str">
            <v>1</v>
          </cell>
          <cell r="I263" t="str">
            <v>Glucose Syrup 43 Be'/Tanker-GEN</v>
          </cell>
          <cell r="J263" t="str">
            <v>TO</v>
          </cell>
          <cell r="K263" t="str">
            <v>0020</v>
          </cell>
          <cell r="L263" t="str">
            <v>L</v>
          </cell>
          <cell r="M263" t="str">
            <v>000000000000250164</v>
          </cell>
          <cell r="N263" t="str">
            <v>Liquozyme Supra (gallon/30kg.)</v>
          </cell>
          <cell r="O263" t="str">
            <v>KG</v>
          </cell>
          <cell r="P263">
            <v>0</v>
          </cell>
          <cell r="Q263" t="str">
            <v>01.09.2009</v>
          </cell>
          <cell r="R263" t="str">
            <v>31.12.9999</v>
          </cell>
          <cell r="S263" t="str">
            <v>500000000106</v>
          </cell>
          <cell r="T263">
            <v>0</v>
          </cell>
          <cell r="U263">
            <v>0</v>
          </cell>
          <cell r="V263" t="str">
            <v>00000002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 t="str">
            <v>X</v>
          </cell>
          <cell r="AB263">
            <v>0</v>
          </cell>
          <cell r="AC263">
            <v>0</v>
          </cell>
          <cell r="AD263" t="str">
            <v>0.00</v>
          </cell>
          <cell r="AE263" t="str">
            <v>0.00</v>
          </cell>
          <cell r="AF263">
            <v>0</v>
          </cell>
          <cell r="AG263">
            <v>0</v>
          </cell>
          <cell r="AH263">
            <v>0</v>
          </cell>
          <cell r="AI263" t="str">
            <v>Glucose Syrup-BK-42/40-03</v>
          </cell>
          <cell r="AJ263">
            <v>1000</v>
          </cell>
          <cell r="AK263">
            <v>500.84199999999998</v>
          </cell>
        </row>
        <row r="264">
          <cell r="C264" t="str">
            <v>M</v>
          </cell>
          <cell r="D264" t="str">
            <v>01440300AB</v>
          </cell>
          <cell r="E264" t="str">
            <v>Glucose Syrup-BK-43/42</v>
          </cell>
          <cell r="F264" t="str">
            <v>5320</v>
          </cell>
          <cell r="G264" t="str">
            <v>1</v>
          </cell>
          <cell r="H264" t="str">
            <v>1</v>
          </cell>
          <cell r="I264" t="str">
            <v>Glucose Syrup 43 Be'/Tanker-GEN</v>
          </cell>
          <cell r="J264" t="str">
            <v>TO</v>
          </cell>
          <cell r="K264" t="str">
            <v>0030</v>
          </cell>
          <cell r="L264" t="str">
            <v>L</v>
          </cell>
          <cell r="M264" t="str">
            <v>000000000000250158</v>
          </cell>
          <cell r="N264" t="str">
            <v>Fungamyl 800L (30kg / drum)</v>
          </cell>
          <cell r="O264" t="str">
            <v>KG</v>
          </cell>
          <cell r="P264">
            <v>0</v>
          </cell>
          <cell r="Q264" t="str">
            <v>01.09.2009</v>
          </cell>
          <cell r="R264" t="str">
            <v>31.12.9999</v>
          </cell>
          <cell r="S264" t="str">
            <v>500000000106</v>
          </cell>
          <cell r="T264">
            <v>0</v>
          </cell>
          <cell r="U264">
            <v>0</v>
          </cell>
          <cell r="V264" t="str">
            <v>00000003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 t="str">
            <v>X</v>
          </cell>
          <cell r="AB264">
            <v>0</v>
          </cell>
          <cell r="AC264">
            <v>0</v>
          </cell>
          <cell r="AD264" t="str">
            <v>0.00</v>
          </cell>
          <cell r="AE264" t="str">
            <v>0.00</v>
          </cell>
          <cell r="AF264">
            <v>0</v>
          </cell>
          <cell r="AG264">
            <v>0</v>
          </cell>
          <cell r="AH264">
            <v>0</v>
          </cell>
          <cell r="AI264" t="str">
            <v>Glucose Syrup-BK-42/40-03</v>
          </cell>
          <cell r="AJ264">
            <v>1000</v>
          </cell>
          <cell r="AK264">
            <v>333.89499999999998</v>
          </cell>
        </row>
        <row r="265">
          <cell r="C265" t="str">
            <v>M</v>
          </cell>
          <cell r="D265" t="str">
            <v>01440300AB</v>
          </cell>
          <cell r="E265" t="str">
            <v>Glucose Syrup-BK-43/42</v>
          </cell>
          <cell r="F265" t="str">
            <v>5320</v>
          </cell>
          <cell r="G265" t="str">
            <v>1</v>
          </cell>
          <cell r="H265" t="str">
            <v>1</v>
          </cell>
          <cell r="I265" t="str">
            <v>Glucose Syrup 43 Be'/Tanker-GEN</v>
          </cell>
          <cell r="J265" t="str">
            <v>TO</v>
          </cell>
          <cell r="K265" t="str">
            <v>0040</v>
          </cell>
          <cell r="L265" t="str">
            <v>L</v>
          </cell>
          <cell r="M265" t="str">
            <v>000000000000250152</v>
          </cell>
          <cell r="N265" t="str">
            <v>Sodium Matabisulphite 25kg.</v>
          </cell>
          <cell r="O265" t="str">
            <v>KG</v>
          </cell>
          <cell r="P265">
            <v>0</v>
          </cell>
          <cell r="Q265" t="str">
            <v>01.09.2009</v>
          </cell>
          <cell r="R265" t="str">
            <v>31.12.9999</v>
          </cell>
          <cell r="S265" t="str">
            <v>500000000106</v>
          </cell>
          <cell r="T265">
            <v>0</v>
          </cell>
          <cell r="U265">
            <v>0</v>
          </cell>
          <cell r="V265" t="str">
            <v>00000004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 t="str">
            <v>X</v>
          </cell>
          <cell r="AB265">
            <v>0</v>
          </cell>
          <cell r="AC265">
            <v>0</v>
          </cell>
          <cell r="AD265" t="str">
            <v>0.00</v>
          </cell>
          <cell r="AE265" t="str">
            <v>0.00</v>
          </cell>
          <cell r="AF265">
            <v>0</v>
          </cell>
          <cell r="AG265">
            <v>0</v>
          </cell>
          <cell r="AH265">
            <v>0</v>
          </cell>
          <cell r="AI265" t="str">
            <v>Glucose Syrup-BK-42/40-03</v>
          </cell>
          <cell r="AJ265">
            <v>1000</v>
          </cell>
          <cell r="AK265">
            <v>651.09500000000003</v>
          </cell>
        </row>
        <row r="266">
          <cell r="C266" t="str">
            <v>M</v>
          </cell>
          <cell r="D266" t="str">
            <v>01440300AB</v>
          </cell>
          <cell r="E266" t="str">
            <v>Glucose Syrup-BK-43/42</v>
          </cell>
          <cell r="F266" t="str">
            <v>5320</v>
          </cell>
          <cell r="G266" t="str">
            <v>1</v>
          </cell>
          <cell r="H266" t="str">
            <v>1</v>
          </cell>
          <cell r="I266" t="str">
            <v>Glucose Syrup 43 Be'/Tanker-GEN</v>
          </cell>
          <cell r="J266" t="str">
            <v>TO</v>
          </cell>
          <cell r="K266" t="str">
            <v>0050</v>
          </cell>
          <cell r="L266" t="str">
            <v>L</v>
          </cell>
          <cell r="M266" t="str">
            <v>000000000000250160</v>
          </cell>
          <cell r="N266" t="str">
            <v>Hydrochloric  Acid 35%</v>
          </cell>
          <cell r="O266" t="str">
            <v>KG</v>
          </cell>
          <cell r="P266">
            <v>0</v>
          </cell>
          <cell r="Q266" t="str">
            <v>01.09.2009</v>
          </cell>
          <cell r="R266" t="str">
            <v>31.12.9999</v>
          </cell>
          <cell r="S266" t="str">
            <v>500000000106</v>
          </cell>
          <cell r="T266">
            <v>0</v>
          </cell>
          <cell r="U266">
            <v>0</v>
          </cell>
          <cell r="V266" t="str">
            <v>00000005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 t="str">
            <v>X</v>
          </cell>
          <cell r="AB266">
            <v>0</v>
          </cell>
          <cell r="AC266">
            <v>0</v>
          </cell>
          <cell r="AD266" t="str">
            <v>0.00</v>
          </cell>
          <cell r="AE266" t="str">
            <v>0.00</v>
          </cell>
          <cell r="AF266">
            <v>0</v>
          </cell>
          <cell r="AG266">
            <v>0</v>
          </cell>
          <cell r="AH266">
            <v>0</v>
          </cell>
          <cell r="AI266" t="str">
            <v>Glucose Syrup-BK-42/40-03</v>
          </cell>
          <cell r="AJ266">
            <v>1000</v>
          </cell>
          <cell r="AK266">
            <v>37563.158000000003</v>
          </cell>
        </row>
        <row r="267">
          <cell r="C267" t="str">
            <v>M</v>
          </cell>
          <cell r="D267" t="str">
            <v>01440300AB</v>
          </cell>
          <cell r="E267" t="str">
            <v>Glucose Syrup-BK-43/42</v>
          </cell>
          <cell r="F267" t="str">
            <v>5320</v>
          </cell>
          <cell r="G267" t="str">
            <v>1</v>
          </cell>
          <cell r="H267" t="str">
            <v>1</v>
          </cell>
          <cell r="I267" t="str">
            <v>Glucose Syrup 43 Be'/Tanker-GEN</v>
          </cell>
          <cell r="J267" t="str">
            <v>TO</v>
          </cell>
          <cell r="K267" t="str">
            <v>0060</v>
          </cell>
          <cell r="L267" t="str">
            <v>L</v>
          </cell>
          <cell r="M267" t="str">
            <v>000000000000250187</v>
          </cell>
          <cell r="N267" t="str">
            <v>Sodium  Hydroxide (โซดาไฟ) 50%</v>
          </cell>
          <cell r="O267" t="str">
            <v>KG</v>
          </cell>
          <cell r="P267">
            <v>0</v>
          </cell>
          <cell r="Q267" t="str">
            <v>01.09.2009</v>
          </cell>
          <cell r="R267" t="str">
            <v>31.12.9999</v>
          </cell>
          <cell r="S267" t="str">
            <v>500000000106</v>
          </cell>
          <cell r="T267">
            <v>0</v>
          </cell>
          <cell r="U267">
            <v>0</v>
          </cell>
          <cell r="V267" t="str">
            <v>00000006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 t="str">
            <v>X</v>
          </cell>
          <cell r="AB267">
            <v>0</v>
          </cell>
          <cell r="AC267">
            <v>0</v>
          </cell>
          <cell r="AD267" t="str">
            <v>0.00</v>
          </cell>
          <cell r="AE267" t="str">
            <v>0.00</v>
          </cell>
          <cell r="AF267">
            <v>0</v>
          </cell>
          <cell r="AG267">
            <v>0</v>
          </cell>
          <cell r="AH267">
            <v>0</v>
          </cell>
          <cell r="AI267" t="str">
            <v>Glucose Syrup-BK-42/40-03</v>
          </cell>
          <cell r="AJ267">
            <v>1000</v>
          </cell>
          <cell r="AK267">
            <v>33389.474000000002</v>
          </cell>
        </row>
        <row r="268">
          <cell r="C268" t="str">
            <v>M</v>
          </cell>
          <cell r="D268" t="str">
            <v>01440300AB</v>
          </cell>
          <cell r="E268" t="str">
            <v>Glucose Syrup-BK-43/42</v>
          </cell>
          <cell r="F268" t="str">
            <v>5320</v>
          </cell>
          <cell r="G268" t="str">
            <v>1</v>
          </cell>
          <cell r="H268" t="str">
            <v>1</v>
          </cell>
          <cell r="I268" t="str">
            <v>Glucose Syrup 43 Be'/Tanker-GEN</v>
          </cell>
          <cell r="J268" t="str">
            <v>TO</v>
          </cell>
          <cell r="K268" t="str">
            <v>0070</v>
          </cell>
          <cell r="L268" t="str">
            <v>L</v>
          </cell>
          <cell r="M268" t="str">
            <v>000000000000250750</v>
          </cell>
          <cell r="N268" t="str">
            <v>Activated Carbon YL303(20kg/bag)</v>
          </cell>
          <cell r="O268" t="str">
            <v>KG</v>
          </cell>
          <cell r="P268">
            <v>0</v>
          </cell>
          <cell r="Q268" t="str">
            <v>06.12.2012</v>
          </cell>
          <cell r="R268" t="str">
            <v>31.12.9999</v>
          </cell>
          <cell r="S268" t="str">
            <v>500000000598</v>
          </cell>
          <cell r="T268">
            <v>0</v>
          </cell>
          <cell r="U268">
            <v>0</v>
          </cell>
          <cell r="V268" t="str">
            <v>00000007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 t="str">
            <v>X</v>
          </cell>
          <cell r="AB268">
            <v>0</v>
          </cell>
          <cell r="AC268">
            <v>0</v>
          </cell>
          <cell r="AD268" t="str">
            <v>0.00</v>
          </cell>
          <cell r="AE268" t="str">
            <v>0.00</v>
          </cell>
          <cell r="AF268">
            <v>0</v>
          </cell>
          <cell r="AG268">
            <v>0</v>
          </cell>
          <cell r="AH268">
            <v>0</v>
          </cell>
          <cell r="AI268" t="str">
            <v>Glucose Syrup-BK-42/40-03</v>
          </cell>
          <cell r="AJ268">
            <v>1000</v>
          </cell>
          <cell r="AK268">
            <v>700</v>
          </cell>
        </row>
        <row r="269">
          <cell r="C269" t="str">
            <v>M</v>
          </cell>
          <cell r="D269" t="str">
            <v>01440300AB</v>
          </cell>
          <cell r="E269" t="str">
            <v>Glucose Syrup-BK-43/42</v>
          </cell>
          <cell r="F269" t="str">
            <v>5320</v>
          </cell>
          <cell r="G269" t="str">
            <v>1</v>
          </cell>
          <cell r="H269" t="str">
            <v>1</v>
          </cell>
          <cell r="I269" t="str">
            <v>Glucose Syrup 43 Be'/Tanker-GEN</v>
          </cell>
          <cell r="J269" t="str">
            <v>TO</v>
          </cell>
          <cell r="K269" t="str">
            <v>0080</v>
          </cell>
          <cell r="L269" t="str">
            <v>L</v>
          </cell>
          <cell r="M269" t="str">
            <v>000000000000250184</v>
          </cell>
          <cell r="N269" t="str">
            <v>Filter  Aid Celatom FW-14  20kg.</v>
          </cell>
          <cell r="O269" t="str">
            <v>KG</v>
          </cell>
          <cell r="P269">
            <v>0</v>
          </cell>
          <cell r="Q269" t="str">
            <v>01.09.2009</v>
          </cell>
          <cell r="R269" t="str">
            <v>31.12.9999</v>
          </cell>
          <cell r="S269" t="str">
            <v>500000000106</v>
          </cell>
          <cell r="T269">
            <v>0</v>
          </cell>
          <cell r="U269">
            <v>0</v>
          </cell>
          <cell r="V269" t="str">
            <v>00000008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 t="str">
            <v>X</v>
          </cell>
          <cell r="AB269">
            <v>0</v>
          </cell>
          <cell r="AC269">
            <v>0</v>
          </cell>
          <cell r="AD269" t="str">
            <v>0.00</v>
          </cell>
          <cell r="AE269" t="str">
            <v>0.00</v>
          </cell>
          <cell r="AF269">
            <v>0</v>
          </cell>
          <cell r="AG269">
            <v>0</v>
          </cell>
          <cell r="AH269">
            <v>0</v>
          </cell>
          <cell r="AI269" t="str">
            <v>Glucose Syrup-BK-42/40-03</v>
          </cell>
          <cell r="AJ269">
            <v>1000</v>
          </cell>
          <cell r="AK269">
            <v>8347.3680000000004</v>
          </cell>
        </row>
        <row r="270">
          <cell r="C270" t="str">
            <v>M</v>
          </cell>
          <cell r="D270" t="str">
            <v>01440300AB</v>
          </cell>
          <cell r="E270" t="str">
            <v>Glucose Syrup-BK-43/42</v>
          </cell>
          <cell r="F270" t="str">
            <v>5320</v>
          </cell>
          <cell r="G270" t="str">
            <v>1</v>
          </cell>
          <cell r="H270" t="str">
            <v>1</v>
          </cell>
          <cell r="I270" t="str">
            <v>Glucose Syrup 43 Be'/Tanker-GEN</v>
          </cell>
          <cell r="J270" t="str">
            <v>TO</v>
          </cell>
          <cell r="K270" t="str">
            <v>0090</v>
          </cell>
          <cell r="L270" t="str">
            <v>L</v>
          </cell>
          <cell r="M270" t="str">
            <v>000000000000250162</v>
          </cell>
          <cell r="N270" t="str">
            <v>Sodium  Carbonate 20 Kg./Bag</v>
          </cell>
          <cell r="O270" t="str">
            <v>KG</v>
          </cell>
          <cell r="P270">
            <v>0</v>
          </cell>
          <cell r="Q270" t="str">
            <v>01.08.2010</v>
          </cell>
          <cell r="R270" t="str">
            <v>31.12.9999</v>
          </cell>
          <cell r="S270" t="str">
            <v>500000000480</v>
          </cell>
          <cell r="T270">
            <v>0</v>
          </cell>
          <cell r="U270">
            <v>0</v>
          </cell>
          <cell r="V270" t="str">
            <v>00000009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 t="str">
            <v>X</v>
          </cell>
          <cell r="AB270">
            <v>0</v>
          </cell>
          <cell r="AC270">
            <v>0</v>
          </cell>
          <cell r="AD270" t="str">
            <v>0.00</v>
          </cell>
          <cell r="AE270" t="str">
            <v>0.00</v>
          </cell>
          <cell r="AF270">
            <v>0</v>
          </cell>
          <cell r="AG270">
            <v>0</v>
          </cell>
          <cell r="AH270">
            <v>0</v>
          </cell>
          <cell r="AI270" t="str">
            <v>Glucose Syrup-BK-42/40-03</v>
          </cell>
          <cell r="AJ270">
            <v>1000</v>
          </cell>
          <cell r="AK270">
            <v>584.31600000000003</v>
          </cell>
        </row>
        <row r="271">
          <cell r="C271" t="str">
            <v>M</v>
          </cell>
          <cell r="D271" t="str">
            <v>01440300AB</v>
          </cell>
          <cell r="E271" t="str">
            <v>Glucose Syrup-BK-43/42</v>
          </cell>
          <cell r="F271" t="str">
            <v>5320</v>
          </cell>
          <cell r="G271" t="str">
            <v>1</v>
          </cell>
          <cell r="H271" t="str">
            <v>1</v>
          </cell>
          <cell r="I271" t="str">
            <v>Glucose Syrup 43 Be'/Tanker-GEN</v>
          </cell>
          <cell r="J271" t="str">
            <v>TO</v>
          </cell>
          <cell r="K271" t="str">
            <v>0100</v>
          </cell>
          <cell r="L271" t="str">
            <v>L</v>
          </cell>
          <cell r="M271" t="str">
            <v>000000000000200053</v>
          </cell>
          <cell r="N271" t="str">
            <v>Treated Water</v>
          </cell>
          <cell r="O271" t="str">
            <v>M3</v>
          </cell>
          <cell r="P271" t="str">
            <v>X</v>
          </cell>
          <cell r="Q271" t="str">
            <v>01.09.2009</v>
          </cell>
          <cell r="R271" t="str">
            <v>31.12.9999</v>
          </cell>
          <cell r="S271" t="str">
            <v>500000000106</v>
          </cell>
          <cell r="T271">
            <v>0</v>
          </cell>
          <cell r="U271">
            <v>0</v>
          </cell>
          <cell r="V271" t="str">
            <v>00000010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 t="str">
            <v>X</v>
          </cell>
          <cell r="AB271">
            <v>0</v>
          </cell>
          <cell r="AC271">
            <v>0</v>
          </cell>
          <cell r="AD271" t="str">
            <v>0.00</v>
          </cell>
          <cell r="AE271" t="str">
            <v>0.00</v>
          </cell>
          <cell r="AF271">
            <v>0</v>
          </cell>
          <cell r="AG271">
            <v>0</v>
          </cell>
          <cell r="AH271">
            <v>0</v>
          </cell>
          <cell r="AI271" t="str">
            <v>Glucose Syrup-BK-42/40-03</v>
          </cell>
          <cell r="AJ271">
            <v>1000</v>
          </cell>
          <cell r="AK271">
            <v>8347.3680000000004</v>
          </cell>
        </row>
        <row r="272">
          <cell r="C272" t="str">
            <v>M</v>
          </cell>
          <cell r="D272" t="str">
            <v>01440300AB</v>
          </cell>
          <cell r="E272" t="str">
            <v>Glucose Syrup-BK-43/42</v>
          </cell>
          <cell r="F272" t="str">
            <v>5320</v>
          </cell>
          <cell r="G272" t="str">
            <v>1</v>
          </cell>
          <cell r="H272" t="str">
            <v>1</v>
          </cell>
          <cell r="I272" t="str">
            <v>Glucose Syrup 43 Be'/Tanker-GEN</v>
          </cell>
          <cell r="J272" t="str">
            <v>TO</v>
          </cell>
          <cell r="K272" t="str">
            <v>0110</v>
          </cell>
          <cell r="L272" t="str">
            <v>L</v>
          </cell>
          <cell r="M272" t="str">
            <v>000000000000250176</v>
          </cell>
          <cell r="N272" t="str">
            <v>Electricity</v>
          </cell>
          <cell r="O272" t="str">
            <v>KWH</v>
          </cell>
          <cell r="P272">
            <v>0</v>
          </cell>
          <cell r="Q272" t="str">
            <v>01.09.2009</v>
          </cell>
          <cell r="R272" t="str">
            <v>31.12.9999</v>
          </cell>
          <cell r="S272" t="str">
            <v>500000000106</v>
          </cell>
          <cell r="T272">
            <v>0</v>
          </cell>
          <cell r="U272">
            <v>0</v>
          </cell>
          <cell r="V272" t="str">
            <v>00000011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 t="str">
            <v>X</v>
          </cell>
          <cell r="AB272">
            <v>0</v>
          </cell>
          <cell r="AC272">
            <v>0</v>
          </cell>
          <cell r="AD272" t="str">
            <v>0.00</v>
          </cell>
          <cell r="AE272" t="str">
            <v>0.00</v>
          </cell>
          <cell r="AF272">
            <v>0</v>
          </cell>
          <cell r="AG272">
            <v>0</v>
          </cell>
          <cell r="AH272">
            <v>0</v>
          </cell>
          <cell r="AI272" t="str">
            <v>Glucose Syrup-BK-42/40-03</v>
          </cell>
          <cell r="AJ272">
            <v>1000</v>
          </cell>
          <cell r="AK272">
            <v>54257.894999999997</v>
          </cell>
        </row>
        <row r="273">
          <cell r="C273" t="str">
            <v>M</v>
          </cell>
          <cell r="D273" t="str">
            <v>01440300AB</v>
          </cell>
          <cell r="E273" t="str">
            <v>Glucose Syrup-BK-43/42</v>
          </cell>
          <cell r="F273" t="str">
            <v>5320</v>
          </cell>
          <cell r="G273" t="str">
            <v>1</v>
          </cell>
          <cell r="H273" t="str">
            <v>1</v>
          </cell>
          <cell r="I273" t="str">
            <v>Glucose Syrup 43 Be'/Tanker-GEN</v>
          </cell>
          <cell r="J273" t="str">
            <v>TO</v>
          </cell>
          <cell r="K273" t="str">
            <v>0120</v>
          </cell>
          <cell r="L273" t="str">
            <v>L</v>
          </cell>
          <cell r="M273" t="str">
            <v>000000000000200052</v>
          </cell>
          <cell r="N273" t="str">
            <v>Steam</v>
          </cell>
          <cell r="O273" t="str">
            <v>TO</v>
          </cell>
          <cell r="P273" t="str">
            <v>X</v>
          </cell>
          <cell r="Q273" t="str">
            <v>01.09.2009</v>
          </cell>
          <cell r="R273" t="str">
            <v>31.12.9999</v>
          </cell>
          <cell r="S273" t="str">
            <v>500000000106</v>
          </cell>
          <cell r="T273">
            <v>0</v>
          </cell>
          <cell r="U273">
            <v>0</v>
          </cell>
          <cell r="V273" t="str">
            <v>00000012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 t="str">
            <v>X</v>
          </cell>
          <cell r="AB273">
            <v>0</v>
          </cell>
          <cell r="AC273">
            <v>0</v>
          </cell>
          <cell r="AD273" t="str">
            <v>0.00</v>
          </cell>
          <cell r="AE273" t="str">
            <v>0.00</v>
          </cell>
          <cell r="AF273">
            <v>0</v>
          </cell>
          <cell r="AG273">
            <v>0</v>
          </cell>
          <cell r="AH273">
            <v>0</v>
          </cell>
          <cell r="AI273" t="str">
            <v>Glucose Syrup-BK-42/40-03</v>
          </cell>
          <cell r="AJ273">
            <v>1000</v>
          </cell>
          <cell r="AK273">
            <v>1669.4739999999999</v>
          </cell>
        </row>
        <row r="274">
          <cell r="C274" t="str">
            <v>M</v>
          </cell>
          <cell r="D274" t="str">
            <v>01440300AE</v>
          </cell>
          <cell r="E274" t="str">
            <v>Glucose Syrup-Flexi-43/40-01</v>
          </cell>
          <cell r="F274" t="str">
            <v>5320</v>
          </cell>
          <cell r="G274" t="str">
            <v>1</v>
          </cell>
          <cell r="H274" t="str">
            <v>1</v>
          </cell>
          <cell r="I274" t="str">
            <v>Glucose Syrup 43 Be'/Flexibag-SPI</v>
          </cell>
          <cell r="J274" t="str">
            <v>TO</v>
          </cell>
          <cell r="K274" t="str">
            <v>0010</v>
          </cell>
          <cell r="L274" t="str">
            <v>L</v>
          </cell>
          <cell r="M274" t="str">
            <v>000000000000200050</v>
          </cell>
          <cell r="N274" t="str">
            <v>Slurry</v>
          </cell>
          <cell r="O274" t="str">
            <v>TO</v>
          </cell>
          <cell r="P274" t="str">
            <v>X</v>
          </cell>
          <cell r="Q274" t="str">
            <v>01.09.2009</v>
          </cell>
          <cell r="R274" t="str">
            <v>31.12.9999</v>
          </cell>
          <cell r="S274" t="str">
            <v>500000000106</v>
          </cell>
          <cell r="T274">
            <v>0</v>
          </cell>
          <cell r="U274">
            <v>0</v>
          </cell>
          <cell r="V274" t="str">
            <v>00000001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 t="str">
            <v>X</v>
          </cell>
          <cell r="AB274">
            <v>0</v>
          </cell>
          <cell r="AC274">
            <v>0</v>
          </cell>
          <cell r="AD274" t="str">
            <v>0.00</v>
          </cell>
          <cell r="AE274" t="str">
            <v>0.00</v>
          </cell>
          <cell r="AF274">
            <v>0</v>
          </cell>
          <cell r="AG274">
            <v>0</v>
          </cell>
          <cell r="AH274">
            <v>0</v>
          </cell>
          <cell r="AI274" t="str">
            <v>Glucose Syrup-Flexi-43/40</v>
          </cell>
          <cell r="AJ274">
            <v>1000</v>
          </cell>
          <cell r="AK274">
            <v>1837.529</v>
          </cell>
        </row>
        <row r="275">
          <cell r="C275" t="str">
            <v>M</v>
          </cell>
          <cell r="D275" t="str">
            <v>01440300AE</v>
          </cell>
          <cell r="E275" t="str">
            <v>Glucose Syrup-Flexi-43/40-01</v>
          </cell>
          <cell r="F275" t="str">
            <v>5320</v>
          </cell>
          <cell r="G275" t="str">
            <v>1</v>
          </cell>
          <cell r="H275" t="str">
            <v>1</v>
          </cell>
          <cell r="I275" t="str">
            <v>Glucose Syrup 43 Be'/Flexibag-SPI</v>
          </cell>
          <cell r="J275" t="str">
            <v>TO</v>
          </cell>
          <cell r="K275" t="str">
            <v>0020</v>
          </cell>
          <cell r="L275" t="str">
            <v>L</v>
          </cell>
          <cell r="M275" t="str">
            <v>000000000000250164</v>
          </cell>
          <cell r="N275" t="str">
            <v>Liquozyme Supra (gallon/30kg.)</v>
          </cell>
          <cell r="O275" t="str">
            <v>KG</v>
          </cell>
          <cell r="P275">
            <v>0</v>
          </cell>
          <cell r="Q275" t="str">
            <v>01.09.2009</v>
          </cell>
          <cell r="R275" t="str">
            <v>31.12.9999</v>
          </cell>
          <cell r="S275" t="str">
            <v>500000000106</v>
          </cell>
          <cell r="T275">
            <v>0</v>
          </cell>
          <cell r="U275">
            <v>0</v>
          </cell>
          <cell r="V275" t="str">
            <v>00000002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 t="str">
            <v>X</v>
          </cell>
          <cell r="AB275">
            <v>0</v>
          </cell>
          <cell r="AC275">
            <v>0</v>
          </cell>
          <cell r="AD275" t="str">
            <v>0.00</v>
          </cell>
          <cell r="AE275" t="str">
            <v>0.00</v>
          </cell>
          <cell r="AF275">
            <v>0</v>
          </cell>
          <cell r="AG275">
            <v>0</v>
          </cell>
          <cell r="AH275">
            <v>0</v>
          </cell>
          <cell r="AI275" t="str">
            <v>Glucose Syrup-Flexi-43/40</v>
          </cell>
          <cell r="AJ275">
            <v>1000</v>
          </cell>
          <cell r="AK275">
            <v>507.15800000000002</v>
          </cell>
        </row>
        <row r="276">
          <cell r="C276" t="str">
            <v>M</v>
          </cell>
          <cell r="D276" t="str">
            <v>01440300AE</v>
          </cell>
          <cell r="E276" t="str">
            <v>Glucose Syrup-Flexi-43/40-01</v>
          </cell>
          <cell r="F276" t="str">
            <v>5320</v>
          </cell>
          <cell r="G276" t="str">
            <v>1</v>
          </cell>
          <cell r="H276" t="str">
            <v>1</v>
          </cell>
          <cell r="I276" t="str">
            <v>Glucose Syrup 43 Be'/Flexibag-SPI</v>
          </cell>
          <cell r="J276" t="str">
            <v>TO</v>
          </cell>
          <cell r="K276" t="str">
            <v>0030</v>
          </cell>
          <cell r="L276" t="str">
            <v>L</v>
          </cell>
          <cell r="M276" t="str">
            <v>000000000000250158</v>
          </cell>
          <cell r="N276" t="str">
            <v>Fungamyl 800L (30kg / drum)</v>
          </cell>
          <cell r="O276" t="str">
            <v>KG</v>
          </cell>
          <cell r="P276">
            <v>0</v>
          </cell>
          <cell r="Q276" t="str">
            <v>01.09.2009</v>
          </cell>
          <cell r="R276" t="str">
            <v>31.12.9999</v>
          </cell>
          <cell r="S276" t="str">
            <v>500000000106</v>
          </cell>
          <cell r="T276">
            <v>0</v>
          </cell>
          <cell r="U276">
            <v>0</v>
          </cell>
          <cell r="V276" t="str">
            <v>00000003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 t="str">
            <v>X</v>
          </cell>
          <cell r="AB276">
            <v>0</v>
          </cell>
          <cell r="AC276">
            <v>0</v>
          </cell>
          <cell r="AD276" t="str">
            <v>0.00</v>
          </cell>
          <cell r="AE276" t="str">
            <v>0.00</v>
          </cell>
          <cell r="AF276">
            <v>0</v>
          </cell>
          <cell r="AG276">
            <v>0</v>
          </cell>
          <cell r="AH276">
            <v>0</v>
          </cell>
          <cell r="AI276" t="str">
            <v>Glucose Syrup-Flexi-43/40</v>
          </cell>
          <cell r="AJ276">
            <v>1000</v>
          </cell>
          <cell r="AK276">
            <v>338.10500000000002</v>
          </cell>
        </row>
        <row r="277">
          <cell r="C277" t="str">
            <v>M</v>
          </cell>
          <cell r="D277" t="str">
            <v>01440300AE</v>
          </cell>
          <cell r="E277" t="str">
            <v>Glucose Syrup-Flexi-43/40-01</v>
          </cell>
          <cell r="F277" t="str">
            <v>5320</v>
          </cell>
          <cell r="G277" t="str">
            <v>1</v>
          </cell>
          <cell r="H277" t="str">
            <v>1</v>
          </cell>
          <cell r="I277" t="str">
            <v>Glucose Syrup 43 Be'/Flexibag-SPI</v>
          </cell>
          <cell r="J277" t="str">
            <v>TO</v>
          </cell>
          <cell r="K277" t="str">
            <v>0040</v>
          </cell>
          <cell r="L277" t="str">
            <v>L</v>
          </cell>
          <cell r="M277" t="str">
            <v>000000000000250152</v>
          </cell>
          <cell r="N277" t="str">
            <v>Sodium Matabisulphite 25kg.</v>
          </cell>
          <cell r="O277" t="str">
            <v>KG</v>
          </cell>
          <cell r="P277">
            <v>0</v>
          </cell>
          <cell r="Q277" t="str">
            <v>01.09.2009</v>
          </cell>
          <cell r="R277" t="str">
            <v>31.12.9999</v>
          </cell>
          <cell r="S277" t="str">
            <v>500000000106</v>
          </cell>
          <cell r="T277">
            <v>0</v>
          </cell>
          <cell r="U277">
            <v>0</v>
          </cell>
          <cell r="V277" t="str">
            <v>00000004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 t="str">
            <v>X</v>
          </cell>
          <cell r="AB277">
            <v>0</v>
          </cell>
          <cell r="AC277">
            <v>0</v>
          </cell>
          <cell r="AD277" t="str">
            <v>0.00</v>
          </cell>
          <cell r="AE277" t="str">
            <v>0.00</v>
          </cell>
          <cell r="AF277">
            <v>0</v>
          </cell>
          <cell r="AG277">
            <v>0</v>
          </cell>
          <cell r="AH277">
            <v>0</v>
          </cell>
          <cell r="AI277" t="str">
            <v>Glucose Syrup-Flexi-43/40</v>
          </cell>
          <cell r="AJ277">
            <v>1000</v>
          </cell>
          <cell r="AK277">
            <v>659.30499999999995</v>
          </cell>
        </row>
        <row r="278">
          <cell r="C278" t="str">
            <v>M</v>
          </cell>
          <cell r="D278" t="str">
            <v>01440300AE</v>
          </cell>
          <cell r="E278" t="str">
            <v>Glucose Syrup-Flexi-43/40-01</v>
          </cell>
          <cell r="F278" t="str">
            <v>5320</v>
          </cell>
          <cell r="G278" t="str">
            <v>1</v>
          </cell>
          <cell r="H278" t="str">
            <v>1</v>
          </cell>
          <cell r="I278" t="str">
            <v>Glucose Syrup 43 Be'/Flexibag-SPI</v>
          </cell>
          <cell r="J278" t="str">
            <v>TO</v>
          </cell>
          <cell r="K278" t="str">
            <v>0050</v>
          </cell>
          <cell r="L278" t="str">
            <v>L</v>
          </cell>
          <cell r="M278" t="str">
            <v>000000000000250160</v>
          </cell>
          <cell r="N278" t="str">
            <v>Hydrochloric  Acid 35%</v>
          </cell>
          <cell r="O278" t="str">
            <v>KG</v>
          </cell>
          <cell r="P278">
            <v>0</v>
          </cell>
          <cell r="Q278" t="str">
            <v>01.09.2009</v>
          </cell>
          <cell r="R278" t="str">
            <v>31.12.9999</v>
          </cell>
          <cell r="S278" t="str">
            <v>500000000106</v>
          </cell>
          <cell r="T278">
            <v>0</v>
          </cell>
          <cell r="U278">
            <v>0</v>
          </cell>
          <cell r="V278" t="str">
            <v>00000005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 t="str">
            <v>X</v>
          </cell>
          <cell r="AB278">
            <v>0</v>
          </cell>
          <cell r="AC278">
            <v>0</v>
          </cell>
          <cell r="AD278" t="str">
            <v>0.00</v>
          </cell>
          <cell r="AE278" t="str">
            <v>0.00</v>
          </cell>
          <cell r="AF278">
            <v>0</v>
          </cell>
          <cell r="AG278">
            <v>0</v>
          </cell>
          <cell r="AH278">
            <v>0</v>
          </cell>
          <cell r="AI278" t="str">
            <v>Glucose Syrup-Flexi-43/40</v>
          </cell>
          <cell r="AJ278">
            <v>1000</v>
          </cell>
          <cell r="AK278">
            <v>38036.841999999997</v>
          </cell>
        </row>
        <row r="279">
          <cell r="C279" t="str">
            <v>M</v>
          </cell>
          <cell r="D279" t="str">
            <v>01440300AE</v>
          </cell>
          <cell r="E279" t="str">
            <v>Glucose Syrup-Flexi-43/40-01</v>
          </cell>
          <cell r="F279" t="str">
            <v>5320</v>
          </cell>
          <cell r="G279" t="str">
            <v>1</v>
          </cell>
          <cell r="H279" t="str">
            <v>1</v>
          </cell>
          <cell r="I279" t="str">
            <v>Glucose Syrup 43 Be'/Flexibag-SPI</v>
          </cell>
          <cell r="J279" t="str">
            <v>TO</v>
          </cell>
          <cell r="K279" t="str">
            <v>0060</v>
          </cell>
          <cell r="L279" t="str">
            <v>L</v>
          </cell>
          <cell r="M279" t="str">
            <v>000000000000250187</v>
          </cell>
          <cell r="N279" t="str">
            <v>Sodium  Hydroxide (โซดาไฟ) 50%</v>
          </cell>
          <cell r="O279" t="str">
            <v>KG</v>
          </cell>
          <cell r="P279">
            <v>0</v>
          </cell>
          <cell r="Q279" t="str">
            <v>01.09.2009</v>
          </cell>
          <cell r="R279" t="str">
            <v>31.12.9999</v>
          </cell>
          <cell r="S279" t="str">
            <v>500000000106</v>
          </cell>
          <cell r="T279">
            <v>0</v>
          </cell>
          <cell r="U279">
            <v>0</v>
          </cell>
          <cell r="V279" t="str">
            <v>00000006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 t="str">
            <v>X</v>
          </cell>
          <cell r="AB279">
            <v>0</v>
          </cell>
          <cell r="AC279">
            <v>0</v>
          </cell>
          <cell r="AD279" t="str">
            <v>0.00</v>
          </cell>
          <cell r="AE279" t="str">
            <v>0.00</v>
          </cell>
          <cell r="AF279">
            <v>0</v>
          </cell>
          <cell r="AG279">
            <v>0</v>
          </cell>
          <cell r="AH279">
            <v>0</v>
          </cell>
          <cell r="AI279" t="str">
            <v>Glucose Syrup-Flexi-43/40</v>
          </cell>
          <cell r="AJ279">
            <v>1000</v>
          </cell>
          <cell r="AK279">
            <v>33810.525999999998</v>
          </cell>
        </row>
        <row r="280">
          <cell r="C280" t="str">
            <v>M</v>
          </cell>
          <cell r="D280" t="str">
            <v>01440300AE</v>
          </cell>
          <cell r="E280" t="str">
            <v>Glucose Syrup-Flexi-43/40-01</v>
          </cell>
          <cell r="F280" t="str">
            <v>5320</v>
          </cell>
          <cell r="G280" t="str">
            <v>1</v>
          </cell>
          <cell r="H280" t="str">
            <v>1</v>
          </cell>
          <cell r="I280" t="str">
            <v>Glucose Syrup 43 Be'/Flexibag-SPI</v>
          </cell>
          <cell r="J280" t="str">
            <v>TO</v>
          </cell>
          <cell r="K280" t="str">
            <v>0070</v>
          </cell>
          <cell r="L280" t="str">
            <v>L</v>
          </cell>
          <cell r="M280" t="str">
            <v>000000000000250750</v>
          </cell>
          <cell r="N280" t="str">
            <v>Activated Carbon YL303(20kg/bag)</v>
          </cell>
          <cell r="O280" t="str">
            <v>KG</v>
          </cell>
          <cell r="P280">
            <v>0</v>
          </cell>
          <cell r="Q280" t="str">
            <v>03.01.2013</v>
          </cell>
          <cell r="R280" t="str">
            <v>31.12.9999</v>
          </cell>
          <cell r="S280" t="str">
            <v>500000000603</v>
          </cell>
          <cell r="T280">
            <v>0</v>
          </cell>
          <cell r="U280">
            <v>0</v>
          </cell>
          <cell r="V280" t="str">
            <v>00000007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 t="str">
            <v>X</v>
          </cell>
          <cell r="AB280">
            <v>0</v>
          </cell>
          <cell r="AC280">
            <v>0</v>
          </cell>
          <cell r="AD280" t="str">
            <v>0.00</v>
          </cell>
          <cell r="AE280" t="str">
            <v>0.00</v>
          </cell>
          <cell r="AF280">
            <v>0</v>
          </cell>
          <cell r="AG280">
            <v>0</v>
          </cell>
          <cell r="AH280">
            <v>0</v>
          </cell>
          <cell r="AI280" t="str">
            <v>Glucose Syrup-Flexi-43/40</v>
          </cell>
          <cell r="AJ280">
            <v>1000</v>
          </cell>
          <cell r="AK280">
            <v>675</v>
          </cell>
        </row>
        <row r="281">
          <cell r="C281" t="str">
            <v>M</v>
          </cell>
          <cell r="D281" t="str">
            <v>01440300AE</v>
          </cell>
          <cell r="E281" t="str">
            <v>Glucose Syrup-Flexi-43/40-01</v>
          </cell>
          <cell r="F281" t="str">
            <v>5320</v>
          </cell>
          <cell r="G281" t="str">
            <v>1</v>
          </cell>
          <cell r="H281" t="str">
            <v>1</v>
          </cell>
          <cell r="I281" t="str">
            <v>Glucose Syrup 43 Be'/Flexibag-SPI</v>
          </cell>
          <cell r="J281" t="str">
            <v>TO</v>
          </cell>
          <cell r="K281" t="str">
            <v>0080</v>
          </cell>
          <cell r="L281" t="str">
            <v>L</v>
          </cell>
          <cell r="M281" t="str">
            <v>000000000000250814</v>
          </cell>
          <cell r="N281" t="str">
            <v>Filter Aid K700  20kg.</v>
          </cell>
          <cell r="O281" t="str">
            <v>KG</v>
          </cell>
          <cell r="P281">
            <v>0</v>
          </cell>
          <cell r="Q281" t="str">
            <v>01.09.2009</v>
          </cell>
          <cell r="R281" t="str">
            <v>31.12.9999</v>
          </cell>
          <cell r="S281" t="str">
            <v>500000000106</v>
          </cell>
          <cell r="T281">
            <v>0</v>
          </cell>
          <cell r="U281">
            <v>0</v>
          </cell>
          <cell r="V281" t="str">
            <v>00000008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 t="str">
            <v>X</v>
          </cell>
          <cell r="AB281">
            <v>0</v>
          </cell>
          <cell r="AC281">
            <v>0</v>
          </cell>
          <cell r="AD281" t="str">
            <v>0.00</v>
          </cell>
          <cell r="AE281" t="str">
            <v>0.00</v>
          </cell>
          <cell r="AF281">
            <v>0</v>
          </cell>
          <cell r="AG281">
            <v>0</v>
          </cell>
          <cell r="AH281">
            <v>0</v>
          </cell>
          <cell r="AI281" t="str">
            <v>Glucose Syrup-Flexi-43/40</v>
          </cell>
          <cell r="AJ281">
            <v>1000</v>
          </cell>
          <cell r="AK281">
            <v>8452.6319999999996</v>
          </cell>
        </row>
        <row r="282">
          <cell r="C282" t="str">
            <v>M</v>
          </cell>
          <cell r="D282" t="str">
            <v>01440300AE</v>
          </cell>
          <cell r="E282" t="str">
            <v>Glucose Syrup-Flexi-43/40-01</v>
          </cell>
          <cell r="F282" t="str">
            <v>5320</v>
          </cell>
          <cell r="G282" t="str">
            <v>1</v>
          </cell>
          <cell r="H282" t="str">
            <v>1</v>
          </cell>
          <cell r="I282" t="str">
            <v>Glucose Syrup 43 Be'/Flexibag-SPI</v>
          </cell>
          <cell r="J282" t="str">
            <v>TO</v>
          </cell>
          <cell r="K282" t="str">
            <v>0090</v>
          </cell>
          <cell r="L282" t="str">
            <v>L</v>
          </cell>
          <cell r="M282" t="str">
            <v>000000000000250162</v>
          </cell>
          <cell r="N282" t="str">
            <v>Sodium  Carbonate 20 Kg./Bag</v>
          </cell>
          <cell r="O282" t="str">
            <v>KG</v>
          </cell>
          <cell r="P282">
            <v>0</v>
          </cell>
          <cell r="Q282" t="str">
            <v>01.08.2010</v>
          </cell>
          <cell r="R282" t="str">
            <v>31.12.9999</v>
          </cell>
          <cell r="S282" t="str">
            <v>500000000480</v>
          </cell>
          <cell r="T282">
            <v>0</v>
          </cell>
          <cell r="U282">
            <v>0</v>
          </cell>
          <cell r="V282" t="str">
            <v>00000009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 t="str">
            <v>X</v>
          </cell>
          <cell r="AB282">
            <v>0</v>
          </cell>
          <cell r="AC282">
            <v>0</v>
          </cell>
          <cell r="AD282" t="str">
            <v>0.00</v>
          </cell>
          <cell r="AE282" t="str">
            <v>0.00</v>
          </cell>
          <cell r="AF282">
            <v>0</v>
          </cell>
          <cell r="AG282">
            <v>0</v>
          </cell>
          <cell r="AH282">
            <v>0</v>
          </cell>
          <cell r="AI282" t="str">
            <v>Glucose Syrup-Flexi-43/40</v>
          </cell>
          <cell r="AJ282">
            <v>1000</v>
          </cell>
          <cell r="AK282">
            <v>591.68399999999997</v>
          </cell>
        </row>
        <row r="283">
          <cell r="C283" t="str">
            <v>M</v>
          </cell>
          <cell r="D283" t="str">
            <v>01440300AE</v>
          </cell>
          <cell r="E283" t="str">
            <v>Glucose Syrup-Flexi-43/40-01</v>
          </cell>
          <cell r="F283" t="str">
            <v>5320</v>
          </cell>
          <cell r="G283" t="str">
            <v>1</v>
          </cell>
          <cell r="H283" t="str">
            <v>1</v>
          </cell>
          <cell r="I283" t="str">
            <v>Glucose Syrup 43 Be'/Flexibag-SPI</v>
          </cell>
          <cell r="J283" t="str">
            <v>TO</v>
          </cell>
          <cell r="K283" t="str">
            <v>0100</v>
          </cell>
          <cell r="L283" t="str">
            <v>L</v>
          </cell>
          <cell r="M283" t="str">
            <v>000000000000200053</v>
          </cell>
          <cell r="N283" t="str">
            <v>Treated Water</v>
          </cell>
          <cell r="O283" t="str">
            <v>M3</v>
          </cell>
          <cell r="P283" t="str">
            <v>X</v>
          </cell>
          <cell r="Q283" t="str">
            <v>01.09.2009</v>
          </cell>
          <cell r="R283" t="str">
            <v>31.12.9999</v>
          </cell>
          <cell r="S283" t="str">
            <v>500000000106</v>
          </cell>
          <cell r="T283">
            <v>0</v>
          </cell>
          <cell r="U283">
            <v>0</v>
          </cell>
          <cell r="V283" t="str">
            <v>00000010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 t="str">
            <v>X</v>
          </cell>
          <cell r="AB283">
            <v>0</v>
          </cell>
          <cell r="AC283">
            <v>0</v>
          </cell>
          <cell r="AD283" t="str">
            <v>0.00</v>
          </cell>
          <cell r="AE283" t="str">
            <v>0.00</v>
          </cell>
          <cell r="AF283">
            <v>0</v>
          </cell>
          <cell r="AG283">
            <v>0</v>
          </cell>
          <cell r="AH283">
            <v>0</v>
          </cell>
          <cell r="AI283" t="str">
            <v>Glucose Syrup-Flexi-43/40</v>
          </cell>
          <cell r="AJ283">
            <v>1000</v>
          </cell>
          <cell r="AK283">
            <v>8452.6319999999996</v>
          </cell>
        </row>
        <row r="284">
          <cell r="C284" t="str">
            <v>M</v>
          </cell>
          <cell r="D284" t="str">
            <v>01440300AE</v>
          </cell>
          <cell r="E284" t="str">
            <v>Glucose Syrup-Flexi-43/40-01</v>
          </cell>
          <cell r="F284" t="str">
            <v>5320</v>
          </cell>
          <cell r="G284" t="str">
            <v>1</v>
          </cell>
          <cell r="H284" t="str">
            <v>1</v>
          </cell>
          <cell r="I284" t="str">
            <v>Glucose Syrup 43 Be'/Flexibag-SPI</v>
          </cell>
          <cell r="J284" t="str">
            <v>TO</v>
          </cell>
          <cell r="K284" t="str">
            <v>0110</v>
          </cell>
          <cell r="L284" t="str">
            <v>L</v>
          </cell>
          <cell r="M284" t="str">
            <v>000000000000250176</v>
          </cell>
          <cell r="N284" t="str">
            <v>Electricity</v>
          </cell>
          <cell r="O284" t="str">
            <v>KWH</v>
          </cell>
          <cell r="P284">
            <v>0</v>
          </cell>
          <cell r="Q284" t="str">
            <v>01.09.2009</v>
          </cell>
          <cell r="R284" t="str">
            <v>31.12.9999</v>
          </cell>
          <cell r="S284" t="str">
            <v>500000000106</v>
          </cell>
          <cell r="T284">
            <v>0</v>
          </cell>
          <cell r="U284">
            <v>0</v>
          </cell>
          <cell r="V284" t="str">
            <v>00000011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 t="str">
            <v>X</v>
          </cell>
          <cell r="AB284">
            <v>0</v>
          </cell>
          <cell r="AC284">
            <v>0</v>
          </cell>
          <cell r="AD284" t="str">
            <v>0.00</v>
          </cell>
          <cell r="AE284" t="str">
            <v>0.00</v>
          </cell>
          <cell r="AF284">
            <v>0</v>
          </cell>
          <cell r="AG284">
            <v>0</v>
          </cell>
          <cell r="AH284">
            <v>0</v>
          </cell>
          <cell r="AI284" t="str">
            <v>Glucose Syrup-Flexi-43/40</v>
          </cell>
          <cell r="AJ284">
            <v>1000</v>
          </cell>
          <cell r="AK284">
            <v>54942.105000000003</v>
          </cell>
        </row>
        <row r="285">
          <cell r="C285" t="str">
            <v>M</v>
          </cell>
          <cell r="D285" t="str">
            <v>01440300AE</v>
          </cell>
          <cell r="E285" t="str">
            <v>Glucose Syrup-Flexi-43/40-01</v>
          </cell>
          <cell r="F285" t="str">
            <v>5320</v>
          </cell>
          <cell r="G285" t="str">
            <v>1</v>
          </cell>
          <cell r="H285" t="str">
            <v>1</v>
          </cell>
          <cell r="I285" t="str">
            <v>Glucose Syrup 43 Be'/Flexibag-SPI</v>
          </cell>
          <cell r="J285" t="str">
            <v>TO</v>
          </cell>
          <cell r="K285" t="str">
            <v>0120</v>
          </cell>
          <cell r="L285" t="str">
            <v>L</v>
          </cell>
          <cell r="M285" t="str">
            <v>000000000000200052</v>
          </cell>
          <cell r="N285" t="str">
            <v>Steam</v>
          </cell>
          <cell r="O285" t="str">
            <v>TO</v>
          </cell>
          <cell r="P285" t="str">
            <v>X</v>
          </cell>
          <cell r="Q285" t="str">
            <v>01.09.2009</v>
          </cell>
          <cell r="R285" t="str">
            <v>31.12.9999</v>
          </cell>
          <cell r="S285" t="str">
            <v>500000000106</v>
          </cell>
          <cell r="T285">
            <v>0</v>
          </cell>
          <cell r="U285">
            <v>0</v>
          </cell>
          <cell r="V285" t="str">
            <v>00000012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 t="str">
            <v>X</v>
          </cell>
          <cell r="AB285">
            <v>0</v>
          </cell>
          <cell r="AC285">
            <v>0</v>
          </cell>
          <cell r="AD285" t="str">
            <v>0.00</v>
          </cell>
          <cell r="AE285" t="str">
            <v>0.00</v>
          </cell>
          <cell r="AF285">
            <v>0</v>
          </cell>
          <cell r="AG285">
            <v>0</v>
          </cell>
          <cell r="AH285">
            <v>0</v>
          </cell>
          <cell r="AI285" t="str">
            <v>Glucose Syrup-Flexi-43/40</v>
          </cell>
          <cell r="AJ285">
            <v>1000</v>
          </cell>
          <cell r="AK285">
            <v>1690.5260000000001</v>
          </cell>
        </row>
        <row r="286">
          <cell r="C286" t="str">
            <v>M</v>
          </cell>
          <cell r="D286" t="str">
            <v>01440300AE</v>
          </cell>
          <cell r="E286" t="str">
            <v>Glucose Syrup-Flexi-43/40-01</v>
          </cell>
          <cell r="F286" t="str">
            <v>5320</v>
          </cell>
          <cell r="G286" t="str">
            <v>1</v>
          </cell>
          <cell r="H286" t="str">
            <v>1</v>
          </cell>
          <cell r="I286" t="str">
            <v>Glucose Syrup 43 Be'/Flexibag-SPI</v>
          </cell>
          <cell r="J286" t="str">
            <v>TO</v>
          </cell>
          <cell r="K286" t="str">
            <v>0130</v>
          </cell>
          <cell r="L286" t="str">
            <v>L</v>
          </cell>
          <cell r="M286" t="str">
            <v>000000000000600197</v>
          </cell>
          <cell r="N286" t="str">
            <v>Flexi bag with heating pad</v>
          </cell>
          <cell r="O286" t="str">
            <v>EA</v>
          </cell>
          <cell r="P286">
            <v>0</v>
          </cell>
          <cell r="Q286" t="str">
            <v>01.09.2009</v>
          </cell>
          <cell r="R286" t="str">
            <v>31.12.9999</v>
          </cell>
          <cell r="S286" t="str">
            <v>500000000106</v>
          </cell>
          <cell r="T286">
            <v>0</v>
          </cell>
          <cell r="U286">
            <v>0</v>
          </cell>
          <cell r="V286" t="str">
            <v>00000013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 t="str">
            <v>X</v>
          </cell>
          <cell r="AB286">
            <v>0</v>
          </cell>
          <cell r="AC286">
            <v>0</v>
          </cell>
          <cell r="AD286" t="str">
            <v>0.00</v>
          </cell>
          <cell r="AE286" t="str">
            <v>0.00</v>
          </cell>
          <cell r="AF286">
            <v>0</v>
          </cell>
          <cell r="AG286">
            <v>0</v>
          </cell>
          <cell r="AH286">
            <v>0</v>
          </cell>
          <cell r="AI286" t="str">
            <v>Glucose Syrup-Flexi-43/40</v>
          </cell>
          <cell r="AJ286">
            <v>1000</v>
          </cell>
          <cell r="AK286">
            <v>41.667000000000002</v>
          </cell>
        </row>
        <row r="287">
          <cell r="C287" t="str">
            <v>M</v>
          </cell>
          <cell r="D287" t="str">
            <v>01440300AE</v>
          </cell>
          <cell r="E287" t="str">
            <v>Glucose Syrup-Flexi-43/40-01</v>
          </cell>
          <cell r="F287" t="str">
            <v>5320</v>
          </cell>
          <cell r="G287" t="str">
            <v>1</v>
          </cell>
          <cell r="H287" t="str">
            <v>1</v>
          </cell>
          <cell r="I287" t="str">
            <v>Glucose Syrup 43 Be'/Flexibag-SPI</v>
          </cell>
          <cell r="J287" t="str">
            <v>TO</v>
          </cell>
          <cell r="K287" t="str">
            <v>0140</v>
          </cell>
          <cell r="L287" t="str">
            <v>L</v>
          </cell>
          <cell r="M287" t="str">
            <v>000000000000250631</v>
          </cell>
          <cell r="N287" t="str">
            <v>Activated Carbon S4W10LT-01 (20 kg/Bag)</v>
          </cell>
          <cell r="O287" t="str">
            <v>KG</v>
          </cell>
          <cell r="P287">
            <v>0</v>
          </cell>
          <cell r="Q287" t="str">
            <v>03.01.2013</v>
          </cell>
          <cell r="R287" t="str">
            <v>31.12.9999</v>
          </cell>
          <cell r="S287" t="str">
            <v>500000000603</v>
          </cell>
          <cell r="T287">
            <v>0</v>
          </cell>
          <cell r="U287">
            <v>0</v>
          </cell>
          <cell r="V287" t="str">
            <v>00000016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 t="str">
            <v>X</v>
          </cell>
          <cell r="AB287">
            <v>0</v>
          </cell>
          <cell r="AC287">
            <v>0</v>
          </cell>
          <cell r="AD287" t="str">
            <v>0.00</v>
          </cell>
          <cell r="AE287" t="str">
            <v>0.00</v>
          </cell>
          <cell r="AF287">
            <v>0</v>
          </cell>
          <cell r="AG287">
            <v>0</v>
          </cell>
          <cell r="AH287">
            <v>0</v>
          </cell>
          <cell r="AI287" t="str">
            <v>Glucose Syrup-Flexi-43/40</v>
          </cell>
          <cell r="AJ287">
            <v>1000</v>
          </cell>
          <cell r="AK287">
            <v>225</v>
          </cell>
        </row>
        <row r="288">
          <cell r="C288" t="str">
            <v>M</v>
          </cell>
          <cell r="D288" t="str">
            <v>01440300OI</v>
          </cell>
          <cell r="E288" t="str">
            <v>Glucose Syrup-PD-43/40</v>
          </cell>
          <cell r="F288" t="str">
            <v>5320</v>
          </cell>
          <cell r="G288" t="str">
            <v>1</v>
          </cell>
          <cell r="H288" t="str">
            <v>1</v>
          </cell>
          <cell r="I288" t="str">
            <v>Glucose Syrup 43 Be'/New Plastic Drum-JB</v>
          </cell>
          <cell r="J288" t="str">
            <v>TO</v>
          </cell>
          <cell r="K288" t="str">
            <v>0010</v>
          </cell>
          <cell r="L288" t="str">
            <v>L</v>
          </cell>
          <cell r="M288" t="str">
            <v>000000000000200050</v>
          </cell>
          <cell r="N288" t="str">
            <v>Slurry</v>
          </cell>
          <cell r="O288" t="str">
            <v>TO</v>
          </cell>
          <cell r="P288" t="str">
            <v>X</v>
          </cell>
          <cell r="Q288" t="str">
            <v>01.09.2009</v>
          </cell>
          <cell r="R288" t="str">
            <v>31.12.9999</v>
          </cell>
          <cell r="S288" t="str">
            <v>500000000106</v>
          </cell>
          <cell r="T288">
            <v>0</v>
          </cell>
          <cell r="U288">
            <v>0</v>
          </cell>
          <cell r="V288" t="str">
            <v>00000001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>X</v>
          </cell>
          <cell r="AB288">
            <v>0</v>
          </cell>
          <cell r="AC288">
            <v>0</v>
          </cell>
          <cell r="AD288" t="str">
            <v>0.00</v>
          </cell>
          <cell r="AE288" t="str">
            <v>0.00</v>
          </cell>
          <cell r="AF288">
            <v>0</v>
          </cell>
          <cell r="AG288">
            <v>0</v>
          </cell>
          <cell r="AH288">
            <v>0</v>
          </cell>
          <cell r="AI288" t="str">
            <v>Glucose Syrup-PD-43/40</v>
          </cell>
          <cell r="AJ288">
            <v>1000</v>
          </cell>
          <cell r="AK288">
            <v>1855.835</v>
          </cell>
        </row>
        <row r="289">
          <cell r="C289" t="str">
            <v>M</v>
          </cell>
          <cell r="D289" t="str">
            <v>01440300OI</v>
          </cell>
          <cell r="E289" t="str">
            <v>Glucose Syrup-PD-43/40</v>
          </cell>
          <cell r="F289" t="str">
            <v>5320</v>
          </cell>
          <cell r="G289" t="str">
            <v>1</v>
          </cell>
          <cell r="H289" t="str">
            <v>1</v>
          </cell>
          <cell r="I289" t="str">
            <v>Glucose Syrup 43 Be'/New Plastic Drum-JB</v>
          </cell>
          <cell r="J289" t="str">
            <v>TO</v>
          </cell>
          <cell r="K289" t="str">
            <v>0020</v>
          </cell>
          <cell r="L289" t="str">
            <v>L</v>
          </cell>
          <cell r="M289" t="str">
            <v>000000000000250164</v>
          </cell>
          <cell r="N289" t="str">
            <v>Liquozyme Supra (gallon/30kg.)</v>
          </cell>
          <cell r="O289" t="str">
            <v>KG</v>
          </cell>
          <cell r="P289">
            <v>0</v>
          </cell>
          <cell r="Q289" t="str">
            <v>01.09.2009</v>
          </cell>
          <cell r="R289" t="str">
            <v>31.12.9999</v>
          </cell>
          <cell r="S289" t="str">
            <v>500000000106</v>
          </cell>
          <cell r="T289">
            <v>0</v>
          </cell>
          <cell r="U289">
            <v>0</v>
          </cell>
          <cell r="V289" t="str">
            <v>00000002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 t="str">
            <v>X</v>
          </cell>
          <cell r="AB289">
            <v>0</v>
          </cell>
          <cell r="AC289">
            <v>0</v>
          </cell>
          <cell r="AD289" t="str">
            <v>0.00</v>
          </cell>
          <cell r="AE289" t="str">
            <v>0.00</v>
          </cell>
          <cell r="AF289">
            <v>0</v>
          </cell>
          <cell r="AG289">
            <v>0</v>
          </cell>
          <cell r="AH289">
            <v>0</v>
          </cell>
          <cell r="AI289" t="str">
            <v>Glucose Syrup-PD-43/40</v>
          </cell>
          <cell r="AJ289">
            <v>1000</v>
          </cell>
          <cell r="AK289">
            <v>512.21100000000001</v>
          </cell>
        </row>
        <row r="290">
          <cell r="C290" t="str">
            <v>M</v>
          </cell>
          <cell r="D290" t="str">
            <v>01440300OI</v>
          </cell>
          <cell r="E290" t="str">
            <v>Glucose Syrup-PD-43/40</v>
          </cell>
          <cell r="F290" t="str">
            <v>5320</v>
          </cell>
          <cell r="G290" t="str">
            <v>1</v>
          </cell>
          <cell r="H290" t="str">
            <v>1</v>
          </cell>
          <cell r="I290" t="str">
            <v>Glucose Syrup 43 Be'/New Plastic Drum-JB</v>
          </cell>
          <cell r="J290" t="str">
            <v>TO</v>
          </cell>
          <cell r="K290" t="str">
            <v>0030</v>
          </cell>
          <cell r="L290" t="str">
            <v>L</v>
          </cell>
          <cell r="M290" t="str">
            <v>000000000000250152</v>
          </cell>
          <cell r="N290" t="str">
            <v>Sodium Matabisulphite 25kg.</v>
          </cell>
          <cell r="O290" t="str">
            <v>KG</v>
          </cell>
          <cell r="P290">
            <v>0</v>
          </cell>
          <cell r="Q290" t="str">
            <v>01.09.2009</v>
          </cell>
          <cell r="R290" t="str">
            <v>31.12.9999</v>
          </cell>
          <cell r="S290" t="str">
            <v>500000000106</v>
          </cell>
          <cell r="T290">
            <v>0</v>
          </cell>
          <cell r="U290">
            <v>0</v>
          </cell>
          <cell r="V290" t="str">
            <v>00000003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 t="str">
            <v>X</v>
          </cell>
          <cell r="AB290">
            <v>0</v>
          </cell>
          <cell r="AC290">
            <v>0</v>
          </cell>
          <cell r="AD290" t="str">
            <v>0.00</v>
          </cell>
          <cell r="AE290" t="str">
            <v>0.00</v>
          </cell>
          <cell r="AF290">
            <v>0</v>
          </cell>
          <cell r="AG290">
            <v>0</v>
          </cell>
          <cell r="AH290">
            <v>0</v>
          </cell>
          <cell r="AI290" t="str">
            <v>Glucose Syrup-PD-43/40</v>
          </cell>
          <cell r="AJ290">
            <v>1000</v>
          </cell>
          <cell r="AK290">
            <v>665.87400000000002</v>
          </cell>
        </row>
        <row r="291">
          <cell r="C291" t="str">
            <v>M</v>
          </cell>
          <cell r="D291" t="str">
            <v>01440300OI</v>
          </cell>
          <cell r="E291" t="str">
            <v>Glucose Syrup-PD-43/40</v>
          </cell>
          <cell r="F291" t="str">
            <v>5320</v>
          </cell>
          <cell r="G291" t="str">
            <v>1</v>
          </cell>
          <cell r="H291" t="str">
            <v>1</v>
          </cell>
          <cell r="I291" t="str">
            <v>Glucose Syrup 43 Be'/New Plastic Drum-JB</v>
          </cell>
          <cell r="J291" t="str">
            <v>TO</v>
          </cell>
          <cell r="K291" t="str">
            <v>0040</v>
          </cell>
          <cell r="L291" t="str">
            <v>L</v>
          </cell>
          <cell r="M291" t="str">
            <v>000000000000250160</v>
          </cell>
          <cell r="N291" t="str">
            <v>Hydrochloric  Acid 35%</v>
          </cell>
          <cell r="O291" t="str">
            <v>KG</v>
          </cell>
          <cell r="P291">
            <v>0</v>
          </cell>
          <cell r="Q291" t="str">
            <v>01.09.2009</v>
          </cell>
          <cell r="R291" t="str">
            <v>31.12.9999</v>
          </cell>
          <cell r="S291" t="str">
            <v>500000000106</v>
          </cell>
          <cell r="T291">
            <v>0</v>
          </cell>
          <cell r="U291">
            <v>0</v>
          </cell>
          <cell r="V291" t="str">
            <v>00000004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 t="str">
            <v>X</v>
          </cell>
          <cell r="AB291">
            <v>0</v>
          </cell>
          <cell r="AC291">
            <v>0</v>
          </cell>
          <cell r="AD291" t="str">
            <v>0.00</v>
          </cell>
          <cell r="AE291" t="str">
            <v>0.00</v>
          </cell>
          <cell r="AF291">
            <v>0</v>
          </cell>
          <cell r="AG291">
            <v>0</v>
          </cell>
          <cell r="AH291">
            <v>0</v>
          </cell>
          <cell r="AI291" t="str">
            <v>Glucose Syrup-PD-43/40</v>
          </cell>
          <cell r="AJ291">
            <v>1000</v>
          </cell>
          <cell r="AK291">
            <v>38415.788999999997</v>
          </cell>
        </row>
        <row r="292">
          <cell r="C292" t="str">
            <v>M</v>
          </cell>
          <cell r="D292" t="str">
            <v>01440300OI</v>
          </cell>
          <cell r="E292" t="str">
            <v>Glucose Syrup-PD-43/40</v>
          </cell>
          <cell r="F292" t="str">
            <v>5320</v>
          </cell>
          <cell r="G292" t="str">
            <v>1</v>
          </cell>
          <cell r="H292" t="str">
            <v>1</v>
          </cell>
          <cell r="I292" t="str">
            <v>Glucose Syrup 43 Be'/New Plastic Drum-JB</v>
          </cell>
          <cell r="J292" t="str">
            <v>TO</v>
          </cell>
          <cell r="K292" t="str">
            <v>0050</v>
          </cell>
          <cell r="L292" t="str">
            <v>L</v>
          </cell>
          <cell r="M292" t="str">
            <v>000000000000250187</v>
          </cell>
          <cell r="N292" t="str">
            <v>Sodium  Hydroxide (โซดาไฟ) 50%</v>
          </cell>
          <cell r="O292" t="str">
            <v>KG</v>
          </cell>
          <cell r="P292">
            <v>0</v>
          </cell>
          <cell r="Q292" t="str">
            <v>01.09.2009</v>
          </cell>
          <cell r="R292" t="str">
            <v>31.12.9999</v>
          </cell>
          <cell r="S292" t="str">
            <v>500000000106</v>
          </cell>
          <cell r="T292">
            <v>0</v>
          </cell>
          <cell r="U292">
            <v>0</v>
          </cell>
          <cell r="V292" t="str">
            <v>00000005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 t="str">
            <v>X</v>
          </cell>
          <cell r="AB292">
            <v>0</v>
          </cell>
          <cell r="AC292">
            <v>0</v>
          </cell>
          <cell r="AD292" t="str">
            <v>0.00</v>
          </cell>
          <cell r="AE292" t="str">
            <v>0.00</v>
          </cell>
          <cell r="AF292">
            <v>0</v>
          </cell>
          <cell r="AG292">
            <v>0</v>
          </cell>
          <cell r="AH292">
            <v>0</v>
          </cell>
          <cell r="AI292" t="str">
            <v>Glucose Syrup-PD-43/40</v>
          </cell>
          <cell r="AJ292">
            <v>1000</v>
          </cell>
          <cell r="AK292">
            <v>34147.368000000002</v>
          </cell>
        </row>
        <row r="293">
          <cell r="C293" t="str">
            <v>M</v>
          </cell>
          <cell r="D293" t="str">
            <v>01440300OI</v>
          </cell>
          <cell r="E293" t="str">
            <v>Glucose Syrup-PD-43/40</v>
          </cell>
          <cell r="F293" t="str">
            <v>5320</v>
          </cell>
          <cell r="G293" t="str">
            <v>1</v>
          </cell>
          <cell r="H293" t="str">
            <v>1</v>
          </cell>
          <cell r="I293" t="str">
            <v>Glucose Syrup 43 Be'/New Plastic Drum-JB</v>
          </cell>
          <cell r="J293" t="str">
            <v>TO</v>
          </cell>
          <cell r="K293" t="str">
            <v>0060</v>
          </cell>
          <cell r="L293" t="str">
            <v>L</v>
          </cell>
          <cell r="M293" t="str">
            <v>000000000000250750</v>
          </cell>
          <cell r="N293" t="str">
            <v>Activated Carbon YL303(20kg/bag)</v>
          </cell>
          <cell r="O293" t="str">
            <v>KG</v>
          </cell>
          <cell r="P293">
            <v>0</v>
          </cell>
          <cell r="Q293" t="str">
            <v>03.01.2013</v>
          </cell>
          <cell r="R293" t="str">
            <v>31.12.9999</v>
          </cell>
          <cell r="S293" t="str">
            <v>500000000603</v>
          </cell>
          <cell r="T293">
            <v>0</v>
          </cell>
          <cell r="U293">
            <v>0</v>
          </cell>
          <cell r="V293" t="str">
            <v>00000006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 t="str">
            <v>X</v>
          </cell>
          <cell r="AB293">
            <v>0</v>
          </cell>
          <cell r="AC293">
            <v>0</v>
          </cell>
          <cell r="AD293" t="str">
            <v>0.00</v>
          </cell>
          <cell r="AE293" t="str">
            <v>0.00</v>
          </cell>
          <cell r="AF293">
            <v>0</v>
          </cell>
          <cell r="AG293">
            <v>0</v>
          </cell>
          <cell r="AH293">
            <v>0</v>
          </cell>
          <cell r="AI293" t="str">
            <v>Glucose Syrup-PD-43/40</v>
          </cell>
          <cell r="AJ293">
            <v>1000</v>
          </cell>
          <cell r="AK293">
            <v>675</v>
          </cell>
        </row>
        <row r="294">
          <cell r="C294" t="str">
            <v>M</v>
          </cell>
          <cell r="D294" t="str">
            <v>01440300OI</v>
          </cell>
          <cell r="E294" t="str">
            <v>Glucose Syrup-PD-43/40</v>
          </cell>
          <cell r="F294" t="str">
            <v>5320</v>
          </cell>
          <cell r="G294" t="str">
            <v>1</v>
          </cell>
          <cell r="H294" t="str">
            <v>1</v>
          </cell>
          <cell r="I294" t="str">
            <v>Glucose Syrup 43 Be'/New Plastic Drum-JB</v>
          </cell>
          <cell r="J294" t="str">
            <v>TO</v>
          </cell>
          <cell r="K294" t="str">
            <v>0070</v>
          </cell>
          <cell r="L294" t="str">
            <v>L</v>
          </cell>
          <cell r="M294" t="str">
            <v>000000000000250814</v>
          </cell>
          <cell r="N294" t="str">
            <v>Filter Aid K700  20kg.</v>
          </cell>
          <cell r="O294" t="str">
            <v>KG</v>
          </cell>
          <cell r="P294">
            <v>0</v>
          </cell>
          <cell r="Q294" t="str">
            <v>01.09.2009</v>
          </cell>
          <cell r="R294" t="str">
            <v>31.12.9999</v>
          </cell>
          <cell r="S294" t="str">
            <v>500000000106</v>
          </cell>
          <cell r="T294">
            <v>0</v>
          </cell>
          <cell r="U294">
            <v>0</v>
          </cell>
          <cell r="V294" t="str">
            <v>00000007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 t="str">
            <v>X</v>
          </cell>
          <cell r="AB294">
            <v>0</v>
          </cell>
          <cell r="AC294">
            <v>0</v>
          </cell>
          <cell r="AD294" t="str">
            <v>0.00</v>
          </cell>
          <cell r="AE294" t="str">
            <v>0.00</v>
          </cell>
          <cell r="AF294">
            <v>0</v>
          </cell>
          <cell r="AG294">
            <v>0</v>
          </cell>
          <cell r="AH294">
            <v>0</v>
          </cell>
          <cell r="AI294" t="str">
            <v>Glucose Syrup-PD-43/40</v>
          </cell>
          <cell r="AJ294">
            <v>1000</v>
          </cell>
          <cell r="AK294">
            <v>8536.8420000000006</v>
          </cell>
        </row>
        <row r="295">
          <cell r="C295" t="str">
            <v>M</v>
          </cell>
          <cell r="D295" t="str">
            <v>01440300OI</v>
          </cell>
          <cell r="E295" t="str">
            <v>Glucose Syrup-PD-43/40</v>
          </cell>
          <cell r="F295" t="str">
            <v>5320</v>
          </cell>
          <cell r="G295" t="str">
            <v>1</v>
          </cell>
          <cell r="H295" t="str">
            <v>1</v>
          </cell>
          <cell r="I295" t="str">
            <v>Glucose Syrup 43 Be'/New Plastic Drum-JB</v>
          </cell>
          <cell r="J295" t="str">
            <v>TO</v>
          </cell>
          <cell r="K295" t="str">
            <v>0080</v>
          </cell>
          <cell r="L295" t="str">
            <v>L</v>
          </cell>
          <cell r="M295" t="str">
            <v>000000000000250162</v>
          </cell>
          <cell r="N295" t="str">
            <v>Sodium  Carbonate 20 Kg./Bag</v>
          </cell>
          <cell r="O295" t="str">
            <v>KG</v>
          </cell>
          <cell r="P295">
            <v>0</v>
          </cell>
          <cell r="Q295" t="str">
            <v>01.08.2010</v>
          </cell>
          <cell r="R295" t="str">
            <v>31.12.9999</v>
          </cell>
          <cell r="S295" t="str">
            <v>500000000480</v>
          </cell>
          <cell r="T295">
            <v>0</v>
          </cell>
          <cell r="U295">
            <v>0</v>
          </cell>
          <cell r="V295" t="str">
            <v>00000008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 t="str">
            <v>X</v>
          </cell>
          <cell r="AB295">
            <v>0</v>
          </cell>
          <cell r="AC295">
            <v>0</v>
          </cell>
          <cell r="AD295" t="str">
            <v>0.00</v>
          </cell>
          <cell r="AE295" t="str">
            <v>0.00</v>
          </cell>
          <cell r="AF295">
            <v>0</v>
          </cell>
          <cell r="AG295">
            <v>0</v>
          </cell>
          <cell r="AH295">
            <v>0</v>
          </cell>
          <cell r="AI295" t="str">
            <v>Glucose Syrup-PD-43/40</v>
          </cell>
          <cell r="AJ295">
            <v>1000</v>
          </cell>
          <cell r="AK295">
            <v>597.57899999999995</v>
          </cell>
        </row>
        <row r="296">
          <cell r="C296" t="str">
            <v>M</v>
          </cell>
          <cell r="D296" t="str">
            <v>01440300OI</v>
          </cell>
          <cell r="E296" t="str">
            <v>Glucose Syrup-PD-43/40</v>
          </cell>
          <cell r="F296" t="str">
            <v>5320</v>
          </cell>
          <cell r="G296" t="str">
            <v>1</v>
          </cell>
          <cell r="H296" t="str">
            <v>1</v>
          </cell>
          <cell r="I296" t="str">
            <v>Glucose Syrup 43 Be'/New Plastic Drum-JB</v>
          </cell>
          <cell r="J296" t="str">
            <v>TO</v>
          </cell>
          <cell r="K296" t="str">
            <v>0090</v>
          </cell>
          <cell r="L296" t="str">
            <v>L</v>
          </cell>
          <cell r="M296" t="str">
            <v>000000000000200053</v>
          </cell>
          <cell r="N296" t="str">
            <v>Treated Water</v>
          </cell>
          <cell r="O296" t="str">
            <v>M3</v>
          </cell>
          <cell r="P296" t="str">
            <v>X</v>
          </cell>
          <cell r="Q296" t="str">
            <v>01.09.2009</v>
          </cell>
          <cell r="R296" t="str">
            <v>31.12.9999</v>
          </cell>
          <cell r="S296" t="str">
            <v>500000000106</v>
          </cell>
          <cell r="T296">
            <v>0</v>
          </cell>
          <cell r="U296">
            <v>0</v>
          </cell>
          <cell r="V296" t="str">
            <v>00000009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 t="str">
            <v>X</v>
          </cell>
          <cell r="AB296">
            <v>0</v>
          </cell>
          <cell r="AC296">
            <v>0</v>
          </cell>
          <cell r="AD296" t="str">
            <v>0.00</v>
          </cell>
          <cell r="AE296" t="str">
            <v>0.00</v>
          </cell>
          <cell r="AF296">
            <v>0</v>
          </cell>
          <cell r="AG296">
            <v>0</v>
          </cell>
          <cell r="AH296">
            <v>0</v>
          </cell>
          <cell r="AI296" t="str">
            <v>Glucose Syrup-PD-43/40</v>
          </cell>
          <cell r="AJ296">
            <v>1000</v>
          </cell>
          <cell r="AK296">
            <v>8536.8420000000006</v>
          </cell>
        </row>
        <row r="297">
          <cell r="C297" t="str">
            <v>M</v>
          </cell>
          <cell r="D297" t="str">
            <v>01440300OI</v>
          </cell>
          <cell r="E297" t="str">
            <v>Glucose Syrup-PD-43/40</v>
          </cell>
          <cell r="F297" t="str">
            <v>5320</v>
          </cell>
          <cell r="G297" t="str">
            <v>1</v>
          </cell>
          <cell r="H297" t="str">
            <v>1</v>
          </cell>
          <cell r="I297" t="str">
            <v>Glucose Syrup 43 Be'/New Plastic Drum-JB</v>
          </cell>
          <cell r="J297" t="str">
            <v>TO</v>
          </cell>
          <cell r="K297" t="str">
            <v>0100</v>
          </cell>
          <cell r="L297" t="str">
            <v>L</v>
          </cell>
          <cell r="M297" t="str">
            <v>000000000000250176</v>
          </cell>
          <cell r="N297" t="str">
            <v>Electricity</v>
          </cell>
          <cell r="O297" t="str">
            <v>KWH</v>
          </cell>
          <cell r="P297">
            <v>0</v>
          </cell>
          <cell r="Q297" t="str">
            <v>01.09.2009</v>
          </cell>
          <cell r="R297" t="str">
            <v>31.12.9999</v>
          </cell>
          <cell r="S297" t="str">
            <v>500000000106</v>
          </cell>
          <cell r="T297">
            <v>0</v>
          </cell>
          <cell r="U297">
            <v>0</v>
          </cell>
          <cell r="V297" t="str">
            <v>00000010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 t="str">
            <v>X</v>
          </cell>
          <cell r="AB297">
            <v>0</v>
          </cell>
          <cell r="AC297">
            <v>0</v>
          </cell>
          <cell r="AD297" t="str">
            <v>0.00</v>
          </cell>
          <cell r="AE297" t="str">
            <v>0.00</v>
          </cell>
          <cell r="AF297">
            <v>0</v>
          </cell>
          <cell r="AG297">
            <v>0</v>
          </cell>
          <cell r="AH297">
            <v>0</v>
          </cell>
          <cell r="AI297" t="str">
            <v>Glucose Syrup-PD-43/40</v>
          </cell>
          <cell r="AJ297">
            <v>1000</v>
          </cell>
          <cell r="AK297">
            <v>55489.474000000002</v>
          </cell>
        </row>
        <row r="298">
          <cell r="C298" t="str">
            <v>M</v>
          </cell>
          <cell r="D298" t="str">
            <v>01440300OI</v>
          </cell>
          <cell r="E298" t="str">
            <v>Glucose Syrup-PD-43/40</v>
          </cell>
          <cell r="F298" t="str">
            <v>5320</v>
          </cell>
          <cell r="G298" t="str">
            <v>1</v>
          </cell>
          <cell r="H298" t="str">
            <v>1</v>
          </cell>
          <cell r="I298" t="str">
            <v>Glucose Syrup 43 Be'/New Plastic Drum-JB</v>
          </cell>
          <cell r="J298" t="str">
            <v>TO</v>
          </cell>
          <cell r="K298" t="str">
            <v>0110</v>
          </cell>
          <cell r="L298" t="str">
            <v>L</v>
          </cell>
          <cell r="M298" t="str">
            <v>000000000000200052</v>
          </cell>
          <cell r="N298" t="str">
            <v>Steam</v>
          </cell>
          <cell r="O298" t="str">
            <v>TO</v>
          </cell>
          <cell r="P298" t="str">
            <v>X</v>
          </cell>
          <cell r="Q298" t="str">
            <v>01.09.2009</v>
          </cell>
          <cell r="R298" t="str">
            <v>31.12.9999</v>
          </cell>
          <cell r="S298" t="str">
            <v>500000000106</v>
          </cell>
          <cell r="T298">
            <v>0</v>
          </cell>
          <cell r="U298">
            <v>0</v>
          </cell>
          <cell r="V298" t="str">
            <v>00000011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 t="str">
            <v>X</v>
          </cell>
          <cell r="AB298">
            <v>0</v>
          </cell>
          <cell r="AC298">
            <v>0</v>
          </cell>
          <cell r="AD298" t="str">
            <v>0.00</v>
          </cell>
          <cell r="AE298" t="str">
            <v>0.00</v>
          </cell>
          <cell r="AF298">
            <v>0</v>
          </cell>
          <cell r="AG298">
            <v>0</v>
          </cell>
          <cell r="AH298">
            <v>0</v>
          </cell>
          <cell r="AI298" t="str">
            <v>Glucose Syrup-PD-43/40</v>
          </cell>
          <cell r="AJ298">
            <v>1000</v>
          </cell>
          <cell r="AK298">
            <v>1707.3679999999999</v>
          </cell>
        </row>
        <row r="299">
          <cell r="C299" t="str">
            <v>M</v>
          </cell>
          <cell r="D299" t="str">
            <v>01440300OI</v>
          </cell>
          <cell r="E299" t="str">
            <v>Glucose Syrup-PD-43/40</v>
          </cell>
          <cell r="F299" t="str">
            <v>5320</v>
          </cell>
          <cell r="G299" t="str">
            <v>1</v>
          </cell>
          <cell r="H299" t="str">
            <v>1</v>
          </cell>
          <cell r="I299" t="str">
            <v>Glucose Syrup 43 Be'/New Plastic Drum-JB</v>
          </cell>
          <cell r="J299" t="str">
            <v>TO</v>
          </cell>
          <cell r="K299" t="str">
            <v>0120</v>
          </cell>
          <cell r="L299" t="str">
            <v>L</v>
          </cell>
          <cell r="M299" t="str">
            <v>000000000000600192</v>
          </cell>
          <cell r="N299" t="str">
            <v>Plastic Drum 200 Liter HI90</v>
          </cell>
          <cell r="O299" t="str">
            <v>EA</v>
          </cell>
          <cell r="P299">
            <v>0</v>
          </cell>
          <cell r="Q299" t="str">
            <v>01.09.2009</v>
          </cell>
          <cell r="R299" t="str">
            <v>31.12.9999</v>
          </cell>
          <cell r="S299" t="str">
            <v>500000000106</v>
          </cell>
          <cell r="T299">
            <v>0</v>
          </cell>
          <cell r="U299">
            <v>0</v>
          </cell>
          <cell r="V299" t="str">
            <v>00000012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 t="str">
            <v>X</v>
          </cell>
          <cell r="AB299">
            <v>0</v>
          </cell>
          <cell r="AC299">
            <v>0</v>
          </cell>
          <cell r="AD299" t="str">
            <v>0.00</v>
          </cell>
          <cell r="AE299" t="str">
            <v>0.00</v>
          </cell>
          <cell r="AF299">
            <v>0</v>
          </cell>
          <cell r="AG299">
            <v>0</v>
          </cell>
          <cell r="AH299">
            <v>0</v>
          </cell>
          <cell r="AI299" t="str">
            <v>Glucose Syrup-PD-43/40</v>
          </cell>
          <cell r="AJ299">
            <v>1000</v>
          </cell>
          <cell r="AK299">
            <v>3333.3330000000001</v>
          </cell>
        </row>
        <row r="300">
          <cell r="C300" t="str">
            <v>M</v>
          </cell>
          <cell r="D300" t="str">
            <v>01440300OI</v>
          </cell>
          <cell r="E300" t="str">
            <v>Glucose Syrup-PD-43/40</v>
          </cell>
          <cell r="F300" t="str">
            <v>5320</v>
          </cell>
          <cell r="G300" t="str">
            <v>1</v>
          </cell>
          <cell r="H300" t="str">
            <v>1</v>
          </cell>
          <cell r="I300" t="str">
            <v>Glucose Syrup 43 Be'/New Plastic Drum-JB</v>
          </cell>
          <cell r="J300" t="str">
            <v>TO</v>
          </cell>
          <cell r="K300" t="str">
            <v>0130</v>
          </cell>
          <cell r="L300" t="str">
            <v>L</v>
          </cell>
          <cell r="M300" t="str">
            <v>000000000000250631</v>
          </cell>
          <cell r="N300" t="str">
            <v>Activated Carbon S4W10LT-01 (20 kg/Bag)</v>
          </cell>
          <cell r="O300" t="str">
            <v>KG</v>
          </cell>
          <cell r="P300">
            <v>0</v>
          </cell>
          <cell r="Q300" t="str">
            <v>03.01.2013</v>
          </cell>
          <cell r="R300" t="str">
            <v>31.12.9999</v>
          </cell>
          <cell r="S300" t="str">
            <v>500000000603</v>
          </cell>
          <cell r="T300">
            <v>0</v>
          </cell>
          <cell r="U300">
            <v>0</v>
          </cell>
          <cell r="V300" t="str">
            <v>00000014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 t="str">
            <v>X</v>
          </cell>
          <cell r="AB300">
            <v>0</v>
          </cell>
          <cell r="AC300">
            <v>0</v>
          </cell>
          <cell r="AD300" t="str">
            <v>0.00</v>
          </cell>
          <cell r="AE300" t="str">
            <v>0.00</v>
          </cell>
          <cell r="AF300">
            <v>0</v>
          </cell>
          <cell r="AG300">
            <v>0</v>
          </cell>
          <cell r="AH300">
            <v>0</v>
          </cell>
          <cell r="AI300" t="str">
            <v>Glucose Syrup-PD-43/40</v>
          </cell>
          <cell r="AJ300">
            <v>1000</v>
          </cell>
          <cell r="AK300">
            <v>225</v>
          </cell>
        </row>
        <row r="301">
          <cell r="C301" t="str">
            <v>M</v>
          </cell>
          <cell r="D301" t="str">
            <v>01440300OJ</v>
          </cell>
          <cell r="E301" t="str">
            <v>Glucose Syrup-MD-43/40</v>
          </cell>
          <cell r="F301" t="str">
            <v>5320</v>
          </cell>
          <cell r="G301" t="str">
            <v>1</v>
          </cell>
          <cell r="H301" t="str">
            <v>1</v>
          </cell>
          <cell r="I301" t="str">
            <v>Glucose Syrup 43 Be'/New Steel Drum-MG</v>
          </cell>
          <cell r="J301" t="str">
            <v>TO</v>
          </cell>
          <cell r="K301" t="str">
            <v>0010</v>
          </cell>
          <cell r="L301" t="str">
            <v>L</v>
          </cell>
          <cell r="M301" t="str">
            <v>000000000000200050</v>
          </cell>
          <cell r="N301" t="str">
            <v>Slurry</v>
          </cell>
          <cell r="O301" t="str">
            <v>TO</v>
          </cell>
          <cell r="P301" t="str">
            <v>X</v>
          </cell>
          <cell r="Q301" t="str">
            <v>01.09.2009</v>
          </cell>
          <cell r="R301" t="str">
            <v>31.12.9999</v>
          </cell>
          <cell r="S301" t="str">
            <v>500000000106</v>
          </cell>
          <cell r="T301">
            <v>0</v>
          </cell>
          <cell r="U301">
            <v>0</v>
          </cell>
          <cell r="V301" t="str">
            <v>00000001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 t="str">
            <v>X</v>
          </cell>
          <cell r="AB301">
            <v>0</v>
          </cell>
          <cell r="AC301">
            <v>0</v>
          </cell>
          <cell r="AD301" t="str">
            <v>0.00</v>
          </cell>
          <cell r="AE301" t="str">
            <v>0.00</v>
          </cell>
          <cell r="AF301">
            <v>0</v>
          </cell>
          <cell r="AG301">
            <v>0</v>
          </cell>
          <cell r="AH301">
            <v>0</v>
          </cell>
          <cell r="AI301" t="str">
            <v>Glucose Syrup-MD-43/40</v>
          </cell>
          <cell r="AJ301">
            <v>1000</v>
          </cell>
          <cell r="AK301">
            <v>1855.835</v>
          </cell>
        </row>
        <row r="302">
          <cell r="C302" t="str">
            <v>M</v>
          </cell>
          <cell r="D302" t="str">
            <v>01440300OJ</v>
          </cell>
          <cell r="E302" t="str">
            <v>Glucose Syrup-MD-43/40</v>
          </cell>
          <cell r="F302" t="str">
            <v>5320</v>
          </cell>
          <cell r="G302" t="str">
            <v>1</v>
          </cell>
          <cell r="H302" t="str">
            <v>1</v>
          </cell>
          <cell r="I302" t="str">
            <v>Glucose Syrup 43 Be'/New Steel Drum-MG</v>
          </cell>
          <cell r="J302" t="str">
            <v>TO</v>
          </cell>
          <cell r="K302" t="str">
            <v>0020</v>
          </cell>
          <cell r="L302" t="str">
            <v>L</v>
          </cell>
          <cell r="M302" t="str">
            <v>000000000000250164</v>
          </cell>
          <cell r="N302" t="str">
            <v>Liquozyme Supra (gallon/30kg.)</v>
          </cell>
          <cell r="O302" t="str">
            <v>KG</v>
          </cell>
          <cell r="P302">
            <v>0</v>
          </cell>
          <cell r="Q302" t="str">
            <v>01.09.2009</v>
          </cell>
          <cell r="R302" t="str">
            <v>31.12.9999</v>
          </cell>
          <cell r="S302" t="str">
            <v>500000000106</v>
          </cell>
          <cell r="T302">
            <v>0</v>
          </cell>
          <cell r="U302">
            <v>0</v>
          </cell>
          <cell r="V302" t="str">
            <v>00000002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 t="str">
            <v>X</v>
          </cell>
          <cell r="AB302">
            <v>0</v>
          </cell>
          <cell r="AC302">
            <v>0</v>
          </cell>
          <cell r="AD302" t="str">
            <v>0.00</v>
          </cell>
          <cell r="AE302" t="str">
            <v>0.00</v>
          </cell>
          <cell r="AF302">
            <v>0</v>
          </cell>
          <cell r="AG302">
            <v>0</v>
          </cell>
          <cell r="AH302">
            <v>0</v>
          </cell>
          <cell r="AI302" t="str">
            <v>Glucose Syrup-MD-43/40</v>
          </cell>
          <cell r="AJ302">
            <v>1000</v>
          </cell>
          <cell r="AK302">
            <v>512.21100000000001</v>
          </cell>
        </row>
        <row r="303">
          <cell r="C303" t="str">
            <v>M</v>
          </cell>
          <cell r="D303" t="str">
            <v>01440300OJ</v>
          </cell>
          <cell r="E303" t="str">
            <v>Glucose Syrup-MD-43/40</v>
          </cell>
          <cell r="F303" t="str">
            <v>5320</v>
          </cell>
          <cell r="G303" t="str">
            <v>1</v>
          </cell>
          <cell r="H303" t="str">
            <v>1</v>
          </cell>
          <cell r="I303" t="str">
            <v>Glucose Syrup 43 Be'/New Steel Drum-MG</v>
          </cell>
          <cell r="J303" t="str">
            <v>TO</v>
          </cell>
          <cell r="K303" t="str">
            <v>0030</v>
          </cell>
          <cell r="L303" t="str">
            <v>L</v>
          </cell>
          <cell r="M303" t="str">
            <v>000000000000250158</v>
          </cell>
          <cell r="N303" t="str">
            <v>Fungamyl 800L (30kg / drum)</v>
          </cell>
          <cell r="O303" t="str">
            <v>KG</v>
          </cell>
          <cell r="P303">
            <v>0</v>
          </cell>
          <cell r="Q303" t="str">
            <v>01.09.2009</v>
          </cell>
          <cell r="R303" t="str">
            <v>31.12.9999</v>
          </cell>
          <cell r="S303" t="str">
            <v>500000000106</v>
          </cell>
          <cell r="T303">
            <v>0</v>
          </cell>
          <cell r="U303">
            <v>0</v>
          </cell>
          <cell r="V303" t="str">
            <v>00000003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 t="str">
            <v>X</v>
          </cell>
          <cell r="AB303">
            <v>0</v>
          </cell>
          <cell r="AC303">
            <v>0</v>
          </cell>
          <cell r="AD303" t="str">
            <v>0.00</v>
          </cell>
          <cell r="AE303" t="str">
            <v>0.00</v>
          </cell>
          <cell r="AF303">
            <v>0</v>
          </cell>
          <cell r="AG303">
            <v>0</v>
          </cell>
          <cell r="AH303">
            <v>0</v>
          </cell>
          <cell r="AI303" t="str">
            <v>Glucose Syrup-MD-43/40</v>
          </cell>
          <cell r="AJ303">
            <v>1000</v>
          </cell>
          <cell r="AK303">
            <v>341.47399999999999</v>
          </cell>
        </row>
        <row r="304">
          <cell r="C304" t="str">
            <v>M</v>
          </cell>
          <cell r="D304" t="str">
            <v>01440300OJ</v>
          </cell>
          <cell r="E304" t="str">
            <v>Glucose Syrup-MD-43/40</v>
          </cell>
          <cell r="F304" t="str">
            <v>5320</v>
          </cell>
          <cell r="G304" t="str">
            <v>1</v>
          </cell>
          <cell r="H304" t="str">
            <v>1</v>
          </cell>
          <cell r="I304" t="str">
            <v>Glucose Syrup 43 Be'/New Steel Drum-MG</v>
          </cell>
          <cell r="J304" t="str">
            <v>TO</v>
          </cell>
          <cell r="K304" t="str">
            <v>0040</v>
          </cell>
          <cell r="L304" t="str">
            <v>L</v>
          </cell>
          <cell r="M304" t="str">
            <v>000000000000250152</v>
          </cell>
          <cell r="N304" t="str">
            <v>Sodium Matabisulphite 25kg.</v>
          </cell>
          <cell r="O304" t="str">
            <v>KG</v>
          </cell>
          <cell r="P304">
            <v>0</v>
          </cell>
          <cell r="Q304" t="str">
            <v>01.09.2009</v>
          </cell>
          <cell r="R304" t="str">
            <v>31.12.9999</v>
          </cell>
          <cell r="S304" t="str">
            <v>500000000106</v>
          </cell>
          <cell r="T304">
            <v>0</v>
          </cell>
          <cell r="U304">
            <v>0</v>
          </cell>
          <cell r="V304" t="str">
            <v>00000004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 t="str">
            <v>X</v>
          </cell>
          <cell r="AB304">
            <v>0</v>
          </cell>
          <cell r="AC304">
            <v>0</v>
          </cell>
          <cell r="AD304" t="str">
            <v>0.00</v>
          </cell>
          <cell r="AE304" t="str">
            <v>0.00</v>
          </cell>
          <cell r="AF304">
            <v>0</v>
          </cell>
          <cell r="AG304">
            <v>0</v>
          </cell>
          <cell r="AH304">
            <v>0</v>
          </cell>
          <cell r="AI304" t="str">
            <v>Glucose Syrup-MD-43/40</v>
          </cell>
          <cell r="AJ304">
            <v>1000</v>
          </cell>
          <cell r="AK304">
            <v>665.87400000000002</v>
          </cell>
        </row>
        <row r="305">
          <cell r="C305" t="str">
            <v>M</v>
          </cell>
          <cell r="D305" t="str">
            <v>01440300OJ</v>
          </cell>
          <cell r="E305" t="str">
            <v>Glucose Syrup-MD-43/40</v>
          </cell>
          <cell r="F305" t="str">
            <v>5320</v>
          </cell>
          <cell r="G305" t="str">
            <v>1</v>
          </cell>
          <cell r="H305" t="str">
            <v>1</v>
          </cell>
          <cell r="I305" t="str">
            <v>Glucose Syrup 43 Be'/New Steel Drum-MG</v>
          </cell>
          <cell r="J305" t="str">
            <v>TO</v>
          </cell>
          <cell r="K305" t="str">
            <v>0050</v>
          </cell>
          <cell r="L305" t="str">
            <v>L</v>
          </cell>
          <cell r="M305" t="str">
            <v>000000000000250160</v>
          </cell>
          <cell r="N305" t="str">
            <v>Hydrochloric  Acid 35%</v>
          </cell>
          <cell r="O305" t="str">
            <v>KG</v>
          </cell>
          <cell r="P305">
            <v>0</v>
          </cell>
          <cell r="Q305" t="str">
            <v>01.09.2009</v>
          </cell>
          <cell r="R305" t="str">
            <v>31.12.9999</v>
          </cell>
          <cell r="S305" t="str">
            <v>500000000106</v>
          </cell>
          <cell r="T305">
            <v>0</v>
          </cell>
          <cell r="U305">
            <v>0</v>
          </cell>
          <cell r="V305" t="str">
            <v>00000005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 t="str">
            <v>X</v>
          </cell>
          <cell r="AB305">
            <v>0</v>
          </cell>
          <cell r="AC305">
            <v>0</v>
          </cell>
          <cell r="AD305" t="str">
            <v>0.00</v>
          </cell>
          <cell r="AE305" t="str">
            <v>0.00</v>
          </cell>
          <cell r="AF305">
            <v>0</v>
          </cell>
          <cell r="AG305">
            <v>0</v>
          </cell>
          <cell r="AH305">
            <v>0</v>
          </cell>
          <cell r="AI305" t="str">
            <v>Glucose Syrup-MD-43/40</v>
          </cell>
          <cell r="AJ305">
            <v>1000</v>
          </cell>
          <cell r="AK305">
            <v>38415.788999999997</v>
          </cell>
        </row>
        <row r="306">
          <cell r="C306" t="str">
            <v>M</v>
          </cell>
          <cell r="D306" t="str">
            <v>01440300OJ</v>
          </cell>
          <cell r="E306" t="str">
            <v>Glucose Syrup-MD-43/40</v>
          </cell>
          <cell r="F306" t="str">
            <v>5320</v>
          </cell>
          <cell r="G306" t="str">
            <v>1</v>
          </cell>
          <cell r="H306" t="str">
            <v>1</v>
          </cell>
          <cell r="I306" t="str">
            <v>Glucose Syrup 43 Be'/New Steel Drum-MG</v>
          </cell>
          <cell r="J306" t="str">
            <v>TO</v>
          </cell>
          <cell r="K306" t="str">
            <v>0060</v>
          </cell>
          <cell r="L306" t="str">
            <v>L</v>
          </cell>
          <cell r="M306" t="str">
            <v>000000000000250187</v>
          </cell>
          <cell r="N306" t="str">
            <v>Sodium  Hydroxide (โซดาไฟ) 50%</v>
          </cell>
          <cell r="O306" t="str">
            <v>KG</v>
          </cell>
          <cell r="P306">
            <v>0</v>
          </cell>
          <cell r="Q306" t="str">
            <v>01.09.2009</v>
          </cell>
          <cell r="R306" t="str">
            <v>31.12.9999</v>
          </cell>
          <cell r="S306" t="str">
            <v>500000000106</v>
          </cell>
          <cell r="T306">
            <v>0</v>
          </cell>
          <cell r="U306">
            <v>0</v>
          </cell>
          <cell r="V306" t="str">
            <v>00000006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 t="str">
            <v>X</v>
          </cell>
          <cell r="AB306">
            <v>0</v>
          </cell>
          <cell r="AC306">
            <v>0</v>
          </cell>
          <cell r="AD306" t="str">
            <v>0.00</v>
          </cell>
          <cell r="AE306" t="str">
            <v>0.00</v>
          </cell>
          <cell r="AF306">
            <v>0</v>
          </cell>
          <cell r="AG306">
            <v>0</v>
          </cell>
          <cell r="AH306">
            <v>0</v>
          </cell>
          <cell r="AI306" t="str">
            <v>Glucose Syrup-MD-43/40</v>
          </cell>
          <cell r="AJ306">
            <v>1000</v>
          </cell>
          <cell r="AK306">
            <v>34147.368000000002</v>
          </cell>
        </row>
        <row r="307">
          <cell r="C307" t="str">
            <v>M</v>
          </cell>
          <cell r="D307" t="str">
            <v>01440300OJ</v>
          </cell>
          <cell r="E307" t="str">
            <v>Glucose Syrup-MD-43/40</v>
          </cell>
          <cell r="F307" t="str">
            <v>5320</v>
          </cell>
          <cell r="G307" t="str">
            <v>1</v>
          </cell>
          <cell r="H307" t="str">
            <v>1</v>
          </cell>
          <cell r="I307" t="str">
            <v>Glucose Syrup 43 Be'/New Steel Drum-MG</v>
          </cell>
          <cell r="J307" t="str">
            <v>TO</v>
          </cell>
          <cell r="K307" t="str">
            <v>0070</v>
          </cell>
          <cell r="L307" t="str">
            <v>L</v>
          </cell>
          <cell r="M307" t="str">
            <v>000000000000250750</v>
          </cell>
          <cell r="N307" t="str">
            <v>Activated Carbon YL303(20kg/bag)</v>
          </cell>
          <cell r="O307" t="str">
            <v>KG</v>
          </cell>
          <cell r="P307">
            <v>0</v>
          </cell>
          <cell r="Q307" t="str">
            <v>06.12.2012</v>
          </cell>
          <cell r="R307" t="str">
            <v>31.12.9999</v>
          </cell>
          <cell r="S307" t="str">
            <v>500000000598</v>
          </cell>
          <cell r="T307">
            <v>0</v>
          </cell>
          <cell r="U307">
            <v>0</v>
          </cell>
          <cell r="V307" t="str">
            <v>00000007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>X</v>
          </cell>
          <cell r="AB307">
            <v>0</v>
          </cell>
          <cell r="AC307">
            <v>0</v>
          </cell>
          <cell r="AD307" t="str">
            <v>0.00</v>
          </cell>
          <cell r="AE307" t="str">
            <v>0.00</v>
          </cell>
          <cell r="AF307">
            <v>0</v>
          </cell>
          <cell r="AG307">
            <v>0</v>
          </cell>
          <cell r="AH307">
            <v>0</v>
          </cell>
          <cell r="AI307" t="str">
            <v>Glucose Syrup-MD-43/40</v>
          </cell>
          <cell r="AJ307">
            <v>1000</v>
          </cell>
          <cell r="AK307">
            <v>700</v>
          </cell>
        </row>
        <row r="308">
          <cell r="C308" t="str">
            <v>M</v>
          </cell>
          <cell r="D308" t="str">
            <v>01440300OJ</v>
          </cell>
          <cell r="E308" t="str">
            <v>Glucose Syrup-MD-43/40</v>
          </cell>
          <cell r="F308" t="str">
            <v>5320</v>
          </cell>
          <cell r="G308" t="str">
            <v>1</v>
          </cell>
          <cell r="H308" t="str">
            <v>1</v>
          </cell>
          <cell r="I308" t="str">
            <v>Glucose Syrup 43 Be'/New Steel Drum-MG</v>
          </cell>
          <cell r="J308" t="str">
            <v>TO</v>
          </cell>
          <cell r="K308" t="str">
            <v>0080</v>
          </cell>
          <cell r="L308" t="str">
            <v>L</v>
          </cell>
          <cell r="M308" t="str">
            <v>000000000000250184</v>
          </cell>
          <cell r="N308" t="str">
            <v>Filter  Aid Celatom FW-14  20kg.</v>
          </cell>
          <cell r="O308" t="str">
            <v>KG</v>
          </cell>
          <cell r="P308">
            <v>0</v>
          </cell>
          <cell r="Q308" t="str">
            <v>01.09.2009</v>
          </cell>
          <cell r="R308" t="str">
            <v>31.12.9999</v>
          </cell>
          <cell r="S308" t="str">
            <v>500000000106</v>
          </cell>
          <cell r="T308">
            <v>0</v>
          </cell>
          <cell r="U308">
            <v>0</v>
          </cell>
          <cell r="V308" t="str">
            <v>00000008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>X</v>
          </cell>
          <cell r="AB308">
            <v>0</v>
          </cell>
          <cell r="AC308">
            <v>0</v>
          </cell>
          <cell r="AD308" t="str">
            <v>0.00</v>
          </cell>
          <cell r="AE308" t="str">
            <v>0.00</v>
          </cell>
          <cell r="AF308">
            <v>0</v>
          </cell>
          <cell r="AG308">
            <v>0</v>
          </cell>
          <cell r="AH308">
            <v>0</v>
          </cell>
          <cell r="AI308" t="str">
            <v>Glucose Syrup-MD-43/40</v>
          </cell>
          <cell r="AJ308">
            <v>1000</v>
          </cell>
          <cell r="AK308">
            <v>8536.8420000000006</v>
          </cell>
        </row>
        <row r="309">
          <cell r="C309" t="str">
            <v>M</v>
          </cell>
          <cell r="D309" t="str">
            <v>01440300OJ</v>
          </cell>
          <cell r="E309" t="str">
            <v>Glucose Syrup-MD-43/40</v>
          </cell>
          <cell r="F309" t="str">
            <v>5320</v>
          </cell>
          <cell r="G309" t="str">
            <v>1</v>
          </cell>
          <cell r="H309" t="str">
            <v>1</v>
          </cell>
          <cell r="I309" t="str">
            <v>Glucose Syrup 43 Be'/New Steel Drum-MG</v>
          </cell>
          <cell r="J309" t="str">
            <v>TO</v>
          </cell>
          <cell r="K309" t="str">
            <v>0090</v>
          </cell>
          <cell r="L309" t="str">
            <v>L</v>
          </cell>
          <cell r="M309" t="str">
            <v>000000000000250162</v>
          </cell>
          <cell r="N309" t="str">
            <v>Sodium  Carbonate 20 Kg./Bag</v>
          </cell>
          <cell r="O309" t="str">
            <v>KG</v>
          </cell>
          <cell r="P309">
            <v>0</v>
          </cell>
          <cell r="Q309" t="str">
            <v>01.08.2010</v>
          </cell>
          <cell r="R309" t="str">
            <v>31.12.9999</v>
          </cell>
          <cell r="S309" t="str">
            <v>500000000480</v>
          </cell>
          <cell r="T309">
            <v>0</v>
          </cell>
          <cell r="U309">
            <v>0</v>
          </cell>
          <cell r="V309" t="str">
            <v>00000009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>X</v>
          </cell>
          <cell r="AB309">
            <v>0</v>
          </cell>
          <cell r="AC309">
            <v>0</v>
          </cell>
          <cell r="AD309" t="str">
            <v>0.00</v>
          </cell>
          <cell r="AE309" t="str">
            <v>0.00</v>
          </cell>
          <cell r="AF309">
            <v>0</v>
          </cell>
          <cell r="AG309">
            <v>0</v>
          </cell>
          <cell r="AH309">
            <v>0</v>
          </cell>
          <cell r="AI309" t="str">
            <v>Glucose Syrup-MD-43/40</v>
          </cell>
          <cell r="AJ309">
            <v>1000</v>
          </cell>
          <cell r="AK309">
            <v>597.57899999999995</v>
          </cell>
        </row>
        <row r="310">
          <cell r="C310" t="str">
            <v>M</v>
          </cell>
          <cell r="D310" t="str">
            <v>01440300OJ</v>
          </cell>
          <cell r="E310" t="str">
            <v>Glucose Syrup-MD-43/40</v>
          </cell>
          <cell r="F310" t="str">
            <v>5320</v>
          </cell>
          <cell r="G310" t="str">
            <v>1</v>
          </cell>
          <cell r="H310" t="str">
            <v>1</v>
          </cell>
          <cell r="I310" t="str">
            <v>Glucose Syrup 43 Be'/New Steel Drum-MG</v>
          </cell>
          <cell r="J310" t="str">
            <v>TO</v>
          </cell>
          <cell r="K310" t="str">
            <v>0100</v>
          </cell>
          <cell r="L310" t="str">
            <v>L</v>
          </cell>
          <cell r="M310" t="str">
            <v>000000000000200053</v>
          </cell>
          <cell r="N310" t="str">
            <v>Treated Water</v>
          </cell>
          <cell r="O310" t="str">
            <v>M3</v>
          </cell>
          <cell r="P310" t="str">
            <v>X</v>
          </cell>
          <cell r="Q310" t="str">
            <v>01.09.2009</v>
          </cell>
          <cell r="R310" t="str">
            <v>31.12.9999</v>
          </cell>
          <cell r="S310" t="str">
            <v>500000000106</v>
          </cell>
          <cell r="T310">
            <v>0</v>
          </cell>
          <cell r="U310">
            <v>0</v>
          </cell>
          <cell r="V310" t="str">
            <v>00000010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>X</v>
          </cell>
          <cell r="AB310">
            <v>0</v>
          </cell>
          <cell r="AC310">
            <v>0</v>
          </cell>
          <cell r="AD310" t="str">
            <v>0.00</v>
          </cell>
          <cell r="AE310" t="str">
            <v>0.00</v>
          </cell>
          <cell r="AF310">
            <v>0</v>
          </cell>
          <cell r="AG310">
            <v>0</v>
          </cell>
          <cell r="AH310">
            <v>0</v>
          </cell>
          <cell r="AI310" t="str">
            <v>Glucose Syrup-MD-43/40</v>
          </cell>
          <cell r="AJ310">
            <v>1000</v>
          </cell>
          <cell r="AK310">
            <v>8536.8420000000006</v>
          </cell>
        </row>
        <row r="311">
          <cell r="C311" t="str">
            <v>M</v>
          </cell>
          <cell r="D311" t="str">
            <v>01440300OJ</v>
          </cell>
          <cell r="E311" t="str">
            <v>Glucose Syrup-MD-43/40</v>
          </cell>
          <cell r="F311" t="str">
            <v>5320</v>
          </cell>
          <cell r="G311" t="str">
            <v>1</v>
          </cell>
          <cell r="H311" t="str">
            <v>1</v>
          </cell>
          <cell r="I311" t="str">
            <v>Glucose Syrup 43 Be'/New Steel Drum-MG</v>
          </cell>
          <cell r="J311" t="str">
            <v>TO</v>
          </cell>
          <cell r="K311" t="str">
            <v>0110</v>
          </cell>
          <cell r="L311" t="str">
            <v>L</v>
          </cell>
          <cell r="M311" t="str">
            <v>000000000000250176</v>
          </cell>
          <cell r="N311" t="str">
            <v>Electricity</v>
          </cell>
          <cell r="O311" t="str">
            <v>KWH</v>
          </cell>
          <cell r="P311">
            <v>0</v>
          </cell>
          <cell r="Q311" t="str">
            <v>01.09.2009</v>
          </cell>
          <cell r="R311" t="str">
            <v>31.12.9999</v>
          </cell>
          <cell r="S311" t="str">
            <v>500000000106</v>
          </cell>
          <cell r="T311">
            <v>0</v>
          </cell>
          <cell r="U311">
            <v>0</v>
          </cell>
          <cell r="V311" t="str">
            <v>00000011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>X</v>
          </cell>
          <cell r="AB311">
            <v>0</v>
          </cell>
          <cell r="AC311">
            <v>0</v>
          </cell>
          <cell r="AD311" t="str">
            <v>0.00</v>
          </cell>
          <cell r="AE311" t="str">
            <v>0.00</v>
          </cell>
          <cell r="AF311">
            <v>0</v>
          </cell>
          <cell r="AG311">
            <v>0</v>
          </cell>
          <cell r="AH311">
            <v>0</v>
          </cell>
          <cell r="AI311" t="str">
            <v>Glucose Syrup-MD-43/40</v>
          </cell>
          <cell r="AJ311">
            <v>1000</v>
          </cell>
          <cell r="AK311">
            <v>55489.474000000002</v>
          </cell>
        </row>
        <row r="312">
          <cell r="C312" t="str">
            <v>M</v>
          </cell>
          <cell r="D312" t="str">
            <v>01440300OJ</v>
          </cell>
          <cell r="E312" t="str">
            <v>Glucose Syrup-MD-43/40</v>
          </cell>
          <cell r="F312" t="str">
            <v>5320</v>
          </cell>
          <cell r="G312" t="str">
            <v>1</v>
          </cell>
          <cell r="H312" t="str">
            <v>1</v>
          </cell>
          <cell r="I312" t="str">
            <v>Glucose Syrup 43 Be'/New Steel Drum-MG</v>
          </cell>
          <cell r="J312" t="str">
            <v>TO</v>
          </cell>
          <cell r="K312" t="str">
            <v>0120</v>
          </cell>
          <cell r="L312" t="str">
            <v>L</v>
          </cell>
          <cell r="M312" t="str">
            <v>000000000000200052</v>
          </cell>
          <cell r="N312" t="str">
            <v>Steam</v>
          </cell>
          <cell r="O312" t="str">
            <v>TO</v>
          </cell>
          <cell r="P312" t="str">
            <v>X</v>
          </cell>
          <cell r="Q312" t="str">
            <v>01.09.2009</v>
          </cell>
          <cell r="R312" t="str">
            <v>31.12.9999</v>
          </cell>
          <cell r="S312" t="str">
            <v>500000000106</v>
          </cell>
          <cell r="T312">
            <v>0</v>
          </cell>
          <cell r="U312">
            <v>0</v>
          </cell>
          <cell r="V312" t="str">
            <v>00000012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>X</v>
          </cell>
          <cell r="AB312">
            <v>0</v>
          </cell>
          <cell r="AC312">
            <v>0</v>
          </cell>
          <cell r="AD312" t="str">
            <v>0.00</v>
          </cell>
          <cell r="AE312" t="str">
            <v>0.00</v>
          </cell>
          <cell r="AF312">
            <v>0</v>
          </cell>
          <cell r="AG312">
            <v>0</v>
          </cell>
          <cell r="AH312">
            <v>0</v>
          </cell>
          <cell r="AI312" t="str">
            <v>Glucose Syrup-MD-43/40</v>
          </cell>
          <cell r="AJ312">
            <v>1000</v>
          </cell>
          <cell r="AK312">
            <v>1707.3679999999999</v>
          </cell>
        </row>
        <row r="313">
          <cell r="C313" t="str">
            <v>M</v>
          </cell>
          <cell r="D313" t="str">
            <v>01440300OJ</v>
          </cell>
          <cell r="E313" t="str">
            <v>Glucose Syrup-MD-43/40</v>
          </cell>
          <cell r="F313" t="str">
            <v>5320</v>
          </cell>
          <cell r="G313" t="str">
            <v>1</v>
          </cell>
          <cell r="H313" t="str">
            <v>1</v>
          </cell>
          <cell r="I313" t="str">
            <v>Glucose Syrup 43 Be'/New Steel Drum-MG</v>
          </cell>
          <cell r="J313" t="str">
            <v>TO</v>
          </cell>
          <cell r="K313" t="str">
            <v>0130</v>
          </cell>
          <cell r="L313" t="str">
            <v>L</v>
          </cell>
          <cell r="M313" t="str">
            <v>000000000000600196</v>
          </cell>
          <cell r="N313" t="str">
            <v>Steel Drum 200 Lt. 2 Hole + Buker cover</v>
          </cell>
          <cell r="O313" t="str">
            <v>EA</v>
          </cell>
          <cell r="P313">
            <v>0</v>
          </cell>
          <cell r="Q313" t="str">
            <v>01.09.2009</v>
          </cell>
          <cell r="R313" t="str">
            <v>31.12.9999</v>
          </cell>
          <cell r="S313" t="str">
            <v>500000000106</v>
          </cell>
          <cell r="T313">
            <v>0</v>
          </cell>
          <cell r="U313">
            <v>0</v>
          </cell>
          <cell r="V313" t="str">
            <v>00000013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>X</v>
          </cell>
          <cell r="AB313">
            <v>0</v>
          </cell>
          <cell r="AC313">
            <v>0</v>
          </cell>
          <cell r="AD313" t="str">
            <v>0.00</v>
          </cell>
          <cell r="AE313" t="str">
            <v>0.00</v>
          </cell>
          <cell r="AF313">
            <v>0</v>
          </cell>
          <cell r="AG313">
            <v>0</v>
          </cell>
          <cell r="AH313">
            <v>0</v>
          </cell>
          <cell r="AI313" t="str">
            <v>Glucose Syrup-MD-43/40</v>
          </cell>
          <cell r="AJ313">
            <v>1000</v>
          </cell>
          <cell r="AK313">
            <v>3333.3330000000001</v>
          </cell>
        </row>
        <row r="314">
          <cell r="C314" t="str">
            <v>M</v>
          </cell>
          <cell r="D314" t="str">
            <v>01440300TU</v>
          </cell>
          <cell r="E314" t="str">
            <v>Glucose Syrup-IBC-42/40</v>
          </cell>
          <cell r="F314" t="str">
            <v>5320</v>
          </cell>
          <cell r="G314" t="str">
            <v>1</v>
          </cell>
          <cell r="H314" t="str">
            <v>1</v>
          </cell>
          <cell r="I314" t="str">
            <v>GlucoseSyrup 42 DE/IBC</v>
          </cell>
          <cell r="J314" t="str">
            <v>TO</v>
          </cell>
          <cell r="K314" t="str">
            <v>0010</v>
          </cell>
          <cell r="L314" t="str">
            <v>L</v>
          </cell>
          <cell r="M314" t="str">
            <v>000000000000200050</v>
          </cell>
          <cell r="N314" t="str">
            <v>Slurry</v>
          </cell>
          <cell r="O314" t="str">
            <v>TO</v>
          </cell>
          <cell r="P314" t="str">
            <v>X</v>
          </cell>
          <cell r="Q314" t="str">
            <v>01.09.2009</v>
          </cell>
          <cell r="R314" t="str">
            <v>31.12.9999</v>
          </cell>
          <cell r="S314" t="str">
            <v>500000000106</v>
          </cell>
          <cell r="T314">
            <v>0</v>
          </cell>
          <cell r="U314">
            <v>0</v>
          </cell>
          <cell r="V314" t="str">
            <v>00000001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>X</v>
          </cell>
          <cell r="AB314">
            <v>0</v>
          </cell>
          <cell r="AC314">
            <v>0</v>
          </cell>
          <cell r="AD314" t="str">
            <v>0.00</v>
          </cell>
          <cell r="AE314" t="str">
            <v>0.00</v>
          </cell>
          <cell r="AF314">
            <v>0</v>
          </cell>
          <cell r="AG314">
            <v>0</v>
          </cell>
          <cell r="AH314">
            <v>0</v>
          </cell>
          <cell r="AI314" t="str">
            <v>Glucose Syrup-IBC-42/40</v>
          </cell>
          <cell r="AJ314">
            <v>1000</v>
          </cell>
          <cell r="AK314">
            <v>1787.1849999999999</v>
          </cell>
        </row>
        <row r="315">
          <cell r="C315" t="str">
            <v>M</v>
          </cell>
          <cell r="D315" t="str">
            <v>01440300TU</v>
          </cell>
          <cell r="E315" t="str">
            <v>Glucose Syrup-IBC-42/40</v>
          </cell>
          <cell r="F315" t="str">
            <v>5320</v>
          </cell>
          <cell r="G315" t="str">
            <v>1</v>
          </cell>
          <cell r="H315" t="str">
            <v>1</v>
          </cell>
          <cell r="I315" t="str">
            <v>GlucoseSyrup 42 DE/IBC</v>
          </cell>
          <cell r="J315" t="str">
            <v>TO</v>
          </cell>
          <cell r="K315" t="str">
            <v>0020</v>
          </cell>
          <cell r="L315" t="str">
            <v>L</v>
          </cell>
          <cell r="M315" t="str">
            <v>000000000000250164</v>
          </cell>
          <cell r="N315" t="str">
            <v>Liquozyme Supra (gallon/30kg.)</v>
          </cell>
          <cell r="O315" t="str">
            <v>KG</v>
          </cell>
          <cell r="P315">
            <v>0</v>
          </cell>
          <cell r="Q315" t="str">
            <v>01.09.2009</v>
          </cell>
          <cell r="R315" t="str">
            <v>31.12.9999</v>
          </cell>
          <cell r="S315" t="str">
            <v>500000000106</v>
          </cell>
          <cell r="T315">
            <v>0</v>
          </cell>
          <cell r="U315">
            <v>0</v>
          </cell>
          <cell r="V315" t="str">
            <v>00000002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>X</v>
          </cell>
          <cell r="AB315">
            <v>0</v>
          </cell>
          <cell r="AC315">
            <v>0</v>
          </cell>
          <cell r="AD315" t="str">
            <v>0.00</v>
          </cell>
          <cell r="AE315" t="str">
            <v>0.00</v>
          </cell>
          <cell r="AF315">
            <v>0</v>
          </cell>
          <cell r="AG315">
            <v>0</v>
          </cell>
          <cell r="AH315">
            <v>0</v>
          </cell>
          <cell r="AI315" t="str">
            <v>Glucose Syrup-IBC-42/40</v>
          </cell>
          <cell r="AJ315">
            <v>1000</v>
          </cell>
          <cell r="AK315">
            <v>493.26299999999998</v>
          </cell>
        </row>
        <row r="316">
          <cell r="C316" t="str">
            <v>M</v>
          </cell>
          <cell r="D316" t="str">
            <v>01440300TU</v>
          </cell>
          <cell r="E316" t="str">
            <v>Glucose Syrup-IBC-42/40</v>
          </cell>
          <cell r="F316" t="str">
            <v>5320</v>
          </cell>
          <cell r="G316" t="str">
            <v>1</v>
          </cell>
          <cell r="H316" t="str">
            <v>1</v>
          </cell>
          <cell r="I316" t="str">
            <v>GlucoseSyrup 42 DE/IBC</v>
          </cell>
          <cell r="J316" t="str">
            <v>TO</v>
          </cell>
          <cell r="K316" t="str">
            <v>0030</v>
          </cell>
          <cell r="L316" t="str">
            <v>L</v>
          </cell>
          <cell r="M316" t="str">
            <v>000000000000250158</v>
          </cell>
          <cell r="N316" t="str">
            <v>Fungamyl 800L (30kg / drum)</v>
          </cell>
          <cell r="O316" t="str">
            <v>KG</v>
          </cell>
          <cell r="P316">
            <v>0</v>
          </cell>
          <cell r="Q316" t="str">
            <v>01.09.2009</v>
          </cell>
          <cell r="R316" t="str">
            <v>31.12.9999</v>
          </cell>
          <cell r="S316" t="str">
            <v>500000000106</v>
          </cell>
          <cell r="T316">
            <v>0</v>
          </cell>
          <cell r="U316">
            <v>0</v>
          </cell>
          <cell r="V316" t="str">
            <v>00000003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>X</v>
          </cell>
          <cell r="AB316">
            <v>0</v>
          </cell>
          <cell r="AC316">
            <v>0</v>
          </cell>
          <cell r="AD316" t="str">
            <v>0.00</v>
          </cell>
          <cell r="AE316" t="str">
            <v>0.00</v>
          </cell>
          <cell r="AF316">
            <v>0</v>
          </cell>
          <cell r="AG316">
            <v>0</v>
          </cell>
          <cell r="AH316">
            <v>0</v>
          </cell>
          <cell r="AI316" t="str">
            <v>Glucose Syrup-IBC-42/40</v>
          </cell>
          <cell r="AJ316">
            <v>1000</v>
          </cell>
          <cell r="AK316">
            <v>328.84199999999998</v>
          </cell>
        </row>
        <row r="317">
          <cell r="C317" t="str">
            <v>M</v>
          </cell>
          <cell r="D317" t="str">
            <v>01440300TU</v>
          </cell>
          <cell r="E317" t="str">
            <v>Glucose Syrup-IBC-42/40</v>
          </cell>
          <cell r="F317" t="str">
            <v>5320</v>
          </cell>
          <cell r="G317" t="str">
            <v>1</v>
          </cell>
          <cell r="H317" t="str">
            <v>1</v>
          </cell>
          <cell r="I317" t="str">
            <v>GlucoseSyrup 42 DE/IBC</v>
          </cell>
          <cell r="J317" t="str">
            <v>TO</v>
          </cell>
          <cell r="K317" t="str">
            <v>0040</v>
          </cell>
          <cell r="L317" t="str">
            <v>L</v>
          </cell>
          <cell r="M317" t="str">
            <v>000000000000250152</v>
          </cell>
          <cell r="N317" t="str">
            <v>Sodium Matabisulphite 25kg.</v>
          </cell>
          <cell r="O317" t="str">
            <v>KG</v>
          </cell>
          <cell r="P317">
            <v>0</v>
          </cell>
          <cell r="Q317" t="str">
            <v>01.09.2009</v>
          </cell>
          <cell r="R317" t="str">
            <v>31.12.9999</v>
          </cell>
          <cell r="S317" t="str">
            <v>500000000106</v>
          </cell>
          <cell r="T317">
            <v>0</v>
          </cell>
          <cell r="U317">
            <v>0</v>
          </cell>
          <cell r="V317" t="str">
            <v>00000004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>X</v>
          </cell>
          <cell r="AB317">
            <v>0</v>
          </cell>
          <cell r="AC317">
            <v>0</v>
          </cell>
          <cell r="AD317" t="str">
            <v>0.00</v>
          </cell>
          <cell r="AE317" t="str">
            <v>0.00</v>
          </cell>
          <cell r="AF317">
            <v>0</v>
          </cell>
          <cell r="AG317">
            <v>0</v>
          </cell>
          <cell r="AH317">
            <v>0</v>
          </cell>
          <cell r="AI317" t="str">
            <v>Glucose Syrup-IBC-42/40</v>
          </cell>
          <cell r="AJ317">
            <v>1000</v>
          </cell>
          <cell r="AK317">
            <v>641.24199999999996</v>
          </cell>
        </row>
        <row r="318">
          <cell r="C318" t="str">
            <v>M</v>
          </cell>
          <cell r="D318" t="str">
            <v>01440300TU</v>
          </cell>
          <cell r="E318" t="str">
            <v>Glucose Syrup-IBC-42/40</v>
          </cell>
          <cell r="F318" t="str">
            <v>5320</v>
          </cell>
          <cell r="G318" t="str">
            <v>1</v>
          </cell>
          <cell r="H318" t="str">
            <v>1</v>
          </cell>
          <cell r="I318" t="str">
            <v>GlucoseSyrup 42 DE/IBC</v>
          </cell>
          <cell r="J318" t="str">
            <v>TO</v>
          </cell>
          <cell r="K318" t="str">
            <v>0050</v>
          </cell>
          <cell r="L318" t="str">
            <v>L</v>
          </cell>
          <cell r="M318" t="str">
            <v>000000000000250160</v>
          </cell>
          <cell r="N318" t="str">
            <v>Hydrochloric  Acid 35%</v>
          </cell>
          <cell r="O318" t="str">
            <v>KG</v>
          </cell>
          <cell r="P318">
            <v>0</v>
          </cell>
          <cell r="Q318" t="str">
            <v>01.09.2009</v>
          </cell>
          <cell r="R318" t="str">
            <v>31.12.9999</v>
          </cell>
          <cell r="S318" t="str">
            <v>500000000106</v>
          </cell>
          <cell r="T318">
            <v>0</v>
          </cell>
          <cell r="U318">
            <v>0</v>
          </cell>
          <cell r="V318" t="str">
            <v>00000005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>X</v>
          </cell>
          <cell r="AB318">
            <v>0</v>
          </cell>
          <cell r="AC318">
            <v>0</v>
          </cell>
          <cell r="AD318" t="str">
            <v>0.00</v>
          </cell>
          <cell r="AE318" t="str">
            <v>0.00</v>
          </cell>
          <cell r="AF318">
            <v>0</v>
          </cell>
          <cell r="AG318">
            <v>0</v>
          </cell>
          <cell r="AH318">
            <v>0</v>
          </cell>
          <cell r="AI318" t="str">
            <v>Glucose Syrup-IBC-42/40</v>
          </cell>
          <cell r="AJ318">
            <v>1000</v>
          </cell>
          <cell r="AK318">
            <v>36994.737000000001</v>
          </cell>
        </row>
        <row r="319">
          <cell r="C319" t="str">
            <v>M</v>
          </cell>
          <cell r="D319" t="str">
            <v>01440300TU</v>
          </cell>
          <cell r="E319" t="str">
            <v>Glucose Syrup-IBC-42/40</v>
          </cell>
          <cell r="F319" t="str">
            <v>5320</v>
          </cell>
          <cell r="G319" t="str">
            <v>1</v>
          </cell>
          <cell r="H319" t="str">
            <v>1</v>
          </cell>
          <cell r="I319" t="str">
            <v>GlucoseSyrup 42 DE/IBC</v>
          </cell>
          <cell r="J319" t="str">
            <v>TO</v>
          </cell>
          <cell r="K319" t="str">
            <v>0060</v>
          </cell>
          <cell r="L319" t="str">
            <v>L</v>
          </cell>
          <cell r="M319" t="str">
            <v>000000000000250187</v>
          </cell>
          <cell r="N319" t="str">
            <v>Sodium  Hydroxide (โซดาไฟ) 50%</v>
          </cell>
          <cell r="O319" t="str">
            <v>KG</v>
          </cell>
          <cell r="P319">
            <v>0</v>
          </cell>
          <cell r="Q319" t="str">
            <v>01.09.2009</v>
          </cell>
          <cell r="R319" t="str">
            <v>31.12.9999</v>
          </cell>
          <cell r="S319" t="str">
            <v>500000000106</v>
          </cell>
          <cell r="T319">
            <v>0</v>
          </cell>
          <cell r="U319">
            <v>0</v>
          </cell>
          <cell r="V319" t="str">
            <v>00000006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>X</v>
          </cell>
          <cell r="AB319">
            <v>0</v>
          </cell>
          <cell r="AC319">
            <v>0</v>
          </cell>
          <cell r="AD319" t="str">
            <v>0.00</v>
          </cell>
          <cell r="AE319" t="str">
            <v>0.00</v>
          </cell>
          <cell r="AF319">
            <v>0</v>
          </cell>
          <cell r="AG319">
            <v>0</v>
          </cell>
          <cell r="AH319">
            <v>0</v>
          </cell>
          <cell r="AI319" t="str">
            <v>Glucose Syrup-IBC-42/40</v>
          </cell>
          <cell r="AJ319">
            <v>1000</v>
          </cell>
          <cell r="AK319">
            <v>32884.211000000003</v>
          </cell>
        </row>
        <row r="320">
          <cell r="C320" t="str">
            <v>M</v>
          </cell>
          <cell r="D320" t="str">
            <v>01440300TU</v>
          </cell>
          <cell r="E320" t="str">
            <v>Glucose Syrup-IBC-42/40</v>
          </cell>
          <cell r="F320" t="str">
            <v>5320</v>
          </cell>
          <cell r="G320" t="str">
            <v>1</v>
          </cell>
          <cell r="H320" t="str">
            <v>1</v>
          </cell>
          <cell r="I320" t="str">
            <v>GlucoseSyrup 42 DE/IBC</v>
          </cell>
          <cell r="J320" t="str">
            <v>TO</v>
          </cell>
          <cell r="K320" t="str">
            <v>0070</v>
          </cell>
          <cell r="L320" t="str">
            <v>L</v>
          </cell>
          <cell r="M320" t="str">
            <v>000000000000250750</v>
          </cell>
          <cell r="N320" t="str">
            <v>Activated Carbon YL303(20kg/bag)</v>
          </cell>
          <cell r="O320" t="str">
            <v>KG</v>
          </cell>
          <cell r="P320">
            <v>0</v>
          </cell>
          <cell r="Q320" t="str">
            <v>06.12.2012</v>
          </cell>
          <cell r="R320" t="str">
            <v>31.12.9999</v>
          </cell>
          <cell r="S320" t="str">
            <v>500000000598</v>
          </cell>
          <cell r="T320">
            <v>0</v>
          </cell>
          <cell r="U320">
            <v>0</v>
          </cell>
          <cell r="V320" t="str">
            <v>00000007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>X</v>
          </cell>
          <cell r="AB320">
            <v>0</v>
          </cell>
          <cell r="AC320">
            <v>0</v>
          </cell>
          <cell r="AD320" t="str">
            <v>0.00</v>
          </cell>
          <cell r="AE320" t="str">
            <v>0.00</v>
          </cell>
          <cell r="AF320">
            <v>0</v>
          </cell>
          <cell r="AG320">
            <v>0</v>
          </cell>
          <cell r="AH320">
            <v>0</v>
          </cell>
          <cell r="AI320" t="str">
            <v>Glucose Syrup-IBC-42/40</v>
          </cell>
          <cell r="AJ320">
            <v>1000</v>
          </cell>
          <cell r="AK320">
            <v>700</v>
          </cell>
        </row>
        <row r="321">
          <cell r="C321" t="str">
            <v>M</v>
          </cell>
          <cell r="D321" t="str">
            <v>01440300TU</v>
          </cell>
          <cell r="E321" t="str">
            <v>Glucose Syrup-IBC-42/40</v>
          </cell>
          <cell r="F321" t="str">
            <v>5320</v>
          </cell>
          <cell r="G321" t="str">
            <v>1</v>
          </cell>
          <cell r="H321" t="str">
            <v>1</v>
          </cell>
          <cell r="I321" t="str">
            <v>GlucoseSyrup 42 DE/IBC</v>
          </cell>
          <cell r="J321" t="str">
            <v>TO</v>
          </cell>
          <cell r="K321" t="str">
            <v>0080</v>
          </cell>
          <cell r="L321" t="str">
            <v>L</v>
          </cell>
          <cell r="M321" t="str">
            <v>000000000000250184</v>
          </cell>
          <cell r="N321" t="str">
            <v>Filter  Aid Celatom FW-14  20kg.</v>
          </cell>
          <cell r="O321" t="str">
            <v>KG</v>
          </cell>
          <cell r="P321">
            <v>0</v>
          </cell>
          <cell r="Q321" t="str">
            <v>01.09.2009</v>
          </cell>
          <cell r="R321" t="str">
            <v>31.12.9999</v>
          </cell>
          <cell r="S321" t="str">
            <v>500000000106</v>
          </cell>
          <cell r="T321">
            <v>0</v>
          </cell>
          <cell r="U321">
            <v>0</v>
          </cell>
          <cell r="V321" t="str">
            <v>00000008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>X</v>
          </cell>
          <cell r="AB321">
            <v>0</v>
          </cell>
          <cell r="AC321">
            <v>0</v>
          </cell>
          <cell r="AD321" t="str">
            <v>0.00</v>
          </cell>
          <cell r="AE321" t="str">
            <v>0.00</v>
          </cell>
          <cell r="AF321">
            <v>0</v>
          </cell>
          <cell r="AG321">
            <v>0</v>
          </cell>
          <cell r="AH321">
            <v>0</v>
          </cell>
          <cell r="AI321" t="str">
            <v>Glucose Syrup-IBC-42/40</v>
          </cell>
          <cell r="AJ321">
            <v>1000</v>
          </cell>
          <cell r="AK321">
            <v>8221.0529999999999</v>
          </cell>
        </row>
        <row r="322">
          <cell r="C322" t="str">
            <v>M</v>
          </cell>
          <cell r="D322" t="str">
            <v>01440300TU</v>
          </cell>
          <cell r="E322" t="str">
            <v>Glucose Syrup-IBC-42/40</v>
          </cell>
          <cell r="F322" t="str">
            <v>5320</v>
          </cell>
          <cell r="G322" t="str">
            <v>1</v>
          </cell>
          <cell r="H322" t="str">
            <v>1</v>
          </cell>
          <cell r="I322" t="str">
            <v>GlucoseSyrup 42 DE/IBC</v>
          </cell>
          <cell r="J322" t="str">
            <v>TO</v>
          </cell>
          <cell r="K322" t="str">
            <v>0090</v>
          </cell>
          <cell r="L322" t="str">
            <v>L</v>
          </cell>
          <cell r="M322" t="str">
            <v>000000000000250162</v>
          </cell>
          <cell r="N322" t="str">
            <v>Sodium  Carbonate 20 Kg./Bag</v>
          </cell>
          <cell r="O322" t="str">
            <v>KG</v>
          </cell>
          <cell r="P322">
            <v>0</v>
          </cell>
          <cell r="Q322" t="str">
            <v>01.08.2010</v>
          </cell>
          <cell r="R322" t="str">
            <v>31.12.9999</v>
          </cell>
          <cell r="S322" t="str">
            <v>500000000480</v>
          </cell>
          <cell r="T322">
            <v>0</v>
          </cell>
          <cell r="U322">
            <v>0</v>
          </cell>
          <cell r="V322" t="str">
            <v>00000009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>X</v>
          </cell>
          <cell r="AB322">
            <v>0</v>
          </cell>
          <cell r="AC322">
            <v>0</v>
          </cell>
          <cell r="AD322" t="str">
            <v>0.00</v>
          </cell>
          <cell r="AE322" t="str">
            <v>0.00</v>
          </cell>
          <cell r="AF322">
            <v>0</v>
          </cell>
          <cell r="AG322">
            <v>0</v>
          </cell>
          <cell r="AH322">
            <v>0</v>
          </cell>
          <cell r="AI322" t="str">
            <v>Glucose Syrup-IBC-42/40</v>
          </cell>
          <cell r="AJ322">
            <v>1000</v>
          </cell>
          <cell r="AK322">
            <v>575.47400000000005</v>
          </cell>
        </row>
        <row r="323">
          <cell r="C323" t="str">
            <v>M</v>
          </cell>
          <cell r="D323" t="str">
            <v>01440300TU</v>
          </cell>
          <cell r="E323" t="str">
            <v>Glucose Syrup-IBC-42/40</v>
          </cell>
          <cell r="F323" t="str">
            <v>5320</v>
          </cell>
          <cell r="G323" t="str">
            <v>1</v>
          </cell>
          <cell r="H323" t="str">
            <v>1</v>
          </cell>
          <cell r="I323" t="str">
            <v>GlucoseSyrup 42 DE/IBC</v>
          </cell>
          <cell r="J323" t="str">
            <v>TO</v>
          </cell>
          <cell r="K323" t="str">
            <v>0100</v>
          </cell>
          <cell r="L323" t="str">
            <v>L</v>
          </cell>
          <cell r="M323" t="str">
            <v>000000000000200053</v>
          </cell>
          <cell r="N323" t="str">
            <v>Treated Water</v>
          </cell>
          <cell r="O323" t="str">
            <v>M3</v>
          </cell>
          <cell r="P323" t="str">
            <v>X</v>
          </cell>
          <cell r="Q323" t="str">
            <v>01.09.2009</v>
          </cell>
          <cell r="R323" t="str">
            <v>31.12.9999</v>
          </cell>
          <cell r="S323" t="str">
            <v>500000000106</v>
          </cell>
          <cell r="T323">
            <v>0</v>
          </cell>
          <cell r="U323">
            <v>0</v>
          </cell>
          <cell r="V323" t="str">
            <v>00000010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>X</v>
          </cell>
          <cell r="AB323">
            <v>0</v>
          </cell>
          <cell r="AC323">
            <v>0</v>
          </cell>
          <cell r="AD323" t="str">
            <v>0.00</v>
          </cell>
          <cell r="AE323" t="str">
            <v>0.00</v>
          </cell>
          <cell r="AF323">
            <v>0</v>
          </cell>
          <cell r="AG323">
            <v>0</v>
          </cell>
          <cell r="AH323">
            <v>0</v>
          </cell>
          <cell r="AI323" t="str">
            <v>Glucose Syrup-IBC-42/40</v>
          </cell>
          <cell r="AJ323">
            <v>1000</v>
          </cell>
          <cell r="AK323">
            <v>8221.0529999999999</v>
          </cell>
        </row>
        <row r="324">
          <cell r="C324" t="str">
            <v>M</v>
          </cell>
          <cell r="D324" t="str">
            <v>01440300TU</v>
          </cell>
          <cell r="E324" t="str">
            <v>Glucose Syrup-IBC-42/40</v>
          </cell>
          <cell r="F324" t="str">
            <v>5320</v>
          </cell>
          <cell r="G324" t="str">
            <v>1</v>
          </cell>
          <cell r="H324" t="str">
            <v>1</v>
          </cell>
          <cell r="I324" t="str">
            <v>GlucoseSyrup 42 DE/IBC</v>
          </cell>
          <cell r="J324" t="str">
            <v>TO</v>
          </cell>
          <cell r="K324" t="str">
            <v>0110</v>
          </cell>
          <cell r="L324" t="str">
            <v>L</v>
          </cell>
          <cell r="M324" t="str">
            <v>000000000000250176</v>
          </cell>
          <cell r="N324" t="str">
            <v>Electricity</v>
          </cell>
          <cell r="O324" t="str">
            <v>KWH</v>
          </cell>
          <cell r="P324">
            <v>0</v>
          </cell>
          <cell r="Q324" t="str">
            <v>01.09.2009</v>
          </cell>
          <cell r="R324" t="str">
            <v>31.12.9999</v>
          </cell>
          <cell r="S324" t="str">
            <v>500000000106</v>
          </cell>
          <cell r="T324">
            <v>0</v>
          </cell>
          <cell r="U324">
            <v>0</v>
          </cell>
          <cell r="V324" t="str">
            <v>00000011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>X</v>
          </cell>
          <cell r="AB324">
            <v>0</v>
          </cell>
          <cell r="AC324">
            <v>0</v>
          </cell>
          <cell r="AD324" t="str">
            <v>0.00</v>
          </cell>
          <cell r="AE324" t="str">
            <v>0.00</v>
          </cell>
          <cell r="AF324">
            <v>0</v>
          </cell>
          <cell r="AG324">
            <v>0</v>
          </cell>
          <cell r="AH324">
            <v>0</v>
          </cell>
          <cell r="AI324" t="str">
            <v>Glucose Syrup-IBC-42/40</v>
          </cell>
          <cell r="AJ324">
            <v>1000</v>
          </cell>
          <cell r="AK324">
            <v>53436.841999999997</v>
          </cell>
        </row>
        <row r="325">
          <cell r="C325" t="str">
            <v>M</v>
          </cell>
          <cell r="D325" t="str">
            <v>01440300TU</v>
          </cell>
          <cell r="E325" t="str">
            <v>Glucose Syrup-IBC-42/40</v>
          </cell>
          <cell r="F325" t="str">
            <v>5320</v>
          </cell>
          <cell r="G325" t="str">
            <v>1</v>
          </cell>
          <cell r="H325" t="str">
            <v>1</v>
          </cell>
          <cell r="I325" t="str">
            <v>GlucoseSyrup 42 DE/IBC</v>
          </cell>
          <cell r="J325" t="str">
            <v>TO</v>
          </cell>
          <cell r="K325" t="str">
            <v>0120</v>
          </cell>
          <cell r="L325" t="str">
            <v>L</v>
          </cell>
          <cell r="M325" t="str">
            <v>000000000000200052</v>
          </cell>
          <cell r="N325" t="str">
            <v>Steam</v>
          </cell>
          <cell r="O325" t="str">
            <v>TO</v>
          </cell>
          <cell r="P325" t="str">
            <v>X</v>
          </cell>
          <cell r="Q325" t="str">
            <v>01.09.2009</v>
          </cell>
          <cell r="R325" t="str">
            <v>31.12.9999</v>
          </cell>
          <cell r="S325" t="str">
            <v>500000000106</v>
          </cell>
          <cell r="T325">
            <v>0</v>
          </cell>
          <cell r="U325">
            <v>0</v>
          </cell>
          <cell r="V325" t="str">
            <v>00000012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>X</v>
          </cell>
          <cell r="AB325">
            <v>0</v>
          </cell>
          <cell r="AC325">
            <v>0</v>
          </cell>
          <cell r="AD325" t="str">
            <v>0.00</v>
          </cell>
          <cell r="AE325" t="str">
            <v>0.00</v>
          </cell>
          <cell r="AF325">
            <v>0</v>
          </cell>
          <cell r="AG325">
            <v>0</v>
          </cell>
          <cell r="AH325">
            <v>0</v>
          </cell>
          <cell r="AI325" t="str">
            <v>Glucose Syrup-IBC-42/40</v>
          </cell>
          <cell r="AJ325">
            <v>1000</v>
          </cell>
          <cell r="AK325">
            <v>1644.211</v>
          </cell>
        </row>
        <row r="326">
          <cell r="C326" t="str">
            <v>M</v>
          </cell>
          <cell r="D326" t="str">
            <v>01440300TU</v>
          </cell>
          <cell r="E326" t="str">
            <v>Glucose Syrup-IBC-42/40</v>
          </cell>
          <cell r="F326" t="str">
            <v>5320</v>
          </cell>
          <cell r="G326" t="str">
            <v>1</v>
          </cell>
          <cell r="H326" t="str">
            <v>1</v>
          </cell>
          <cell r="I326" t="str">
            <v>GlucoseSyrup 42 DE/IBC</v>
          </cell>
          <cell r="J326" t="str">
            <v>TO</v>
          </cell>
          <cell r="K326" t="str">
            <v>0130</v>
          </cell>
          <cell r="L326" t="str">
            <v>L</v>
          </cell>
          <cell r="M326" t="str">
            <v>000000000000301527</v>
          </cell>
          <cell r="N326" t="str">
            <v>IBC Packaging</v>
          </cell>
          <cell r="O326" t="str">
            <v>EA</v>
          </cell>
          <cell r="P326">
            <v>0</v>
          </cell>
          <cell r="Q326" t="str">
            <v>01.09.2009</v>
          </cell>
          <cell r="R326" t="str">
            <v>31.12.9999</v>
          </cell>
          <cell r="S326" t="str">
            <v>500000000106</v>
          </cell>
          <cell r="T326">
            <v>0</v>
          </cell>
          <cell r="U326">
            <v>0</v>
          </cell>
          <cell r="V326" t="str">
            <v>00000013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 t="str">
            <v>0.00</v>
          </cell>
          <cell r="AE326" t="str">
            <v>0.00</v>
          </cell>
          <cell r="AF326">
            <v>0</v>
          </cell>
          <cell r="AG326">
            <v>0</v>
          </cell>
          <cell r="AH326">
            <v>0</v>
          </cell>
          <cell r="AI326" t="str">
            <v>Glucose Syrup-IBC-42/40</v>
          </cell>
          <cell r="AJ326">
            <v>1000</v>
          </cell>
          <cell r="AK326">
            <v>666.66700000000003</v>
          </cell>
        </row>
        <row r="327">
          <cell r="C327" t="str">
            <v>M</v>
          </cell>
          <cell r="D327" t="str">
            <v>01440301AE</v>
          </cell>
          <cell r="E327" t="str">
            <v>Glucose Syrup-Flexi-43/40-01</v>
          </cell>
          <cell r="F327" t="str">
            <v>5320</v>
          </cell>
          <cell r="G327" t="str">
            <v>1</v>
          </cell>
          <cell r="H327" t="str">
            <v>1</v>
          </cell>
          <cell r="I327" t="str">
            <v>Glucose Syrup 43 Be'/Flexibag-SPI</v>
          </cell>
          <cell r="J327" t="str">
            <v>TO</v>
          </cell>
          <cell r="K327" t="str">
            <v>0010</v>
          </cell>
          <cell r="L327" t="str">
            <v>L</v>
          </cell>
          <cell r="M327" t="str">
            <v>000000000000200050</v>
          </cell>
          <cell r="N327" t="str">
            <v>Slurry</v>
          </cell>
          <cell r="O327" t="str">
            <v>TO</v>
          </cell>
          <cell r="P327" t="str">
            <v>X</v>
          </cell>
          <cell r="Q327" t="str">
            <v>01.10.2009</v>
          </cell>
          <cell r="R327" t="str">
            <v>31.12.9999</v>
          </cell>
          <cell r="S327" t="str">
            <v>500000000113</v>
          </cell>
          <cell r="T327">
            <v>0</v>
          </cell>
          <cell r="U327">
            <v>0</v>
          </cell>
          <cell r="V327" t="str">
            <v>00000001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>X</v>
          </cell>
          <cell r="AB327">
            <v>0</v>
          </cell>
          <cell r="AC327">
            <v>0</v>
          </cell>
          <cell r="AD327" t="str">
            <v>0.00</v>
          </cell>
          <cell r="AE327" t="str">
            <v>0.00</v>
          </cell>
          <cell r="AF327">
            <v>0</v>
          </cell>
          <cell r="AG327">
            <v>0</v>
          </cell>
          <cell r="AH327">
            <v>0</v>
          </cell>
          <cell r="AI327" t="str">
            <v>Glucose Syrup-Flexi-43/40</v>
          </cell>
          <cell r="AJ327">
            <v>1000</v>
          </cell>
          <cell r="AK327">
            <v>1837.529</v>
          </cell>
        </row>
        <row r="328">
          <cell r="C328" t="str">
            <v>M</v>
          </cell>
          <cell r="D328" t="str">
            <v>01440301AE</v>
          </cell>
          <cell r="E328" t="str">
            <v>Glucose Syrup-Flexi-43/40-01</v>
          </cell>
          <cell r="F328" t="str">
            <v>5320</v>
          </cell>
          <cell r="G328" t="str">
            <v>1</v>
          </cell>
          <cell r="H328" t="str">
            <v>1</v>
          </cell>
          <cell r="I328" t="str">
            <v>Glucose Syrup 43 Be'/Flexibag-SPI</v>
          </cell>
          <cell r="J328" t="str">
            <v>TO</v>
          </cell>
          <cell r="K328" t="str">
            <v>0020</v>
          </cell>
          <cell r="L328" t="str">
            <v>L</v>
          </cell>
          <cell r="M328" t="str">
            <v>000000000000250164</v>
          </cell>
          <cell r="N328" t="str">
            <v>Liquozyme Supra (gallon/30kg.)</v>
          </cell>
          <cell r="O328" t="str">
            <v>KG</v>
          </cell>
          <cell r="P328">
            <v>0</v>
          </cell>
          <cell r="Q328" t="str">
            <v>01.10.2009</v>
          </cell>
          <cell r="R328" t="str">
            <v>31.12.9999</v>
          </cell>
          <cell r="S328" t="str">
            <v>500000000113</v>
          </cell>
          <cell r="T328">
            <v>0</v>
          </cell>
          <cell r="U328">
            <v>0</v>
          </cell>
          <cell r="V328" t="str">
            <v>00000002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>X</v>
          </cell>
          <cell r="AB328">
            <v>0</v>
          </cell>
          <cell r="AC328">
            <v>0</v>
          </cell>
          <cell r="AD328" t="str">
            <v>0.00</v>
          </cell>
          <cell r="AE328" t="str">
            <v>0.00</v>
          </cell>
          <cell r="AF328">
            <v>0</v>
          </cell>
          <cell r="AG328">
            <v>0</v>
          </cell>
          <cell r="AH328">
            <v>0</v>
          </cell>
          <cell r="AI328" t="str">
            <v>Glucose Syrup-Flexi-43/40</v>
          </cell>
          <cell r="AJ328">
            <v>1000</v>
          </cell>
          <cell r="AK328">
            <v>507.15800000000002</v>
          </cell>
        </row>
        <row r="329">
          <cell r="C329" t="str">
            <v>M</v>
          </cell>
          <cell r="D329" t="str">
            <v>01440301AE</v>
          </cell>
          <cell r="E329" t="str">
            <v>Glucose Syrup-Flexi-43/40-01</v>
          </cell>
          <cell r="F329" t="str">
            <v>5320</v>
          </cell>
          <cell r="G329" t="str">
            <v>1</v>
          </cell>
          <cell r="H329" t="str">
            <v>1</v>
          </cell>
          <cell r="I329" t="str">
            <v>Glucose Syrup 43 Be'/Flexibag-SPI</v>
          </cell>
          <cell r="J329" t="str">
            <v>TO</v>
          </cell>
          <cell r="K329" t="str">
            <v>0030</v>
          </cell>
          <cell r="L329" t="str">
            <v>L</v>
          </cell>
          <cell r="M329" t="str">
            <v>000000000000250158</v>
          </cell>
          <cell r="N329" t="str">
            <v>Fungamyl 800L (30kg / drum)</v>
          </cell>
          <cell r="O329" t="str">
            <v>KG</v>
          </cell>
          <cell r="P329">
            <v>0</v>
          </cell>
          <cell r="Q329" t="str">
            <v>01.10.2009</v>
          </cell>
          <cell r="R329" t="str">
            <v>31.12.9999</v>
          </cell>
          <cell r="S329" t="str">
            <v>500000000113</v>
          </cell>
          <cell r="T329">
            <v>0</v>
          </cell>
          <cell r="U329">
            <v>0</v>
          </cell>
          <cell r="V329" t="str">
            <v>00000003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>X</v>
          </cell>
          <cell r="AB329">
            <v>0</v>
          </cell>
          <cell r="AC329">
            <v>0</v>
          </cell>
          <cell r="AD329" t="str">
            <v>0.00</v>
          </cell>
          <cell r="AE329" t="str">
            <v>0.00</v>
          </cell>
          <cell r="AF329">
            <v>0</v>
          </cell>
          <cell r="AG329">
            <v>0</v>
          </cell>
          <cell r="AH329">
            <v>0</v>
          </cell>
          <cell r="AI329" t="str">
            <v>Glucose Syrup-Flexi-43/40</v>
          </cell>
          <cell r="AJ329">
            <v>1000</v>
          </cell>
          <cell r="AK329">
            <v>338.10500000000002</v>
          </cell>
        </row>
        <row r="330">
          <cell r="C330" t="str">
            <v>M</v>
          </cell>
          <cell r="D330" t="str">
            <v>01440301AE</v>
          </cell>
          <cell r="E330" t="str">
            <v>Glucose Syrup-Flexi-43/40-01</v>
          </cell>
          <cell r="F330" t="str">
            <v>5320</v>
          </cell>
          <cell r="G330" t="str">
            <v>1</v>
          </cell>
          <cell r="H330" t="str">
            <v>1</v>
          </cell>
          <cell r="I330" t="str">
            <v>Glucose Syrup 43 Be'/Flexibag-SPI</v>
          </cell>
          <cell r="J330" t="str">
            <v>TO</v>
          </cell>
          <cell r="K330" t="str">
            <v>0040</v>
          </cell>
          <cell r="L330" t="str">
            <v>L</v>
          </cell>
          <cell r="M330" t="str">
            <v>000000000000250152</v>
          </cell>
          <cell r="N330" t="str">
            <v>Sodium Matabisulphite 25kg.</v>
          </cell>
          <cell r="O330" t="str">
            <v>KG</v>
          </cell>
          <cell r="P330">
            <v>0</v>
          </cell>
          <cell r="Q330" t="str">
            <v>01.10.2009</v>
          </cell>
          <cell r="R330" t="str">
            <v>31.12.9999</v>
          </cell>
          <cell r="S330" t="str">
            <v>500000000113</v>
          </cell>
          <cell r="T330">
            <v>0</v>
          </cell>
          <cell r="U330">
            <v>0</v>
          </cell>
          <cell r="V330" t="str">
            <v>00000004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>X</v>
          </cell>
          <cell r="AB330">
            <v>0</v>
          </cell>
          <cell r="AC330">
            <v>0</v>
          </cell>
          <cell r="AD330" t="str">
            <v>0.00</v>
          </cell>
          <cell r="AE330" t="str">
            <v>0.00</v>
          </cell>
          <cell r="AF330">
            <v>0</v>
          </cell>
          <cell r="AG330">
            <v>0</v>
          </cell>
          <cell r="AH330">
            <v>0</v>
          </cell>
          <cell r="AI330" t="str">
            <v>Glucose Syrup-Flexi-43/40</v>
          </cell>
          <cell r="AJ330">
            <v>1000</v>
          </cell>
          <cell r="AK330">
            <v>659.30499999999995</v>
          </cell>
        </row>
        <row r="331">
          <cell r="C331" t="str">
            <v>M</v>
          </cell>
          <cell r="D331" t="str">
            <v>01440301AE</v>
          </cell>
          <cell r="E331" t="str">
            <v>Glucose Syrup-Flexi-43/40-01</v>
          </cell>
          <cell r="F331" t="str">
            <v>5320</v>
          </cell>
          <cell r="G331" t="str">
            <v>1</v>
          </cell>
          <cell r="H331" t="str">
            <v>1</v>
          </cell>
          <cell r="I331" t="str">
            <v>Glucose Syrup 43 Be'/Flexibag-SPI</v>
          </cell>
          <cell r="J331" t="str">
            <v>TO</v>
          </cell>
          <cell r="K331" t="str">
            <v>0050</v>
          </cell>
          <cell r="L331" t="str">
            <v>L</v>
          </cell>
          <cell r="M331" t="str">
            <v>000000000000250160</v>
          </cell>
          <cell r="N331" t="str">
            <v>Hydrochloric  Acid 35%</v>
          </cell>
          <cell r="O331" t="str">
            <v>KG</v>
          </cell>
          <cell r="P331">
            <v>0</v>
          </cell>
          <cell r="Q331" t="str">
            <v>01.10.2009</v>
          </cell>
          <cell r="R331" t="str">
            <v>31.12.9999</v>
          </cell>
          <cell r="S331" t="str">
            <v>500000000113</v>
          </cell>
          <cell r="T331">
            <v>0</v>
          </cell>
          <cell r="U331">
            <v>0</v>
          </cell>
          <cell r="V331" t="str">
            <v>00000005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>X</v>
          </cell>
          <cell r="AB331">
            <v>0</v>
          </cell>
          <cell r="AC331">
            <v>0</v>
          </cell>
          <cell r="AD331" t="str">
            <v>0.00</v>
          </cell>
          <cell r="AE331" t="str">
            <v>0.00</v>
          </cell>
          <cell r="AF331">
            <v>0</v>
          </cell>
          <cell r="AG331">
            <v>0</v>
          </cell>
          <cell r="AH331">
            <v>0</v>
          </cell>
          <cell r="AI331" t="str">
            <v>Glucose Syrup-Flexi-43/40</v>
          </cell>
          <cell r="AJ331">
            <v>1000</v>
          </cell>
          <cell r="AK331">
            <v>38036.841999999997</v>
          </cell>
        </row>
        <row r="332">
          <cell r="C332" t="str">
            <v>M</v>
          </cell>
          <cell r="D332" t="str">
            <v>01440301AE</v>
          </cell>
          <cell r="E332" t="str">
            <v>Glucose Syrup-Flexi-43/40-01</v>
          </cell>
          <cell r="F332" t="str">
            <v>5320</v>
          </cell>
          <cell r="G332" t="str">
            <v>1</v>
          </cell>
          <cell r="H332" t="str">
            <v>1</v>
          </cell>
          <cell r="I332" t="str">
            <v>Glucose Syrup 43 Be'/Flexibag-SPI</v>
          </cell>
          <cell r="J332" t="str">
            <v>TO</v>
          </cell>
          <cell r="K332" t="str">
            <v>0060</v>
          </cell>
          <cell r="L332" t="str">
            <v>L</v>
          </cell>
          <cell r="M332" t="str">
            <v>000000000000250187</v>
          </cell>
          <cell r="N332" t="str">
            <v>Sodium  Hydroxide (โซดาไฟ) 50%</v>
          </cell>
          <cell r="O332" t="str">
            <v>KG</v>
          </cell>
          <cell r="P332">
            <v>0</v>
          </cell>
          <cell r="Q332" t="str">
            <v>01.10.2009</v>
          </cell>
          <cell r="R332" t="str">
            <v>31.12.9999</v>
          </cell>
          <cell r="S332" t="str">
            <v>500000000113</v>
          </cell>
          <cell r="T332">
            <v>0</v>
          </cell>
          <cell r="U332">
            <v>0</v>
          </cell>
          <cell r="V332" t="str">
            <v>00000006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>X</v>
          </cell>
          <cell r="AB332">
            <v>0</v>
          </cell>
          <cell r="AC332">
            <v>0</v>
          </cell>
          <cell r="AD332" t="str">
            <v>0.00</v>
          </cell>
          <cell r="AE332" t="str">
            <v>0.00</v>
          </cell>
          <cell r="AF332">
            <v>0</v>
          </cell>
          <cell r="AG332">
            <v>0</v>
          </cell>
          <cell r="AH332">
            <v>0</v>
          </cell>
          <cell r="AI332" t="str">
            <v>Glucose Syrup-Flexi-43/40</v>
          </cell>
          <cell r="AJ332">
            <v>1000</v>
          </cell>
          <cell r="AK332">
            <v>33810.525999999998</v>
          </cell>
        </row>
        <row r="333">
          <cell r="C333" t="str">
            <v>M</v>
          </cell>
          <cell r="D333" t="str">
            <v>01440301AE</v>
          </cell>
          <cell r="E333" t="str">
            <v>Glucose Syrup-Flexi-43/40-01</v>
          </cell>
          <cell r="F333" t="str">
            <v>5320</v>
          </cell>
          <cell r="G333" t="str">
            <v>1</v>
          </cell>
          <cell r="H333" t="str">
            <v>1</v>
          </cell>
          <cell r="I333" t="str">
            <v>Glucose Syrup 43 Be'/Flexibag-SPI</v>
          </cell>
          <cell r="J333" t="str">
            <v>TO</v>
          </cell>
          <cell r="K333" t="str">
            <v>0070</v>
          </cell>
          <cell r="L333" t="str">
            <v>L</v>
          </cell>
          <cell r="M333" t="str">
            <v>000000000000250750</v>
          </cell>
          <cell r="N333" t="str">
            <v>Activated Carbon YL303(20kg/bag)</v>
          </cell>
          <cell r="O333" t="str">
            <v>KG</v>
          </cell>
          <cell r="P333">
            <v>0</v>
          </cell>
          <cell r="Q333" t="str">
            <v>06.12.2012</v>
          </cell>
          <cell r="R333" t="str">
            <v>31.12.9999</v>
          </cell>
          <cell r="S333" t="str">
            <v>500000000598</v>
          </cell>
          <cell r="T333">
            <v>0</v>
          </cell>
          <cell r="U333">
            <v>0</v>
          </cell>
          <cell r="V333" t="str">
            <v>00000007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>X</v>
          </cell>
          <cell r="AB333">
            <v>0</v>
          </cell>
          <cell r="AC333">
            <v>0</v>
          </cell>
          <cell r="AD333" t="str">
            <v>0.00</v>
          </cell>
          <cell r="AE333" t="str">
            <v>0.00</v>
          </cell>
          <cell r="AF333">
            <v>0</v>
          </cell>
          <cell r="AG333">
            <v>0</v>
          </cell>
          <cell r="AH333">
            <v>0</v>
          </cell>
          <cell r="AI333" t="str">
            <v>Glucose Syrup-Flexi-43/40</v>
          </cell>
          <cell r="AJ333">
            <v>1000</v>
          </cell>
          <cell r="AK333">
            <v>700</v>
          </cell>
        </row>
        <row r="334">
          <cell r="C334" t="str">
            <v>M</v>
          </cell>
          <cell r="D334" t="str">
            <v>01440301AE</v>
          </cell>
          <cell r="E334" t="str">
            <v>Glucose Syrup-Flexi-43/40-01</v>
          </cell>
          <cell r="F334" t="str">
            <v>5320</v>
          </cell>
          <cell r="G334" t="str">
            <v>1</v>
          </cell>
          <cell r="H334" t="str">
            <v>1</v>
          </cell>
          <cell r="I334" t="str">
            <v>Glucose Syrup 43 Be'/Flexibag-SPI</v>
          </cell>
          <cell r="J334" t="str">
            <v>TO</v>
          </cell>
          <cell r="K334" t="str">
            <v>0080</v>
          </cell>
          <cell r="L334" t="str">
            <v>L</v>
          </cell>
          <cell r="M334" t="str">
            <v>000000000000250184</v>
          </cell>
          <cell r="N334" t="str">
            <v>Filter  Aid Celatom FW-14  20kg.</v>
          </cell>
          <cell r="O334" t="str">
            <v>KG</v>
          </cell>
          <cell r="P334">
            <v>0</v>
          </cell>
          <cell r="Q334" t="str">
            <v>01.10.2009</v>
          </cell>
          <cell r="R334" t="str">
            <v>31.12.9999</v>
          </cell>
          <cell r="S334" t="str">
            <v>500000000113</v>
          </cell>
          <cell r="T334">
            <v>0</v>
          </cell>
          <cell r="U334">
            <v>0</v>
          </cell>
          <cell r="V334" t="str">
            <v>00000008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>X</v>
          </cell>
          <cell r="AB334">
            <v>0</v>
          </cell>
          <cell r="AC334">
            <v>0</v>
          </cell>
          <cell r="AD334" t="str">
            <v>0.00</v>
          </cell>
          <cell r="AE334" t="str">
            <v>0.00</v>
          </cell>
          <cell r="AF334">
            <v>0</v>
          </cell>
          <cell r="AG334">
            <v>0</v>
          </cell>
          <cell r="AH334">
            <v>0</v>
          </cell>
          <cell r="AI334" t="str">
            <v>Glucose Syrup-Flexi-43/40</v>
          </cell>
          <cell r="AJ334">
            <v>1000</v>
          </cell>
          <cell r="AK334">
            <v>8452.6319999999996</v>
          </cell>
        </row>
        <row r="335">
          <cell r="C335" t="str">
            <v>M</v>
          </cell>
          <cell r="D335" t="str">
            <v>01440301AE</v>
          </cell>
          <cell r="E335" t="str">
            <v>Glucose Syrup-Flexi-43/40-01</v>
          </cell>
          <cell r="F335" t="str">
            <v>5320</v>
          </cell>
          <cell r="G335" t="str">
            <v>1</v>
          </cell>
          <cell r="H335" t="str">
            <v>1</v>
          </cell>
          <cell r="I335" t="str">
            <v>Glucose Syrup 43 Be'/Flexibag-SPI</v>
          </cell>
          <cell r="J335" t="str">
            <v>TO</v>
          </cell>
          <cell r="K335" t="str">
            <v>0090</v>
          </cell>
          <cell r="L335" t="str">
            <v>L</v>
          </cell>
          <cell r="M335" t="str">
            <v>000000000000250162</v>
          </cell>
          <cell r="N335" t="str">
            <v>Sodium  Carbonate 20 Kg./Bag</v>
          </cell>
          <cell r="O335" t="str">
            <v>KG</v>
          </cell>
          <cell r="P335">
            <v>0</v>
          </cell>
          <cell r="Q335" t="str">
            <v>01.08.2010</v>
          </cell>
          <cell r="R335" t="str">
            <v>31.12.9999</v>
          </cell>
          <cell r="S335" t="str">
            <v>500000000480</v>
          </cell>
          <cell r="T335">
            <v>0</v>
          </cell>
          <cell r="U335">
            <v>0</v>
          </cell>
          <cell r="V335" t="str">
            <v>00000009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>X</v>
          </cell>
          <cell r="AB335">
            <v>0</v>
          </cell>
          <cell r="AC335">
            <v>0</v>
          </cell>
          <cell r="AD335" t="str">
            <v>0.00</v>
          </cell>
          <cell r="AE335" t="str">
            <v>0.00</v>
          </cell>
          <cell r="AF335">
            <v>0</v>
          </cell>
          <cell r="AG335">
            <v>0</v>
          </cell>
          <cell r="AH335">
            <v>0</v>
          </cell>
          <cell r="AI335" t="str">
            <v>Glucose Syrup-Flexi-43/40</v>
          </cell>
          <cell r="AJ335">
            <v>1000</v>
          </cell>
          <cell r="AK335">
            <v>591.68399999999997</v>
          </cell>
        </row>
        <row r="336">
          <cell r="C336" t="str">
            <v>M</v>
          </cell>
          <cell r="D336" t="str">
            <v>01440301AE</v>
          </cell>
          <cell r="E336" t="str">
            <v>Glucose Syrup-Flexi-43/40-01</v>
          </cell>
          <cell r="F336" t="str">
            <v>5320</v>
          </cell>
          <cell r="G336" t="str">
            <v>1</v>
          </cell>
          <cell r="H336" t="str">
            <v>1</v>
          </cell>
          <cell r="I336" t="str">
            <v>Glucose Syrup 43 Be'/Flexibag-SPI</v>
          </cell>
          <cell r="J336" t="str">
            <v>TO</v>
          </cell>
          <cell r="K336" t="str">
            <v>0100</v>
          </cell>
          <cell r="L336" t="str">
            <v>L</v>
          </cell>
          <cell r="M336" t="str">
            <v>000000000000200053</v>
          </cell>
          <cell r="N336" t="str">
            <v>Treated Water</v>
          </cell>
          <cell r="O336" t="str">
            <v>M3</v>
          </cell>
          <cell r="P336" t="str">
            <v>X</v>
          </cell>
          <cell r="Q336" t="str">
            <v>01.10.2009</v>
          </cell>
          <cell r="R336" t="str">
            <v>31.12.9999</v>
          </cell>
          <cell r="S336" t="str">
            <v>500000000113</v>
          </cell>
          <cell r="T336">
            <v>0</v>
          </cell>
          <cell r="U336">
            <v>0</v>
          </cell>
          <cell r="V336" t="str">
            <v>00000010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>X</v>
          </cell>
          <cell r="AB336">
            <v>0</v>
          </cell>
          <cell r="AC336">
            <v>0</v>
          </cell>
          <cell r="AD336" t="str">
            <v>0.00</v>
          </cell>
          <cell r="AE336" t="str">
            <v>0.00</v>
          </cell>
          <cell r="AF336">
            <v>0</v>
          </cell>
          <cell r="AG336">
            <v>0</v>
          </cell>
          <cell r="AH336">
            <v>0</v>
          </cell>
          <cell r="AI336" t="str">
            <v>Glucose Syrup-Flexi-43/40</v>
          </cell>
          <cell r="AJ336">
            <v>1000</v>
          </cell>
          <cell r="AK336">
            <v>8452.6319999999996</v>
          </cell>
        </row>
        <row r="337">
          <cell r="C337" t="str">
            <v>M</v>
          </cell>
          <cell r="D337" t="str">
            <v>01440301AE</v>
          </cell>
          <cell r="E337" t="str">
            <v>Glucose Syrup-Flexi-43/40-01</v>
          </cell>
          <cell r="F337" t="str">
            <v>5320</v>
          </cell>
          <cell r="G337" t="str">
            <v>1</v>
          </cell>
          <cell r="H337" t="str">
            <v>1</v>
          </cell>
          <cell r="I337" t="str">
            <v>Glucose Syrup 43 Be'/Flexibag-SPI</v>
          </cell>
          <cell r="J337" t="str">
            <v>TO</v>
          </cell>
          <cell r="K337" t="str">
            <v>0110</v>
          </cell>
          <cell r="L337" t="str">
            <v>L</v>
          </cell>
          <cell r="M337" t="str">
            <v>000000000000250176</v>
          </cell>
          <cell r="N337" t="str">
            <v>Electricity</v>
          </cell>
          <cell r="O337" t="str">
            <v>KWH</v>
          </cell>
          <cell r="P337">
            <v>0</v>
          </cell>
          <cell r="Q337" t="str">
            <v>01.10.2009</v>
          </cell>
          <cell r="R337" t="str">
            <v>31.12.9999</v>
          </cell>
          <cell r="S337" t="str">
            <v>500000000113</v>
          </cell>
          <cell r="T337">
            <v>0</v>
          </cell>
          <cell r="U337">
            <v>0</v>
          </cell>
          <cell r="V337" t="str">
            <v>00000011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>X</v>
          </cell>
          <cell r="AB337">
            <v>0</v>
          </cell>
          <cell r="AC337">
            <v>0</v>
          </cell>
          <cell r="AD337" t="str">
            <v>0.00</v>
          </cell>
          <cell r="AE337" t="str">
            <v>0.00</v>
          </cell>
          <cell r="AF337">
            <v>0</v>
          </cell>
          <cell r="AG337">
            <v>0</v>
          </cell>
          <cell r="AH337">
            <v>0</v>
          </cell>
          <cell r="AI337" t="str">
            <v>Glucose Syrup-Flexi-43/40</v>
          </cell>
          <cell r="AJ337">
            <v>1000</v>
          </cell>
          <cell r="AK337">
            <v>54942.105000000003</v>
          </cell>
        </row>
        <row r="338">
          <cell r="C338" t="str">
            <v>M</v>
          </cell>
          <cell r="D338" t="str">
            <v>01440301AE</v>
          </cell>
          <cell r="E338" t="str">
            <v>Glucose Syrup-Flexi-43/40-01</v>
          </cell>
          <cell r="F338" t="str">
            <v>5320</v>
          </cell>
          <cell r="G338" t="str">
            <v>1</v>
          </cell>
          <cell r="H338" t="str">
            <v>1</v>
          </cell>
          <cell r="I338" t="str">
            <v>Glucose Syrup 43 Be'/Flexibag-SPI</v>
          </cell>
          <cell r="J338" t="str">
            <v>TO</v>
          </cell>
          <cell r="K338" t="str">
            <v>0120</v>
          </cell>
          <cell r="L338" t="str">
            <v>L</v>
          </cell>
          <cell r="M338" t="str">
            <v>000000000000200052</v>
          </cell>
          <cell r="N338" t="str">
            <v>Steam</v>
          </cell>
          <cell r="O338" t="str">
            <v>TO</v>
          </cell>
          <cell r="P338" t="str">
            <v>X</v>
          </cell>
          <cell r="Q338" t="str">
            <v>01.10.2009</v>
          </cell>
          <cell r="R338" t="str">
            <v>31.12.9999</v>
          </cell>
          <cell r="S338" t="str">
            <v>500000000113</v>
          </cell>
          <cell r="T338">
            <v>0</v>
          </cell>
          <cell r="U338">
            <v>0</v>
          </cell>
          <cell r="V338" t="str">
            <v>00000012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>X</v>
          </cell>
          <cell r="AB338">
            <v>0</v>
          </cell>
          <cell r="AC338">
            <v>0</v>
          </cell>
          <cell r="AD338" t="str">
            <v>0.00</v>
          </cell>
          <cell r="AE338" t="str">
            <v>0.00</v>
          </cell>
          <cell r="AF338">
            <v>0</v>
          </cell>
          <cell r="AG338">
            <v>0</v>
          </cell>
          <cell r="AH338">
            <v>0</v>
          </cell>
          <cell r="AI338" t="str">
            <v>Glucose Syrup-Flexi-43/40</v>
          </cell>
          <cell r="AJ338">
            <v>1000</v>
          </cell>
          <cell r="AK338">
            <v>1690.5260000000001</v>
          </cell>
        </row>
        <row r="339">
          <cell r="C339" t="str">
            <v>M</v>
          </cell>
          <cell r="D339" t="str">
            <v>01440301AE</v>
          </cell>
          <cell r="E339" t="str">
            <v>Glucose Syrup-Flexi-43/40-01</v>
          </cell>
          <cell r="F339" t="str">
            <v>5320</v>
          </cell>
          <cell r="G339" t="str">
            <v>1</v>
          </cell>
          <cell r="H339" t="str">
            <v>1</v>
          </cell>
          <cell r="I339" t="str">
            <v>Glucose Syrup 43 Be'/Flexibag-SPI</v>
          </cell>
          <cell r="J339" t="str">
            <v>TO</v>
          </cell>
          <cell r="K339" t="str">
            <v>0130</v>
          </cell>
          <cell r="L339" t="str">
            <v>L</v>
          </cell>
          <cell r="M339" t="str">
            <v>000000000000600197</v>
          </cell>
          <cell r="N339" t="str">
            <v>Flexi bag with heating pad</v>
          </cell>
          <cell r="O339" t="str">
            <v>EA</v>
          </cell>
          <cell r="P339">
            <v>0</v>
          </cell>
          <cell r="Q339" t="str">
            <v>01.10.2009</v>
          </cell>
          <cell r="R339" t="str">
            <v>31.12.9999</v>
          </cell>
          <cell r="S339" t="str">
            <v>500000000113</v>
          </cell>
          <cell r="T339">
            <v>0</v>
          </cell>
          <cell r="U339">
            <v>0</v>
          </cell>
          <cell r="V339" t="str">
            <v>00000013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>X</v>
          </cell>
          <cell r="AB339">
            <v>0</v>
          </cell>
          <cell r="AC339">
            <v>0</v>
          </cell>
          <cell r="AD339" t="str">
            <v>0.00</v>
          </cell>
          <cell r="AE339" t="str">
            <v>0.00</v>
          </cell>
          <cell r="AF339">
            <v>0</v>
          </cell>
          <cell r="AG339">
            <v>0</v>
          </cell>
          <cell r="AH339">
            <v>0</v>
          </cell>
          <cell r="AI339" t="str">
            <v>Glucose Syrup-Flexi-43/40</v>
          </cell>
          <cell r="AJ339">
            <v>1000</v>
          </cell>
          <cell r="AK339">
            <v>41.667000000000002</v>
          </cell>
        </row>
        <row r="340">
          <cell r="C340" t="str">
            <v>M</v>
          </cell>
          <cell r="D340" t="str">
            <v>01440301OI</v>
          </cell>
          <cell r="E340" t="str">
            <v>Glucose Syrup-PD-43/40-01</v>
          </cell>
          <cell r="F340" t="str">
            <v>5320</v>
          </cell>
          <cell r="G340" t="str">
            <v>1</v>
          </cell>
          <cell r="H340" t="str">
            <v>1</v>
          </cell>
          <cell r="I340" t="str">
            <v>Glucose Syrup 43 Be'/New Plastic Drum-JB</v>
          </cell>
          <cell r="J340" t="str">
            <v>TO</v>
          </cell>
          <cell r="K340" t="str">
            <v>0010</v>
          </cell>
          <cell r="L340" t="str">
            <v>L</v>
          </cell>
          <cell r="M340" t="str">
            <v>000000000000200050</v>
          </cell>
          <cell r="N340" t="str">
            <v>Slurry</v>
          </cell>
          <cell r="O340" t="str">
            <v>TO</v>
          </cell>
          <cell r="P340" t="str">
            <v>X</v>
          </cell>
          <cell r="Q340" t="str">
            <v>01.10.2009</v>
          </cell>
          <cell r="R340" t="str">
            <v>31.12.9999</v>
          </cell>
          <cell r="S340" t="str">
            <v>500000000113</v>
          </cell>
          <cell r="T340">
            <v>0</v>
          </cell>
          <cell r="U340">
            <v>0</v>
          </cell>
          <cell r="V340" t="str">
            <v>00000001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>X</v>
          </cell>
          <cell r="AB340">
            <v>0</v>
          </cell>
          <cell r="AC340">
            <v>0</v>
          </cell>
          <cell r="AD340" t="str">
            <v>0.00</v>
          </cell>
          <cell r="AE340" t="str">
            <v>0.00</v>
          </cell>
          <cell r="AF340">
            <v>0</v>
          </cell>
          <cell r="AG340">
            <v>0</v>
          </cell>
          <cell r="AH340">
            <v>0</v>
          </cell>
          <cell r="AI340" t="str">
            <v>Glucose Syrup-PD-43/40</v>
          </cell>
          <cell r="AJ340">
            <v>1000</v>
          </cell>
          <cell r="AK340">
            <v>1855.835</v>
          </cell>
        </row>
        <row r="341">
          <cell r="C341" t="str">
            <v>M</v>
          </cell>
          <cell r="D341" t="str">
            <v>01440301OI</v>
          </cell>
          <cell r="E341" t="str">
            <v>Glucose Syrup-PD-43/40-01</v>
          </cell>
          <cell r="F341" t="str">
            <v>5320</v>
          </cell>
          <cell r="G341" t="str">
            <v>1</v>
          </cell>
          <cell r="H341" t="str">
            <v>1</v>
          </cell>
          <cell r="I341" t="str">
            <v>Glucose Syrup 43 Be'/New Plastic Drum-JB</v>
          </cell>
          <cell r="J341" t="str">
            <v>TO</v>
          </cell>
          <cell r="K341" t="str">
            <v>0020</v>
          </cell>
          <cell r="L341" t="str">
            <v>L</v>
          </cell>
          <cell r="M341" t="str">
            <v>000000000000250164</v>
          </cell>
          <cell r="N341" t="str">
            <v>Liquozyme Supra (gallon/30kg.)</v>
          </cell>
          <cell r="O341" t="str">
            <v>KG</v>
          </cell>
          <cell r="P341">
            <v>0</v>
          </cell>
          <cell r="Q341" t="str">
            <v>01.10.2009</v>
          </cell>
          <cell r="R341" t="str">
            <v>31.12.9999</v>
          </cell>
          <cell r="S341" t="str">
            <v>500000000113</v>
          </cell>
          <cell r="T341">
            <v>0</v>
          </cell>
          <cell r="U341">
            <v>0</v>
          </cell>
          <cell r="V341" t="str">
            <v>00000002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>X</v>
          </cell>
          <cell r="AB341">
            <v>0</v>
          </cell>
          <cell r="AC341">
            <v>0</v>
          </cell>
          <cell r="AD341" t="str">
            <v>0.00</v>
          </cell>
          <cell r="AE341" t="str">
            <v>0.00</v>
          </cell>
          <cell r="AF341">
            <v>0</v>
          </cell>
          <cell r="AG341">
            <v>0</v>
          </cell>
          <cell r="AH341">
            <v>0</v>
          </cell>
          <cell r="AI341" t="str">
            <v>Glucose Syrup-PD-43/40</v>
          </cell>
          <cell r="AJ341">
            <v>1000</v>
          </cell>
          <cell r="AK341">
            <v>512.21100000000001</v>
          </cell>
        </row>
        <row r="342">
          <cell r="C342" t="str">
            <v>M</v>
          </cell>
          <cell r="D342" t="str">
            <v>01440301OI</v>
          </cell>
          <cell r="E342" t="str">
            <v>Glucose Syrup-PD-43/40-01</v>
          </cell>
          <cell r="F342" t="str">
            <v>5320</v>
          </cell>
          <cell r="G342" t="str">
            <v>1</v>
          </cell>
          <cell r="H342" t="str">
            <v>1</v>
          </cell>
          <cell r="I342" t="str">
            <v>Glucose Syrup 43 Be'/New Plastic Drum-JB</v>
          </cell>
          <cell r="J342" t="str">
            <v>TO</v>
          </cell>
          <cell r="K342" t="str">
            <v>0030</v>
          </cell>
          <cell r="L342" t="str">
            <v>L</v>
          </cell>
          <cell r="M342" t="str">
            <v>000000000000250152</v>
          </cell>
          <cell r="N342" t="str">
            <v>Sodium Matabisulphite 25kg.</v>
          </cell>
          <cell r="O342" t="str">
            <v>KG</v>
          </cell>
          <cell r="P342">
            <v>0</v>
          </cell>
          <cell r="Q342" t="str">
            <v>01.10.2009</v>
          </cell>
          <cell r="R342" t="str">
            <v>31.12.9999</v>
          </cell>
          <cell r="S342" t="str">
            <v>500000000113</v>
          </cell>
          <cell r="T342">
            <v>0</v>
          </cell>
          <cell r="U342">
            <v>0</v>
          </cell>
          <cell r="V342" t="str">
            <v>00000003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>X</v>
          </cell>
          <cell r="AB342">
            <v>0</v>
          </cell>
          <cell r="AC342">
            <v>0</v>
          </cell>
          <cell r="AD342" t="str">
            <v>0.00</v>
          </cell>
          <cell r="AE342" t="str">
            <v>0.00</v>
          </cell>
          <cell r="AF342">
            <v>0</v>
          </cell>
          <cell r="AG342">
            <v>0</v>
          </cell>
          <cell r="AH342">
            <v>0</v>
          </cell>
          <cell r="AI342" t="str">
            <v>Glucose Syrup-PD-43/40</v>
          </cell>
          <cell r="AJ342">
            <v>1000</v>
          </cell>
          <cell r="AK342">
            <v>665.87400000000002</v>
          </cell>
        </row>
        <row r="343">
          <cell r="C343" t="str">
            <v>M</v>
          </cell>
          <cell r="D343" t="str">
            <v>01440301OI</v>
          </cell>
          <cell r="E343" t="str">
            <v>Glucose Syrup-PD-43/40-01</v>
          </cell>
          <cell r="F343" t="str">
            <v>5320</v>
          </cell>
          <cell r="G343" t="str">
            <v>1</v>
          </cell>
          <cell r="H343" t="str">
            <v>1</v>
          </cell>
          <cell r="I343" t="str">
            <v>Glucose Syrup 43 Be'/New Plastic Drum-JB</v>
          </cell>
          <cell r="J343" t="str">
            <v>TO</v>
          </cell>
          <cell r="K343" t="str">
            <v>0040</v>
          </cell>
          <cell r="L343" t="str">
            <v>L</v>
          </cell>
          <cell r="M343" t="str">
            <v>000000000000250160</v>
          </cell>
          <cell r="N343" t="str">
            <v>Hydrochloric  Acid 35%</v>
          </cell>
          <cell r="O343" t="str">
            <v>KG</v>
          </cell>
          <cell r="P343">
            <v>0</v>
          </cell>
          <cell r="Q343" t="str">
            <v>01.10.2009</v>
          </cell>
          <cell r="R343" t="str">
            <v>31.12.9999</v>
          </cell>
          <cell r="S343" t="str">
            <v>500000000113</v>
          </cell>
          <cell r="T343">
            <v>0</v>
          </cell>
          <cell r="U343">
            <v>0</v>
          </cell>
          <cell r="V343" t="str">
            <v>00000004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>X</v>
          </cell>
          <cell r="AB343">
            <v>0</v>
          </cell>
          <cell r="AC343">
            <v>0</v>
          </cell>
          <cell r="AD343" t="str">
            <v>0.00</v>
          </cell>
          <cell r="AE343" t="str">
            <v>0.00</v>
          </cell>
          <cell r="AF343">
            <v>0</v>
          </cell>
          <cell r="AG343">
            <v>0</v>
          </cell>
          <cell r="AH343">
            <v>0</v>
          </cell>
          <cell r="AI343" t="str">
            <v>Glucose Syrup-PD-43/40</v>
          </cell>
          <cell r="AJ343">
            <v>1000</v>
          </cell>
          <cell r="AK343">
            <v>38415.788999999997</v>
          </cell>
        </row>
        <row r="344">
          <cell r="C344" t="str">
            <v>M</v>
          </cell>
          <cell r="D344" t="str">
            <v>01440301OI</v>
          </cell>
          <cell r="E344" t="str">
            <v>Glucose Syrup-PD-43/40-01</v>
          </cell>
          <cell r="F344" t="str">
            <v>5320</v>
          </cell>
          <cell r="G344" t="str">
            <v>1</v>
          </cell>
          <cell r="H344" t="str">
            <v>1</v>
          </cell>
          <cell r="I344" t="str">
            <v>Glucose Syrup 43 Be'/New Plastic Drum-JB</v>
          </cell>
          <cell r="J344" t="str">
            <v>TO</v>
          </cell>
          <cell r="K344" t="str">
            <v>0050</v>
          </cell>
          <cell r="L344" t="str">
            <v>L</v>
          </cell>
          <cell r="M344" t="str">
            <v>000000000000250187</v>
          </cell>
          <cell r="N344" t="str">
            <v>Sodium  Hydroxide (โซดาไฟ) 50%</v>
          </cell>
          <cell r="O344" t="str">
            <v>KG</v>
          </cell>
          <cell r="P344">
            <v>0</v>
          </cell>
          <cell r="Q344" t="str">
            <v>01.10.2009</v>
          </cell>
          <cell r="R344" t="str">
            <v>31.12.9999</v>
          </cell>
          <cell r="S344" t="str">
            <v>500000000113</v>
          </cell>
          <cell r="T344">
            <v>0</v>
          </cell>
          <cell r="U344">
            <v>0</v>
          </cell>
          <cell r="V344" t="str">
            <v>00000005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>X</v>
          </cell>
          <cell r="AB344">
            <v>0</v>
          </cell>
          <cell r="AC344">
            <v>0</v>
          </cell>
          <cell r="AD344" t="str">
            <v>0.00</v>
          </cell>
          <cell r="AE344" t="str">
            <v>0.00</v>
          </cell>
          <cell r="AF344">
            <v>0</v>
          </cell>
          <cell r="AG344">
            <v>0</v>
          </cell>
          <cell r="AH344">
            <v>0</v>
          </cell>
          <cell r="AI344" t="str">
            <v>Glucose Syrup-PD-43/40</v>
          </cell>
          <cell r="AJ344">
            <v>1000</v>
          </cell>
          <cell r="AK344">
            <v>34147.368000000002</v>
          </cell>
        </row>
        <row r="345">
          <cell r="C345" t="str">
            <v>M</v>
          </cell>
          <cell r="D345" t="str">
            <v>01440301OI</v>
          </cell>
          <cell r="E345" t="str">
            <v>Glucose Syrup-PD-43/40-01</v>
          </cell>
          <cell r="F345" t="str">
            <v>5320</v>
          </cell>
          <cell r="G345" t="str">
            <v>1</v>
          </cell>
          <cell r="H345" t="str">
            <v>1</v>
          </cell>
          <cell r="I345" t="str">
            <v>Glucose Syrup 43 Be'/New Plastic Drum-JB</v>
          </cell>
          <cell r="J345" t="str">
            <v>TO</v>
          </cell>
          <cell r="K345" t="str">
            <v>0060</v>
          </cell>
          <cell r="L345" t="str">
            <v>L</v>
          </cell>
          <cell r="M345" t="str">
            <v>000000000000250750</v>
          </cell>
          <cell r="N345" t="str">
            <v>Activated Carbon YL303(20kg/bag)</v>
          </cell>
          <cell r="O345" t="str">
            <v>KG</v>
          </cell>
          <cell r="P345">
            <v>0</v>
          </cell>
          <cell r="Q345" t="str">
            <v>06.12.2012</v>
          </cell>
          <cell r="R345" t="str">
            <v>31.12.9999</v>
          </cell>
          <cell r="S345" t="str">
            <v>500000000598</v>
          </cell>
          <cell r="T345">
            <v>0</v>
          </cell>
          <cell r="U345">
            <v>0</v>
          </cell>
          <cell r="V345" t="str">
            <v>00000006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>X</v>
          </cell>
          <cell r="AB345">
            <v>0</v>
          </cell>
          <cell r="AC345">
            <v>0</v>
          </cell>
          <cell r="AD345" t="str">
            <v>0.00</v>
          </cell>
          <cell r="AE345" t="str">
            <v>0.00</v>
          </cell>
          <cell r="AF345">
            <v>0</v>
          </cell>
          <cell r="AG345">
            <v>0</v>
          </cell>
          <cell r="AH345">
            <v>0</v>
          </cell>
          <cell r="AI345" t="str">
            <v>Glucose Syrup-PD-43/40</v>
          </cell>
          <cell r="AJ345">
            <v>1000</v>
          </cell>
          <cell r="AK345">
            <v>700</v>
          </cell>
        </row>
        <row r="346">
          <cell r="C346" t="str">
            <v>M</v>
          </cell>
          <cell r="D346" t="str">
            <v>01440301OI</v>
          </cell>
          <cell r="E346" t="str">
            <v>Glucose Syrup-PD-43/40-01</v>
          </cell>
          <cell r="F346" t="str">
            <v>5320</v>
          </cell>
          <cell r="G346" t="str">
            <v>1</v>
          </cell>
          <cell r="H346" t="str">
            <v>1</v>
          </cell>
          <cell r="I346" t="str">
            <v>Glucose Syrup 43 Be'/New Plastic Drum-JB</v>
          </cell>
          <cell r="J346" t="str">
            <v>TO</v>
          </cell>
          <cell r="K346" t="str">
            <v>0070</v>
          </cell>
          <cell r="L346" t="str">
            <v>L</v>
          </cell>
          <cell r="M346" t="str">
            <v>000000000000250184</v>
          </cell>
          <cell r="N346" t="str">
            <v>Filter  Aid Celatom FW-14  20kg.</v>
          </cell>
          <cell r="O346" t="str">
            <v>KG</v>
          </cell>
          <cell r="P346">
            <v>0</v>
          </cell>
          <cell r="Q346" t="str">
            <v>01.10.2009</v>
          </cell>
          <cell r="R346" t="str">
            <v>31.12.9999</v>
          </cell>
          <cell r="S346" t="str">
            <v>500000000113</v>
          </cell>
          <cell r="T346">
            <v>0</v>
          </cell>
          <cell r="U346">
            <v>0</v>
          </cell>
          <cell r="V346" t="str">
            <v>00000007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>X</v>
          </cell>
          <cell r="AB346">
            <v>0</v>
          </cell>
          <cell r="AC346">
            <v>0</v>
          </cell>
          <cell r="AD346" t="str">
            <v>0.00</v>
          </cell>
          <cell r="AE346" t="str">
            <v>0.00</v>
          </cell>
          <cell r="AF346">
            <v>0</v>
          </cell>
          <cell r="AG346">
            <v>0</v>
          </cell>
          <cell r="AH346">
            <v>0</v>
          </cell>
          <cell r="AI346" t="str">
            <v>Glucose Syrup-PD-43/40</v>
          </cell>
          <cell r="AJ346">
            <v>1000</v>
          </cell>
          <cell r="AK346">
            <v>8536.8420000000006</v>
          </cell>
        </row>
        <row r="347">
          <cell r="C347" t="str">
            <v>M</v>
          </cell>
          <cell r="D347" t="str">
            <v>01440301OI</v>
          </cell>
          <cell r="E347" t="str">
            <v>Glucose Syrup-PD-43/40-01</v>
          </cell>
          <cell r="F347" t="str">
            <v>5320</v>
          </cell>
          <cell r="G347" t="str">
            <v>1</v>
          </cell>
          <cell r="H347" t="str">
            <v>1</v>
          </cell>
          <cell r="I347" t="str">
            <v>Glucose Syrup 43 Be'/New Plastic Drum-JB</v>
          </cell>
          <cell r="J347" t="str">
            <v>TO</v>
          </cell>
          <cell r="K347" t="str">
            <v>0080</v>
          </cell>
          <cell r="L347" t="str">
            <v>L</v>
          </cell>
          <cell r="M347" t="str">
            <v>000000000000250162</v>
          </cell>
          <cell r="N347" t="str">
            <v>Sodium  Carbonate 20 Kg./Bag</v>
          </cell>
          <cell r="O347" t="str">
            <v>KG</v>
          </cell>
          <cell r="P347">
            <v>0</v>
          </cell>
          <cell r="Q347" t="str">
            <v>01.08.2010</v>
          </cell>
          <cell r="R347" t="str">
            <v>31.12.9999</v>
          </cell>
          <cell r="S347" t="str">
            <v>500000000480</v>
          </cell>
          <cell r="T347">
            <v>0</v>
          </cell>
          <cell r="U347">
            <v>0</v>
          </cell>
          <cell r="V347" t="str">
            <v>00000008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>X</v>
          </cell>
          <cell r="AB347">
            <v>0</v>
          </cell>
          <cell r="AC347">
            <v>0</v>
          </cell>
          <cell r="AD347" t="str">
            <v>0.00</v>
          </cell>
          <cell r="AE347" t="str">
            <v>0.00</v>
          </cell>
          <cell r="AF347">
            <v>0</v>
          </cell>
          <cell r="AG347">
            <v>0</v>
          </cell>
          <cell r="AH347">
            <v>0</v>
          </cell>
          <cell r="AI347" t="str">
            <v>Glucose Syrup-PD-43/40</v>
          </cell>
          <cell r="AJ347">
            <v>1000</v>
          </cell>
          <cell r="AK347">
            <v>597.57899999999995</v>
          </cell>
        </row>
        <row r="348">
          <cell r="C348" t="str">
            <v>M</v>
          </cell>
          <cell r="D348" t="str">
            <v>01440301OI</v>
          </cell>
          <cell r="E348" t="str">
            <v>Glucose Syrup-PD-43/40-01</v>
          </cell>
          <cell r="F348" t="str">
            <v>5320</v>
          </cell>
          <cell r="G348" t="str">
            <v>1</v>
          </cell>
          <cell r="H348" t="str">
            <v>1</v>
          </cell>
          <cell r="I348" t="str">
            <v>Glucose Syrup 43 Be'/New Plastic Drum-JB</v>
          </cell>
          <cell r="J348" t="str">
            <v>TO</v>
          </cell>
          <cell r="K348" t="str">
            <v>0090</v>
          </cell>
          <cell r="L348" t="str">
            <v>L</v>
          </cell>
          <cell r="M348" t="str">
            <v>000000000000200053</v>
          </cell>
          <cell r="N348" t="str">
            <v>Treated Water</v>
          </cell>
          <cell r="O348" t="str">
            <v>M3</v>
          </cell>
          <cell r="P348" t="str">
            <v>X</v>
          </cell>
          <cell r="Q348" t="str">
            <v>01.10.2009</v>
          </cell>
          <cell r="R348" t="str">
            <v>31.12.9999</v>
          </cell>
          <cell r="S348" t="str">
            <v>500000000113</v>
          </cell>
          <cell r="T348">
            <v>0</v>
          </cell>
          <cell r="U348">
            <v>0</v>
          </cell>
          <cell r="V348" t="str">
            <v>00000009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>X</v>
          </cell>
          <cell r="AB348">
            <v>0</v>
          </cell>
          <cell r="AC348">
            <v>0</v>
          </cell>
          <cell r="AD348" t="str">
            <v>0.00</v>
          </cell>
          <cell r="AE348" t="str">
            <v>0.00</v>
          </cell>
          <cell r="AF348">
            <v>0</v>
          </cell>
          <cell r="AG348">
            <v>0</v>
          </cell>
          <cell r="AH348">
            <v>0</v>
          </cell>
          <cell r="AI348" t="str">
            <v>Glucose Syrup-PD-43/40</v>
          </cell>
          <cell r="AJ348">
            <v>1000</v>
          </cell>
          <cell r="AK348">
            <v>8536.8420000000006</v>
          </cell>
        </row>
        <row r="349">
          <cell r="C349" t="str">
            <v>M</v>
          </cell>
          <cell r="D349" t="str">
            <v>01440301OI</v>
          </cell>
          <cell r="E349" t="str">
            <v>Glucose Syrup-PD-43/40-01</v>
          </cell>
          <cell r="F349" t="str">
            <v>5320</v>
          </cell>
          <cell r="G349" t="str">
            <v>1</v>
          </cell>
          <cell r="H349" t="str">
            <v>1</v>
          </cell>
          <cell r="I349" t="str">
            <v>Glucose Syrup 43 Be'/New Plastic Drum-JB</v>
          </cell>
          <cell r="J349" t="str">
            <v>TO</v>
          </cell>
          <cell r="K349" t="str">
            <v>0100</v>
          </cell>
          <cell r="L349" t="str">
            <v>L</v>
          </cell>
          <cell r="M349" t="str">
            <v>000000000000250176</v>
          </cell>
          <cell r="N349" t="str">
            <v>Electricity</v>
          </cell>
          <cell r="O349" t="str">
            <v>KWH</v>
          </cell>
          <cell r="P349">
            <v>0</v>
          </cell>
          <cell r="Q349" t="str">
            <v>01.10.2009</v>
          </cell>
          <cell r="R349" t="str">
            <v>31.12.9999</v>
          </cell>
          <cell r="S349" t="str">
            <v>500000000113</v>
          </cell>
          <cell r="T349">
            <v>0</v>
          </cell>
          <cell r="U349">
            <v>0</v>
          </cell>
          <cell r="V349" t="str">
            <v>00000010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>X</v>
          </cell>
          <cell r="AB349">
            <v>0</v>
          </cell>
          <cell r="AC349">
            <v>0</v>
          </cell>
          <cell r="AD349" t="str">
            <v>0.00</v>
          </cell>
          <cell r="AE349" t="str">
            <v>0.00</v>
          </cell>
          <cell r="AF349">
            <v>0</v>
          </cell>
          <cell r="AG349">
            <v>0</v>
          </cell>
          <cell r="AH349">
            <v>0</v>
          </cell>
          <cell r="AI349" t="str">
            <v>Glucose Syrup-PD-43/40</v>
          </cell>
          <cell r="AJ349">
            <v>1000</v>
          </cell>
          <cell r="AK349">
            <v>55489.474000000002</v>
          </cell>
        </row>
        <row r="350">
          <cell r="C350" t="str">
            <v>M</v>
          </cell>
          <cell r="D350" t="str">
            <v>01440301OI</v>
          </cell>
          <cell r="E350" t="str">
            <v>Glucose Syrup-PD-43/40-01</v>
          </cell>
          <cell r="F350" t="str">
            <v>5320</v>
          </cell>
          <cell r="G350" t="str">
            <v>1</v>
          </cell>
          <cell r="H350" t="str">
            <v>1</v>
          </cell>
          <cell r="I350" t="str">
            <v>Glucose Syrup 43 Be'/New Plastic Drum-JB</v>
          </cell>
          <cell r="J350" t="str">
            <v>TO</v>
          </cell>
          <cell r="K350" t="str">
            <v>0110</v>
          </cell>
          <cell r="L350" t="str">
            <v>L</v>
          </cell>
          <cell r="M350" t="str">
            <v>000000000000200052</v>
          </cell>
          <cell r="N350" t="str">
            <v>Steam</v>
          </cell>
          <cell r="O350" t="str">
            <v>TO</v>
          </cell>
          <cell r="P350" t="str">
            <v>X</v>
          </cell>
          <cell r="Q350" t="str">
            <v>01.10.2009</v>
          </cell>
          <cell r="R350" t="str">
            <v>31.12.9999</v>
          </cell>
          <cell r="S350" t="str">
            <v>500000000113</v>
          </cell>
          <cell r="T350">
            <v>0</v>
          </cell>
          <cell r="U350">
            <v>0</v>
          </cell>
          <cell r="V350" t="str">
            <v>00000011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>X</v>
          </cell>
          <cell r="AB350">
            <v>0</v>
          </cell>
          <cell r="AC350">
            <v>0</v>
          </cell>
          <cell r="AD350" t="str">
            <v>0.00</v>
          </cell>
          <cell r="AE350" t="str">
            <v>0.00</v>
          </cell>
          <cell r="AF350">
            <v>0</v>
          </cell>
          <cell r="AG350">
            <v>0</v>
          </cell>
          <cell r="AH350">
            <v>0</v>
          </cell>
          <cell r="AI350" t="str">
            <v>Glucose Syrup-PD-43/40</v>
          </cell>
          <cell r="AJ350">
            <v>1000</v>
          </cell>
          <cell r="AK350">
            <v>1707.3679999999999</v>
          </cell>
        </row>
        <row r="351">
          <cell r="C351" t="str">
            <v>M</v>
          </cell>
          <cell r="D351" t="str">
            <v>01440301OI</v>
          </cell>
          <cell r="E351" t="str">
            <v>Glucose Syrup-PD-43/40-01</v>
          </cell>
          <cell r="F351" t="str">
            <v>5320</v>
          </cell>
          <cell r="G351" t="str">
            <v>1</v>
          </cell>
          <cell r="H351" t="str">
            <v>1</v>
          </cell>
          <cell r="I351" t="str">
            <v>Glucose Syrup 43 Be'/New Plastic Drum-JB</v>
          </cell>
          <cell r="J351" t="str">
            <v>TO</v>
          </cell>
          <cell r="K351" t="str">
            <v>0120</v>
          </cell>
          <cell r="L351" t="str">
            <v>L</v>
          </cell>
          <cell r="M351" t="str">
            <v>000000000000600192</v>
          </cell>
          <cell r="N351" t="str">
            <v>Plastic Drum 200 Liter HI90</v>
          </cell>
          <cell r="O351" t="str">
            <v>EA</v>
          </cell>
          <cell r="P351">
            <v>0</v>
          </cell>
          <cell r="Q351" t="str">
            <v>01.10.2009</v>
          </cell>
          <cell r="R351" t="str">
            <v>31.12.9999</v>
          </cell>
          <cell r="S351" t="str">
            <v>500000000113</v>
          </cell>
          <cell r="T351">
            <v>0</v>
          </cell>
          <cell r="U351">
            <v>0</v>
          </cell>
          <cell r="V351" t="str">
            <v>00000012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>X</v>
          </cell>
          <cell r="AB351">
            <v>0</v>
          </cell>
          <cell r="AC351">
            <v>0</v>
          </cell>
          <cell r="AD351" t="str">
            <v>0.00</v>
          </cell>
          <cell r="AE351" t="str">
            <v>0.00</v>
          </cell>
          <cell r="AF351">
            <v>0</v>
          </cell>
          <cell r="AG351">
            <v>0</v>
          </cell>
          <cell r="AH351">
            <v>0</v>
          </cell>
          <cell r="AI351" t="str">
            <v>Glucose Syrup-PD-43/40</v>
          </cell>
          <cell r="AJ351">
            <v>1000</v>
          </cell>
          <cell r="AK351">
            <v>3333.3330000000001</v>
          </cell>
        </row>
        <row r="352">
          <cell r="C352" t="str">
            <v>M</v>
          </cell>
          <cell r="D352" t="str">
            <v>01440303AB</v>
          </cell>
          <cell r="E352" t="str">
            <v>Glucose Syrup-BK-43/42-(H)</v>
          </cell>
          <cell r="F352" t="str">
            <v>5320</v>
          </cell>
          <cell r="G352" t="str">
            <v>1</v>
          </cell>
          <cell r="H352" t="str">
            <v>1</v>
          </cell>
          <cell r="I352" t="str">
            <v>Glucose Syrup 63 DE/ Tanker</v>
          </cell>
          <cell r="J352" t="str">
            <v>TO</v>
          </cell>
          <cell r="K352" t="str">
            <v>0010</v>
          </cell>
          <cell r="L352" t="str">
            <v>L</v>
          </cell>
          <cell r="M352" t="str">
            <v>000000000000200050</v>
          </cell>
          <cell r="N352" t="str">
            <v>Slurry</v>
          </cell>
          <cell r="O352" t="str">
            <v>TO</v>
          </cell>
          <cell r="P352" t="str">
            <v>X</v>
          </cell>
          <cell r="Q352" t="str">
            <v>09.05.2011</v>
          </cell>
          <cell r="R352" t="str">
            <v>31.12.9999</v>
          </cell>
          <cell r="S352">
            <v>0</v>
          </cell>
          <cell r="T352">
            <v>0</v>
          </cell>
          <cell r="U352">
            <v>0</v>
          </cell>
          <cell r="V352" t="str">
            <v>00000001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>X</v>
          </cell>
          <cell r="AB352">
            <v>0</v>
          </cell>
          <cell r="AC352">
            <v>0</v>
          </cell>
          <cell r="AD352" t="str">
            <v>0.00</v>
          </cell>
          <cell r="AE352" t="str">
            <v>0.00</v>
          </cell>
          <cell r="AF352">
            <v>0</v>
          </cell>
          <cell r="AG352">
            <v>0</v>
          </cell>
          <cell r="AH352">
            <v>0</v>
          </cell>
          <cell r="AI352" t="str">
            <v>HMS-BK-43/63</v>
          </cell>
          <cell r="AJ352">
            <v>1000</v>
          </cell>
          <cell r="AK352">
            <v>1915.3320000000001</v>
          </cell>
        </row>
        <row r="353">
          <cell r="C353" t="str">
            <v>M</v>
          </cell>
          <cell r="D353" t="str">
            <v>01440303AB</v>
          </cell>
          <cell r="E353" t="str">
            <v>Glucose Syrup-BK-43/42-(H)</v>
          </cell>
          <cell r="F353" t="str">
            <v>5320</v>
          </cell>
          <cell r="G353" t="str">
            <v>1</v>
          </cell>
          <cell r="H353" t="str">
            <v>1</v>
          </cell>
          <cell r="I353" t="str">
            <v>Glucose Syrup 63 DE/ Tanker</v>
          </cell>
          <cell r="J353" t="str">
            <v>TO</v>
          </cell>
          <cell r="K353" t="str">
            <v>0020</v>
          </cell>
          <cell r="L353" t="str">
            <v>L</v>
          </cell>
          <cell r="M353" t="str">
            <v>000000000000250164</v>
          </cell>
          <cell r="N353" t="str">
            <v>Liquozyme Supra (gallon/30kg.)</v>
          </cell>
          <cell r="O353" t="str">
            <v>KG</v>
          </cell>
          <cell r="P353">
            <v>0</v>
          </cell>
          <cell r="Q353" t="str">
            <v>09.05.2011</v>
          </cell>
          <cell r="R353" t="str">
            <v>31.12.9999</v>
          </cell>
          <cell r="S353">
            <v>0</v>
          </cell>
          <cell r="T353">
            <v>0</v>
          </cell>
          <cell r="U353">
            <v>0</v>
          </cell>
          <cell r="V353" t="str">
            <v>00000002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>X</v>
          </cell>
          <cell r="AB353">
            <v>0</v>
          </cell>
          <cell r="AC353">
            <v>0</v>
          </cell>
          <cell r="AD353" t="str">
            <v>0.00</v>
          </cell>
          <cell r="AE353" t="str">
            <v>0.00</v>
          </cell>
          <cell r="AF353">
            <v>0</v>
          </cell>
          <cell r="AG353">
            <v>0</v>
          </cell>
          <cell r="AH353">
            <v>0</v>
          </cell>
          <cell r="AI353" t="str">
            <v>HMS-BK-43/63</v>
          </cell>
          <cell r="AJ353">
            <v>1000</v>
          </cell>
          <cell r="AK353">
            <v>528.63199999999995</v>
          </cell>
        </row>
        <row r="354">
          <cell r="C354" t="str">
            <v>M</v>
          </cell>
          <cell r="D354" t="str">
            <v>01440303AB</v>
          </cell>
          <cell r="E354" t="str">
            <v>Glucose Syrup-BK-43/42-(H)</v>
          </cell>
          <cell r="F354" t="str">
            <v>5320</v>
          </cell>
          <cell r="G354" t="str">
            <v>1</v>
          </cell>
          <cell r="H354" t="str">
            <v>1</v>
          </cell>
          <cell r="I354" t="str">
            <v>Glucose Syrup 63 DE/ Tanker</v>
          </cell>
          <cell r="J354" t="str">
            <v>TO</v>
          </cell>
          <cell r="K354" t="str">
            <v>0030</v>
          </cell>
          <cell r="L354" t="str">
            <v>L</v>
          </cell>
          <cell r="M354" t="str">
            <v>000000000000250178</v>
          </cell>
          <cell r="N354" t="str">
            <v>Enzyme Clarase L (28 kg./Gallon)</v>
          </cell>
          <cell r="O354" t="str">
            <v>KG</v>
          </cell>
          <cell r="P354">
            <v>0</v>
          </cell>
          <cell r="Q354" t="str">
            <v>09.05.2011</v>
          </cell>
          <cell r="R354" t="str">
            <v>31.12.9999</v>
          </cell>
          <cell r="S354">
            <v>0</v>
          </cell>
          <cell r="T354">
            <v>0</v>
          </cell>
          <cell r="U354">
            <v>0</v>
          </cell>
          <cell r="V354" t="str">
            <v>00000003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>X</v>
          </cell>
          <cell r="AB354">
            <v>0</v>
          </cell>
          <cell r="AC354">
            <v>0</v>
          </cell>
          <cell r="AD354" t="str">
            <v>0.00</v>
          </cell>
          <cell r="AE354" t="str">
            <v>0.00</v>
          </cell>
          <cell r="AF354">
            <v>0</v>
          </cell>
          <cell r="AG354">
            <v>0</v>
          </cell>
          <cell r="AH354">
            <v>0</v>
          </cell>
          <cell r="AI354" t="str">
            <v>HMS-BK-43/63</v>
          </cell>
          <cell r="AJ354">
            <v>1000</v>
          </cell>
          <cell r="AK354">
            <v>11.3</v>
          </cell>
        </row>
        <row r="355">
          <cell r="C355" t="str">
            <v>M</v>
          </cell>
          <cell r="D355" t="str">
            <v>01440303AB</v>
          </cell>
          <cell r="E355" t="str">
            <v>Glucose Syrup-BK-43/42-(H)</v>
          </cell>
          <cell r="F355" t="str">
            <v>5320</v>
          </cell>
          <cell r="G355" t="str">
            <v>1</v>
          </cell>
          <cell r="H355" t="str">
            <v>1</v>
          </cell>
          <cell r="I355" t="str">
            <v>Glucose Syrup 63 DE/ Tanker</v>
          </cell>
          <cell r="J355" t="str">
            <v>TO</v>
          </cell>
          <cell r="K355" t="str">
            <v>0040</v>
          </cell>
          <cell r="L355" t="str">
            <v>L</v>
          </cell>
          <cell r="M355" t="str">
            <v>000000000000250179</v>
          </cell>
          <cell r="N355" t="str">
            <v>Enzyme Otidex L400 (28 kg./Gallon)</v>
          </cell>
          <cell r="O355" t="str">
            <v>KG</v>
          </cell>
          <cell r="P355">
            <v>0</v>
          </cell>
          <cell r="Q355" t="str">
            <v>09.05.2011</v>
          </cell>
          <cell r="R355" t="str">
            <v>31.12.9999</v>
          </cell>
          <cell r="S355">
            <v>0</v>
          </cell>
          <cell r="T355">
            <v>0</v>
          </cell>
          <cell r="U355">
            <v>0</v>
          </cell>
          <cell r="V355" t="str">
            <v>00000004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 t="str">
            <v>X</v>
          </cell>
          <cell r="AB355">
            <v>0</v>
          </cell>
          <cell r="AC355">
            <v>0</v>
          </cell>
          <cell r="AD355" t="str">
            <v>0.00</v>
          </cell>
          <cell r="AE355" t="str">
            <v>0.00</v>
          </cell>
          <cell r="AF355">
            <v>0</v>
          </cell>
          <cell r="AG355">
            <v>0</v>
          </cell>
          <cell r="AH355">
            <v>0</v>
          </cell>
          <cell r="AI355" t="str">
            <v>HMS-BK-43/63</v>
          </cell>
          <cell r="AJ355">
            <v>1000</v>
          </cell>
          <cell r="AK355">
            <v>54.2</v>
          </cell>
        </row>
        <row r="356">
          <cell r="C356" t="str">
            <v>M</v>
          </cell>
          <cell r="D356" t="str">
            <v>01440303AB</v>
          </cell>
          <cell r="E356" t="str">
            <v>Glucose Syrup-BK-43/42-(H)</v>
          </cell>
          <cell r="F356" t="str">
            <v>5320</v>
          </cell>
          <cell r="G356" t="str">
            <v>1</v>
          </cell>
          <cell r="H356" t="str">
            <v>1</v>
          </cell>
          <cell r="I356" t="str">
            <v>Glucose Syrup 63 DE/ Tanker</v>
          </cell>
          <cell r="J356" t="str">
            <v>TO</v>
          </cell>
          <cell r="K356" t="str">
            <v>0050</v>
          </cell>
          <cell r="L356" t="str">
            <v>L</v>
          </cell>
          <cell r="M356" t="str">
            <v>000000000000250152</v>
          </cell>
          <cell r="N356" t="str">
            <v>Sodium Matabisulphite 25kg.</v>
          </cell>
          <cell r="O356" t="str">
            <v>KG</v>
          </cell>
          <cell r="P356">
            <v>0</v>
          </cell>
          <cell r="Q356" t="str">
            <v>09.05.2011</v>
          </cell>
          <cell r="R356" t="str">
            <v>31.12.9999</v>
          </cell>
          <cell r="S356">
            <v>0</v>
          </cell>
          <cell r="T356">
            <v>0</v>
          </cell>
          <cell r="U356">
            <v>0</v>
          </cell>
          <cell r="V356" t="str">
            <v>00000005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 t="str">
            <v>X</v>
          </cell>
          <cell r="AB356">
            <v>0</v>
          </cell>
          <cell r="AC356">
            <v>0</v>
          </cell>
          <cell r="AD356" t="str">
            <v>0.00</v>
          </cell>
          <cell r="AE356" t="str">
            <v>0.00</v>
          </cell>
          <cell r="AF356">
            <v>0</v>
          </cell>
          <cell r="AG356">
            <v>0</v>
          </cell>
          <cell r="AH356">
            <v>0</v>
          </cell>
          <cell r="AI356" t="str">
            <v>HMS-BK-43/63</v>
          </cell>
          <cell r="AJ356">
            <v>1000</v>
          </cell>
          <cell r="AK356">
            <v>687.221</v>
          </cell>
        </row>
        <row r="357">
          <cell r="C357" t="str">
            <v>M</v>
          </cell>
          <cell r="D357" t="str">
            <v>01440303AB</v>
          </cell>
          <cell r="E357" t="str">
            <v>Glucose Syrup-BK-43/42-(H)</v>
          </cell>
          <cell r="F357" t="str">
            <v>5320</v>
          </cell>
          <cell r="G357" t="str">
            <v>1</v>
          </cell>
          <cell r="H357" t="str">
            <v>1</v>
          </cell>
          <cell r="I357" t="str">
            <v>Glucose Syrup 63 DE/ Tanker</v>
          </cell>
          <cell r="J357" t="str">
            <v>TO</v>
          </cell>
          <cell r="K357" t="str">
            <v>0060</v>
          </cell>
          <cell r="L357" t="str">
            <v>L</v>
          </cell>
          <cell r="M357" t="str">
            <v>000000000000250160</v>
          </cell>
          <cell r="N357" t="str">
            <v>Hydrochloric  Acid 35%</v>
          </cell>
          <cell r="O357" t="str">
            <v>KG</v>
          </cell>
          <cell r="P357">
            <v>0</v>
          </cell>
          <cell r="Q357" t="str">
            <v>09.05.2011</v>
          </cell>
          <cell r="R357" t="str">
            <v>31.12.9999</v>
          </cell>
          <cell r="S357">
            <v>0</v>
          </cell>
          <cell r="T357">
            <v>0</v>
          </cell>
          <cell r="U357">
            <v>0</v>
          </cell>
          <cell r="V357" t="str">
            <v>00000006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>X</v>
          </cell>
          <cell r="AB357">
            <v>0</v>
          </cell>
          <cell r="AC357">
            <v>0</v>
          </cell>
          <cell r="AD357" t="str">
            <v>0.00</v>
          </cell>
          <cell r="AE357" t="str">
            <v>0.00</v>
          </cell>
          <cell r="AF357">
            <v>0</v>
          </cell>
          <cell r="AG357">
            <v>0</v>
          </cell>
          <cell r="AH357">
            <v>0</v>
          </cell>
          <cell r="AI357" t="str">
            <v>HMS-BK-43/63</v>
          </cell>
          <cell r="AJ357">
            <v>1000</v>
          </cell>
          <cell r="AK357">
            <v>39647.368000000002</v>
          </cell>
        </row>
        <row r="358">
          <cell r="C358" t="str">
            <v>M</v>
          </cell>
          <cell r="D358" t="str">
            <v>01440303AB</v>
          </cell>
          <cell r="E358" t="str">
            <v>Glucose Syrup-BK-43/42-(H)</v>
          </cell>
          <cell r="F358" t="str">
            <v>5320</v>
          </cell>
          <cell r="G358" t="str">
            <v>1</v>
          </cell>
          <cell r="H358" t="str">
            <v>1</v>
          </cell>
          <cell r="I358" t="str">
            <v>Glucose Syrup 63 DE/ Tanker</v>
          </cell>
          <cell r="J358" t="str">
            <v>TO</v>
          </cell>
          <cell r="K358" t="str">
            <v>0070</v>
          </cell>
          <cell r="L358" t="str">
            <v>L</v>
          </cell>
          <cell r="M358" t="str">
            <v>000000000000250187</v>
          </cell>
          <cell r="N358" t="str">
            <v>Sodium  Hydroxide (โซดาไฟ) 50%</v>
          </cell>
          <cell r="O358" t="str">
            <v>KG</v>
          </cell>
          <cell r="P358">
            <v>0</v>
          </cell>
          <cell r="Q358" t="str">
            <v>09.05.2011</v>
          </cell>
          <cell r="R358" t="str">
            <v>31.12.9999</v>
          </cell>
          <cell r="S358">
            <v>0</v>
          </cell>
          <cell r="T358">
            <v>0</v>
          </cell>
          <cell r="U358">
            <v>0</v>
          </cell>
          <cell r="V358" t="str">
            <v>00000007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>X</v>
          </cell>
          <cell r="AB358">
            <v>0</v>
          </cell>
          <cell r="AC358">
            <v>0</v>
          </cell>
          <cell r="AD358" t="str">
            <v>0.00</v>
          </cell>
          <cell r="AE358" t="str">
            <v>0.00</v>
          </cell>
          <cell r="AF358">
            <v>0</v>
          </cell>
          <cell r="AG358">
            <v>0</v>
          </cell>
          <cell r="AH358">
            <v>0</v>
          </cell>
          <cell r="AI358" t="str">
            <v>HMS-BK-43/63</v>
          </cell>
          <cell r="AJ358">
            <v>1000</v>
          </cell>
          <cell r="AK358">
            <v>35242.105000000003</v>
          </cell>
        </row>
        <row r="359">
          <cell r="C359" t="str">
            <v>M</v>
          </cell>
          <cell r="D359" t="str">
            <v>01440303AB</v>
          </cell>
          <cell r="E359" t="str">
            <v>Glucose Syrup-BK-43/42-(H)</v>
          </cell>
          <cell r="F359" t="str">
            <v>5320</v>
          </cell>
          <cell r="G359" t="str">
            <v>1</v>
          </cell>
          <cell r="H359" t="str">
            <v>1</v>
          </cell>
          <cell r="I359" t="str">
            <v>Glucose Syrup 63 DE/ Tanker</v>
          </cell>
          <cell r="J359" t="str">
            <v>TO</v>
          </cell>
          <cell r="K359" t="str">
            <v>0080</v>
          </cell>
          <cell r="L359" t="str">
            <v>L</v>
          </cell>
          <cell r="M359" t="str">
            <v>000000000000250750</v>
          </cell>
          <cell r="N359" t="str">
            <v>Activated Carbon YL303(20kg/bag)</v>
          </cell>
          <cell r="O359" t="str">
            <v>KG</v>
          </cell>
          <cell r="P359">
            <v>0</v>
          </cell>
          <cell r="Q359" t="str">
            <v>03.01.2013</v>
          </cell>
          <cell r="R359" t="str">
            <v>31.12.9999</v>
          </cell>
          <cell r="S359" t="str">
            <v>500000000603</v>
          </cell>
          <cell r="T359">
            <v>0</v>
          </cell>
          <cell r="U359">
            <v>0</v>
          </cell>
          <cell r="V359" t="str">
            <v>00000008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>X</v>
          </cell>
          <cell r="AB359">
            <v>0</v>
          </cell>
          <cell r="AC359">
            <v>0</v>
          </cell>
          <cell r="AD359" t="str">
            <v>0.00</v>
          </cell>
          <cell r="AE359" t="str">
            <v>0.00</v>
          </cell>
          <cell r="AF359">
            <v>0</v>
          </cell>
          <cell r="AG359">
            <v>0</v>
          </cell>
          <cell r="AH359">
            <v>0</v>
          </cell>
          <cell r="AI359" t="str">
            <v>HMS-BK-43/63</v>
          </cell>
          <cell r="AJ359">
            <v>1000</v>
          </cell>
          <cell r="AK359">
            <v>675</v>
          </cell>
        </row>
        <row r="360">
          <cell r="C360" t="str">
            <v>M</v>
          </cell>
          <cell r="D360" t="str">
            <v>01440303AB</v>
          </cell>
          <cell r="E360" t="str">
            <v>Glucose Syrup-BK-43/42-(H)</v>
          </cell>
          <cell r="F360" t="str">
            <v>5320</v>
          </cell>
          <cell r="G360" t="str">
            <v>1</v>
          </cell>
          <cell r="H360" t="str">
            <v>1</v>
          </cell>
          <cell r="I360" t="str">
            <v>Glucose Syrup 63 DE/ Tanker</v>
          </cell>
          <cell r="J360" t="str">
            <v>TO</v>
          </cell>
          <cell r="K360" t="str">
            <v>0090</v>
          </cell>
          <cell r="L360" t="str">
            <v>L</v>
          </cell>
          <cell r="M360" t="str">
            <v>000000000000250814</v>
          </cell>
          <cell r="N360" t="str">
            <v>Filter Aid K700  20kg.</v>
          </cell>
          <cell r="O360" t="str">
            <v>KG</v>
          </cell>
          <cell r="P360">
            <v>0</v>
          </cell>
          <cell r="Q360" t="str">
            <v>09.05.2011</v>
          </cell>
          <cell r="R360" t="str">
            <v>31.12.9999</v>
          </cell>
          <cell r="S360">
            <v>0</v>
          </cell>
          <cell r="T360">
            <v>0</v>
          </cell>
          <cell r="U360">
            <v>0</v>
          </cell>
          <cell r="V360" t="str">
            <v>00000009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>X</v>
          </cell>
          <cell r="AB360">
            <v>0</v>
          </cell>
          <cell r="AC360">
            <v>0</v>
          </cell>
          <cell r="AD360" t="str">
            <v>0.00</v>
          </cell>
          <cell r="AE360" t="str">
            <v>0.00</v>
          </cell>
          <cell r="AF360">
            <v>0</v>
          </cell>
          <cell r="AG360">
            <v>0</v>
          </cell>
          <cell r="AH360">
            <v>0</v>
          </cell>
          <cell r="AI360" t="str">
            <v>HMS-BK-43/63</v>
          </cell>
          <cell r="AJ360">
            <v>1000</v>
          </cell>
          <cell r="AK360">
            <v>8810.5259999999998</v>
          </cell>
        </row>
        <row r="361">
          <cell r="C361" t="str">
            <v>M</v>
          </cell>
          <cell r="D361" t="str">
            <v>01440303AB</v>
          </cell>
          <cell r="E361" t="str">
            <v>Glucose Syrup-BK-43/42-(H)</v>
          </cell>
          <cell r="F361" t="str">
            <v>5320</v>
          </cell>
          <cell r="G361" t="str">
            <v>1</v>
          </cell>
          <cell r="H361" t="str">
            <v>1</v>
          </cell>
          <cell r="I361" t="str">
            <v>Glucose Syrup 63 DE/ Tanker</v>
          </cell>
          <cell r="J361" t="str">
            <v>TO</v>
          </cell>
          <cell r="K361" t="str">
            <v>0100</v>
          </cell>
          <cell r="L361" t="str">
            <v>L</v>
          </cell>
          <cell r="M361" t="str">
            <v>000000000000250162</v>
          </cell>
          <cell r="N361" t="str">
            <v>Sodium  Carbonate 20 Kg./Bag</v>
          </cell>
          <cell r="O361" t="str">
            <v>KG</v>
          </cell>
          <cell r="P361">
            <v>0</v>
          </cell>
          <cell r="Q361" t="str">
            <v>09.05.2011</v>
          </cell>
          <cell r="R361" t="str">
            <v>31.12.9999</v>
          </cell>
          <cell r="S361">
            <v>0</v>
          </cell>
          <cell r="T361">
            <v>0</v>
          </cell>
          <cell r="U361">
            <v>0</v>
          </cell>
          <cell r="V361" t="str">
            <v>00000010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>X</v>
          </cell>
          <cell r="AB361">
            <v>0</v>
          </cell>
          <cell r="AC361">
            <v>0</v>
          </cell>
          <cell r="AD361" t="str">
            <v>0.00</v>
          </cell>
          <cell r="AE361" t="str">
            <v>0.00</v>
          </cell>
          <cell r="AF361">
            <v>0</v>
          </cell>
          <cell r="AG361">
            <v>0</v>
          </cell>
          <cell r="AH361">
            <v>0</v>
          </cell>
          <cell r="AI361" t="str">
            <v>HMS-BK-43/63</v>
          </cell>
          <cell r="AJ361">
            <v>1000</v>
          </cell>
          <cell r="AK361">
            <v>616.73699999999997</v>
          </cell>
        </row>
        <row r="362">
          <cell r="C362" t="str">
            <v>M</v>
          </cell>
          <cell r="D362" t="str">
            <v>01440303AB</v>
          </cell>
          <cell r="E362" t="str">
            <v>Glucose Syrup-BK-43/42-(H)</v>
          </cell>
          <cell r="F362" t="str">
            <v>5320</v>
          </cell>
          <cell r="G362" t="str">
            <v>1</v>
          </cell>
          <cell r="H362" t="str">
            <v>1</v>
          </cell>
          <cell r="I362" t="str">
            <v>Glucose Syrup 63 DE/ Tanker</v>
          </cell>
          <cell r="J362" t="str">
            <v>TO</v>
          </cell>
          <cell r="K362" t="str">
            <v>0110</v>
          </cell>
          <cell r="L362" t="str">
            <v>L</v>
          </cell>
          <cell r="M362" t="str">
            <v>000000000000200053</v>
          </cell>
          <cell r="N362" t="str">
            <v>Treated Water</v>
          </cell>
          <cell r="O362" t="str">
            <v>M3</v>
          </cell>
          <cell r="P362" t="str">
            <v>X</v>
          </cell>
          <cell r="Q362" t="str">
            <v>09.05.2011</v>
          </cell>
          <cell r="R362" t="str">
            <v>31.12.9999</v>
          </cell>
          <cell r="S362">
            <v>0</v>
          </cell>
          <cell r="T362">
            <v>0</v>
          </cell>
          <cell r="U362">
            <v>0</v>
          </cell>
          <cell r="V362" t="str">
            <v>00000011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>X</v>
          </cell>
          <cell r="AB362">
            <v>0</v>
          </cell>
          <cell r="AC362">
            <v>0</v>
          </cell>
          <cell r="AD362" t="str">
            <v>0.00</v>
          </cell>
          <cell r="AE362" t="str">
            <v>0.00</v>
          </cell>
          <cell r="AF362">
            <v>0</v>
          </cell>
          <cell r="AG362">
            <v>0</v>
          </cell>
          <cell r="AH362">
            <v>0</v>
          </cell>
          <cell r="AI362" t="str">
            <v>HMS-BK-43/63</v>
          </cell>
          <cell r="AJ362">
            <v>1000</v>
          </cell>
          <cell r="AK362">
            <v>8810.5259999999998</v>
          </cell>
        </row>
        <row r="363">
          <cell r="C363" t="str">
            <v>M</v>
          </cell>
          <cell r="D363" t="str">
            <v>01440303AB</v>
          </cell>
          <cell r="E363" t="str">
            <v>Glucose Syrup-BK-43/42-(H)</v>
          </cell>
          <cell r="F363" t="str">
            <v>5320</v>
          </cell>
          <cell r="G363" t="str">
            <v>1</v>
          </cell>
          <cell r="H363" t="str">
            <v>1</v>
          </cell>
          <cell r="I363" t="str">
            <v>Glucose Syrup 63 DE/ Tanker</v>
          </cell>
          <cell r="J363" t="str">
            <v>TO</v>
          </cell>
          <cell r="K363" t="str">
            <v>0120</v>
          </cell>
          <cell r="L363" t="str">
            <v>L</v>
          </cell>
          <cell r="M363" t="str">
            <v>000000000000250176</v>
          </cell>
          <cell r="N363" t="str">
            <v>Electricity</v>
          </cell>
          <cell r="O363" t="str">
            <v>KWH</v>
          </cell>
          <cell r="P363">
            <v>0</v>
          </cell>
          <cell r="Q363" t="str">
            <v>09.05.2011</v>
          </cell>
          <cell r="R363" t="str">
            <v>31.12.9999</v>
          </cell>
          <cell r="S363">
            <v>0</v>
          </cell>
          <cell r="T363">
            <v>0</v>
          </cell>
          <cell r="U363">
            <v>0</v>
          </cell>
          <cell r="V363" t="str">
            <v>00000012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>X</v>
          </cell>
          <cell r="AB363">
            <v>0</v>
          </cell>
          <cell r="AC363">
            <v>0</v>
          </cell>
          <cell r="AD363" t="str">
            <v>0.00</v>
          </cell>
          <cell r="AE363" t="str">
            <v>0.00</v>
          </cell>
          <cell r="AF363">
            <v>0</v>
          </cell>
          <cell r="AG363">
            <v>0</v>
          </cell>
          <cell r="AH363">
            <v>0</v>
          </cell>
          <cell r="AI363" t="str">
            <v>HMS-BK-43/63</v>
          </cell>
          <cell r="AJ363">
            <v>1000</v>
          </cell>
          <cell r="AK363">
            <v>57268.421000000002</v>
          </cell>
        </row>
        <row r="364">
          <cell r="C364" t="str">
            <v>M</v>
          </cell>
          <cell r="D364" t="str">
            <v>01440303AB</v>
          </cell>
          <cell r="E364" t="str">
            <v>Glucose Syrup-BK-43/42-(H)</v>
          </cell>
          <cell r="F364" t="str">
            <v>5320</v>
          </cell>
          <cell r="G364" t="str">
            <v>1</v>
          </cell>
          <cell r="H364" t="str">
            <v>1</v>
          </cell>
          <cell r="I364" t="str">
            <v>Glucose Syrup 63 DE/ Tanker</v>
          </cell>
          <cell r="J364" t="str">
            <v>TO</v>
          </cell>
          <cell r="K364" t="str">
            <v>0130</v>
          </cell>
          <cell r="L364" t="str">
            <v>L</v>
          </cell>
          <cell r="M364" t="str">
            <v>000000000000200052</v>
          </cell>
          <cell r="N364" t="str">
            <v>Steam</v>
          </cell>
          <cell r="O364" t="str">
            <v>TO</v>
          </cell>
          <cell r="P364" t="str">
            <v>X</v>
          </cell>
          <cell r="Q364" t="str">
            <v>09.05.2011</v>
          </cell>
          <cell r="R364" t="str">
            <v>31.12.9999</v>
          </cell>
          <cell r="S364">
            <v>0</v>
          </cell>
          <cell r="T364">
            <v>0</v>
          </cell>
          <cell r="U364">
            <v>0</v>
          </cell>
          <cell r="V364" t="str">
            <v>00000013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>X</v>
          </cell>
          <cell r="AB364">
            <v>0</v>
          </cell>
          <cell r="AC364">
            <v>0</v>
          </cell>
          <cell r="AD364" t="str">
            <v>0.00</v>
          </cell>
          <cell r="AE364" t="str">
            <v>0.00</v>
          </cell>
          <cell r="AF364">
            <v>0</v>
          </cell>
          <cell r="AG364">
            <v>0</v>
          </cell>
          <cell r="AH364">
            <v>0</v>
          </cell>
          <cell r="AI364" t="str">
            <v>HMS-BK-43/63</v>
          </cell>
          <cell r="AJ364">
            <v>1000</v>
          </cell>
          <cell r="AK364">
            <v>1762.105</v>
          </cell>
        </row>
        <row r="365">
          <cell r="C365" t="str">
            <v>M</v>
          </cell>
          <cell r="D365" t="str">
            <v>01440303AB</v>
          </cell>
          <cell r="E365" t="str">
            <v>Glucose Syrup-BK-43/42-(H)</v>
          </cell>
          <cell r="F365" t="str">
            <v>5320</v>
          </cell>
          <cell r="G365" t="str">
            <v>1</v>
          </cell>
          <cell r="H365" t="str">
            <v>1</v>
          </cell>
          <cell r="I365" t="str">
            <v>Glucose Syrup 63 DE/ Tanker</v>
          </cell>
          <cell r="J365" t="str">
            <v>TO</v>
          </cell>
          <cell r="K365" t="str">
            <v>0140</v>
          </cell>
          <cell r="L365" t="str">
            <v>L</v>
          </cell>
          <cell r="M365" t="str">
            <v>000000000000250631</v>
          </cell>
          <cell r="N365" t="str">
            <v>Activated Carbon S4W10LT-01 (20 kg/Bag)</v>
          </cell>
          <cell r="O365" t="str">
            <v>KG</v>
          </cell>
          <cell r="P365">
            <v>0</v>
          </cell>
          <cell r="Q365" t="str">
            <v>03.01.2013</v>
          </cell>
          <cell r="R365" t="str">
            <v>31.12.9999</v>
          </cell>
          <cell r="S365" t="str">
            <v>500000000603</v>
          </cell>
          <cell r="T365">
            <v>0</v>
          </cell>
          <cell r="U365">
            <v>0</v>
          </cell>
          <cell r="V365" t="str">
            <v>00000015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>X</v>
          </cell>
          <cell r="AB365">
            <v>0</v>
          </cell>
          <cell r="AC365">
            <v>0</v>
          </cell>
          <cell r="AD365" t="str">
            <v>0.00</v>
          </cell>
          <cell r="AE365" t="str">
            <v>0.00</v>
          </cell>
          <cell r="AF365">
            <v>0</v>
          </cell>
          <cell r="AG365">
            <v>0</v>
          </cell>
          <cell r="AH365">
            <v>0</v>
          </cell>
          <cell r="AI365" t="str">
            <v>HMS-BK-43/63</v>
          </cell>
          <cell r="AJ365">
            <v>1000</v>
          </cell>
          <cell r="AK365">
            <v>225</v>
          </cell>
        </row>
        <row r="366">
          <cell r="C366" t="str">
            <v>M</v>
          </cell>
          <cell r="D366" t="str">
            <v>01440303OI</v>
          </cell>
          <cell r="E366" t="str">
            <v>Glucose Syrup-PD-43/42</v>
          </cell>
          <cell r="F366" t="str">
            <v>5320</v>
          </cell>
          <cell r="G366" t="str">
            <v>1</v>
          </cell>
          <cell r="H366" t="str">
            <v>1</v>
          </cell>
          <cell r="I366" t="str">
            <v>Glucose Syrup-PD-43/40</v>
          </cell>
          <cell r="J366" t="str">
            <v>TO</v>
          </cell>
          <cell r="K366" t="str">
            <v>0010</v>
          </cell>
          <cell r="L366" t="str">
            <v>L</v>
          </cell>
          <cell r="M366" t="str">
            <v>000000000000200050</v>
          </cell>
          <cell r="N366" t="str">
            <v>Slurry</v>
          </cell>
          <cell r="O366" t="str">
            <v>TO</v>
          </cell>
          <cell r="P366" t="str">
            <v>X</v>
          </cell>
          <cell r="Q366" t="str">
            <v>10.01.2012</v>
          </cell>
          <cell r="R366" t="str">
            <v>31.12.9999</v>
          </cell>
          <cell r="S366">
            <v>0</v>
          </cell>
          <cell r="T366">
            <v>0</v>
          </cell>
          <cell r="U366">
            <v>0</v>
          </cell>
          <cell r="V366" t="str">
            <v>00000001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>X</v>
          </cell>
          <cell r="AB366">
            <v>0</v>
          </cell>
          <cell r="AC366">
            <v>0</v>
          </cell>
          <cell r="AD366" t="str">
            <v>0.00</v>
          </cell>
          <cell r="AE366" t="str">
            <v>0.00</v>
          </cell>
          <cell r="AF366">
            <v>0</v>
          </cell>
          <cell r="AG366">
            <v>0</v>
          </cell>
          <cell r="AH366">
            <v>0</v>
          </cell>
          <cell r="AI366" t="str">
            <v>Glucose Syrup-PD-43/40</v>
          </cell>
          <cell r="AJ366">
            <v>1000</v>
          </cell>
          <cell r="AK366">
            <v>1855.835</v>
          </cell>
        </row>
        <row r="367">
          <cell r="C367" t="str">
            <v>M</v>
          </cell>
          <cell r="D367" t="str">
            <v>01440303OI</v>
          </cell>
          <cell r="E367" t="str">
            <v>Glucose Syrup-PD-43/42</v>
          </cell>
          <cell r="F367" t="str">
            <v>5320</v>
          </cell>
          <cell r="G367" t="str">
            <v>1</v>
          </cell>
          <cell r="H367" t="str">
            <v>1</v>
          </cell>
          <cell r="I367" t="str">
            <v>Glucose Syrup-PD-43/40</v>
          </cell>
          <cell r="J367" t="str">
            <v>TO</v>
          </cell>
          <cell r="K367" t="str">
            <v>0020</v>
          </cell>
          <cell r="L367" t="str">
            <v>L</v>
          </cell>
          <cell r="M367" t="str">
            <v>000000000000250164</v>
          </cell>
          <cell r="N367" t="str">
            <v>Liquozyme Supra (gallon/30kg.)</v>
          </cell>
          <cell r="O367" t="str">
            <v>KG</v>
          </cell>
          <cell r="P367">
            <v>0</v>
          </cell>
          <cell r="Q367" t="str">
            <v>10.01.2012</v>
          </cell>
          <cell r="R367" t="str">
            <v>31.12.9999</v>
          </cell>
          <cell r="S367">
            <v>0</v>
          </cell>
          <cell r="T367">
            <v>0</v>
          </cell>
          <cell r="U367">
            <v>0</v>
          </cell>
          <cell r="V367" t="str">
            <v>00000002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>X</v>
          </cell>
          <cell r="AB367">
            <v>0</v>
          </cell>
          <cell r="AC367">
            <v>0</v>
          </cell>
          <cell r="AD367" t="str">
            <v>0.00</v>
          </cell>
          <cell r="AE367" t="str">
            <v>0.00</v>
          </cell>
          <cell r="AF367">
            <v>0</v>
          </cell>
          <cell r="AG367">
            <v>0</v>
          </cell>
          <cell r="AH367">
            <v>0</v>
          </cell>
          <cell r="AI367" t="str">
            <v>Glucose Syrup-PD-43/40</v>
          </cell>
          <cell r="AJ367">
            <v>1000</v>
          </cell>
          <cell r="AK367">
            <v>512.21100000000001</v>
          </cell>
        </row>
        <row r="368">
          <cell r="C368" t="str">
            <v>M</v>
          </cell>
          <cell r="D368" t="str">
            <v>01440303OI</v>
          </cell>
          <cell r="E368" t="str">
            <v>Glucose Syrup-PD-43/42</v>
          </cell>
          <cell r="F368" t="str">
            <v>5320</v>
          </cell>
          <cell r="G368" t="str">
            <v>1</v>
          </cell>
          <cell r="H368" t="str">
            <v>1</v>
          </cell>
          <cell r="I368" t="str">
            <v>Glucose Syrup-PD-43/40</v>
          </cell>
          <cell r="J368" t="str">
            <v>TO</v>
          </cell>
          <cell r="K368" t="str">
            <v>0030</v>
          </cell>
          <cell r="L368" t="str">
            <v>L</v>
          </cell>
          <cell r="M368" t="str">
            <v>000000000000250152</v>
          </cell>
          <cell r="N368" t="str">
            <v>Sodium Matabisulphite 25kg.</v>
          </cell>
          <cell r="O368" t="str">
            <v>KG</v>
          </cell>
          <cell r="P368">
            <v>0</v>
          </cell>
          <cell r="Q368" t="str">
            <v>10.01.2012</v>
          </cell>
          <cell r="R368" t="str">
            <v>31.12.9999</v>
          </cell>
          <cell r="S368">
            <v>0</v>
          </cell>
          <cell r="T368">
            <v>0</v>
          </cell>
          <cell r="U368">
            <v>0</v>
          </cell>
          <cell r="V368" t="str">
            <v>00000003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>X</v>
          </cell>
          <cell r="AB368">
            <v>0</v>
          </cell>
          <cell r="AC368">
            <v>0</v>
          </cell>
          <cell r="AD368" t="str">
            <v>0.00</v>
          </cell>
          <cell r="AE368" t="str">
            <v>0.00</v>
          </cell>
          <cell r="AF368">
            <v>0</v>
          </cell>
          <cell r="AG368">
            <v>0</v>
          </cell>
          <cell r="AH368">
            <v>0</v>
          </cell>
          <cell r="AI368" t="str">
            <v>Glucose Syrup-PD-43/40</v>
          </cell>
          <cell r="AJ368">
            <v>1000</v>
          </cell>
          <cell r="AK368">
            <v>665.87400000000002</v>
          </cell>
        </row>
        <row r="369">
          <cell r="C369" t="str">
            <v>M</v>
          </cell>
          <cell r="D369" t="str">
            <v>01440303OI</v>
          </cell>
          <cell r="E369" t="str">
            <v>Glucose Syrup-PD-43/42</v>
          </cell>
          <cell r="F369" t="str">
            <v>5320</v>
          </cell>
          <cell r="G369" t="str">
            <v>1</v>
          </cell>
          <cell r="H369" t="str">
            <v>1</v>
          </cell>
          <cell r="I369" t="str">
            <v>Glucose Syrup-PD-43/40</v>
          </cell>
          <cell r="J369" t="str">
            <v>TO</v>
          </cell>
          <cell r="K369" t="str">
            <v>0040</v>
          </cell>
          <cell r="L369" t="str">
            <v>L</v>
          </cell>
          <cell r="M369" t="str">
            <v>000000000000250160</v>
          </cell>
          <cell r="N369" t="str">
            <v>Hydrochloric  Acid 35%</v>
          </cell>
          <cell r="O369" t="str">
            <v>KG</v>
          </cell>
          <cell r="P369">
            <v>0</v>
          </cell>
          <cell r="Q369" t="str">
            <v>10.01.2012</v>
          </cell>
          <cell r="R369" t="str">
            <v>31.12.9999</v>
          </cell>
          <cell r="S369">
            <v>0</v>
          </cell>
          <cell r="T369">
            <v>0</v>
          </cell>
          <cell r="U369">
            <v>0</v>
          </cell>
          <cell r="V369" t="str">
            <v>00000004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>X</v>
          </cell>
          <cell r="AB369">
            <v>0</v>
          </cell>
          <cell r="AC369">
            <v>0</v>
          </cell>
          <cell r="AD369" t="str">
            <v>0.00</v>
          </cell>
          <cell r="AE369" t="str">
            <v>0.00</v>
          </cell>
          <cell r="AF369">
            <v>0</v>
          </cell>
          <cell r="AG369">
            <v>0</v>
          </cell>
          <cell r="AH369">
            <v>0</v>
          </cell>
          <cell r="AI369" t="str">
            <v>Glucose Syrup-PD-43/40</v>
          </cell>
          <cell r="AJ369">
            <v>1000</v>
          </cell>
          <cell r="AK369">
            <v>38415.788999999997</v>
          </cell>
        </row>
        <row r="370">
          <cell r="C370" t="str">
            <v>M</v>
          </cell>
          <cell r="D370" t="str">
            <v>01440303OI</v>
          </cell>
          <cell r="E370" t="str">
            <v>Glucose Syrup-PD-43/42</v>
          </cell>
          <cell r="F370" t="str">
            <v>5320</v>
          </cell>
          <cell r="G370" t="str">
            <v>1</v>
          </cell>
          <cell r="H370" t="str">
            <v>1</v>
          </cell>
          <cell r="I370" t="str">
            <v>Glucose Syrup-PD-43/40</v>
          </cell>
          <cell r="J370" t="str">
            <v>TO</v>
          </cell>
          <cell r="K370" t="str">
            <v>0050</v>
          </cell>
          <cell r="L370" t="str">
            <v>L</v>
          </cell>
          <cell r="M370" t="str">
            <v>000000000000250187</v>
          </cell>
          <cell r="N370" t="str">
            <v>Sodium  Hydroxide (โซดาไฟ) 50%</v>
          </cell>
          <cell r="O370" t="str">
            <v>KG</v>
          </cell>
          <cell r="P370">
            <v>0</v>
          </cell>
          <cell r="Q370" t="str">
            <v>10.01.2012</v>
          </cell>
          <cell r="R370" t="str">
            <v>31.12.9999</v>
          </cell>
          <cell r="S370">
            <v>0</v>
          </cell>
          <cell r="T370">
            <v>0</v>
          </cell>
          <cell r="U370">
            <v>0</v>
          </cell>
          <cell r="V370" t="str">
            <v>00000005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>X</v>
          </cell>
          <cell r="AB370">
            <v>0</v>
          </cell>
          <cell r="AC370">
            <v>0</v>
          </cell>
          <cell r="AD370" t="str">
            <v>0.00</v>
          </cell>
          <cell r="AE370" t="str">
            <v>0.00</v>
          </cell>
          <cell r="AF370">
            <v>0</v>
          </cell>
          <cell r="AG370">
            <v>0</v>
          </cell>
          <cell r="AH370">
            <v>0</v>
          </cell>
          <cell r="AI370" t="str">
            <v>Glucose Syrup-PD-43/40</v>
          </cell>
          <cell r="AJ370">
            <v>1000</v>
          </cell>
          <cell r="AK370">
            <v>34147.368000000002</v>
          </cell>
        </row>
        <row r="371">
          <cell r="C371" t="str">
            <v>M</v>
          </cell>
          <cell r="D371" t="str">
            <v>01440303OI</v>
          </cell>
          <cell r="E371" t="str">
            <v>Glucose Syrup-PD-43/42</v>
          </cell>
          <cell r="F371" t="str">
            <v>5320</v>
          </cell>
          <cell r="G371" t="str">
            <v>1</v>
          </cell>
          <cell r="H371" t="str">
            <v>1</v>
          </cell>
          <cell r="I371" t="str">
            <v>Glucose Syrup-PD-43/40</v>
          </cell>
          <cell r="J371" t="str">
            <v>TO</v>
          </cell>
          <cell r="K371" t="str">
            <v>0060</v>
          </cell>
          <cell r="L371" t="str">
            <v>L</v>
          </cell>
          <cell r="M371" t="str">
            <v>000000000000250750</v>
          </cell>
          <cell r="N371" t="str">
            <v>Activated Carbon YL303(20kg/bag)</v>
          </cell>
          <cell r="O371" t="str">
            <v>KG</v>
          </cell>
          <cell r="P371">
            <v>0</v>
          </cell>
          <cell r="Q371" t="str">
            <v>03.01.2013</v>
          </cell>
          <cell r="R371" t="str">
            <v>31.12.9999</v>
          </cell>
          <cell r="S371" t="str">
            <v>500000000603</v>
          </cell>
          <cell r="T371">
            <v>0</v>
          </cell>
          <cell r="U371">
            <v>0</v>
          </cell>
          <cell r="V371" t="str">
            <v>00000006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>X</v>
          </cell>
          <cell r="AB371">
            <v>0</v>
          </cell>
          <cell r="AC371">
            <v>0</v>
          </cell>
          <cell r="AD371" t="str">
            <v>0.00</v>
          </cell>
          <cell r="AE371" t="str">
            <v>0.00</v>
          </cell>
          <cell r="AF371">
            <v>0</v>
          </cell>
          <cell r="AG371">
            <v>0</v>
          </cell>
          <cell r="AH371">
            <v>0</v>
          </cell>
          <cell r="AI371" t="str">
            <v>Glucose Syrup-PD-43/40</v>
          </cell>
          <cell r="AJ371">
            <v>1000</v>
          </cell>
          <cell r="AK371">
            <v>675</v>
          </cell>
        </row>
        <row r="372">
          <cell r="C372" t="str">
            <v>M</v>
          </cell>
          <cell r="D372" t="str">
            <v>01440303OI</v>
          </cell>
          <cell r="E372" t="str">
            <v>Glucose Syrup-PD-43/42</v>
          </cell>
          <cell r="F372" t="str">
            <v>5320</v>
          </cell>
          <cell r="G372" t="str">
            <v>1</v>
          </cell>
          <cell r="H372" t="str">
            <v>1</v>
          </cell>
          <cell r="I372" t="str">
            <v>Glucose Syrup-PD-43/40</v>
          </cell>
          <cell r="J372" t="str">
            <v>TO</v>
          </cell>
          <cell r="K372" t="str">
            <v>0070</v>
          </cell>
          <cell r="L372" t="str">
            <v>L</v>
          </cell>
          <cell r="M372" t="str">
            <v>000000000000250814</v>
          </cell>
          <cell r="N372" t="str">
            <v>Filter Aid K700  20kg.</v>
          </cell>
          <cell r="O372" t="str">
            <v>KG</v>
          </cell>
          <cell r="P372">
            <v>0</v>
          </cell>
          <cell r="Q372" t="str">
            <v>10.01.2012</v>
          </cell>
          <cell r="R372" t="str">
            <v>31.12.9999</v>
          </cell>
          <cell r="S372">
            <v>0</v>
          </cell>
          <cell r="T372">
            <v>0</v>
          </cell>
          <cell r="U372">
            <v>0</v>
          </cell>
          <cell r="V372" t="str">
            <v>00000007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>X</v>
          </cell>
          <cell r="AB372">
            <v>0</v>
          </cell>
          <cell r="AC372">
            <v>0</v>
          </cell>
          <cell r="AD372" t="str">
            <v>0.00</v>
          </cell>
          <cell r="AE372" t="str">
            <v>0.00</v>
          </cell>
          <cell r="AF372">
            <v>0</v>
          </cell>
          <cell r="AG372">
            <v>0</v>
          </cell>
          <cell r="AH372">
            <v>0</v>
          </cell>
          <cell r="AI372" t="str">
            <v>Glucose Syrup-PD-43/40</v>
          </cell>
          <cell r="AJ372">
            <v>1000</v>
          </cell>
          <cell r="AK372">
            <v>8536.8420000000006</v>
          </cell>
        </row>
        <row r="373">
          <cell r="C373" t="str">
            <v>M</v>
          </cell>
          <cell r="D373" t="str">
            <v>01440303OI</v>
          </cell>
          <cell r="E373" t="str">
            <v>Glucose Syrup-PD-43/42</v>
          </cell>
          <cell r="F373" t="str">
            <v>5320</v>
          </cell>
          <cell r="G373" t="str">
            <v>1</v>
          </cell>
          <cell r="H373" t="str">
            <v>1</v>
          </cell>
          <cell r="I373" t="str">
            <v>Glucose Syrup-PD-43/40</v>
          </cell>
          <cell r="J373" t="str">
            <v>TO</v>
          </cell>
          <cell r="K373" t="str">
            <v>0080</v>
          </cell>
          <cell r="L373" t="str">
            <v>L</v>
          </cell>
          <cell r="M373" t="str">
            <v>000000000000250162</v>
          </cell>
          <cell r="N373" t="str">
            <v>Sodium  Carbonate 20 Kg./Bag</v>
          </cell>
          <cell r="O373" t="str">
            <v>KG</v>
          </cell>
          <cell r="P373">
            <v>0</v>
          </cell>
          <cell r="Q373" t="str">
            <v>10.01.2012</v>
          </cell>
          <cell r="R373" t="str">
            <v>31.12.9999</v>
          </cell>
          <cell r="S373">
            <v>0</v>
          </cell>
          <cell r="T373">
            <v>0</v>
          </cell>
          <cell r="U373">
            <v>0</v>
          </cell>
          <cell r="V373" t="str">
            <v>00000008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>X</v>
          </cell>
          <cell r="AB373">
            <v>0</v>
          </cell>
          <cell r="AC373">
            <v>0</v>
          </cell>
          <cell r="AD373" t="str">
            <v>0.00</v>
          </cell>
          <cell r="AE373" t="str">
            <v>0.00</v>
          </cell>
          <cell r="AF373">
            <v>0</v>
          </cell>
          <cell r="AG373">
            <v>0</v>
          </cell>
          <cell r="AH373">
            <v>0</v>
          </cell>
          <cell r="AI373" t="str">
            <v>Glucose Syrup-PD-43/40</v>
          </cell>
          <cell r="AJ373">
            <v>1000</v>
          </cell>
          <cell r="AK373">
            <v>597.57899999999995</v>
          </cell>
        </row>
        <row r="374">
          <cell r="C374" t="str">
            <v>M</v>
          </cell>
          <cell r="D374" t="str">
            <v>01440303OI</v>
          </cell>
          <cell r="E374" t="str">
            <v>Glucose Syrup-PD-43/42</v>
          </cell>
          <cell r="F374" t="str">
            <v>5320</v>
          </cell>
          <cell r="G374" t="str">
            <v>1</v>
          </cell>
          <cell r="H374" t="str">
            <v>1</v>
          </cell>
          <cell r="I374" t="str">
            <v>Glucose Syrup-PD-43/40</v>
          </cell>
          <cell r="J374" t="str">
            <v>TO</v>
          </cell>
          <cell r="K374" t="str">
            <v>0090</v>
          </cell>
          <cell r="L374" t="str">
            <v>L</v>
          </cell>
          <cell r="M374" t="str">
            <v>000000000000200053</v>
          </cell>
          <cell r="N374" t="str">
            <v>Treated Water</v>
          </cell>
          <cell r="O374" t="str">
            <v>M3</v>
          </cell>
          <cell r="P374" t="str">
            <v>X</v>
          </cell>
          <cell r="Q374" t="str">
            <v>10.01.2012</v>
          </cell>
          <cell r="R374" t="str">
            <v>31.12.9999</v>
          </cell>
          <cell r="S374">
            <v>0</v>
          </cell>
          <cell r="T374">
            <v>0</v>
          </cell>
          <cell r="U374">
            <v>0</v>
          </cell>
          <cell r="V374" t="str">
            <v>00000009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>X</v>
          </cell>
          <cell r="AB374">
            <v>0</v>
          </cell>
          <cell r="AC374">
            <v>0</v>
          </cell>
          <cell r="AD374" t="str">
            <v>0.00</v>
          </cell>
          <cell r="AE374" t="str">
            <v>0.00</v>
          </cell>
          <cell r="AF374">
            <v>0</v>
          </cell>
          <cell r="AG374">
            <v>0</v>
          </cell>
          <cell r="AH374">
            <v>0</v>
          </cell>
          <cell r="AI374" t="str">
            <v>Glucose Syrup-PD-43/40</v>
          </cell>
          <cell r="AJ374">
            <v>1000</v>
          </cell>
          <cell r="AK374">
            <v>8536.8420000000006</v>
          </cell>
        </row>
        <row r="375">
          <cell r="C375" t="str">
            <v>M</v>
          </cell>
          <cell r="D375" t="str">
            <v>01440303OI</v>
          </cell>
          <cell r="E375" t="str">
            <v>Glucose Syrup-PD-43/42</v>
          </cell>
          <cell r="F375" t="str">
            <v>5320</v>
          </cell>
          <cell r="G375" t="str">
            <v>1</v>
          </cell>
          <cell r="H375" t="str">
            <v>1</v>
          </cell>
          <cell r="I375" t="str">
            <v>Glucose Syrup-PD-43/40</v>
          </cell>
          <cell r="J375" t="str">
            <v>TO</v>
          </cell>
          <cell r="K375" t="str">
            <v>0100</v>
          </cell>
          <cell r="L375" t="str">
            <v>L</v>
          </cell>
          <cell r="M375" t="str">
            <v>000000000000250176</v>
          </cell>
          <cell r="N375" t="str">
            <v>Electricity</v>
          </cell>
          <cell r="O375" t="str">
            <v>KWH</v>
          </cell>
          <cell r="P375">
            <v>0</v>
          </cell>
          <cell r="Q375" t="str">
            <v>10.01.2012</v>
          </cell>
          <cell r="R375" t="str">
            <v>31.12.9999</v>
          </cell>
          <cell r="S375">
            <v>0</v>
          </cell>
          <cell r="T375">
            <v>0</v>
          </cell>
          <cell r="U375">
            <v>0</v>
          </cell>
          <cell r="V375" t="str">
            <v>00000010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>X</v>
          </cell>
          <cell r="AB375">
            <v>0</v>
          </cell>
          <cell r="AC375">
            <v>0</v>
          </cell>
          <cell r="AD375" t="str">
            <v>0.00</v>
          </cell>
          <cell r="AE375" t="str">
            <v>0.00</v>
          </cell>
          <cell r="AF375">
            <v>0</v>
          </cell>
          <cell r="AG375">
            <v>0</v>
          </cell>
          <cell r="AH375">
            <v>0</v>
          </cell>
          <cell r="AI375" t="str">
            <v>Glucose Syrup-PD-43/40</v>
          </cell>
          <cell r="AJ375">
            <v>1000</v>
          </cell>
          <cell r="AK375">
            <v>55489.474000000002</v>
          </cell>
        </row>
        <row r="376">
          <cell r="C376" t="str">
            <v>M</v>
          </cell>
          <cell r="D376" t="str">
            <v>01440303OI</v>
          </cell>
          <cell r="E376" t="str">
            <v>Glucose Syrup-PD-43/42</v>
          </cell>
          <cell r="F376" t="str">
            <v>5320</v>
          </cell>
          <cell r="G376" t="str">
            <v>1</v>
          </cell>
          <cell r="H376" t="str">
            <v>1</v>
          </cell>
          <cell r="I376" t="str">
            <v>Glucose Syrup-PD-43/40</v>
          </cell>
          <cell r="J376" t="str">
            <v>TO</v>
          </cell>
          <cell r="K376" t="str">
            <v>0110</v>
          </cell>
          <cell r="L376" t="str">
            <v>L</v>
          </cell>
          <cell r="M376" t="str">
            <v>000000000000200052</v>
          </cell>
          <cell r="N376" t="str">
            <v>Steam</v>
          </cell>
          <cell r="O376" t="str">
            <v>TO</v>
          </cell>
          <cell r="P376" t="str">
            <v>X</v>
          </cell>
          <cell r="Q376" t="str">
            <v>10.01.2012</v>
          </cell>
          <cell r="R376" t="str">
            <v>31.12.9999</v>
          </cell>
          <cell r="S376">
            <v>0</v>
          </cell>
          <cell r="T376">
            <v>0</v>
          </cell>
          <cell r="U376">
            <v>0</v>
          </cell>
          <cell r="V376" t="str">
            <v>00000011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>X</v>
          </cell>
          <cell r="AB376">
            <v>0</v>
          </cell>
          <cell r="AC376">
            <v>0</v>
          </cell>
          <cell r="AD376" t="str">
            <v>0.00</v>
          </cell>
          <cell r="AE376" t="str">
            <v>0.00</v>
          </cell>
          <cell r="AF376">
            <v>0</v>
          </cell>
          <cell r="AG376">
            <v>0</v>
          </cell>
          <cell r="AH376">
            <v>0</v>
          </cell>
          <cell r="AI376" t="str">
            <v>Glucose Syrup-PD-43/40</v>
          </cell>
          <cell r="AJ376">
            <v>1000</v>
          </cell>
          <cell r="AK376">
            <v>1707.3679999999999</v>
          </cell>
        </row>
        <row r="377">
          <cell r="C377" t="str">
            <v>M</v>
          </cell>
          <cell r="D377" t="str">
            <v>01440303OI</v>
          </cell>
          <cell r="E377" t="str">
            <v>Glucose Syrup-PD-43/42</v>
          </cell>
          <cell r="F377" t="str">
            <v>5320</v>
          </cell>
          <cell r="G377" t="str">
            <v>1</v>
          </cell>
          <cell r="H377" t="str">
            <v>1</v>
          </cell>
          <cell r="I377" t="str">
            <v>Glucose Syrup-PD-43/40</v>
          </cell>
          <cell r="J377" t="str">
            <v>TO</v>
          </cell>
          <cell r="K377" t="str">
            <v>0120</v>
          </cell>
          <cell r="L377" t="str">
            <v>L</v>
          </cell>
          <cell r="M377" t="str">
            <v>000000000000600192</v>
          </cell>
          <cell r="N377" t="str">
            <v>Plastic Drum 200 Liter HI90</v>
          </cell>
          <cell r="O377" t="str">
            <v>EA</v>
          </cell>
          <cell r="P377">
            <v>0</v>
          </cell>
          <cell r="Q377" t="str">
            <v>10.01.2012</v>
          </cell>
          <cell r="R377" t="str">
            <v>31.12.9999</v>
          </cell>
          <cell r="S377">
            <v>0</v>
          </cell>
          <cell r="T377">
            <v>0</v>
          </cell>
          <cell r="U377">
            <v>0</v>
          </cell>
          <cell r="V377" t="str">
            <v>00000012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>X</v>
          </cell>
          <cell r="AB377">
            <v>0</v>
          </cell>
          <cell r="AC377">
            <v>0</v>
          </cell>
          <cell r="AD377" t="str">
            <v>0.00</v>
          </cell>
          <cell r="AE377" t="str">
            <v>0.00</v>
          </cell>
          <cell r="AF377">
            <v>0</v>
          </cell>
          <cell r="AG377">
            <v>0</v>
          </cell>
          <cell r="AH377">
            <v>0</v>
          </cell>
          <cell r="AI377" t="str">
            <v>Glucose Syrup-PD-43/40</v>
          </cell>
          <cell r="AJ377">
            <v>1000</v>
          </cell>
          <cell r="AK377">
            <v>3333.3330000000001</v>
          </cell>
        </row>
        <row r="378">
          <cell r="C378" t="str">
            <v>M</v>
          </cell>
          <cell r="D378" t="str">
            <v>01440303OI</v>
          </cell>
          <cell r="E378" t="str">
            <v>Glucose Syrup-PD-43/42</v>
          </cell>
          <cell r="F378" t="str">
            <v>5320</v>
          </cell>
          <cell r="G378" t="str">
            <v>1</v>
          </cell>
          <cell r="H378" t="str">
            <v>1</v>
          </cell>
          <cell r="I378" t="str">
            <v>Glucose Syrup-PD-43/40</v>
          </cell>
          <cell r="J378" t="str">
            <v>TO</v>
          </cell>
          <cell r="K378" t="str">
            <v>0130</v>
          </cell>
          <cell r="L378" t="str">
            <v>L</v>
          </cell>
          <cell r="M378" t="str">
            <v>000000000000250178</v>
          </cell>
          <cell r="N378" t="str">
            <v>Enzyme Clarase L (28 kg./Gallon)</v>
          </cell>
          <cell r="O378" t="str">
            <v>KG</v>
          </cell>
          <cell r="P378">
            <v>0</v>
          </cell>
          <cell r="Q378" t="str">
            <v>10.01.2012</v>
          </cell>
          <cell r="R378" t="str">
            <v>31.12.9999</v>
          </cell>
          <cell r="S378">
            <v>0</v>
          </cell>
          <cell r="T378">
            <v>0</v>
          </cell>
          <cell r="U378">
            <v>0</v>
          </cell>
          <cell r="V378" t="str">
            <v>00000013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>X</v>
          </cell>
          <cell r="AB378">
            <v>0</v>
          </cell>
          <cell r="AC378">
            <v>0</v>
          </cell>
          <cell r="AD378" t="str">
            <v>0.00</v>
          </cell>
          <cell r="AE378" t="str">
            <v>0.00</v>
          </cell>
          <cell r="AF378">
            <v>0</v>
          </cell>
          <cell r="AG378">
            <v>0</v>
          </cell>
          <cell r="AH378">
            <v>0</v>
          </cell>
          <cell r="AI378" t="str">
            <v>Glucose Syrup-PD-43/40</v>
          </cell>
          <cell r="AJ378">
            <v>1000</v>
          </cell>
          <cell r="AK378">
            <v>11.3</v>
          </cell>
        </row>
        <row r="379">
          <cell r="C379" t="str">
            <v>M</v>
          </cell>
          <cell r="D379" t="str">
            <v>01440303OI</v>
          </cell>
          <cell r="E379" t="str">
            <v>Glucose Syrup-PD-43/42</v>
          </cell>
          <cell r="F379" t="str">
            <v>5320</v>
          </cell>
          <cell r="G379" t="str">
            <v>1</v>
          </cell>
          <cell r="H379" t="str">
            <v>1</v>
          </cell>
          <cell r="I379" t="str">
            <v>Glucose Syrup-PD-43/40</v>
          </cell>
          <cell r="J379" t="str">
            <v>TO</v>
          </cell>
          <cell r="K379" t="str">
            <v>0140</v>
          </cell>
          <cell r="L379" t="str">
            <v>L</v>
          </cell>
          <cell r="M379" t="str">
            <v>000000000000250179</v>
          </cell>
          <cell r="N379" t="str">
            <v>Enzyme Otidex L400 (28 kg./Gallon)</v>
          </cell>
          <cell r="O379" t="str">
            <v>KG</v>
          </cell>
          <cell r="P379">
            <v>0</v>
          </cell>
          <cell r="Q379" t="str">
            <v>10.01.2012</v>
          </cell>
          <cell r="R379" t="str">
            <v>31.12.9999</v>
          </cell>
          <cell r="S379">
            <v>0</v>
          </cell>
          <cell r="T379">
            <v>0</v>
          </cell>
          <cell r="U379">
            <v>0</v>
          </cell>
          <cell r="V379" t="str">
            <v>00000014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>X</v>
          </cell>
          <cell r="AB379">
            <v>0</v>
          </cell>
          <cell r="AC379">
            <v>0</v>
          </cell>
          <cell r="AD379" t="str">
            <v>0.00</v>
          </cell>
          <cell r="AE379" t="str">
            <v>0.00</v>
          </cell>
          <cell r="AF379">
            <v>0</v>
          </cell>
          <cell r="AG379">
            <v>0</v>
          </cell>
          <cell r="AH379">
            <v>0</v>
          </cell>
          <cell r="AI379" t="str">
            <v>Glucose Syrup-PD-43/40</v>
          </cell>
          <cell r="AJ379">
            <v>1000</v>
          </cell>
          <cell r="AK379">
            <v>54.2</v>
          </cell>
        </row>
        <row r="380">
          <cell r="C380" t="str">
            <v>M</v>
          </cell>
          <cell r="D380" t="str">
            <v>01440303OI</v>
          </cell>
          <cell r="E380" t="str">
            <v>Glucose Syrup-PD-43/42</v>
          </cell>
          <cell r="F380" t="str">
            <v>5320</v>
          </cell>
          <cell r="G380" t="str">
            <v>1</v>
          </cell>
          <cell r="H380" t="str">
            <v>1</v>
          </cell>
          <cell r="I380" t="str">
            <v>Glucose Syrup-PD-43/40</v>
          </cell>
          <cell r="J380" t="str">
            <v>TO</v>
          </cell>
          <cell r="K380" t="str">
            <v>0150</v>
          </cell>
          <cell r="L380" t="str">
            <v>L</v>
          </cell>
          <cell r="M380" t="str">
            <v>000000000000250631</v>
          </cell>
          <cell r="N380" t="str">
            <v>Activated Carbon S4W10LT-01 (20 kg/Bag)</v>
          </cell>
          <cell r="O380" t="str">
            <v>KG</v>
          </cell>
          <cell r="P380">
            <v>0</v>
          </cell>
          <cell r="Q380" t="str">
            <v>03.01.2013</v>
          </cell>
          <cell r="R380" t="str">
            <v>31.12.9999</v>
          </cell>
          <cell r="S380" t="str">
            <v>500000000603</v>
          </cell>
          <cell r="T380">
            <v>0</v>
          </cell>
          <cell r="U380">
            <v>0</v>
          </cell>
          <cell r="V380" t="str">
            <v>00000016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>X</v>
          </cell>
          <cell r="AB380">
            <v>0</v>
          </cell>
          <cell r="AC380">
            <v>0</v>
          </cell>
          <cell r="AD380" t="str">
            <v>0.00</v>
          </cell>
          <cell r="AE380" t="str">
            <v>0.00</v>
          </cell>
          <cell r="AF380">
            <v>0</v>
          </cell>
          <cell r="AG380">
            <v>0</v>
          </cell>
          <cell r="AH380">
            <v>0</v>
          </cell>
          <cell r="AI380" t="str">
            <v>Glucose Syrup-PD-43/40</v>
          </cell>
          <cell r="AJ380">
            <v>1000</v>
          </cell>
          <cell r="AK380">
            <v>225</v>
          </cell>
        </row>
        <row r="381">
          <cell r="C381" t="str">
            <v>M</v>
          </cell>
          <cell r="D381" t="str">
            <v>01450300AB</v>
          </cell>
          <cell r="E381" t="str">
            <v>Glucose Syrup-BK-43/41</v>
          </cell>
          <cell r="F381" t="str">
            <v>5320</v>
          </cell>
          <cell r="G381" t="str">
            <v>1</v>
          </cell>
          <cell r="H381" t="str">
            <v>1</v>
          </cell>
          <cell r="I381" t="str">
            <v>Glucose Syrup 43 Be'/Tanker-UF</v>
          </cell>
          <cell r="J381" t="str">
            <v>TO</v>
          </cell>
          <cell r="K381" t="str">
            <v>0010</v>
          </cell>
          <cell r="L381" t="str">
            <v>L</v>
          </cell>
          <cell r="M381" t="str">
            <v>000000000000200050</v>
          </cell>
          <cell r="N381" t="str">
            <v>Slurry</v>
          </cell>
          <cell r="O381" t="str">
            <v>TO</v>
          </cell>
          <cell r="P381" t="str">
            <v>X</v>
          </cell>
          <cell r="Q381" t="str">
            <v>01.09.2009</v>
          </cell>
          <cell r="R381" t="str">
            <v>31.12.9999</v>
          </cell>
          <cell r="S381" t="str">
            <v>500000000106</v>
          </cell>
          <cell r="T381">
            <v>0</v>
          </cell>
          <cell r="U381">
            <v>0</v>
          </cell>
          <cell r="V381" t="str">
            <v>00000001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>X</v>
          </cell>
          <cell r="AB381">
            <v>0</v>
          </cell>
          <cell r="AC381">
            <v>0</v>
          </cell>
          <cell r="AD381" t="str">
            <v>0.00</v>
          </cell>
          <cell r="AE381" t="str">
            <v>0.00</v>
          </cell>
          <cell r="AF381">
            <v>0</v>
          </cell>
          <cell r="AG381">
            <v>0</v>
          </cell>
          <cell r="AH381">
            <v>0</v>
          </cell>
          <cell r="AI381" t="str">
            <v>Glucose Syrup-BK-43/40-01</v>
          </cell>
          <cell r="AJ381">
            <v>1000</v>
          </cell>
          <cell r="AK381">
            <v>1864.989</v>
          </cell>
        </row>
        <row r="382">
          <cell r="C382" t="str">
            <v>M</v>
          </cell>
          <cell r="D382" t="str">
            <v>01450300AB</v>
          </cell>
          <cell r="E382" t="str">
            <v>Glucose Syrup-BK-43/41</v>
          </cell>
          <cell r="F382" t="str">
            <v>5320</v>
          </cell>
          <cell r="G382" t="str">
            <v>1</v>
          </cell>
          <cell r="H382" t="str">
            <v>1</v>
          </cell>
          <cell r="I382" t="str">
            <v>Glucose Syrup 43 Be'/Tanker-UF</v>
          </cell>
          <cell r="J382" t="str">
            <v>TO</v>
          </cell>
          <cell r="K382" t="str">
            <v>0020</v>
          </cell>
          <cell r="L382" t="str">
            <v>L</v>
          </cell>
          <cell r="M382" t="str">
            <v>000000000000250164</v>
          </cell>
          <cell r="N382" t="str">
            <v>Liquozyme Supra (gallon/30kg.)</v>
          </cell>
          <cell r="O382" t="str">
            <v>KG</v>
          </cell>
          <cell r="P382">
            <v>0</v>
          </cell>
          <cell r="Q382" t="str">
            <v>01.09.2009</v>
          </cell>
          <cell r="R382" t="str">
            <v>31.12.9999</v>
          </cell>
          <cell r="S382" t="str">
            <v>500000000106</v>
          </cell>
          <cell r="T382">
            <v>0</v>
          </cell>
          <cell r="U382">
            <v>0</v>
          </cell>
          <cell r="V382" t="str">
            <v>00000002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>X</v>
          </cell>
          <cell r="AB382">
            <v>0</v>
          </cell>
          <cell r="AC382">
            <v>0</v>
          </cell>
          <cell r="AD382" t="str">
            <v>0.00</v>
          </cell>
          <cell r="AE382" t="str">
            <v>0.00</v>
          </cell>
          <cell r="AF382">
            <v>0</v>
          </cell>
          <cell r="AG382">
            <v>0</v>
          </cell>
          <cell r="AH382">
            <v>0</v>
          </cell>
          <cell r="AI382" t="str">
            <v>Glucose Syrup-BK-43/40-01</v>
          </cell>
          <cell r="AJ382">
            <v>1000</v>
          </cell>
          <cell r="AK382">
            <v>514.73699999999997</v>
          </cell>
        </row>
        <row r="383">
          <cell r="C383" t="str">
            <v>M</v>
          </cell>
          <cell r="D383" t="str">
            <v>01450300AB</v>
          </cell>
          <cell r="E383" t="str">
            <v>Glucose Syrup-BK-43/41</v>
          </cell>
          <cell r="F383" t="str">
            <v>5320</v>
          </cell>
          <cell r="G383" t="str">
            <v>1</v>
          </cell>
          <cell r="H383" t="str">
            <v>1</v>
          </cell>
          <cell r="I383" t="str">
            <v>Glucose Syrup 43 Be'/Tanker-UF</v>
          </cell>
          <cell r="J383" t="str">
            <v>TO</v>
          </cell>
          <cell r="K383" t="str">
            <v>0030</v>
          </cell>
          <cell r="L383" t="str">
            <v>L</v>
          </cell>
          <cell r="M383" t="str">
            <v>000000000000250158</v>
          </cell>
          <cell r="N383" t="str">
            <v>Fungamyl 800L (30kg / drum)</v>
          </cell>
          <cell r="O383" t="str">
            <v>KG</v>
          </cell>
          <cell r="P383">
            <v>0</v>
          </cell>
          <cell r="Q383" t="str">
            <v>01.09.2009</v>
          </cell>
          <cell r="R383" t="str">
            <v>31.12.9999</v>
          </cell>
          <cell r="S383" t="str">
            <v>500000000106</v>
          </cell>
          <cell r="T383">
            <v>0</v>
          </cell>
          <cell r="U383">
            <v>0</v>
          </cell>
          <cell r="V383" t="str">
            <v>00000003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>X</v>
          </cell>
          <cell r="AB383">
            <v>0</v>
          </cell>
          <cell r="AC383">
            <v>0</v>
          </cell>
          <cell r="AD383" t="str">
            <v>0.00</v>
          </cell>
          <cell r="AE383" t="str">
            <v>0.00</v>
          </cell>
          <cell r="AF383">
            <v>0</v>
          </cell>
          <cell r="AG383">
            <v>0</v>
          </cell>
          <cell r="AH383">
            <v>0</v>
          </cell>
          <cell r="AI383" t="str">
            <v>Glucose Syrup-BK-43/40-01</v>
          </cell>
          <cell r="AJ383">
            <v>1000</v>
          </cell>
          <cell r="AK383">
            <v>343.15800000000002</v>
          </cell>
        </row>
        <row r="384">
          <cell r="C384" t="str">
            <v>M</v>
          </cell>
          <cell r="D384" t="str">
            <v>01450300AB</v>
          </cell>
          <cell r="E384" t="str">
            <v>Glucose Syrup-BK-43/41</v>
          </cell>
          <cell r="F384" t="str">
            <v>5320</v>
          </cell>
          <cell r="G384" t="str">
            <v>1</v>
          </cell>
          <cell r="H384" t="str">
            <v>1</v>
          </cell>
          <cell r="I384" t="str">
            <v>Glucose Syrup 43 Be'/Tanker-UF</v>
          </cell>
          <cell r="J384" t="str">
            <v>TO</v>
          </cell>
          <cell r="K384" t="str">
            <v>0040</v>
          </cell>
          <cell r="L384" t="str">
            <v>L</v>
          </cell>
          <cell r="M384" t="str">
            <v>000000000000250152</v>
          </cell>
          <cell r="N384" t="str">
            <v>Sodium Matabisulphite 25kg.</v>
          </cell>
          <cell r="O384" t="str">
            <v>KG</v>
          </cell>
          <cell r="P384">
            <v>0</v>
          </cell>
          <cell r="Q384" t="str">
            <v>01.09.2009</v>
          </cell>
          <cell r="R384" t="str">
            <v>31.12.9999</v>
          </cell>
          <cell r="S384" t="str">
            <v>500000000106</v>
          </cell>
          <cell r="T384">
            <v>0</v>
          </cell>
          <cell r="U384">
            <v>0</v>
          </cell>
          <cell r="V384" t="str">
            <v>00000004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>X</v>
          </cell>
          <cell r="AB384">
            <v>0</v>
          </cell>
          <cell r="AC384">
            <v>0</v>
          </cell>
          <cell r="AD384" t="str">
            <v>0.00</v>
          </cell>
          <cell r="AE384" t="str">
            <v>0.00</v>
          </cell>
          <cell r="AF384">
            <v>0</v>
          </cell>
          <cell r="AG384">
            <v>0</v>
          </cell>
          <cell r="AH384">
            <v>0</v>
          </cell>
          <cell r="AI384" t="str">
            <v>Glucose Syrup-BK-43/40-01</v>
          </cell>
          <cell r="AJ384">
            <v>1000</v>
          </cell>
          <cell r="AK384">
            <v>669.15800000000002</v>
          </cell>
        </row>
        <row r="385">
          <cell r="C385" t="str">
            <v>M</v>
          </cell>
          <cell r="D385" t="str">
            <v>01450300AB</v>
          </cell>
          <cell r="E385" t="str">
            <v>Glucose Syrup-BK-43/41</v>
          </cell>
          <cell r="F385" t="str">
            <v>5320</v>
          </cell>
          <cell r="G385" t="str">
            <v>1</v>
          </cell>
          <cell r="H385" t="str">
            <v>1</v>
          </cell>
          <cell r="I385" t="str">
            <v>Glucose Syrup 43 Be'/Tanker-UF</v>
          </cell>
          <cell r="J385" t="str">
            <v>TO</v>
          </cell>
          <cell r="K385" t="str">
            <v>0050</v>
          </cell>
          <cell r="L385" t="str">
            <v>L</v>
          </cell>
          <cell r="M385" t="str">
            <v>000000000000250160</v>
          </cell>
          <cell r="N385" t="str">
            <v>Hydrochloric  Acid 35%</v>
          </cell>
          <cell r="O385" t="str">
            <v>KG</v>
          </cell>
          <cell r="P385">
            <v>0</v>
          </cell>
          <cell r="Q385" t="str">
            <v>01.09.2009</v>
          </cell>
          <cell r="R385" t="str">
            <v>31.12.9999</v>
          </cell>
          <cell r="S385" t="str">
            <v>500000000106</v>
          </cell>
          <cell r="T385">
            <v>0</v>
          </cell>
          <cell r="U385">
            <v>0</v>
          </cell>
          <cell r="V385" t="str">
            <v>00000005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>X</v>
          </cell>
          <cell r="AB385">
            <v>0</v>
          </cell>
          <cell r="AC385">
            <v>0</v>
          </cell>
          <cell r="AD385" t="str">
            <v>0.00</v>
          </cell>
          <cell r="AE385" t="str">
            <v>0.00</v>
          </cell>
          <cell r="AF385">
            <v>0</v>
          </cell>
          <cell r="AG385">
            <v>0</v>
          </cell>
          <cell r="AH385">
            <v>0</v>
          </cell>
          <cell r="AI385" t="str">
            <v>Glucose Syrup-BK-43/40-01</v>
          </cell>
          <cell r="AJ385">
            <v>1000</v>
          </cell>
          <cell r="AK385">
            <v>38605.262999999999</v>
          </cell>
        </row>
        <row r="386">
          <cell r="C386" t="str">
            <v>M</v>
          </cell>
          <cell r="D386" t="str">
            <v>01450300AB</v>
          </cell>
          <cell r="E386" t="str">
            <v>Glucose Syrup-BK-43/41</v>
          </cell>
          <cell r="F386" t="str">
            <v>5320</v>
          </cell>
          <cell r="G386" t="str">
            <v>1</v>
          </cell>
          <cell r="H386" t="str">
            <v>1</v>
          </cell>
          <cell r="I386" t="str">
            <v>Glucose Syrup 43 Be'/Tanker-UF</v>
          </cell>
          <cell r="J386" t="str">
            <v>TO</v>
          </cell>
          <cell r="K386" t="str">
            <v>0060</v>
          </cell>
          <cell r="L386" t="str">
            <v>L</v>
          </cell>
          <cell r="M386" t="str">
            <v>000000000000250187</v>
          </cell>
          <cell r="N386" t="str">
            <v>Sodium  Hydroxide (โซดาไฟ) 50%</v>
          </cell>
          <cell r="O386" t="str">
            <v>KG</v>
          </cell>
          <cell r="P386">
            <v>0</v>
          </cell>
          <cell r="Q386" t="str">
            <v>01.09.2009</v>
          </cell>
          <cell r="R386" t="str">
            <v>31.12.9999</v>
          </cell>
          <cell r="S386" t="str">
            <v>500000000106</v>
          </cell>
          <cell r="T386">
            <v>0</v>
          </cell>
          <cell r="U386">
            <v>0</v>
          </cell>
          <cell r="V386" t="str">
            <v>00000006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>X</v>
          </cell>
          <cell r="AB386">
            <v>0</v>
          </cell>
          <cell r="AC386">
            <v>0</v>
          </cell>
          <cell r="AD386" t="str">
            <v>0.00</v>
          </cell>
          <cell r="AE386" t="str">
            <v>0.00</v>
          </cell>
          <cell r="AF386">
            <v>0</v>
          </cell>
          <cell r="AG386">
            <v>0</v>
          </cell>
          <cell r="AH386">
            <v>0</v>
          </cell>
          <cell r="AI386" t="str">
            <v>Glucose Syrup-BK-43/40-01</v>
          </cell>
          <cell r="AJ386">
            <v>1000</v>
          </cell>
          <cell r="AK386">
            <v>34315.788999999997</v>
          </cell>
        </row>
        <row r="387">
          <cell r="C387" t="str">
            <v>M</v>
          </cell>
          <cell r="D387" t="str">
            <v>01450300AB</v>
          </cell>
          <cell r="E387" t="str">
            <v>Glucose Syrup-BK-43/41</v>
          </cell>
          <cell r="F387" t="str">
            <v>5320</v>
          </cell>
          <cell r="G387" t="str">
            <v>1</v>
          </cell>
          <cell r="H387" t="str">
            <v>1</v>
          </cell>
          <cell r="I387" t="str">
            <v>Glucose Syrup 43 Be'/Tanker-UF</v>
          </cell>
          <cell r="J387" t="str">
            <v>TO</v>
          </cell>
          <cell r="K387" t="str">
            <v>0070</v>
          </cell>
          <cell r="L387" t="str">
            <v>L</v>
          </cell>
          <cell r="M387" t="str">
            <v>000000000000250750</v>
          </cell>
          <cell r="N387" t="str">
            <v>Activated Carbon YL303(20kg/bag)</v>
          </cell>
          <cell r="O387" t="str">
            <v>KG</v>
          </cell>
          <cell r="P387">
            <v>0</v>
          </cell>
          <cell r="Q387" t="str">
            <v>03.01.2013</v>
          </cell>
          <cell r="R387" t="str">
            <v>31.12.9999</v>
          </cell>
          <cell r="S387" t="str">
            <v>500000000603</v>
          </cell>
          <cell r="T387">
            <v>0</v>
          </cell>
          <cell r="U387">
            <v>0</v>
          </cell>
          <cell r="V387" t="str">
            <v>00000007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>X</v>
          </cell>
          <cell r="AB387">
            <v>0</v>
          </cell>
          <cell r="AC387">
            <v>0</v>
          </cell>
          <cell r="AD387" t="str">
            <v>0.00</v>
          </cell>
          <cell r="AE387" t="str">
            <v>0.00</v>
          </cell>
          <cell r="AF387">
            <v>0</v>
          </cell>
          <cell r="AG387">
            <v>0</v>
          </cell>
          <cell r="AH387">
            <v>0</v>
          </cell>
          <cell r="AI387" t="str">
            <v>Glucose Syrup-BK-43/40-01</v>
          </cell>
          <cell r="AJ387">
            <v>1000</v>
          </cell>
          <cell r="AK387">
            <v>675</v>
          </cell>
        </row>
        <row r="388">
          <cell r="C388" t="str">
            <v>M</v>
          </cell>
          <cell r="D388" t="str">
            <v>01450300AB</v>
          </cell>
          <cell r="E388" t="str">
            <v>Glucose Syrup-BK-43/41</v>
          </cell>
          <cell r="F388" t="str">
            <v>5320</v>
          </cell>
          <cell r="G388" t="str">
            <v>1</v>
          </cell>
          <cell r="H388" t="str">
            <v>1</v>
          </cell>
          <cell r="I388" t="str">
            <v>Glucose Syrup 43 Be'/Tanker-UF</v>
          </cell>
          <cell r="J388" t="str">
            <v>TO</v>
          </cell>
          <cell r="K388" t="str">
            <v>0080</v>
          </cell>
          <cell r="L388" t="str">
            <v>L</v>
          </cell>
          <cell r="M388" t="str">
            <v>000000000000250814</v>
          </cell>
          <cell r="N388" t="str">
            <v>Filter Aid K700  20kg.</v>
          </cell>
          <cell r="O388" t="str">
            <v>KG</v>
          </cell>
          <cell r="P388">
            <v>0</v>
          </cell>
          <cell r="Q388" t="str">
            <v>01.09.2009</v>
          </cell>
          <cell r="R388" t="str">
            <v>31.12.9999</v>
          </cell>
          <cell r="S388" t="str">
            <v>500000000106</v>
          </cell>
          <cell r="T388">
            <v>0</v>
          </cell>
          <cell r="U388">
            <v>0</v>
          </cell>
          <cell r="V388" t="str">
            <v>00000008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>X</v>
          </cell>
          <cell r="AB388">
            <v>0</v>
          </cell>
          <cell r="AC388">
            <v>0</v>
          </cell>
          <cell r="AD388" t="str">
            <v>0.00</v>
          </cell>
          <cell r="AE388" t="str">
            <v>0.00</v>
          </cell>
          <cell r="AF388">
            <v>0</v>
          </cell>
          <cell r="AG388">
            <v>0</v>
          </cell>
          <cell r="AH388">
            <v>0</v>
          </cell>
          <cell r="AI388" t="str">
            <v>Glucose Syrup-BK-43/40-01</v>
          </cell>
          <cell r="AJ388">
            <v>1000</v>
          </cell>
          <cell r="AK388">
            <v>8578.9470000000001</v>
          </cell>
        </row>
        <row r="389">
          <cell r="C389" t="str">
            <v>M</v>
          </cell>
          <cell r="D389" t="str">
            <v>01450300AB</v>
          </cell>
          <cell r="E389" t="str">
            <v>Glucose Syrup-BK-43/41</v>
          </cell>
          <cell r="F389" t="str">
            <v>5320</v>
          </cell>
          <cell r="G389" t="str">
            <v>1</v>
          </cell>
          <cell r="H389" t="str">
            <v>1</v>
          </cell>
          <cell r="I389" t="str">
            <v>Glucose Syrup 43 Be'/Tanker-UF</v>
          </cell>
          <cell r="J389" t="str">
            <v>TO</v>
          </cell>
          <cell r="K389" t="str">
            <v>0090</v>
          </cell>
          <cell r="L389" t="str">
            <v>L</v>
          </cell>
          <cell r="M389" t="str">
            <v>000000000000250162</v>
          </cell>
          <cell r="N389" t="str">
            <v>Sodium  Carbonate 20 Kg./Bag</v>
          </cell>
          <cell r="O389" t="str">
            <v>KG</v>
          </cell>
          <cell r="P389">
            <v>0</v>
          </cell>
          <cell r="Q389" t="str">
            <v>01.08.2010</v>
          </cell>
          <cell r="R389" t="str">
            <v>31.12.9999</v>
          </cell>
          <cell r="S389" t="str">
            <v>500000000480</v>
          </cell>
          <cell r="T389">
            <v>0</v>
          </cell>
          <cell r="U389">
            <v>0</v>
          </cell>
          <cell r="V389" t="str">
            <v>00000009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>X</v>
          </cell>
          <cell r="AB389">
            <v>0</v>
          </cell>
          <cell r="AC389">
            <v>0</v>
          </cell>
          <cell r="AD389" t="str">
            <v>0.00</v>
          </cell>
          <cell r="AE389" t="str">
            <v>0.00</v>
          </cell>
          <cell r="AF389">
            <v>0</v>
          </cell>
          <cell r="AG389">
            <v>0</v>
          </cell>
          <cell r="AH389">
            <v>0</v>
          </cell>
          <cell r="AI389" t="str">
            <v>Glucose Syrup-BK-43/40-01</v>
          </cell>
          <cell r="AJ389">
            <v>1000</v>
          </cell>
          <cell r="AK389">
            <v>600.52599999999995</v>
          </cell>
        </row>
        <row r="390">
          <cell r="C390" t="str">
            <v>M</v>
          </cell>
          <cell r="D390" t="str">
            <v>01450300AB</v>
          </cell>
          <cell r="E390" t="str">
            <v>Glucose Syrup-BK-43/41</v>
          </cell>
          <cell r="F390" t="str">
            <v>5320</v>
          </cell>
          <cell r="G390" t="str">
            <v>1</v>
          </cell>
          <cell r="H390" t="str">
            <v>1</v>
          </cell>
          <cell r="I390" t="str">
            <v>Glucose Syrup 43 Be'/Tanker-UF</v>
          </cell>
          <cell r="J390" t="str">
            <v>TO</v>
          </cell>
          <cell r="K390" t="str">
            <v>0100</v>
          </cell>
          <cell r="L390" t="str">
            <v>L</v>
          </cell>
          <cell r="M390" t="str">
            <v>000000000000200053</v>
          </cell>
          <cell r="N390" t="str">
            <v>Treated Water</v>
          </cell>
          <cell r="O390" t="str">
            <v>M3</v>
          </cell>
          <cell r="P390" t="str">
            <v>X</v>
          </cell>
          <cell r="Q390" t="str">
            <v>01.09.2009</v>
          </cell>
          <cell r="R390" t="str">
            <v>31.12.9999</v>
          </cell>
          <cell r="S390" t="str">
            <v>500000000106</v>
          </cell>
          <cell r="T390">
            <v>0</v>
          </cell>
          <cell r="U390">
            <v>0</v>
          </cell>
          <cell r="V390" t="str">
            <v>00000010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>X</v>
          </cell>
          <cell r="AB390">
            <v>0</v>
          </cell>
          <cell r="AC390">
            <v>0</v>
          </cell>
          <cell r="AD390" t="str">
            <v>0.00</v>
          </cell>
          <cell r="AE390" t="str">
            <v>0.00</v>
          </cell>
          <cell r="AF390">
            <v>0</v>
          </cell>
          <cell r="AG390">
            <v>0</v>
          </cell>
          <cell r="AH390">
            <v>0</v>
          </cell>
          <cell r="AI390" t="str">
            <v>Glucose Syrup-BK-43/40-01</v>
          </cell>
          <cell r="AJ390">
            <v>1000</v>
          </cell>
          <cell r="AK390">
            <v>8578.9470000000001</v>
          </cell>
        </row>
        <row r="391">
          <cell r="C391" t="str">
            <v>M</v>
          </cell>
          <cell r="D391" t="str">
            <v>01450300AB</v>
          </cell>
          <cell r="E391" t="str">
            <v>Glucose Syrup-BK-43/41</v>
          </cell>
          <cell r="F391" t="str">
            <v>5320</v>
          </cell>
          <cell r="G391" t="str">
            <v>1</v>
          </cell>
          <cell r="H391" t="str">
            <v>1</v>
          </cell>
          <cell r="I391" t="str">
            <v>Glucose Syrup 43 Be'/Tanker-UF</v>
          </cell>
          <cell r="J391" t="str">
            <v>TO</v>
          </cell>
          <cell r="K391" t="str">
            <v>0110</v>
          </cell>
          <cell r="L391" t="str">
            <v>L</v>
          </cell>
          <cell r="M391" t="str">
            <v>000000000000250176</v>
          </cell>
          <cell r="N391" t="str">
            <v>Electricity</v>
          </cell>
          <cell r="O391" t="str">
            <v>KWH</v>
          </cell>
          <cell r="P391">
            <v>0</v>
          </cell>
          <cell r="Q391" t="str">
            <v>01.09.2009</v>
          </cell>
          <cell r="R391" t="str">
            <v>31.12.9999</v>
          </cell>
          <cell r="S391" t="str">
            <v>500000000106</v>
          </cell>
          <cell r="T391">
            <v>0</v>
          </cell>
          <cell r="U391">
            <v>0</v>
          </cell>
          <cell r="V391" t="str">
            <v>00000011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>X</v>
          </cell>
          <cell r="AB391">
            <v>0</v>
          </cell>
          <cell r="AC391">
            <v>0</v>
          </cell>
          <cell r="AD391" t="str">
            <v>0.00</v>
          </cell>
          <cell r="AE391" t="str">
            <v>0.00</v>
          </cell>
          <cell r="AF391">
            <v>0</v>
          </cell>
          <cell r="AG391">
            <v>0</v>
          </cell>
          <cell r="AH391">
            <v>0</v>
          </cell>
          <cell r="AI391" t="str">
            <v>Glucose Syrup-BK-43/40-01</v>
          </cell>
          <cell r="AJ391">
            <v>1000</v>
          </cell>
          <cell r="AK391">
            <v>55763.158000000003</v>
          </cell>
        </row>
        <row r="392">
          <cell r="C392" t="str">
            <v>M</v>
          </cell>
          <cell r="D392" t="str">
            <v>01450300AB</v>
          </cell>
          <cell r="E392" t="str">
            <v>Glucose Syrup-BK-43/41</v>
          </cell>
          <cell r="F392" t="str">
            <v>5320</v>
          </cell>
          <cell r="G392" t="str">
            <v>1</v>
          </cell>
          <cell r="H392" t="str">
            <v>1</v>
          </cell>
          <cell r="I392" t="str">
            <v>Glucose Syrup 43 Be'/Tanker-UF</v>
          </cell>
          <cell r="J392" t="str">
            <v>TO</v>
          </cell>
          <cell r="K392" t="str">
            <v>0120</v>
          </cell>
          <cell r="L392" t="str">
            <v>L</v>
          </cell>
          <cell r="M392" t="str">
            <v>000000000000200052</v>
          </cell>
          <cell r="N392" t="str">
            <v>Steam</v>
          </cell>
          <cell r="O392" t="str">
            <v>TO</v>
          </cell>
          <cell r="P392" t="str">
            <v>X</v>
          </cell>
          <cell r="Q392" t="str">
            <v>01.09.2009</v>
          </cell>
          <cell r="R392" t="str">
            <v>31.12.9999</v>
          </cell>
          <cell r="S392" t="str">
            <v>500000000106</v>
          </cell>
          <cell r="T392">
            <v>0</v>
          </cell>
          <cell r="U392">
            <v>0</v>
          </cell>
          <cell r="V392" t="str">
            <v>00000012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>X</v>
          </cell>
          <cell r="AB392">
            <v>0</v>
          </cell>
          <cell r="AC392">
            <v>0</v>
          </cell>
          <cell r="AD392" t="str">
            <v>0.00</v>
          </cell>
          <cell r="AE392" t="str">
            <v>0.00</v>
          </cell>
          <cell r="AF392">
            <v>0</v>
          </cell>
          <cell r="AG392">
            <v>0</v>
          </cell>
          <cell r="AH392">
            <v>0</v>
          </cell>
          <cell r="AI392" t="str">
            <v>Glucose Syrup-BK-43/40-01</v>
          </cell>
          <cell r="AJ392">
            <v>1000</v>
          </cell>
          <cell r="AK392">
            <v>1715.789</v>
          </cell>
        </row>
        <row r="393">
          <cell r="C393" t="str">
            <v>M</v>
          </cell>
          <cell r="D393" t="str">
            <v>01450300AB</v>
          </cell>
          <cell r="E393" t="str">
            <v>Glucose Syrup-BK-43/41</v>
          </cell>
          <cell r="F393" t="str">
            <v>5320</v>
          </cell>
          <cell r="G393" t="str">
            <v>1</v>
          </cell>
          <cell r="H393" t="str">
            <v>1</v>
          </cell>
          <cell r="I393" t="str">
            <v>Glucose Syrup 43 Be'/Tanker-UF</v>
          </cell>
          <cell r="J393" t="str">
            <v>TO</v>
          </cell>
          <cell r="K393" t="str">
            <v>0130</v>
          </cell>
          <cell r="L393" t="str">
            <v>L</v>
          </cell>
          <cell r="M393" t="str">
            <v>000000000000250631</v>
          </cell>
          <cell r="N393" t="str">
            <v>Activated Carbon S4W10LT-01 (20 kg/Bag)</v>
          </cell>
          <cell r="O393" t="str">
            <v>KG</v>
          </cell>
          <cell r="P393">
            <v>0</v>
          </cell>
          <cell r="Q393" t="str">
            <v>03.01.2013</v>
          </cell>
          <cell r="R393" t="str">
            <v>31.12.9999</v>
          </cell>
          <cell r="S393" t="str">
            <v>500000000603</v>
          </cell>
          <cell r="T393">
            <v>0</v>
          </cell>
          <cell r="U393">
            <v>0</v>
          </cell>
          <cell r="V393" t="str">
            <v>00000015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 t="str">
            <v>X</v>
          </cell>
          <cell r="AB393">
            <v>0</v>
          </cell>
          <cell r="AC393">
            <v>0</v>
          </cell>
          <cell r="AD393" t="str">
            <v>0.00</v>
          </cell>
          <cell r="AE393" t="str">
            <v>0.00</v>
          </cell>
          <cell r="AF393">
            <v>0</v>
          </cell>
          <cell r="AG393">
            <v>0</v>
          </cell>
          <cell r="AH393">
            <v>0</v>
          </cell>
          <cell r="AI393" t="str">
            <v>Glucose Syrup-BK-43/40-01</v>
          </cell>
          <cell r="AJ393">
            <v>1000</v>
          </cell>
          <cell r="AK393">
            <v>225</v>
          </cell>
        </row>
        <row r="394">
          <cell r="C394" t="str">
            <v>M</v>
          </cell>
          <cell r="D394" t="str">
            <v>01450300AE</v>
          </cell>
          <cell r="E394" t="str">
            <v>Glucose Syrup-Flexi-43/41</v>
          </cell>
          <cell r="F394" t="str">
            <v>5320</v>
          </cell>
          <cell r="G394" t="str">
            <v>1</v>
          </cell>
          <cell r="H394" t="str">
            <v>1</v>
          </cell>
          <cell r="I394" t="str">
            <v>Glucose Syrup 42 DE 014553 /Flexitank</v>
          </cell>
          <cell r="J394" t="str">
            <v>TO</v>
          </cell>
          <cell r="K394" t="str">
            <v>0010</v>
          </cell>
          <cell r="L394" t="str">
            <v>L</v>
          </cell>
          <cell r="M394" t="str">
            <v>000000000000200050</v>
          </cell>
          <cell r="N394" t="str">
            <v>Slurry</v>
          </cell>
          <cell r="O394" t="str">
            <v>TO</v>
          </cell>
          <cell r="P394" t="str">
            <v>X</v>
          </cell>
          <cell r="Q394" t="str">
            <v>01.09.2009</v>
          </cell>
          <cell r="R394" t="str">
            <v>31.12.9999</v>
          </cell>
          <cell r="S394" t="str">
            <v>500000000106</v>
          </cell>
          <cell r="T394">
            <v>0</v>
          </cell>
          <cell r="U394">
            <v>0</v>
          </cell>
          <cell r="V394" t="str">
            <v>00000001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 t="str">
            <v>X</v>
          </cell>
          <cell r="AB394">
            <v>0</v>
          </cell>
          <cell r="AC394">
            <v>0</v>
          </cell>
          <cell r="AD394" t="str">
            <v>0.00</v>
          </cell>
          <cell r="AE394" t="str">
            <v>0.00</v>
          </cell>
          <cell r="AF394">
            <v>0</v>
          </cell>
          <cell r="AG394">
            <v>0</v>
          </cell>
          <cell r="AH394">
            <v>0</v>
          </cell>
          <cell r="AI394" t="str">
            <v>Glucose Syrup-Flexi-43/40-02</v>
          </cell>
          <cell r="AJ394">
            <v>1000</v>
          </cell>
          <cell r="AK394">
            <v>1855.835</v>
          </cell>
        </row>
        <row r="395">
          <cell r="C395" t="str">
            <v>M</v>
          </cell>
          <cell r="D395" t="str">
            <v>01450300AE</v>
          </cell>
          <cell r="E395" t="str">
            <v>Glucose Syrup-Flexi-43/41</v>
          </cell>
          <cell r="F395" t="str">
            <v>5320</v>
          </cell>
          <cell r="G395" t="str">
            <v>1</v>
          </cell>
          <cell r="H395" t="str">
            <v>1</v>
          </cell>
          <cell r="I395" t="str">
            <v>Glucose Syrup 42 DE 014553 /Flexitank</v>
          </cell>
          <cell r="J395" t="str">
            <v>TO</v>
          </cell>
          <cell r="K395" t="str">
            <v>0020</v>
          </cell>
          <cell r="L395" t="str">
            <v>L</v>
          </cell>
          <cell r="M395" t="str">
            <v>000000000000250164</v>
          </cell>
          <cell r="N395" t="str">
            <v>Liquozyme Supra (gallon/30kg.)</v>
          </cell>
          <cell r="O395" t="str">
            <v>KG</v>
          </cell>
          <cell r="P395">
            <v>0</v>
          </cell>
          <cell r="Q395" t="str">
            <v>01.09.2009</v>
          </cell>
          <cell r="R395" t="str">
            <v>31.12.9999</v>
          </cell>
          <cell r="S395" t="str">
            <v>500000000106</v>
          </cell>
          <cell r="T395">
            <v>0</v>
          </cell>
          <cell r="U395">
            <v>0</v>
          </cell>
          <cell r="V395" t="str">
            <v>00000002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>X</v>
          </cell>
          <cell r="AB395">
            <v>0</v>
          </cell>
          <cell r="AC395">
            <v>0</v>
          </cell>
          <cell r="AD395" t="str">
            <v>0.00</v>
          </cell>
          <cell r="AE395" t="str">
            <v>0.00</v>
          </cell>
          <cell r="AF395">
            <v>0</v>
          </cell>
          <cell r="AG395">
            <v>0</v>
          </cell>
          <cell r="AH395">
            <v>0</v>
          </cell>
          <cell r="AI395" t="str">
            <v>Glucose Syrup-Flexi-43/40-02</v>
          </cell>
          <cell r="AJ395">
            <v>1000</v>
          </cell>
          <cell r="AK395">
            <v>512.21100000000001</v>
          </cell>
        </row>
        <row r="396">
          <cell r="C396" t="str">
            <v>M</v>
          </cell>
          <cell r="D396" t="str">
            <v>01450300AE</v>
          </cell>
          <cell r="E396" t="str">
            <v>Glucose Syrup-Flexi-43/41</v>
          </cell>
          <cell r="F396" t="str">
            <v>5320</v>
          </cell>
          <cell r="G396" t="str">
            <v>1</v>
          </cell>
          <cell r="H396" t="str">
            <v>1</v>
          </cell>
          <cell r="I396" t="str">
            <v>Glucose Syrup 42 DE 014553 /Flexitank</v>
          </cell>
          <cell r="J396" t="str">
            <v>TO</v>
          </cell>
          <cell r="K396" t="str">
            <v>0030</v>
          </cell>
          <cell r="L396" t="str">
            <v>L</v>
          </cell>
          <cell r="M396" t="str">
            <v>000000000000250158</v>
          </cell>
          <cell r="N396" t="str">
            <v>Fungamyl 800L (30kg / drum)</v>
          </cell>
          <cell r="O396" t="str">
            <v>KG</v>
          </cell>
          <cell r="P396">
            <v>0</v>
          </cell>
          <cell r="Q396" t="str">
            <v>01.09.2009</v>
          </cell>
          <cell r="R396" t="str">
            <v>31.12.9999</v>
          </cell>
          <cell r="S396" t="str">
            <v>500000000106</v>
          </cell>
          <cell r="T396">
            <v>0</v>
          </cell>
          <cell r="U396">
            <v>0</v>
          </cell>
          <cell r="V396" t="str">
            <v>00000003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>X</v>
          </cell>
          <cell r="AB396">
            <v>0</v>
          </cell>
          <cell r="AC396">
            <v>0</v>
          </cell>
          <cell r="AD396" t="str">
            <v>0.00</v>
          </cell>
          <cell r="AE396" t="str">
            <v>0.00</v>
          </cell>
          <cell r="AF396">
            <v>0</v>
          </cell>
          <cell r="AG396">
            <v>0</v>
          </cell>
          <cell r="AH396">
            <v>0</v>
          </cell>
          <cell r="AI396" t="str">
            <v>Glucose Syrup-Flexi-43/40-02</v>
          </cell>
          <cell r="AJ396">
            <v>1000</v>
          </cell>
          <cell r="AK396">
            <v>341.47399999999999</v>
          </cell>
        </row>
        <row r="397">
          <cell r="C397" t="str">
            <v>M</v>
          </cell>
          <cell r="D397" t="str">
            <v>01450300AE</v>
          </cell>
          <cell r="E397" t="str">
            <v>Glucose Syrup-Flexi-43/41</v>
          </cell>
          <cell r="F397" t="str">
            <v>5320</v>
          </cell>
          <cell r="G397" t="str">
            <v>1</v>
          </cell>
          <cell r="H397" t="str">
            <v>1</v>
          </cell>
          <cell r="I397" t="str">
            <v>Glucose Syrup 42 DE 014553 /Flexitank</v>
          </cell>
          <cell r="J397" t="str">
            <v>TO</v>
          </cell>
          <cell r="K397" t="str">
            <v>0040</v>
          </cell>
          <cell r="L397" t="str">
            <v>L</v>
          </cell>
          <cell r="M397" t="str">
            <v>000000000000250152</v>
          </cell>
          <cell r="N397" t="str">
            <v>Sodium Matabisulphite 25kg.</v>
          </cell>
          <cell r="O397" t="str">
            <v>KG</v>
          </cell>
          <cell r="P397">
            <v>0</v>
          </cell>
          <cell r="Q397" t="str">
            <v>01.09.2009</v>
          </cell>
          <cell r="R397" t="str">
            <v>31.12.9999</v>
          </cell>
          <cell r="S397" t="str">
            <v>500000000106</v>
          </cell>
          <cell r="T397">
            <v>0</v>
          </cell>
          <cell r="U397">
            <v>0</v>
          </cell>
          <cell r="V397" t="str">
            <v>00000004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>X</v>
          </cell>
          <cell r="AB397">
            <v>0</v>
          </cell>
          <cell r="AC397">
            <v>0</v>
          </cell>
          <cell r="AD397" t="str">
            <v>0.00</v>
          </cell>
          <cell r="AE397" t="str">
            <v>0.00</v>
          </cell>
          <cell r="AF397">
            <v>0</v>
          </cell>
          <cell r="AG397">
            <v>0</v>
          </cell>
          <cell r="AH397">
            <v>0</v>
          </cell>
          <cell r="AI397" t="str">
            <v>Glucose Syrup-Flexi-43/40-02</v>
          </cell>
          <cell r="AJ397">
            <v>1000</v>
          </cell>
          <cell r="AK397">
            <v>665.87400000000002</v>
          </cell>
        </row>
        <row r="398">
          <cell r="C398" t="str">
            <v>M</v>
          </cell>
          <cell r="D398" t="str">
            <v>01450300AE</v>
          </cell>
          <cell r="E398" t="str">
            <v>Glucose Syrup-Flexi-43/41</v>
          </cell>
          <cell r="F398" t="str">
            <v>5320</v>
          </cell>
          <cell r="G398" t="str">
            <v>1</v>
          </cell>
          <cell r="H398" t="str">
            <v>1</v>
          </cell>
          <cell r="I398" t="str">
            <v>Glucose Syrup 42 DE 014553 /Flexitank</v>
          </cell>
          <cell r="J398" t="str">
            <v>TO</v>
          </cell>
          <cell r="K398" t="str">
            <v>0050</v>
          </cell>
          <cell r="L398" t="str">
            <v>L</v>
          </cell>
          <cell r="M398" t="str">
            <v>000000000000250160</v>
          </cell>
          <cell r="N398" t="str">
            <v>Hydrochloric  Acid 35%</v>
          </cell>
          <cell r="O398" t="str">
            <v>KG</v>
          </cell>
          <cell r="P398">
            <v>0</v>
          </cell>
          <cell r="Q398" t="str">
            <v>01.09.2009</v>
          </cell>
          <cell r="R398" t="str">
            <v>31.12.9999</v>
          </cell>
          <cell r="S398" t="str">
            <v>500000000106</v>
          </cell>
          <cell r="T398">
            <v>0</v>
          </cell>
          <cell r="U398">
            <v>0</v>
          </cell>
          <cell r="V398" t="str">
            <v>00000005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>X</v>
          </cell>
          <cell r="AB398">
            <v>0</v>
          </cell>
          <cell r="AC398">
            <v>0</v>
          </cell>
          <cell r="AD398" t="str">
            <v>0.00</v>
          </cell>
          <cell r="AE398" t="str">
            <v>0.00</v>
          </cell>
          <cell r="AF398">
            <v>0</v>
          </cell>
          <cell r="AG398">
            <v>0</v>
          </cell>
          <cell r="AH398">
            <v>0</v>
          </cell>
          <cell r="AI398" t="str">
            <v>Glucose Syrup-Flexi-43/40-02</v>
          </cell>
          <cell r="AJ398">
            <v>1000</v>
          </cell>
          <cell r="AK398">
            <v>38415.788999999997</v>
          </cell>
        </row>
        <row r="399">
          <cell r="C399" t="str">
            <v>M</v>
          </cell>
          <cell r="D399" t="str">
            <v>01450300AE</v>
          </cell>
          <cell r="E399" t="str">
            <v>Glucose Syrup-Flexi-43/41</v>
          </cell>
          <cell r="F399" t="str">
            <v>5320</v>
          </cell>
          <cell r="G399" t="str">
            <v>1</v>
          </cell>
          <cell r="H399" t="str">
            <v>1</v>
          </cell>
          <cell r="I399" t="str">
            <v>Glucose Syrup 42 DE 014553 /Flexitank</v>
          </cell>
          <cell r="J399" t="str">
            <v>TO</v>
          </cell>
          <cell r="K399" t="str">
            <v>0060</v>
          </cell>
          <cell r="L399" t="str">
            <v>L</v>
          </cell>
          <cell r="M399" t="str">
            <v>000000000000250187</v>
          </cell>
          <cell r="N399" t="str">
            <v>Sodium  Hydroxide (โซดาไฟ) 50%</v>
          </cell>
          <cell r="O399" t="str">
            <v>KG</v>
          </cell>
          <cell r="P399">
            <v>0</v>
          </cell>
          <cell r="Q399" t="str">
            <v>01.09.2009</v>
          </cell>
          <cell r="R399" t="str">
            <v>31.12.9999</v>
          </cell>
          <cell r="S399" t="str">
            <v>500000000106</v>
          </cell>
          <cell r="T399">
            <v>0</v>
          </cell>
          <cell r="U399">
            <v>0</v>
          </cell>
          <cell r="V399" t="str">
            <v>00000006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>X</v>
          </cell>
          <cell r="AB399">
            <v>0</v>
          </cell>
          <cell r="AC399">
            <v>0</v>
          </cell>
          <cell r="AD399" t="str">
            <v>0.00</v>
          </cell>
          <cell r="AE399" t="str">
            <v>0.00</v>
          </cell>
          <cell r="AF399">
            <v>0</v>
          </cell>
          <cell r="AG399">
            <v>0</v>
          </cell>
          <cell r="AH399">
            <v>0</v>
          </cell>
          <cell r="AI399" t="str">
            <v>Glucose Syrup-Flexi-43/40-02</v>
          </cell>
          <cell r="AJ399">
            <v>1000</v>
          </cell>
          <cell r="AK399">
            <v>34147.368000000002</v>
          </cell>
        </row>
        <row r="400">
          <cell r="C400" t="str">
            <v>M</v>
          </cell>
          <cell r="D400" t="str">
            <v>01450300AE</v>
          </cell>
          <cell r="E400" t="str">
            <v>Glucose Syrup-Flexi-43/41</v>
          </cell>
          <cell r="F400" t="str">
            <v>5320</v>
          </cell>
          <cell r="G400" t="str">
            <v>1</v>
          </cell>
          <cell r="H400" t="str">
            <v>1</v>
          </cell>
          <cell r="I400" t="str">
            <v>Glucose Syrup 42 DE 014553 /Flexitank</v>
          </cell>
          <cell r="J400" t="str">
            <v>TO</v>
          </cell>
          <cell r="K400" t="str">
            <v>0070</v>
          </cell>
          <cell r="L400" t="str">
            <v>L</v>
          </cell>
          <cell r="M400" t="str">
            <v>000000000000250631</v>
          </cell>
          <cell r="N400" t="str">
            <v>Activated Carbon S4W10LT-01 (20 kg/Bag)</v>
          </cell>
          <cell r="O400" t="str">
            <v>KG</v>
          </cell>
          <cell r="P400">
            <v>0</v>
          </cell>
          <cell r="Q400" t="str">
            <v>03.01.2013</v>
          </cell>
          <cell r="R400" t="str">
            <v>31.12.9999</v>
          </cell>
          <cell r="S400" t="str">
            <v>500000000603</v>
          </cell>
          <cell r="T400">
            <v>0</v>
          </cell>
          <cell r="U400">
            <v>0</v>
          </cell>
          <cell r="V400" t="str">
            <v>00000007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>X</v>
          </cell>
          <cell r="AB400">
            <v>0</v>
          </cell>
          <cell r="AC400">
            <v>0</v>
          </cell>
          <cell r="AD400" t="str">
            <v>0.00</v>
          </cell>
          <cell r="AE400" t="str">
            <v>0.00</v>
          </cell>
          <cell r="AF400">
            <v>0</v>
          </cell>
          <cell r="AG400">
            <v>0</v>
          </cell>
          <cell r="AH400">
            <v>0</v>
          </cell>
          <cell r="AI400" t="str">
            <v>Glucose Syrup-Flexi-43/40-02</v>
          </cell>
          <cell r="AJ400">
            <v>1000</v>
          </cell>
          <cell r="AK400">
            <v>225</v>
          </cell>
        </row>
        <row r="401">
          <cell r="C401" t="str">
            <v>M</v>
          </cell>
          <cell r="D401" t="str">
            <v>01450300AE</v>
          </cell>
          <cell r="E401" t="str">
            <v>Glucose Syrup-Flexi-43/41</v>
          </cell>
          <cell r="F401" t="str">
            <v>5320</v>
          </cell>
          <cell r="G401" t="str">
            <v>1</v>
          </cell>
          <cell r="H401" t="str">
            <v>1</v>
          </cell>
          <cell r="I401" t="str">
            <v>Glucose Syrup 42 DE 014553 /Flexitank</v>
          </cell>
          <cell r="J401" t="str">
            <v>TO</v>
          </cell>
          <cell r="K401" t="str">
            <v>0080</v>
          </cell>
          <cell r="L401" t="str">
            <v>L</v>
          </cell>
          <cell r="M401" t="str">
            <v>000000000000250814</v>
          </cell>
          <cell r="N401" t="str">
            <v>Filter Aid K700  20kg.</v>
          </cell>
          <cell r="O401" t="str">
            <v>KG</v>
          </cell>
          <cell r="P401">
            <v>0</v>
          </cell>
          <cell r="Q401" t="str">
            <v>01.09.2009</v>
          </cell>
          <cell r="R401" t="str">
            <v>31.12.9999</v>
          </cell>
          <cell r="S401" t="str">
            <v>500000000106</v>
          </cell>
          <cell r="T401">
            <v>0</v>
          </cell>
          <cell r="U401">
            <v>0</v>
          </cell>
          <cell r="V401" t="str">
            <v>00000008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>X</v>
          </cell>
          <cell r="AB401">
            <v>0</v>
          </cell>
          <cell r="AC401">
            <v>0</v>
          </cell>
          <cell r="AD401" t="str">
            <v>0.00</v>
          </cell>
          <cell r="AE401" t="str">
            <v>0.00</v>
          </cell>
          <cell r="AF401">
            <v>0</v>
          </cell>
          <cell r="AG401">
            <v>0</v>
          </cell>
          <cell r="AH401">
            <v>0</v>
          </cell>
          <cell r="AI401" t="str">
            <v>Glucose Syrup-Flexi-43/40-02</v>
          </cell>
          <cell r="AJ401">
            <v>1000</v>
          </cell>
          <cell r="AK401">
            <v>8536.8420000000006</v>
          </cell>
        </row>
        <row r="402">
          <cell r="C402" t="str">
            <v>M</v>
          </cell>
          <cell r="D402" t="str">
            <v>01450300AE</v>
          </cell>
          <cell r="E402" t="str">
            <v>Glucose Syrup-Flexi-43/41</v>
          </cell>
          <cell r="F402" t="str">
            <v>5320</v>
          </cell>
          <cell r="G402" t="str">
            <v>1</v>
          </cell>
          <cell r="H402" t="str">
            <v>1</v>
          </cell>
          <cell r="I402" t="str">
            <v>Glucose Syrup 42 DE 014553 /Flexitank</v>
          </cell>
          <cell r="J402" t="str">
            <v>TO</v>
          </cell>
          <cell r="K402" t="str">
            <v>0090</v>
          </cell>
          <cell r="L402" t="str">
            <v>L</v>
          </cell>
          <cell r="M402" t="str">
            <v>000000000000250162</v>
          </cell>
          <cell r="N402" t="str">
            <v>Sodium  Carbonate 20 Kg./Bag</v>
          </cell>
          <cell r="O402" t="str">
            <v>KG</v>
          </cell>
          <cell r="P402">
            <v>0</v>
          </cell>
          <cell r="Q402" t="str">
            <v>01.08.2010</v>
          </cell>
          <cell r="R402" t="str">
            <v>31.12.9999</v>
          </cell>
          <cell r="S402" t="str">
            <v>500000000480</v>
          </cell>
          <cell r="T402">
            <v>0</v>
          </cell>
          <cell r="U402">
            <v>0</v>
          </cell>
          <cell r="V402" t="str">
            <v>00000009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>X</v>
          </cell>
          <cell r="AB402">
            <v>0</v>
          </cell>
          <cell r="AC402">
            <v>0</v>
          </cell>
          <cell r="AD402" t="str">
            <v>0.00</v>
          </cell>
          <cell r="AE402" t="str">
            <v>0.00</v>
          </cell>
          <cell r="AF402">
            <v>0</v>
          </cell>
          <cell r="AG402">
            <v>0</v>
          </cell>
          <cell r="AH402">
            <v>0</v>
          </cell>
          <cell r="AI402" t="str">
            <v>Glucose Syrup-Flexi-43/40-02</v>
          </cell>
          <cell r="AJ402">
            <v>1000</v>
          </cell>
          <cell r="AK402">
            <v>597.57899999999995</v>
          </cell>
        </row>
        <row r="403">
          <cell r="C403" t="str">
            <v>M</v>
          </cell>
          <cell r="D403" t="str">
            <v>01450300AE</v>
          </cell>
          <cell r="E403" t="str">
            <v>Glucose Syrup-Flexi-43/41</v>
          </cell>
          <cell r="F403" t="str">
            <v>5320</v>
          </cell>
          <cell r="G403" t="str">
            <v>1</v>
          </cell>
          <cell r="H403" t="str">
            <v>1</v>
          </cell>
          <cell r="I403" t="str">
            <v>Glucose Syrup 42 DE 014553 /Flexitank</v>
          </cell>
          <cell r="J403" t="str">
            <v>TO</v>
          </cell>
          <cell r="K403" t="str">
            <v>0100</v>
          </cell>
          <cell r="L403" t="str">
            <v>L</v>
          </cell>
          <cell r="M403" t="str">
            <v>000000000000200053</v>
          </cell>
          <cell r="N403" t="str">
            <v>Treated Water</v>
          </cell>
          <cell r="O403" t="str">
            <v>M3</v>
          </cell>
          <cell r="P403" t="str">
            <v>X</v>
          </cell>
          <cell r="Q403" t="str">
            <v>01.09.2009</v>
          </cell>
          <cell r="R403" t="str">
            <v>31.12.9999</v>
          </cell>
          <cell r="S403" t="str">
            <v>500000000106</v>
          </cell>
          <cell r="T403">
            <v>0</v>
          </cell>
          <cell r="U403">
            <v>0</v>
          </cell>
          <cell r="V403" t="str">
            <v>00000010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>X</v>
          </cell>
          <cell r="AB403">
            <v>0</v>
          </cell>
          <cell r="AC403">
            <v>0</v>
          </cell>
          <cell r="AD403" t="str">
            <v>0.00</v>
          </cell>
          <cell r="AE403" t="str">
            <v>0.00</v>
          </cell>
          <cell r="AF403">
            <v>0</v>
          </cell>
          <cell r="AG403">
            <v>0</v>
          </cell>
          <cell r="AH403">
            <v>0</v>
          </cell>
          <cell r="AI403" t="str">
            <v>Glucose Syrup-Flexi-43/40-02</v>
          </cell>
          <cell r="AJ403">
            <v>1000</v>
          </cell>
          <cell r="AK403">
            <v>8536.8420000000006</v>
          </cell>
        </row>
        <row r="404">
          <cell r="C404" t="str">
            <v>M</v>
          </cell>
          <cell r="D404" t="str">
            <v>01450300AE</v>
          </cell>
          <cell r="E404" t="str">
            <v>Glucose Syrup-Flexi-43/41</v>
          </cell>
          <cell r="F404" t="str">
            <v>5320</v>
          </cell>
          <cell r="G404" t="str">
            <v>1</v>
          </cell>
          <cell r="H404" t="str">
            <v>1</v>
          </cell>
          <cell r="I404" t="str">
            <v>Glucose Syrup 42 DE 014553 /Flexitank</v>
          </cell>
          <cell r="J404" t="str">
            <v>TO</v>
          </cell>
          <cell r="K404" t="str">
            <v>0110</v>
          </cell>
          <cell r="L404" t="str">
            <v>L</v>
          </cell>
          <cell r="M404" t="str">
            <v>000000000000250176</v>
          </cell>
          <cell r="N404" t="str">
            <v>Electricity</v>
          </cell>
          <cell r="O404" t="str">
            <v>KWH</v>
          </cell>
          <cell r="P404">
            <v>0</v>
          </cell>
          <cell r="Q404" t="str">
            <v>01.09.2009</v>
          </cell>
          <cell r="R404" t="str">
            <v>31.12.9999</v>
          </cell>
          <cell r="S404" t="str">
            <v>500000000106</v>
          </cell>
          <cell r="T404">
            <v>0</v>
          </cell>
          <cell r="U404">
            <v>0</v>
          </cell>
          <cell r="V404" t="str">
            <v>00000011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>X</v>
          </cell>
          <cell r="AB404">
            <v>0</v>
          </cell>
          <cell r="AC404">
            <v>0</v>
          </cell>
          <cell r="AD404" t="str">
            <v>0.00</v>
          </cell>
          <cell r="AE404" t="str">
            <v>0.00</v>
          </cell>
          <cell r="AF404">
            <v>0</v>
          </cell>
          <cell r="AG404">
            <v>0</v>
          </cell>
          <cell r="AH404">
            <v>0</v>
          </cell>
          <cell r="AI404" t="str">
            <v>Glucose Syrup-Flexi-43/40-02</v>
          </cell>
          <cell r="AJ404">
            <v>1000</v>
          </cell>
          <cell r="AK404">
            <v>55489.474000000002</v>
          </cell>
        </row>
        <row r="405">
          <cell r="C405" t="str">
            <v>M</v>
          </cell>
          <cell r="D405" t="str">
            <v>01450300AE</v>
          </cell>
          <cell r="E405" t="str">
            <v>Glucose Syrup-Flexi-43/41</v>
          </cell>
          <cell r="F405" t="str">
            <v>5320</v>
          </cell>
          <cell r="G405" t="str">
            <v>1</v>
          </cell>
          <cell r="H405" t="str">
            <v>1</v>
          </cell>
          <cell r="I405" t="str">
            <v>Glucose Syrup 42 DE 014553 /Flexitank</v>
          </cell>
          <cell r="J405" t="str">
            <v>TO</v>
          </cell>
          <cell r="K405" t="str">
            <v>0120</v>
          </cell>
          <cell r="L405" t="str">
            <v>L</v>
          </cell>
          <cell r="M405" t="str">
            <v>000000000000200052</v>
          </cell>
          <cell r="N405" t="str">
            <v>Steam</v>
          </cell>
          <cell r="O405" t="str">
            <v>TO</v>
          </cell>
          <cell r="P405" t="str">
            <v>X</v>
          </cell>
          <cell r="Q405" t="str">
            <v>01.09.2009</v>
          </cell>
          <cell r="R405" t="str">
            <v>31.12.9999</v>
          </cell>
          <cell r="S405" t="str">
            <v>500000000106</v>
          </cell>
          <cell r="T405">
            <v>0</v>
          </cell>
          <cell r="U405">
            <v>0</v>
          </cell>
          <cell r="V405" t="str">
            <v>00000012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>X</v>
          </cell>
          <cell r="AB405">
            <v>0</v>
          </cell>
          <cell r="AC405">
            <v>0</v>
          </cell>
          <cell r="AD405" t="str">
            <v>0.00</v>
          </cell>
          <cell r="AE405" t="str">
            <v>0.00</v>
          </cell>
          <cell r="AF405">
            <v>0</v>
          </cell>
          <cell r="AG405">
            <v>0</v>
          </cell>
          <cell r="AH405">
            <v>0</v>
          </cell>
          <cell r="AI405" t="str">
            <v>Glucose Syrup-Flexi-43/40-02</v>
          </cell>
          <cell r="AJ405">
            <v>1000</v>
          </cell>
          <cell r="AK405">
            <v>1707.3679999999999</v>
          </cell>
        </row>
        <row r="406">
          <cell r="C406" t="str">
            <v>M</v>
          </cell>
          <cell r="D406" t="str">
            <v>01450300AE</v>
          </cell>
          <cell r="E406" t="str">
            <v>Glucose Syrup-Flexi-43/41</v>
          </cell>
          <cell r="F406" t="str">
            <v>5320</v>
          </cell>
          <cell r="G406" t="str">
            <v>1</v>
          </cell>
          <cell r="H406" t="str">
            <v>1</v>
          </cell>
          <cell r="I406" t="str">
            <v>Glucose Syrup 42 DE 014553 /Flexitank</v>
          </cell>
          <cell r="J406" t="str">
            <v>TO</v>
          </cell>
          <cell r="K406" t="str">
            <v>0130</v>
          </cell>
          <cell r="L406" t="str">
            <v>L</v>
          </cell>
          <cell r="M406" t="str">
            <v>000000000000600197</v>
          </cell>
          <cell r="N406" t="str">
            <v>Flexi bag with heating pad</v>
          </cell>
          <cell r="O406" t="str">
            <v>EA</v>
          </cell>
          <cell r="P406">
            <v>0</v>
          </cell>
          <cell r="Q406" t="str">
            <v>01.09.2009</v>
          </cell>
          <cell r="R406" t="str">
            <v>31.12.9999</v>
          </cell>
          <cell r="S406" t="str">
            <v>500000000106</v>
          </cell>
          <cell r="T406">
            <v>0</v>
          </cell>
          <cell r="U406">
            <v>0</v>
          </cell>
          <cell r="V406" t="str">
            <v>00000013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>X</v>
          </cell>
          <cell r="AB406">
            <v>0</v>
          </cell>
          <cell r="AC406">
            <v>0</v>
          </cell>
          <cell r="AD406" t="str">
            <v>0.00</v>
          </cell>
          <cell r="AE406" t="str">
            <v>0.00</v>
          </cell>
          <cell r="AF406">
            <v>0</v>
          </cell>
          <cell r="AG406">
            <v>0</v>
          </cell>
          <cell r="AH406">
            <v>0</v>
          </cell>
          <cell r="AI406" t="str">
            <v>Glucose Syrup-Flexi-43/40-02</v>
          </cell>
          <cell r="AJ406">
            <v>1000</v>
          </cell>
          <cell r="AK406">
            <v>41.667000000000002</v>
          </cell>
        </row>
        <row r="407">
          <cell r="C407" t="str">
            <v>M</v>
          </cell>
          <cell r="D407" t="str">
            <v>01450300AE</v>
          </cell>
          <cell r="E407" t="str">
            <v>Glucose Syrup-Flexi-43/41</v>
          </cell>
          <cell r="F407" t="str">
            <v>5320</v>
          </cell>
          <cell r="G407" t="str">
            <v>1</v>
          </cell>
          <cell r="H407" t="str">
            <v>1</v>
          </cell>
          <cell r="I407" t="str">
            <v>Glucose Syrup 42 DE 014553 /Flexitank</v>
          </cell>
          <cell r="J407" t="str">
            <v>TO</v>
          </cell>
          <cell r="K407" t="str">
            <v>0140</v>
          </cell>
          <cell r="L407" t="str">
            <v>L</v>
          </cell>
          <cell r="M407" t="str">
            <v>000000000000250750</v>
          </cell>
          <cell r="N407" t="str">
            <v>Activated Carbon YL303(20kg/bag)</v>
          </cell>
          <cell r="O407" t="str">
            <v>KG</v>
          </cell>
          <cell r="P407">
            <v>0</v>
          </cell>
          <cell r="Q407" t="str">
            <v>03.01.2013</v>
          </cell>
          <cell r="R407" t="str">
            <v>31.12.9999</v>
          </cell>
          <cell r="S407" t="str">
            <v>500000000603</v>
          </cell>
          <cell r="T407">
            <v>0</v>
          </cell>
          <cell r="U407">
            <v>0</v>
          </cell>
          <cell r="V407" t="str">
            <v>00000015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>X</v>
          </cell>
          <cell r="AB407">
            <v>0</v>
          </cell>
          <cell r="AC407">
            <v>0</v>
          </cell>
          <cell r="AD407" t="str">
            <v>0.00</v>
          </cell>
          <cell r="AE407" t="str">
            <v>0.00</v>
          </cell>
          <cell r="AF407">
            <v>0</v>
          </cell>
          <cell r="AG407">
            <v>0</v>
          </cell>
          <cell r="AH407">
            <v>0</v>
          </cell>
          <cell r="AI407" t="str">
            <v>Glucose Syrup-Flexi-43/40-02</v>
          </cell>
          <cell r="AJ407">
            <v>1000</v>
          </cell>
          <cell r="AK407">
            <v>675</v>
          </cell>
        </row>
        <row r="408">
          <cell r="C408" t="str">
            <v>M</v>
          </cell>
          <cell r="D408" t="str">
            <v>01450300OJ</v>
          </cell>
          <cell r="E408" t="str">
            <v>Glucose Syrup-MD-43/41</v>
          </cell>
          <cell r="F408" t="str">
            <v>5320</v>
          </cell>
          <cell r="G408" t="str">
            <v>1</v>
          </cell>
          <cell r="H408" t="str">
            <v>1</v>
          </cell>
          <cell r="I408" t="str">
            <v>GlucoseSyrup42DE014553/New Steel Drum</v>
          </cell>
          <cell r="J408" t="str">
            <v>TO</v>
          </cell>
          <cell r="K408" t="str">
            <v>0010</v>
          </cell>
          <cell r="L408" t="str">
            <v>L</v>
          </cell>
          <cell r="M408" t="str">
            <v>000000000000200050</v>
          </cell>
          <cell r="N408" t="str">
            <v>Slurry</v>
          </cell>
          <cell r="O408" t="str">
            <v>TO</v>
          </cell>
          <cell r="P408" t="str">
            <v>X</v>
          </cell>
          <cell r="Q408" t="str">
            <v>01.09.2009</v>
          </cell>
          <cell r="R408" t="str">
            <v>31.12.9999</v>
          </cell>
          <cell r="S408" t="str">
            <v>500000000106</v>
          </cell>
          <cell r="T408">
            <v>0</v>
          </cell>
          <cell r="U408">
            <v>0</v>
          </cell>
          <cell r="V408" t="str">
            <v>00000001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>X</v>
          </cell>
          <cell r="AB408">
            <v>0</v>
          </cell>
          <cell r="AC408">
            <v>0</v>
          </cell>
          <cell r="AD408" t="str">
            <v>0.00</v>
          </cell>
          <cell r="AE408" t="str">
            <v>0.00</v>
          </cell>
          <cell r="AF408">
            <v>0</v>
          </cell>
          <cell r="AG408">
            <v>0</v>
          </cell>
          <cell r="AH408">
            <v>0</v>
          </cell>
          <cell r="AI408" t="str">
            <v>Glucose Syrup-MD-43/40-01</v>
          </cell>
          <cell r="AJ408">
            <v>1000</v>
          </cell>
          <cell r="AK408">
            <v>1855.835</v>
          </cell>
        </row>
        <row r="409">
          <cell r="C409" t="str">
            <v>M</v>
          </cell>
          <cell r="D409" t="str">
            <v>01450300OJ</v>
          </cell>
          <cell r="E409" t="str">
            <v>Glucose Syrup-MD-43/41</v>
          </cell>
          <cell r="F409" t="str">
            <v>5320</v>
          </cell>
          <cell r="G409" t="str">
            <v>1</v>
          </cell>
          <cell r="H409" t="str">
            <v>1</v>
          </cell>
          <cell r="I409" t="str">
            <v>GlucoseSyrup42DE014553/New Steel Drum</v>
          </cell>
          <cell r="J409" t="str">
            <v>TO</v>
          </cell>
          <cell r="K409" t="str">
            <v>0020</v>
          </cell>
          <cell r="L409" t="str">
            <v>L</v>
          </cell>
          <cell r="M409" t="str">
            <v>000000000000250164</v>
          </cell>
          <cell r="N409" t="str">
            <v>Liquozyme Supra (gallon/30kg.)</v>
          </cell>
          <cell r="O409" t="str">
            <v>KG</v>
          </cell>
          <cell r="P409">
            <v>0</v>
          </cell>
          <cell r="Q409" t="str">
            <v>01.09.2009</v>
          </cell>
          <cell r="R409" t="str">
            <v>31.12.9999</v>
          </cell>
          <cell r="S409" t="str">
            <v>500000000106</v>
          </cell>
          <cell r="T409">
            <v>0</v>
          </cell>
          <cell r="U409">
            <v>0</v>
          </cell>
          <cell r="V409" t="str">
            <v>00000002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>X</v>
          </cell>
          <cell r="AB409">
            <v>0</v>
          </cell>
          <cell r="AC409">
            <v>0</v>
          </cell>
          <cell r="AD409" t="str">
            <v>0.00</v>
          </cell>
          <cell r="AE409" t="str">
            <v>0.00</v>
          </cell>
          <cell r="AF409">
            <v>0</v>
          </cell>
          <cell r="AG409">
            <v>0</v>
          </cell>
          <cell r="AH409">
            <v>0</v>
          </cell>
          <cell r="AI409" t="str">
            <v>Glucose Syrup-MD-43/40-01</v>
          </cell>
          <cell r="AJ409">
            <v>1000</v>
          </cell>
          <cell r="AK409">
            <v>512.21100000000001</v>
          </cell>
        </row>
        <row r="410">
          <cell r="C410" t="str">
            <v>M</v>
          </cell>
          <cell r="D410" t="str">
            <v>01450300OJ</v>
          </cell>
          <cell r="E410" t="str">
            <v>Glucose Syrup-MD-43/41</v>
          </cell>
          <cell r="F410" t="str">
            <v>5320</v>
          </cell>
          <cell r="G410" t="str">
            <v>1</v>
          </cell>
          <cell r="H410" t="str">
            <v>1</v>
          </cell>
          <cell r="I410" t="str">
            <v>GlucoseSyrup42DE014553/New Steel Drum</v>
          </cell>
          <cell r="J410" t="str">
            <v>TO</v>
          </cell>
          <cell r="K410" t="str">
            <v>0030</v>
          </cell>
          <cell r="L410" t="str">
            <v>L</v>
          </cell>
          <cell r="M410" t="str">
            <v>000000000000250158</v>
          </cell>
          <cell r="N410" t="str">
            <v>Fungamyl 800L (30kg / drum)</v>
          </cell>
          <cell r="O410" t="str">
            <v>KG</v>
          </cell>
          <cell r="P410">
            <v>0</v>
          </cell>
          <cell r="Q410" t="str">
            <v>01.09.2009</v>
          </cell>
          <cell r="R410" t="str">
            <v>31.12.9999</v>
          </cell>
          <cell r="S410" t="str">
            <v>500000000106</v>
          </cell>
          <cell r="T410">
            <v>0</v>
          </cell>
          <cell r="U410">
            <v>0</v>
          </cell>
          <cell r="V410" t="str">
            <v>00000003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>X</v>
          </cell>
          <cell r="AB410">
            <v>0</v>
          </cell>
          <cell r="AC410">
            <v>0</v>
          </cell>
          <cell r="AD410" t="str">
            <v>0.00</v>
          </cell>
          <cell r="AE410" t="str">
            <v>0.00</v>
          </cell>
          <cell r="AF410">
            <v>0</v>
          </cell>
          <cell r="AG410">
            <v>0</v>
          </cell>
          <cell r="AH410">
            <v>0</v>
          </cell>
          <cell r="AI410" t="str">
            <v>Glucose Syrup-MD-43/40-01</v>
          </cell>
          <cell r="AJ410">
            <v>1000</v>
          </cell>
          <cell r="AK410">
            <v>341.47399999999999</v>
          </cell>
        </row>
        <row r="411">
          <cell r="C411" t="str">
            <v>M</v>
          </cell>
          <cell r="D411" t="str">
            <v>01450300OJ</v>
          </cell>
          <cell r="E411" t="str">
            <v>Glucose Syrup-MD-43/41</v>
          </cell>
          <cell r="F411" t="str">
            <v>5320</v>
          </cell>
          <cell r="G411" t="str">
            <v>1</v>
          </cell>
          <cell r="H411" t="str">
            <v>1</v>
          </cell>
          <cell r="I411" t="str">
            <v>GlucoseSyrup42DE014553/New Steel Drum</v>
          </cell>
          <cell r="J411" t="str">
            <v>TO</v>
          </cell>
          <cell r="K411" t="str">
            <v>0040</v>
          </cell>
          <cell r="L411" t="str">
            <v>L</v>
          </cell>
          <cell r="M411" t="str">
            <v>000000000000250152</v>
          </cell>
          <cell r="N411" t="str">
            <v>Sodium Matabisulphite 25kg.</v>
          </cell>
          <cell r="O411" t="str">
            <v>KG</v>
          </cell>
          <cell r="P411">
            <v>0</v>
          </cell>
          <cell r="Q411" t="str">
            <v>01.09.2009</v>
          </cell>
          <cell r="R411" t="str">
            <v>31.12.9999</v>
          </cell>
          <cell r="S411" t="str">
            <v>500000000106</v>
          </cell>
          <cell r="T411">
            <v>0</v>
          </cell>
          <cell r="U411">
            <v>0</v>
          </cell>
          <cell r="V411" t="str">
            <v>00000004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>X</v>
          </cell>
          <cell r="AB411">
            <v>0</v>
          </cell>
          <cell r="AC411">
            <v>0</v>
          </cell>
          <cell r="AD411" t="str">
            <v>0.00</v>
          </cell>
          <cell r="AE411" t="str">
            <v>0.00</v>
          </cell>
          <cell r="AF411">
            <v>0</v>
          </cell>
          <cell r="AG411">
            <v>0</v>
          </cell>
          <cell r="AH411">
            <v>0</v>
          </cell>
          <cell r="AI411" t="str">
            <v>Glucose Syrup-MD-43/40-01</v>
          </cell>
          <cell r="AJ411">
            <v>1000</v>
          </cell>
          <cell r="AK411">
            <v>665.87400000000002</v>
          </cell>
        </row>
        <row r="412">
          <cell r="C412" t="str">
            <v>M</v>
          </cell>
          <cell r="D412" t="str">
            <v>01450300OJ</v>
          </cell>
          <cell r="E412" t="str">
            <v>Glucose Syrup-MD-43/41</v>
          </cell>
          <cell r="F412" t="str">
            <v>5320</v>
          </cell>
          <cell r="G412" t="str">
            <v>1</v>
          </cell>
          <cell r="H412" t="str">
            <v>1</v>
          </cell>
          <cell r="I412" t="str">
            <v>GlucoseSyrup42DE014553/New Steel Drum</v>
          </cell>
          <cell r="J412" t="str">
            <v>TO</v>
          </cell>
          <cell r="K412" t="str">
            <v>0050</v>
          </cell>
          <cell r="L412" t="str">
            <v>L</v>
          </cell>
          <cell r="M412" t="str">
            <v>000000000000250160</v>
          </cell>
          <cell r="N412" t="str">
            <v>Hydrochloric  Acid 35%</v>
          </cell>
          <cell r="O412" t="str">
            <v>KG</v>
          </cell>
          <cell r="P412">
            <v>0</v>
          </cell>
          <cell r="Q412" t="str">
            <v>01.09.2009</v>
          </cell>
          <cell r="R412" t="str">
            <v>31.12.9999</v>
          </cell>
          <cell r="S412" t="str">
            <v>500000000106</v>
          </cell>
          <cell r="T412">
            <v>0</v>
          </cell>
          <cell r="U412">
            <v>0</v>
          </cell>
          <cell r="V412" t="str">
            <v>00000005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>X</v>
          </cell>
          <cell r="AB412">
            <v>0</v>
          </cell>
          <cell r="AC412">
            <v>0</v>
          </cell>
          <cell r="AD412" t="str">
            <v>0.00</v>
          </cell>
          <cell r="AE412" t="str">
            <v>0.00</v>
          </cell>
          <cell r="AF412">
            <v>0</v>
          </cell>
          <cell r="AG412">
            <v>0</v>
          </cell>
          <cell r="AH412">
            <v>0</v>
          </cell>
          <cell r="AI412" t="str">
            <v>Glucose Syrup-MD-43/40-01</v>
          </cell>
          <cell r="AJ412">
            <v>1000</v>
          </cell>
          <cell r="AK412">
            <v>38415.788999999997</v>
          </cell>
        </row>
        <row r="413">
          <cell r="C413" t="str">
            <v>M</v>
          </cell>
          <cell r="D413" t="str">
            <v>01450300OJ</v>
          </cell>
          <cell r="E413" t="str">
            <v>Glucose Syrup-MD-43/41</v>
          </cell>
          <cell r="F413" t="str">
            <v>5320</v>
          </cell>
          <cell r="G413" t="str">
            <v>1</v>
          </cell>
          <cell r="H413" t="str">
            <v>1</v>
          </cell>
          <cell r="I413" t="str">
            <v>GlucoseSyrup42DE014553/New Steel Drum</v>
          </cell>
          <cell r="J413" t="str">
            <v>TO</v>
          </cell>
          <cell r="K413" t="str">
            <v>0060</v>
          </cell>
          <cell r="L413" t="str">
            <v>L</v>
          </cell>
          <cell r="M413" t="str">
            <v>000000000000250187</v>
          </cell>
          <cell r="N413" t="str">
            <v>Sodium  Hydroxide (โซดาไฟ) 50%</v>
          </cell>
          <cell r="O413" t="str">
            <v>KG</v>
          </cell>
          <cell r="P413">
            <v>0</v>
          </cell>
          <cell r="Q413" t="str">
            <v>01.09.2009</v>
          </cell>
          <cell r="R413" t="str">
            <v>31.12.9999</v>
          </cell>
          <cell r="S413" t="str">
            <v>500000000106</v>
          </cell>
          <cell r="T413">
            <v>0</v>
          </cell>
          <cell r="U413">
            <v>0</v>
          </cell>
          <cell r="V413" t="str">
            <v>00000006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>X</v>
          </cell>
          <cell r="AB413">
            <v>0</v>
          </cell>
          <cell r="AC413">
            <v>0</v>
          </cell>
          <cell r="AD413" t="str">
            <v>0.00</v>
          </cell>
          <cell r="AE413" t="str">
            <v>0.00</v>
          </cell>
          <cell r="AF413">
            <v>0</v>
          </cell>
          <cell r="AG413">
            <v>0</v>
          </cell>
          <cell r="AH413">
            <v>0</v>
          </cell>
          <cell r="AI413" t="str">
            <v>Glucose Syrup-MD-43/40-01</v>
          </cell>
          <cell r="AJ413">
            <v>1000</v>
          </cell>
          <cell r="AK413">
            <v>34147.368000000002</v>
          </cell>
        </row>
        <row r="414">
          <cell r="C414" t="str">
            <v>M</v>
          </cell>
          <cell r="D414" t="str">
            <v>01450300OJ</v>
          </cell>
          <cell r="E414" t="str">
            <v>Glucose Syrup-MD-43/41</v>
          </cell>
          <cell r="F414" t="str">
            <v>5320</v>
          </cell>
          <cell r="G414" t="str">
            <v>1</v>
          </cell>
          <cell r="H414" t="str">
            <v>1</v>
          </cell>
          <cell r="I414" t="str">
            <v>GlucoseSyrup42DE014553/New Steel Drum</v>
          </cell>
          <cell r="J414" t="str">
            <v>TO</v>
          </cell>
          <cell r="K414" t="str">
            <v>0070</v>
          </cell>
          <cell r="L414" t="str">
            <v>L</v>
          </cell>
          <cell r="M414" t="str">
            <v>000000000000250750</v>
          </cell>
          <cell r="N414" t="str">
            <v>Activated Carbon YL303(20kg/bag)</v>
          </cell>
          <cell r="O414" t="str">
            <v>KG</v>
          </cell>
          <cell r="P414">
            <v>0</v>
          </cell>
          <cell r="Q414" t="str">
            <v>06.12.2012</v>
          </cell>
          <cell r="R414" t="str">
            <v>31.12.9999</v>
          </cell>
          <cell r="S414" t="str">
            <v>500000000598</v>
          </cell>
          <cell r="T414">
            <v>0</v>
          </cell>
          <cell r="U414">
            <v>0</v>
          </cell>
          <cell r="V414" t="str">
            <v>00000007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>X</v>
          </cell>
          <cell r="AB414">
            <v>0</v>
          </cell>
          <cell r="AC414">
            <v>0</v>
          </cell>
          <cell r="AD414" t="str">
            <v>0.00</v>
          </cell>
          <cell r="AE414" t="str">
            <v>0.00</v>
          </cell>
          <cell r="AF414">
            <v>0</v>
          </cell>
          <cell r="AG414">
            <v>0</v>
          </cell>
          <cell r="AH414">
            <v>0</v>
          </cell>
          <cell r="AI414" t="str">
            <v>Glucose Syrup-MD-43/40-01</v>
          </cell>
          <cell r="AJ414">
            <v>1000</v>
          </cell>
          <cell r="AK414">
            <v>700</v>
          </cell>
        </row>
        <row r="415">
          <cell r="C415" t="str">
            <v>M</v>
          </cell>
          <cell r="D415" t="str">
            <v>01450300OJ</v>
          </cell>
          <cell r="E415" t="str">
            <v>Glucose Syrup-MD-43/41</v>
          </cell>
          <cell r="F415" t="str">
            <v>5320</v>
          </cell>
          <cell r="G415" t="str">
            <v>1</v>
          </cell>
          <cell r="H415" t="str">
            <v>1</v>
          </cell>
          <cell r="I415" t="str">
            <v>GlucoseSyrup42DE014553/New Steel Drum</v>
          </cell>
          <cell r="J415" t="str">
            <v>TO</v>
          </cell>
          <cell r="K415" t="str">
            <v>0080</v>
          </cell>
          <cell r="L415" t="str">
            <v>L</v>
          </cell>
          <cell r="M415" t="str">
            <v>000000000000250184</v>
          </cell>
          <cell r="N415" t="str">
            <v>Filter  Aid Celatom FW-14  20kg.</v>
          </cell>
          <cell r="O415" t="str">
            <v>KG</v>
          </cell>
          <cell r="P415">
            <v>0</v>
          </cell>
          <cell r="Q415" t="str">
            <v>01.09.2009</v>
          </cell>
          <cell r="R415" t="str">
            <v>31.12.9999</v>
          </cell>
          <cell r="S415" t="str">
            <v>500000000106</v>
          </cell>
          <cell r="T415">
            <v>0</v>
          </cell>
          <cell r="U415">
            <v>0</v>
          </cell>
          <cell r="V415" t="str">
            <v>00000008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>X</v>
          </cell>
          <cell r="AB415">
            <v>0</v>
          </cell>
          <cell r="AC415">
            <v>0</v>
          </cell>
          <cell r="AD415" t="str">
            <v>0.00</v>
          </cell>
          <cell r="AE415" t="str">
            <v>0.00</v>
          </cell>
          <cell r="AF415">
            <v>0</v>
          </cell>
          <cell r="AG415">
            <v>0</v>
          </cell>
          <cell r="AH415">
            <v>0</v>
          </cell>
          <cell r="AI415" t="str">
            <v>Glucose Syrup-MD-43/40-01</v>
          </cell>
          <cell r="AJ415">
            <v>1000</v>
          </cell>
          <cell r="AK415">
            <v>8536.8420000000006</v>
          </cell>
        </row>
        <row r="416">
          <cell r="C416" t="str">
            <v>M</v>
          </cell>
          <cell r="D416" t="str">
            <v>01450300OJ</v>
          </cell>
          <cell r="E416" t="str">
            <v>Glucose Syrup-MD-43/41</v>
          </cell>
          <cell r="F416" t="str">
            <v>5320</v>
          </cell>
          <cell r="G416" t="str">
            <v>1</v>
          </cell>
          <cell r="H416" t="str">
            <v>1</v>
          </cell>
          <cell r="I416" t="str">
            <v>GlucoseSyrup42DE014553/New Steel Drum</v>
          </cell>
          <cell r="J416" t="str">
            <v>TO</v>
          </cell>
          <cell r="K416" t="str">
            <v>0090</v>
          </cell>
          <cell r="L416" t="str">
            <v>L</v>
          </cell>
          <cell r="M416" t="str">
            <v>000000000000250162</v>
          </cell>
          <cell r="N416" t="str">
            <v>Sodium  Carbonate 20 Kg./Bag</v>
          </cell>
          <cell r="O416" t="str">
            <v>KG</v>
          </cell>
          <cell r="P416">
            <v>0</v>
          </cell>
          <cell r="Q416" t="str">
            <v>01.08.2010</v>
          </cell>
          <cell r="R416" t="str">
            <v>31.12.9999</v>
          </cell>
          <cell r="S416" t="str">
            <v>500000000480</v>
          </cell>
          <cell r="T416">
            <v>0</v>
          </cell>
          <cell r="U416">
            <v>0</v>
          </cell>
          <cell r="V416" t="str">
            <v>00000009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>X</v>
          </cell>
          <cell r="AB416">
            <v>0</v>
          </cell>
          <cell r="AC416">
            <v>0</v>
          </cell>
          <cell r="AD416" t="str">
            <v>0.00</v>
          </cell>
          <cell r="AE416" t="str">
            <v>0.00</v>
          </cell>
          <cell r="AF416">
            <v>0</v>
          </cell>
          <cell r="AG416">
            <v>0</v>
          </cell>
          <cell r="AH416">
            <v>0</v>
          </cell>
          <cell r="AI416" t="str">
            <v>Glucose Syrup-MD-43/40-01</v>
          </cell>
          <cell r="AJ416">
            <v>1000</v>
          </cell>
          <cell r="AK416">
            <v>597.57899999999995</v>
          </cell>
        </row>
        <row r="417">
          <cell r="C417" t="str">
            <v>M</v>
          </cell>
          <cell r="D417" t="str">
            <v>01450300OJ</v>
          </cell>
          <cell r="E417" t="str">
            <v>Glucose Syrup-MD-43/41</v>
          </cell>
          <cell r="F417" t="str">
            <v>5320</v>
          </cell>
          <cell r="G417" t="str">
            <v>1</v>
          </cell>
          <cell r="H417" t="str">
            <v>1</v>
          </cell>
          <cell r="I417" t="str">
            <v>GlucoseSyrup42DE014553/New Steel Drum</v>
          </cell>
          <cell r="J417" t="str">
            <v>TO</v>
          </cell>
          <cell r="K417" t="str">
            <v>0100</v>
          </cell>
          <cell r="L417" t="str">
            <v>L</v>
          </cell>
          <cell r="M417" t="str">
            <v>000000000000200053</v>
          </cell>
          <cell r="N417" t="str">
            <v>Treated Water</v>
          </cell>
          <cell r="O417" t="str">
            <v>M3</v>
          </cell>
          <cell r="P417" t="str">
            <v>X</v>
          </cell>
          <cell r="Q417" t="str">
            <v>01.09.2009</v>
          </cell>
          <cell r="R417" t="str">
            <v>31.12.9999</v>
          </cell>
          <cell r="S417" t="str">
            <v>500000000106</v>
          </cell>
          <cell r="T417">
            <v>0</v>
          </cell>
          <cell r="U417">
            <v>0</v>
          </cell>
          <cell r="V417" t="str">
            <v>00000010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>X</v>
          </cell>
          <cell r="AB417">
            <v>0</v>
          </cell>
          <cell r="AC417">
            <v>0</v>
          </cell>
          <cell r="AD417" t="str">
            <v>0.00</v>
          </cell>
          <cell r="AE417" t="str">
            <v>0.00</v>
          </cell>
          <cell r="AF417">
            <v>0</v>
          </cell>
          <cell r="AG417">
            <v>0</v>
          </cell>
          <cell r="AH417">
            <v>0</v>
          </cell>
          <cell r="AI417" t="str">
            <v>Glucose Syrup-MD-43/40-01</v>
          </cell>
          <cell r="AJ417">
            <v>1000</v>
          </cell>
          <cell r="AK417">
            <v>8536.8420000000006</v>
          </cell>
        </row>
        <row r="418">
          <cell r="C418" t="str">
            <v>M</v>
          </cell>
          <cell r="D418" t="str">
            <v>01450300OJ</v>
          </cell>
          <cell r="E418" t="str">
            <v>Glucose Syrup-MD-43/41</v>
          </cell>
          <cell r="F418" t="str">
            <v>5320</v>
          </cell>
          <cell r="G418" t="str">
            <v>1</v>
          </cell>
          <cell r="H418" t="str">
            <v>1</v>
          </cell>
          <cell r="I418" t="str">
            <v>GlucoseSyrup42DE014553/New Steel Drum</v>
          </cell>
          <cell r="J418" t="str">
            <v>TO</v>
          </cell>
          <cell r="K418" t="str">
            <v>0110</v>
          </cell>
          <cell r="L418" t="str">
            <v>L</v>
          </cell>
          <cell r="M418" t="str">
            <v>000000000000250176</v>
          </cell>
          <cell r="N418" t="str">
            <v>Electricity</v>
          </cell>
          <cell r="O418" t="str">
            <v>KWH</v>
          </cell>
          <cell r="P418">
            <v>0</v>
          </cell>
          <cell r="Q418" t="str">
            <v>01.09.2009</v>
          </cell>
          <cell r="R418" t="str">
            <v>31.12.9999</v>
          </cell>
          <cell r="S418" t="str">
            <v>500000000106</v>
          </cell>
          <cell r="T418">
            <v>0</v>
          </cell>
          <cell r="U418">
            <v>0</v>
          </cell>
          <cell r="V418" t="str">
            <v>00000011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>X</v>
          </cell>
          <cell r="AB418">
            <v>0</v>
          </cell>
          <cell r="AC418">
            <v>0</v>
          </cell>
          <cell r="AD418" t="str">
            <v>0.00</v>
          </cell>
          <cell r="AE418" t="str">
            <v>0.00</v>
          </cell>
          <cell r="AF418">
            <v>0</v>
          </cell>
          <cell r="AG418">
            <v>0</v>
          </cell>
          <cell r="AH418">
            <v>0</v>
          </cell>
          <cell r="AI418" t="str">
            <v>Glucose Syrup-MD-43/40-01</v>
          </cell>
          <cell r="AJ418">
            <v>1000</v>
          </cell>
          <cell r="AK418">
            <v>55489.474000000002</v>
          </cell>
        </row>
        <row r="419">
          <cell r="C419" t="str">
            <v>M</v>
          </cell>
          <cell r="D419" t="str">
            <v>01450300OJ</v>
          </cell>
          <cell r="E419" t="str">
            <v>Glucose Syrup-MD-43/41</v>
          </cell>
          <cell r="F419" t="str">
            <v>5320</v>
          </cell>
          <cell r="G419" t="str">
            <v>1</v>
          </cell>
          <cell r="H419" t="str">
            <v>1</v>
          </cell>
          <cell r="I419" t="str">
            <v>GlucoseSyrup42DE014553/New Steel Drum</v>
          </cell>
          <cell r="J419" t="str">
            <v>TO</v>
          </cell>
          <cell r="K419" t="str">
            <v>0120</v>
          </cell>
          <cell r="L419" t="str">
            <v>L</v>
          </cell>
          <cell r="M419" t="str">
            <v>000000000000200052</v>
          </cell>
          <cell r="N419" t="str">
            <v>Steam</v>
          </cell>
          <cell r="O419" t="str">
            <v>TO</v>
          </cell>
          <cell r="P419" t="str">
            <v>X</v>
          </cell>
          <cell r="Q419" t="str">
            <v>01.09.2009</v>
          </cell>
          <cell r="R419" t="str">
            <v>31.12.9999</v>
          </cell>
          <cell r="S419" t="str">
            <v>500000000106</v>
          </cell>
          <cell r="T419">
            <v>0</v>
          </cell>
          <cell r="U419">
            <v>0</v>
          </cell>
          <cell r="V419" t="str">
            <v>00000012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>X</v>
          </cell>
          <cell r="AB419">
            <v>0</v>
          </cell>
          <cell r="AC419">
            <v>0</v>
          </cell>
          <cell r="AD419" t="str">
            <v>0.00</v>
          </cell>
          <cell r="AE419" t="str">
            <v>0.00</v>
          </cell>
          <cell r="AF419">
            <v>0</v>
          </cell>
          <cell r="AG419">
            <v>0</v>
          </cell>
          <cell r="AH419">
            <v>0</v>
          </cell>
          <cell r="AI419" t="str">
            <v>Glucose Syrup-MD-43/40-01</v>
          </cell>
          <cell r="AJ419">
            <v>1000</v>
          </cell>
          <cell r="AK419">
            <v>1707.3679999999999</v>
          </cell>
        </row>
        <row r="420">
          <cell r="C420" t="str">
            <v>M</v>
          </cell>
          <cell r="D420" t="str">
            <v>01450300OJ</v>
          </cell>
          <cell r="E420" t="str">
            <v>Glucose Syrup-MD-43/41</v>
          </cell>
          <cell r="F420" t="str">
            <v>5320</v>
          </cell>
          <cell r="G420" t="str">
            <v>1</v>
          </cell>
          <cell r="H420" t="str">
            <v>1</v>
          </cell>
          <cell r="I420" t="str">
            <v>GlucoseSyrup42DE014553/New Steel Drum</v>
          </cell>
          <cell r="J420" t="str">
            <v>TO</v>
          </cell>
          <cell r="K420" t="str">
            <v>0130</v>
          </cell>
          <cell r="L420" t="str">
            <v>L</v>
          </cell>
          <cell r="M420" t="str">
            <v>000000000000600196</v>
          </cell>
          <cell r="N420" t="str">
            <v>Steel Drum 200 Lt. 2 Hole + Buker cover</v>
          </cell>
          <cell r="O420" t="str">
            <v>EA</v>
          </cell>
          <cell r="P420">
            <v>0</v>
          </cell>
          <cell r="Q420" t="str">
            <v>01.09.2009</v>
          </cell>
          <cell r="R420" t="str">
            <v>31.12.9999</v>
          </cell>
          <cell r="S420" t="str">
            <v>500000000106</v>
          </cell>
          <cell r="T420">
            <v>0</v>
          </cell>
          <cell r="U420">
            <v>0</v>
          </cell>
          <cell r="V420" t="str">
            <v>00000013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>X</v>
          </cell>
          <cell r="AB420">
            <v>0</v>
          </cell>
          <cell r="AC420">
            <v>0</v>
          </cell>
          <cell r="AD420" t="str">
            <v>0.00</v>
          </cell>
          <cell r="AE420" t="str">
            <v>0.00</v>
          </cell>
          <cell r="AF420">
            <v>0</v>
          </cell>
          <cell r="AG420">
            <v>0</v>
          </cell>
          <cell r="AH420">
            <v>0</v>
          </cell>
          <cell r="AI420" t="str">
            <v>Glucose Syrup-MD-43/40-01</v>
          </cell>
          <cell r="AJ420">
            <v>1000</v>
          </cell>
          <cell r="AK420">
            <v>3333.3330000000001</v>
          </cell>
        </row>
        <row r="421">
          <cell r="C421" t="str">
            <v>M</v>
          </cell>
          <cell r="D421" t="str">
            <v>01450301AB</v>
          </cell>
          <cell r="E421" t="str">
            <v>Glucose Syrup-BK-43/41-01</v>
          </cell>
          <cell r="F421" t="str">
            <v>5320</v>
          </cell>
          <cell r="G421" t="str">
            <v>1</v>
          </cell>
          <cell r="H421" t="str">
            <v>1</v>
          </cell>
          <cell r="I421" t="str">
            <v>Glucose Syrup 43 Be'/Tanker-RB</v>
          </cell>
          <cell r="J421" t="str">
            <v>TO</v>
          </cell>
          <cell r="K421" t="str">
            <v>0010</v>
          </cell>
          <cell r="L421" t="str">
            <v>L</v>
          </cell>
          <cell r="M421" t="str">
            <v>000000000000200050</v>
          </cell>
          <cell r="N421" t="str">
            <v>Slurry</v>
          </cell>
          <cell r="O421" t="str">
            <v>TO</v>
          </cell>
          <cell r="P421" t="str">
            <v>X</v>
          </cell>
          <cell r="Q421" t="str">
            <v>01.09.2009</v>
          </cell>
          <cell r="R421" t="str">
            <v>31.12.9999</v>
          </cell>
          <cell r="S421" t="str">
            <v>500000000106</v>
          </cell>
          <cell r="T421">
            <v>0</v>
          </cell>
          <cell r="U421">
            <v>0</v>
          </cell>
          <cell r="V421" t="str">
            <v>00000001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>X</v>
          </cell>
          <cell r="AB421">
            <v>0</v>
          </cell>
          <cell r="AC421">
            <v>0</v>
          </cell>
          <cell r="AD421" t="str">
            <v>0.00</v>
          </cell>
          <cell r="AE421" t="str">
            <v>0.00</v>
          </cell>
          <cell r="AF421">
            <v>0</v>
          </cell>
          <cell r="AG421">
            <v>0</v>
          </cell>
          <cell r="AH421">
            <v>0</v>
          </cell>
          <cell r="AI421" t="str">
            <v>Glucose Syrup-BK-43/41-01</v>
          </cell>
          <cell r="AJ421">
            <v>1000</v>
          </cell>
          <cell r="AK421">
            <v>1869.5650000000001</v>
          </cell>
        </row>
        <row r="422">
          <cell r="C422" t="str">
            <v>M</v>
          </cell>
          <cell r="D422" t="str">
            <v>01450301AB</v>
          </cell>
          <cell r="E422" t="str">
            <v>Glucose Syrup-BK-43/41-01</v>
          </cell>
          <cell r="F422" t="str">
            <v>5320</v>
          </cell>
          <cell r="G422" t="str">
            <v>1</v>
          </cell>
          <cell r="H422" t="str">
            <v>1</v>
          </cell>
          <cell r="I422" t="str">
            <v>Glucose Syrup 43 Be'/Tanker-RB</v>
          </cell>
          <cell r="J422" t="str">
            <v>TO</v>
          </cell>
          <cell r="K422" t="str">
            <v>0020</v>
          </cell>
          <cell r="L422" t="str">
            <v>L</v>
          </cell>
          <cell r="M422" t="str">
            <v>000000000000250164</v>
          </cell>
          <cell r="N422" t="str">
            <v>Liquozyme Supra (gallon/30kg.)</v>
          </cell>
          <cell r="O422" t="str">
            <v>KG</v>
          </cell>
          <cell r="P422">
            <v>0</v>
          </cell>
          <cell r="Q422" t="str">
            <v>01.09.2009</v>
          </cell>
          <cell r="R422" t="str">
            <v>31.12.9999</v>
          </cell>
          <cell r="S422" t="str">
            <v>500000000106</v>
          </cell>
          <cell r="T422">
            <v>0</v>
          </cell>
          <cell r="U422">
            <v>0</v>
          </cell>
          <cell r="V422" t="str">
            <v>00000002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>X</v>
          </cell>
          <cell r="AB422">
            <v>0</v>
          </cell>
          <cell r="AC422">
            <v>0</v>
          </cell>
          <cell r="AD422" t="str">
            <v>0.00</v>
          </cell>
          <cell r="AE422" t="str">
            <v>0.00</v>
          </cell>
          <cell r="AF422">
            <v>0</v>
          </cell>
          <cell r="AG422">
            <v>0</v>
          </cell>
          <cell r="AH422">
            <v>0</v>
          </cell>
          <cell r="AI422" t="str">
            <v>Glucose Syrup-BK-43/41-01</v>
          </cell>
          <cell r="AJ422">
            <v>1000</v>
          </cell>
          <cell r="AK422">
            <v>516</v>
          </cell>
        </row>
        <row r="423">
          <cell r="C423" t="str">
            <v>M</v>
          </cell>
          <cell r="D423" t="str">
            <v>01450301AB</v>
          </cell>
          <cell r="E423" t="str">
            <v>Glucose Syrup-BK-43/41-01</v>
          </cell>
          <cell r="F423" t="str">
            <v>5320</v>
          </cell>
          <cell r="G423" t="str">
            <v>1</v>
          </cell>
          <cell r="H423" t="str">
            <v>1</v>
          </cell>
          <cell r="I423" t="str">
            <v>Glucose Syrup 43 Be'/Tanker-RB</v>
          </cell>
          <cell r="J423" t="str">
            <v>TO</v>
          </cell>
          <cell r="K423" t="str">
            <v>0030</v>
          </cell>
          <cell r="L423" t="str">
            <v>L</v>
          </cell>
          <cell r="M423" t="str">
            <v>000000000000250158</v>
          </cell>
          <cell r="N423" t="str">
            <v>Fungamyl 800L (30kg / drum)</v>
          </cell>
          <cell r="O423" t="str">
            <v>KG</v>
          </cell>
          <cell r="P423">
            <v>0</v>
          </cell>
          <cell r="Q423" t="str">
            <v>01.09.2009</v>
          </cell>
          <cell r="R423" t="str">
            <v>31.12.9999</v>
          </cell>
          <cell r="S423" t="str">
            <v>500000000106</v>
          </cell>
          <cell r="T423">
            <v>0</v>
          </cell>
          <cell r="U423">
            <v>0</v>
          </cell>
          <cell r="V423" t="str">
            <v>00000003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>X</v>
          </cell>
          <cell r="AB423">
            <v>0</v>
          </cell>
          <cell r="AC423">
            <v>0</v>
          </cell>
          <cell r="AD423" t="str">
            <v>0.00</v>
          </cell>
          <cell r="AE423" t="str">
            <v>0.00</v>
          </cell>
          <cell r="AF423">
            <v>0</v>
          </cell>
          <cell r="AG423">
            <v>0</v>
          </cell>
          <cell r="AH423">
            <v>0</v>
          </cell>
          <cell r="AI423" t="str">
            <v>Glucose Syrup-BK-43/41-01</v>
          </cell>
          <cell r="AJ423">
            <v>1000</v>
          </cell>
          <cell r="AK423">
            <v>344</v>
          </cell>
        </row>
        <row r="424">
          <cell r="C424" t="str">
            <v>M</v>
          </cell>
          <cell r="D424" t="str">
            <v>01450301AB</v>
          </cell>
          <cell r="E424" t="str">
            <v>Glucose Syrup-BK-43/41-01</v>
          </cell>
          <cell r="F424" t="str">
            <v>5320</v>
          </cell>
          <cell r="G424" t="str">
            <v>1</v>
          </cell>
          <cell r="H424" t="str">
            <v>1</v>
          </cell>
          <cell r="I424" t="str">
            <v>Glucose Syrup 43 Be'/Tanker-RB</v>
          </cell>
          <cell r="J424" t="str">
            <v>TO</v>
          </cell>
          <cell r="K424" t="str">
            <v>0040</v>
          </cell>
          <cell r="L424" t="str">
            <v>L</v>
          </cell>
          <cell r="M424" t="str">
            <v>000000000000250152</v>
          </cell>
          <cell r="N424" t="str">
            <v>Sodium Matabisulphite 25kg.</v>
          </cell>
          <cell r="O424" t="str">
            <v>KG</v>
          </cell>
          <cell r="P424">
            <v>0</v>
          </cell>
          <cell r="Q424" t="str">
            <v>01.09.2009</v>
          </cell>
          <cell r="R424" t="str">
            <v>31.12.9999</v>
          </cell>
          <cell r="S424" t="str">
            <v>500000000106</v>
          </cell>
          <cell r="T424">
            <v>0</v>
          </cell>
          <cell r="U424">
            <v>0</v>
          </cell>
          <cell r="V424" t="str">
            <v>00000004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>X</v>
          </cell>
          <cell r="AB424">
            <v>0</v>
          </cell>
          <cell r="AC424">
            <v>0</v>
          </cell>
          <cell r="AD424" t="str">
            <v>0.00</v>
          </cell>
          <cell r="AE424" t="str">
            <v>0.00</v>
          </cell>
          <cell r="AF424">
            <v>0</v>
          </cell>
          <cell r="AG424">
            <v>0</v>
          </cell>
          <cell r="AH424">
            <v>0</v>
          </cell>
          <cell r="AI424" t="str">
            <v>Glucose Syrup-BK-43/41-01</v>
          </cell>
          <cell r="AJ424">
            <v>1000</v>
          </cell>
          <cell r="AK424">
            <v>670.8</v>
          </cell>
        </row>
        <row r="425">
          <cell r="C425" t="str">
            <v>M</v>
          </cell>
          <cell r="D425" t="str">
            <v>01450301AB</v>
          </cell>
          <cell r="E425" t="str">
            <v>Glucose Syrup-BK-43/41-01</v>
          </cell>
          <cell r="F425" t="str">
            <v>5320</v>
          </cell>
          <cell r="G425" t="str">
            <v>1</v>
          </cell>
          <cell r="H425" t="str">
            <v>1</v>
          </cell>
          <cell r="I425" t="str">
            <v>Glucose Syrup 43 Be'/Tanker-RB</v>
          </cell>
          <cell r="J425" t="str">
            <v>TO</v>
          </cell>
          <cell r="K425" t="str">
            <v>0050</v>
          </cell>
          <cell r="L425" t="str">
            <v>L</v>
          </cell>
          <cell r="M425" t="str">
            <v>000000000000250160</v>
          </cell>
          <cell r="N425" t="str">
            <v>Hydrochloric  Acid 35%</v>
          </cell>
          <cell r="O425" t="str">
            <v>KG</v>
          </cell>
          <cell r="P425">
            <v>0</v>
          </cell>
          <cell r="Q425" t="str">
            <v>01.09.2009</v>
          </cell>
          <cell r="R425" t="str">
            <v>31.12.9999</v>
          </cell>
          <cell r="S425" t="str">
            <v>500000000106</v>
          </cell>
          <cell r="T425">
            <v>0</v>
          </cell>
          <cell r="U425">
            <v>0</v>
          </cell>
          <cell r="V425" t="str">
            <v>00000005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>X</v>
          </cell>
          <cell r="AB425">
            <v>0</v>
          </cell>
          <cell r="AC425">
            <v>0</v>
          </cell>
          <cell r="AD425" t="str">
            <v>0.00</v>
          </cell>
          <cell r="AE425" t="str">
            <v>0.00</v>
          </cell>
          <cell r="AF425">
            <v>0</v>
          </cell>
          <cell r="AG425">
            <v>0</v>
          </cell>
          <cell r="AH425">
            <v>0</v>
          </cell>
          <cell r="AI425" t="str">
            <v>Glucose Syrup-BK-43/41-01</v>
          </cell>
          <cell r="AJ425">
            <v>1000</v>
          </cell>
          <cell r="AK425">
            <v>38700</v>
          </cell>
        </row>
        <row r="426">
          <cell r="C426" t="str">
            <v>M</v>
          </cell>
          <cell r="D426" t="str">
            <v>01450301AB</v>
          </cell>
          <cell r="E426" t="str">
            <v>Glucose Syrup-BK-43/41-01</v>
          </cell>
          <cell r="F426" t="str">
            <v>5320</v>
          </cell>
          <cell r="G426" t="str">
            <v>1</v>
          </cell>
          <cell r="H426" t="str">
            <v>1</v>
          </cell>
          <cell r="I426" t="str">
            <v>Glucose Syrup 43 Be'/Tanker-RB</v>
          </cell>
          <cell r="J426" t="str">
            <v>TO</v>
          </cell>
          <cell r="K426" t="str">
            <v>0060</v>
          </cell>
          <cell r="L426" t="str">
            <v>L</v>
          </cell>
          <cell r="M426" t="str">
            <v>000000000000250187</v>
          </cell>
          <cell r="N426" t="str">
            <v>Sodium  Hydroxide (โซดาไฟ) 50%</v>
          </cell>
          <cell r="O426" t="str">
            <v>KG</v>
          </cell>
          <cell r="P426">
            <v>0</v>
          </cell>
          <cell r="Q426" t="str">
            <v>01.09.2009</v>
          </cell>
          <cell r="R426" t="str">
            <v>31.12.9999</v>
          </cell>
          <cell r="S426" t="str">
            <v>500000000106</v>
          </cell>
          <cell r="T426">
            <v>0</v>
          </cell>
          <cell r="U426">
            <v>0</v>
          </cell>
          <cell r="V426" t="str">
            <v>00000006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>X</v>
          </cell>
          <cell r="AB426">
            <v>0</v>
          </cell>
          <cell r="AC426">
            <v>0</v>
          </cell>
          <cell r="AD426" t="str">
            <v>0.00</v>
          </cell>
          <cell r="AE426" t="str">
            <v>0.00</v>
          </cell>
          <cell r="AF426">
            <v>0</v>
          </cell>
          <cell r="AG426">
            <v>0</v>
          </cell>
          <cell r="AH426">
            <v>0</v>
          </cell>
          <cell r="AI426" t="str">
            <v>Glucose Syrup-BK-43/41-01</v>
          </cell>
          <cell r="AJ426">
            <v>1000</v>
          </cell>
          <cell r="AK426">
            <v>34400</v>
          </cell>
        </row>
        <row r="427">
          <cell r="C427" t="str">
            <v>M</v>
          </cell>
          <cell r="D427" t="str">
            <v>01450301AB</v>
          </cell>
          <cell r="E427" t="str">
            <v>Glucose Syrup-BK-43/41-01</v>
          </cell>
          <cell r="F427" t="str">
            <v>5320</v>
          </cell>
          <cell r="G427" t="str">
            <v>1</v>
          </cell>
          <cell r="H427" t="str">
            <v>1</v>
          </cell>
          <cell r="I427" t="str">
            <v>Glucose Syrup 43 Be'/Tanker-RB</v>
          </cell>
          <cell r="J427" t="str">
            <v>TO</v>
          </cell>
          <cell r="K427" t="str">
            <v>0080</v>
          </cell>
          <cell r="L427" t="str">
            <v>L</v>
          </cell>
          <cell r="M427" t="str">
            <v>000000000000250814</v>
          </cell>
          <cell r="N427" t="str">
            <v>Filter Aid K700  20kg.</v>
          </cell>
          <cell r="O427" t="str">
            <v>KG</v>
          </cell>
          <cell r="P427">
            <v>0</v>
          </cell>
          <cell r="Q427" t="str">
            <v>01.09.2009</v>
          </cell>
          <cell r="R427" t="str">
            <v>31.12.9999</v>
          </cell>
          <cell r="S427" t="str">
            <v>500000000106</v>
          </cell>
          <cell r="T427">
            <v>0</v>
          </cell>
          <cell r="U427">
            <v>0</v>
          </cell>
          <cell r="V427" t="str">
            <v>00000008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>X</v>
          </cell>
          <cell r="AB427">
            <v>0</v>
          </cell>
          <cell r="AC427">
            <v>0</v>
          </cell>
          <cell r="AD427" t="str">
            <v>0.00</v>
          </cell>
          <cell r="AE427" t="str">
            <v>0.00</v>
          </cell>
          <cell r="AF427">
            <v>0</v>
          </cell>
          <cell r="AG427">
            <v>0</v>
          </cell>
          <cell r="AH427">
            <v>0</v>
          </cell>
          <cell r="AI427" t="str">
            <v>Glucose Syrup-BK-43/41-01</v>
          </cell>
          <cell r="AJ427">
            <v>1000</v>
          </cell>
          <cell r="AK427">
            <v>8600</v>
          </cell>
        </row>
        <row r="428">
          <cell r="C428" t="str">
            <v>M</v>
          </cell>
          <cell r="D428" t="str">
            <v>01450301AB</v>
          </cell>
          <cell r="E428" t="str">
            <v>Glucose Syrup-BK-43/41-01</v>
          </cell>
          <cell r="F428" t="str">
            <v>5320</v>
          </cell>
          <cell r="G428" t="str">
            <v>1</v>
          </cell>
          <cell r="H428" t="str">
            <v>1</v>
          </cell>
          <cell r="I428" t="str">
            <v>Glucose Syrup 43 Be'/Tanker-RB</v>
          </cell>
          <cell r="J428" t="str">
            <v>TO</v>
          </cell>
          <cell r="K428" t="str">
            <v>0090</v>
          </cell>
          <cell r="L428" t="str">
            <v>L</v>
          </cell>
          <cell r="M428" t="str">
            <v>000000000000250162</v>
          </cell>
          <cell r="N428" t="str">
            <v>Sodium  Carbonate 20 Kg./Bag</v>
          </cell>
          <cell r="O428" t="str">
            <v>KG</v>
          </cell>
          <cell r="P428">
            <v>0</v>
          </cell>
          <cell r="Q428" t="str">
            <v>01.08.2010</v>
          </cell>
          <cell r="R428" t="str">
            <v>31.12.9999</v>
          </cell>
          <cell r="S428" t="str">
            <v>500000000480</v>
          </cell>
          <cell r="T428">
            <v>0</v>
          </cell>
          <cell r="U428">
            <v>0</v>
          </cell>
          <cell r="V428" t="str">
            <v>00000009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>X</v>
          </cell>
          <cell r="AB428">
            <v>0</v>
          </cell>
          <cell r="AC428">
            <v>0</v>
          </cell>
          <cell r="AD428" t="str">
            <v>0.00</v>
          </cell>
          <cell r="AE428" t="str">
            <v>0.00</v>
          </cell>
          <cell r="AF428">
            <v>0</v>
          </cell>
          <cell r="AG428">
            <v>0</v>
          </cell>
          <cell r="AH428">
            <v>0</v>
          </cell>
          <cell r="AI428" t="str">
            <v>Glucose Syrup-BK-43/41-01</v>
          </cell>
          <cell r="AJ428">
            <v>1000</v>
          </cell>
          <cell r="AK428">
            <v>602</v>
          </cell>
        </row>
        <row r="429">
          <cell r="C429" t="str">
            <v>M</v>
          </cell>
          <cell r="D429" t="str">
            <v>01450301AB</v>
          </cell>
          <cell r="E429" t="str">
            <v>Glucose Syrup-BK-43/41-01</v>
          </cell>
          <cell r="F429" t="str">
            <v>5320</v>
          </cell>
          <cell r="G429" t="str">
            <v>1</v>
          </cell>
          <cell r="H429" t="str">
            <v>1</v>
          </cell>
          <cell r="I429" t="str">
            <v>Glucose Syrup 43 Be'/Tanker-RB</v>
          </cell>
          <cell r="J429" t="str">
            <v>TO</v>
          </cell>
          <cell r="K429" t="str">
            <v>0100</v>
          </cell>
          <cell r="L429" t="str">
            <v>L</v>
          </cell>
          <cell r="M429" t="str">
            <v>000000000000200053</v>
          </cell>
          <cell r="N429" t="str">
            <v>Treated Water</v>
          </cell>
          <cell r="O429" t="str">
            <v>M3</v>
          </cell>
          <cell r="P429" t="str">
            <v>X</v>
          </cell>
          <cell r="Q429" t="str">
            <v>01.09.2009</v>
          </cell>
          <cell r="R429" t="str">
            <v>31.12.9999</v>
          </cell>
          <cell r="S429" t="str">
            <v>500000000106</v>
          </cell>
          <cell r="T429">
            <v>0</v>
          </cell>
          <cell r="U429">
            <v>0</v>
          </cell>
          <cell r="V429" t="str">
            <v>00000010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>X</v>
          </cell>
          <cell r="AB429">
            <v>0</v>
          </cell>
          <cell r="AC429">
            <v>0</v>
          </cell>
          <cell r="AD429" t="str">
            <v>0.00</v>
          </cell>
          <cell r="AE429" t="str">
            <v>0.00</v>
          </cell>
          <cell r="AF429">
            <v>0</v>
          </cell>
          <cell r="AG429">
            <v>0</v>
          </cell>
          <cell r="AH429">
            <v>0</v>
          </cell>
          <cell r="AI429" t="str">
            <v>Glucose Syrup-BK-43/41-01</v>
          </cell>
          <cell r="AJ429">
            <v>1000</v>
          </cell>
          <cell r="AK429">
            <v>8600</v>
          </cell>
        </row>
        <row r="430">
          <cell r="C430" t="str">
            <v>M</v>
          </cell>
          <cell r="D430" t="str">
            <v>01450301AB</v>
          </cell>
          <cell r="E430" t="str">
            <v>Glucose Syrup-BK-43/41-01</v>
          </cell>
          <cell r="F430" t="str">
            <v>5320</v>
          </cell>
          <cell r="G430" t="str">
            <v>1</v>
          </cell>
          <cell r="H430" t="str">
            <v>1</v>
          </cell>
          <cell r="I430" t="str">
            <v>Glucose Syrup 43 Be'/Tanker-RB</v>
          </cell>
          <cell r="J430" t="str">
            <v>TO</v>
          </cell>
          <cell r="K430" t="str">
            <v>0110</v>
          </cell>
          <cell r="L430" t="str">
            <v>L</v>
          </cell>
          <cell r="M430" t="str">
            <v>000000000000250176</v>
          </cell>
          <cell r="N430" t="str">
            <v>Electricity</v>
          </cell>
          <cell r="O430" t="str">
            <v>KWH</v>
          </cell>
          <cell r="P430">
            <v>0</v>
          </cell>
          <cell r="Q430" t="str">
            <v>01.09.2009</v>
          </cell>
          <cell r="R430" t="str">
            <v>31.12.9999</v>
          </cell>
          <cell r="S430" t="str">
            <v>500000000106</v>
          </cell>
          <cell r="T430">
            <v>0</v>
          </cell>
          <cell r="U430">
            <v>0</v>
          </cell>
          <cell r="V430" t="str">
            <v>00000011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>X</v>
          </cell>
          <cell r="AB430">
            <v>0</v>
          </cell>
          <cell r="AC430">
            <v>0</v>
          </cell>
          <cell r="AD430" t="str">
            <v>0.00</v>
          </cell>
          <cell r="AE430" t="str">
            <v>0.00</v>
          </cell>
          <cell r="AF430">
            <v>0</v>
          </cell>
          <cell r="AG430">
            <v>0</v>
          </cell>
          <cell r="AH430">
            <v>0</v>
          </cell>
          <cell r="AI430" t="str">
            <v>Glucose Syrup-BK-43/41-01</v>
          </cell>
          <cell r="AJ430">
            <v>1000</v>
          </cell>
          <cell r="AK430">
            <v>55900</v>
          </cell>
        </row>
        <row r="431">
          <cell r="C431" t="str">
            <v>M</v>
          </cell>
          <cell r="D431" t="str">
            <v>01450301AB</v>
          </cell>
          <cell r="E431" t="str">
            <v>Glucose Syrup-BK-43/41-01</v>
          </cell>
          <cell r="F431" t="str">
            <v>5320</v>
          </cell>
          <cell r="G431" t="str">
            <v>1</v>
          </cell>
          <cell r="H431" t="str">
            <v>1</v>
          </cell>
          <cell r="I431" t="str">
            <v>Glucose Syrup 43 Be'/Tanker-RB</v>
          </cell>
          <cell r="J431" t="str">
            <v>TO</v>
          </cell>
          <cell r="K431" t="str">
            <v>0120</v>
          </cell>
          <cell r="L431" t="str">
            <v>L</v>
          </cell>
          <cell r="M431" t="str">
            <v>000000000000200052</v>
          </cell>
          <cell r="N431" t="str">
            <v>Steam</v>
          </cell>
          <cell r="O431" t="str">
            <v>TO</v>
          </cell>
          <cell r="P431" t="str">
            <v>X</v>
          </cell>
          <cell r="Q431" t="str">
            <v>01.09.2009</v>
          </cell>
          <cell r="R431" t="str">
            <v>31.12.9999</v>
          </cell>
          <cell r="S431" t="str">
            <v>500000000106</v>
          </cell>
          <cell r="T431">
            <v>0</v>
          </cell>
          <cell r="U431">
            <v>0</v>
          </cell>
          <cell r="V431" t="str">
            <v>00000012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>X</v>
          </cell>
          <cell r="AB431">
            <v>0</v>
          </cell>
          <cell r="AC431">
            <v>0</v>
          </cell>
          <cell r="AD431" t="str">
            <v>0.00</v>
          </cell>
          <cell r="AE431" t="str">
            <v>0.00</v>
          </cell>
          <cell r="AF431">
            <v>0</v>
          </cell>
          <cell r="AG431">
            <v>0</v>
          </cell>
          <cell r="AH431">
            <v>0</v>
          </cell>
          <cell r="AI431" t="str">
            <v>Glucose Syrup-BK-43/41-01</v>
          </cell>
          <cell r="AJ431">
            <v>1000</v>
          </cell>
          <cell r="AK431">
            <v>1720</v>
          </cell>
        </row>
        <row r="432">
          <cell r="C432" t="str">
            <v>M</v>
          </cell>
          <cell r="D432" t="str">
            <v>01450301AB</v>
          </cell>
          <cell r="E432" t="str">
            <v>Glucose Syrup-BK-43/41-01</v>
          </cell>
          <cell r="F432" t="str">
            <v>5320</v>
          </cell>
          <cell r="G432" t="str">
            <v>1</v>
          </cell>
          <cell r="H432" t="str">
            <v>1</v>
          </cell>
          <cell r="I432" t="str">
            <v>Glucose Syrup 43 Be'/Tanker-RB</v>
          </cell>
          <cell r="J432" t="str">
            <v>TO</v>
          </cell>
          <cell r="K432" t="str">
            <v>0130</v>
          </cell>
          <cell r="L432" t="str">
            <v>L</v>
          </cell>
          <cell r="M432" t="str">
            <v>000000000000250750</v>
          </cell>
          <cell r="N432" t="str">
            <v>Activated Carbon YL303(20kg/bag)</v>
          </cell>
          <cell r="O432" t="str">
            <v>KG</v>
          </cell>
          <cell r="P432">
            <v>0</v>
          </cell>
          <cell r="Q432" t="str">
            <v>03.01.2013</v>
          </cell>
          <cell r="R432" t="str">
            <v>31.12.9999</v>
          </cell>
          <cell r="S432" t="str">
            <v>500000000603</v>
          </cell>
          <cell r="T432">
            <v>0</v>
          </cell>
          <cell r="U432">
            <v>0</v>
          </cell>
          <cell r="V432" t="str">
            <v>00000014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>X</v>
          </cell>
          <cell r="AB432">
            <v>0</v>
          </cell>
          <cell r="AC432">
            <v>0</v>
          </cell>
          <cell r="AD432" t="str">
            <v>0.00</v>
          </cell>
          <cell r="AE432" t="str">
            <v>0.00</v>
          </cell>
          <cell r="AF432">
            <v>0</v>
          </cell>
          <cell r="AG432">
            <v>0</v>
          </cell>
          <cell r="AH432">
            <v>0</v>
          </cell>
          <cell r="AI432" t="str">
            <v>Glucose Syrup-BK-43/41-01</v>
          </cell>
          <cell r="AJ432">
            <v>1000</v>
          </cell>
          <cell r="AK432">
            <v>675</v>
          </cell>
        </row>
        <row r="433">
          <cell r="C433" t="str">
            <v>M</v>
          </cell>
          <cell r="D433" t="str">
            <v>01450301AB</v>
          </cell>
          <cell r="E433" t="str">
            <v>Glucose Syrup-BK-43/41-01</v>
          </cell>
          <cell r="F433" t="str">
            <v>5320</v>
          </cell>
          <cell r="G433" t="str">
            <v>1</v>
          </cell>
          <cell r="H433" t="str">
            <v>1</v>
          </cell>
          <cell r="I433" t="str">
            <v>Glucose Syrup 43 Be'/Tanker-RB</v>
          </cell>
          <cell r="J433" t="str">
            <v>TO</v>
          </cell>
          <cell r="K433" t="str">
            <v>0140</v>
          </cell>
          <cell r="L433" t="str">
            <v>L</v>
          </cell>
          <cell r="M433" t="str">
            <v>000000000000250631</v>
          </cell>
          <cell r="N433" t="str">
            <v>Activated Carbon S4W10LT-01 (20 kg/Bag)</v>
          </cell>
          <cell r="O433" t="str">
            <v>KG</v>
          </cell>
          <cell r="P433">
            <v>0</v>
          </cell>
          <cell r="Q433" t="str">
            <v>03.01.2013</v>
          </cell>
          <cell r="R433" t="str">
            <v>31.12.9999</v>
          </cell>
          <cell r="S433" t="str">
            <v>500000000603</v>
          </cell>
          <cell r="T433">
            <v>0</v>
          </cell>
          <cell r="U433">
            <v>0</v>
          </cell>
          <cell r="V433" t="str">
            <v>00000016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>X</v>
          </cell>
          <cell r="AB433">
            <v>0</v>
          </cell>
          <cell r="AC433">
            <v>0</v>
          </cell>
          <cell r="AD433" t="str">
            <v>0.00</v>
          </cell>
          <cell r="AE433" t="str">
            <v>0.00</v>
          </cell>
          <cell r="AF433">
            <v>0</v>
          </cell>
          <cell r="AG433">
            <v>0</v>
          </cell>
          <cell r="AH433">
            <v>0</v>
          </cell>
          <cell r="AI433" t="str">
            <v>Glucose Syrup-BK-43/41-01</v>
          </cell>
          <cell r="AJ433">
            <v>1000</v>
          </cell>
          <cell r="AK433">
            <v>225</v>
          </cell>
        </row>
        <row r="434">
          <cell r="C434" t="str">
            <v>M</v>
          </cell>
          <cell r="D434" t="str">
            <v>01455300OI</v>
          </cell>
          <cell r="E434" t="str">
            <v>HMS-PD-43/45</v>
          </cell>
          <cell r="F434" t="str">
            <v>5320</v>
          </cell>
          <cell r="G434" t="str">
            <v>1</v>
          </cell>
          <cell r="H434" t="str">
            <v>1</v>
          </cell>
          <cell r="I434" t="str">
            <v>HMS-PD-43/45</v>
          </cell>
          <cell r="J434" t="str">
            <v>TO</v>
          </cell>
          <cell r="K434" t="str">
            <v>0010</v>
          </cell>
          <cell r="L434" t="str">
            <v>L</v>
          </cell>
          <cell r="M434" t="str">
            <v>000000000000200050</v>
          </cell>
          <cell r="N434" t="str">
            <v>Slurry</v>
          </cell>
          <cell r="O434" t="str">
            <v>TO</v>
          </cell>
          <cell r="P434" t="str">
            <v>X</v>
          </cell>
          <cell r="Q434" t="str">
            <v>01.09.2009</v>
          </cell>
          <cell r="R434" t="str">
            <v>31.12.9999</v>
          </cell>
          <cell r="S434" t="str">
            <v>500000000106</v>
          </cell>
          <cell r="T434">
            <v>0</v>
          </cell>
          <cell r="U434">
            <v>0</v>
          </cell>
          <cell r="V434" t="str">
            <v>00000001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>X</v>
          </cell>
          <cell r="AB434">
            <v>0</v>
          </cell>
          <cell r="AC434">
            <v>0</v>
          </cell>
          <cell r="AD434" t="str">
            <v>0.00</v>
          </cell>
          <cell r="AE434" t="str">
            <v>0.00</v>
          </cell>
          <cell r="AF434">
            <v>0</v>
          </cell>
          <cell r="AG434">
            <v>0</v>
          </cell>
          <cell r="AH434">
            <v>0</v>
          </cell>
          <cell r="AI434" t="str">
            <v>HMS-PD-43/45</v>
          </cell>
          <cell r="AJ434">
            <v>1000</v>
          </cell>
          <cell r="AK434">
            <v>1837.529</v>
          </cell>
        </row>
        <row r="435">
          <cell r="C435" t="str">
            <v>M</v>
          </cell>
          <cell r="D435" t="str">
            <v>01455300OI</v>
          </cell>
          <cell r="E435" t="str">
            <v>HMS-PD-43/45</v>
          </cell>
          <cell r="F435" t="str">
            <v>5320</v>
          </cell>
          <cell r="G435" t="str">
            <v>1</v>
          </cell>
          <cell r="H435" t="str">
            <v>1</v>
          </cell>
          <cell r="I435" t="str">
            <v>HMS-PD-43/45</v>
          </cell>
          <cell r="J435" t="str">
            <v>TO</v>
          </cell>
          <cell r="K435" t="str">
            <v>0020</v>
          </cell>
          <cell r="L435" t="str">
            <v>L</v>
          </cell>
          <cell r="M435" t="str">
            <v>000000000000250164</v>
          </cell>
          <cell r="N435" t="str">
            <v>Liquozyme Supra (gallon/30kg.)</v>
          </cell>
          <cell r="O435" t="str">
            <v>KG</v>
          </cell>
          <cell r="P435">
            <v>0</v>
          </cell>
          <cell r="Q435" t="str">
            <v>01.09.2009</v>
          </cell>
          <cell r="R435" t="str">
            <v>31.12.9999</v>
          </cell>
          <cell r="S435" t="str">
            <v>500000000106</v>
          </cell>
          <cell r="T435">
            <v>0</v>
          </cell>
          <cell r="U435">
            <v>0</v>
          </cell>
          <cell r="V435" t="str">
            <v>00000002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>X</v>
          </cell>
          <cell r="AB435">
            <v>0</v>
          </cell>
          <cell r="AC435">
            <v>0</v>
          </cell>
          <cell r="AD435" t="str">
            <v>0.00</v>
          </cell>
          <cell r="AE435" t="str">
            <v>0.00</v>
          </cell>
          <cell r="AF435">
            <v>0</v>
          </cell>
          <cell r="AG435">
            <v>0</v>
          </cell>
          <cell r="AH435">
            <v>0</v>
          </cell>
          <cell r="AI435" t="str">
            <v>HMS-PD-43/45</v>
          </cell>
          <cell r="AJ435">
            <v>1000</v>
          </cell>
          <cell r="AK435">
            <v>507.15800000000002</v>
          </cell>
        </row>
        <row r="436">
          <cell r="C436" t="str">
            <v>M</v>
          </cell>
          <cell r="D436" t="str">
            <v>01455300OI</v>
          </cell>
          <cell r="E436" t="str">
            <v>HMS-PD-43/45</v>
          </cell>
          <cell r="F436" t="str">
            <v>5320</v>
          </cell>
          <cell r="G436" t="str">
            <v>1</v>
          </cell>
          <cell r="H436" t="str">
            <v>1</v>
          </cell>
          <cell r="I436" t="str">
            <v>HMS-PD-43/45</v>
          </cell>
          <cell r="J436" t="str">
            <v>TO</v>
          </cell>
          <cell r="K436" t="str">
            <v>0030</v>
          </cell>
          <cell r="L436" t="str">
            <v>L</v>
          </cell>
          <cell r="M436" t="str">
            <v>000000000000250158</v>
          </cell>
          <cell r="N436" t="str">
            <v>Fungamyl 800L (30kg / drum)</v>
          </cell>
          <cell r="O436" t="str">
            <v>KG</v>
          </cell>
          <cell r="P436">
            <v>0</v>
          </cell>
          <cell r="Q436" t="str">
            <v>01.09.2009</v>
          </cell>
          <cell r="R436" t="str">
            <v>31.12.9999</v>
          </cell>
          <cell r="S436" t="str">
            <v>500000000106</v>
          </cell>
          <cell r="T436">
            <v>0</v>
          </cell>
          <cell r="U436">
            <v>0</v>
          </cell>
          <cell r="V436" t="str">
            <v>00000003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X</v>
          </cell>
          <cell r="AB436">
            <v>0</v>
          </cell>
          <cell r="AC436">
            <v>0</v>
          </cell>
          <cell r="AD436" t="str">
            <v>0.00</v>
          </cell>
          <cell r="AE436" t="str">
            <v>0.00</v>
          </cell>
          <cell r="AF436">
            <v>0</v>
          </cell>
          <cell r="AG436">
            <v>0</v>
          </cell>
          <cell r="AH436">
            <v>0</v>
          </cell>
          <cell r="AI436" t="str">
            <v>HMS-PD-43/45</v>
          </cell>
          <cell r="AJ436">
            <v>1000</v>
          </cell>
          <cell r="AK436">
            <v>380.36799999999999</v>
          </cell>
        </row>
        <row r="437">
          <cell r="C437" t="str">
            <v>M</v>
          </cell>
          <cell r="D437" t="str">
            <v>01455300OI</v>
          </cell>
          <cell r="E437" t="str">
            <v>HMS-PD-43/45</v>
          </cell>
          <cell r="F437" t="str">
            <v>5320</v>
          </cell>
          <cell r="G437" t="str">
            <v>1</v>
          </cell>
          <cell r="H437" t="str">
            <v>1</v>
          </cell>
          <cell r="I437" t="str">
            <v>HMS-PD-43/45</v>
          </cell>
          <cell r="J437" t="str">
            <v>TO</v>
          </cell>
          <cell r="K437" t="str">
            <v>0040</v>
          </cell>
          <cell r="L437" t="str">
            <v>L</v>
          </cell>
          <cell r="M437" t="str">
            <v>000000000000250152</v>
          </cell>
          <cell r="N437" t="str">
            <v>Sodium Matabisulphite 25kg.</v>
          </cell>
          <cell r="O437" t="str">
            <v>KG</v>
          </cell>
          <cell r="P437">
            <v>0</v>
          </cell>
          <cell r="Q437" t="str">
            <v>01.09.2009</v>
          </cell>
          <cell r="R437" t="str">
            <v>31.12.9999</v>
          </cell>
          <cell r="S437" t="str">
            <v>500000000106</v>
          </cell>
          <cell r="T437">
            <v>0</v>
          </cell>
          <cell r="U437">
            <v>0</v>
          </cell>
          <cell r="V437" t="str">
            <v>00000004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>X</v>
          </cell>
          <cell r="AB437">
            <v>0</v>
          </cell>
          <cell r="AC437">
            <v>0</v>
          </cell>
          <cell r="AD437" t="str">
            <v>0.00</v>
          </cell>
          <cell r="AE437" t="str">
            <v>0.00</v>
          </cell>
          <cell r="AF437">
            <v>0</v>
          </cell>
          <cell r="AG437">
            <v>0</v>
          </cell>
          <cell r="AH437">
            <v>0</v>
          </cell>
          <cell r="AI437" t="str">
            <v>HMS-PD-43/45</v>
          </cell>
          <cell r="AJ437">
            <v>1000</v>
          </cell>
          <cell r="AK437">
            <v>659.30499999999995</v>
          </cell>
        </row>
        <row r="438">
          <cell r="C438" t="str">
            <v>M</v>
          </cell>
          <cell r="D438" t="str">
            <v>01455300OI</v>
          </cell>
          <cell r="E438" t="str">
            <v>HMS-PD-43/45</v>
          </cell>
          <cell r="F438" t="str">
            <v>5320</v>
          </cell>
          <cell r="G438" t="str">
            <v>1</v>
          </cell>
          <cell r="H438" t="str">
            <v>1</v>
          </cell>
          <cell r="I438" t="str">
            <v>HMS-PD-43/45</v>
          </cell>
          <cell r="J438" t="str">
            <v>TO</v>
          </cell>
          <cell r="K438" t="str">
            <v>0050</v>
          </cell>
          <cell r="L438" t="str">
            <v>L</v>
          </cell>
          <cell r="M438" t="str">
            <v>000000000000250160</v>
          </cell>
          <cell r="N438" t="str">
            <v>Hydrochloric  Acid 35%</v>
          </cell>
          <cell r="O438" t="str">
            <v>KG</v>
          </cell>
          <cell r="P438">
            <v>0</v>
          </cell>
          <cell r="Q438" t="str">
            <v>01.09.2009</v>
          </cell>
          <cell r="R438" t="str">
            <v>31.12.9999</v>
          </cell>
          <cell r="S438" t="str">
            <v>500000000106</v>
          </cell>
          <cell r="T438">
            <v>0</v>
          </cell>
          <cell r="U438">
            <v>0</v>
          </cell>
          <cell r="V438" t="str">
            <v>00000005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>X</v>
          </cell>
          <cell r="AB438">
            <v>0</v>
          </cell>
          <cell r="AC438">
            <v>0</v>
          </cell>
          <cell r="AD438" t="str">
            <v>0.00</v>
          </cell>
          <cell r="AE438" t="str">
            <v>0.00</v>
          </cell>
          <cell r="AF438">
            <v>0</v>
          </cell>
          <cell r="AG438">
            <v>0</v>
          </cell>
          <cell r="AH438">
            <v>0</v>
          </cell>
          <cell r="AI438" t="str">
            <v>HMS-PD-43/45</v>
          </cell>
          <cell r="AJ438">
            <v>1000</v>
          </cell>
          <cell r="AK438">
            <v>38036.841999999997</v>
          </cell>
        </row>
        <row r="439">
          <cell r="C439" t="str">
            <v>M</v>
          </cell>
          <cell r="D439" t="str">
            <v>01455300OI</v>
          </cell>
          <cell r="E439" t="str">
            <v>HMS-PD-43/45</v>
          </cell>
          <cell r="F439" t="str">
            <v>5320</v>
          </cell>
          <cell r="G439" t="str">
            <v>1</v>
          </cell>
          <cell r="H439" t="str">
            <v>1</v>
          </cell>
          <cell r="I439" t="str">
            <v>HMS-PD-43/45</v>
          </cell>
          <cell r="J439" t="str">
            <v>TO</v>
          </cell>
          <cell r="K439" t="str">
            <v>0060</v>
          </cell>
          <cell r="L439" t="str">
            <v>L</v>
          </cell>
          <cell r="M439" t="str">
            <v>000000000000250187</v>
          </cell>
          <cell r="N439" t="str">
            <v>Sodium  Hydroxide (โซดาไฟ) 50%</v>
          </cell>
          <cell r="O439" t="str">
            <v>KG</v>
          </cell>
          <cell r="P439">
            <v>0</v>
          </cell>
          <cell r="Q439" t="str">
            <v>01.09.2009</v>
          </cell>
          <cell r="R439" t="str">
            <v>31.12.9999</v>
          </cell>
          <cell r="S439" t="str">
            <v>500000000106</v>
          </cell>
          <cell r="T439">
            <v>0</v>
          </cell>
          <cell r="U439">
            <v>0</v>
          </cell>
          <cell r="V439" t="str">
            <v>00000006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>X</v>
          </cell>
          <cell r="AB439">
            <v>0</v>
          </cell>
          <cell r="AC439">
            <v>0</v>
          </cell>
          <cell r="AD439" t="str">
            <v>0.00</v>
          </cell>
          <cell r="AE439" t="str">
            <v>0.00</v>
          </cell>
          <cell r="AF439">
            <v>0</v>
          </cell>
          <cell r="AG439">
            <v>0</v>
          </cell>
          <cell r="AH439">
            <v>0</v>
          </cell>
          <cell r="AI439" t="str">
            <v>HMS-PD-43/45</v>
          </cell>
          <cell r="AJ439">
            <v>1000</v>
          </cell>
          <cell r="AK439">
            <v>33810.525999999998</v>
          </cell>
        </row>
        <row r="440">
          <cell r="C440" t="str">
            <v>M</v>
          </cell>
          <cell r="D440" t="str">
            <v>01455300OI</v>
          </cell>
          <cell r="E440" t="str">
            <v>HMS-PD-43/45</v>
          </cell>
          <cell r="F440" t="str">
            <v>5320</v>
          </cell>
          <cell r="G440" t="str">
            <v>1</v>
          </cell>
          <cell r="H440" t="str">
            <v>1</v>
          </cell>
          <cell r="I440" t="str">
            <v>HMS-PD-43/45</v>
          </cell>
          <cell r="J440" t="str">
            <v>TO</v>
          </cell>
          <cell r="K440" t="str">
            <v>0070</v>
          </cell>
          <cell r="L440" t="str">
            <v>L</v>
          </cell>
          <cell r="M440" t="str">
            <v>000000000000250186</v>
          </cell>
          <cell r="N440" t="str">
            <v>Activated Carbon Nuchar SA-PCL(20.4 kg.)</v>
          </cell>
          <cell r="O440" t="str">
            <v>KG</v>
          </cell>
          <cell r="P440">
            <v>0</v>
          </cell>
          <cell r="Q440" t="str">
            <v>01.09.2009</v>
          </cell>
          <cell r="R440" t="str">
            <v>31.12.9999</v>
          </cell>
          <cell r="S440" t="str">
            <v>500000000106</v>
          </cell>
          <cell r="T440">
            <v>0</v>
          </cell>
          <cell r="U440">
            <v>0</v>
          </cell>
          <cell r="V440" t="str">
            <v>00000007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>X</v>
          </cell>
          <cell r="AB440">
            <v>0</v>
          </cell>
          <cell r="AC440">
            <v>0</v>
          </cell>
          <cell r="AD440" t="str">
            <v>0.00</v>
          </cell>
          <cell r="AE440" t="str">
            <v>0.00</v>
          </cell>
          <cell r="AF440">
            <v>0</v>
          </cell>
          <cell r="AG440">
            <v>0</v>
          </cell>
          <cell r="AH440">
            <v>0</v>
          </cell>
          <cell r="AI440" t="str">
            <v>HMS-PD-43/45</v>
          </cell>
          <cell r="AJ440">
            <v>1000</v>
          </cell>
          <cell r="AK440">
            <v>1859.579</v>
          </cell>
        </row>
        <row r="441">
          <cell r="C441" t="str">
            <v>M</v>
          </cell>
          <cell r="D441" t="str">
            <v>01455300OI</v>
          </cell>
          <cell r="E441" t="str">
            <v>HMS-PD-43/45</v>
          </cell>
          <cell r="F441" t="str">
            <v>5320</v>
          </cell>
          <cell r="G441" t="str">
            <v>1</v>
          </cell>
          <cell r="H441" t="str">
            <v>1</v>
          </cell>
          <cell r="I441" t="str">
            <v>HMS-PD-43/45</v>
          </cell>
          <cell r="J441" t="str">
            <v>TO</v>
          </cell>
          <cell r="K441" t="str">
            <v>0080</v>
          </cell>
          <cell r="L441" t="str">
            <v>L</v>
          </cell>
          <cell r="M441" t="str">
            <v>000000000000250184</v>
          </cell>
          <cell r="N441" t="str">
            <v>Filter  Aid Celatom FW-14  20kg.</v>
          </cell>
          <cell r="O441" t="str">
            <v>KG</v>
          </cell>
          <cell r="P441">
            <v>0</v>
          </cell>
          <cell r="Q441" t="str">
            <v>01.09.2009</v>
          </cell>
          <cell r="R441" t="str">
            <v>31.12.9999</v>
          </cell>
          <cell r="S441" t="str">
            <v>500000000106</v>
          </cell>
          <cell r="T441">
            <v>0</v>
          </cell>
          <cell r="U441">
            <v>0</v>
          </cell>
          <cell r="V441" t="str">
            <v>00000008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>X</v>
          </cell>
          <cell r="AB441">
            <v>0</v>
          </cell>
          <cell r="AC441">
            <v>0</v>
          </cell>
          <cell r="AD441" t="str">
            <v>0.00</v>
          </cell>
          <cell r="AE441" t="str">
            <v>0.00</v>
          </cell>
          <cell r="AF441">
            <v>0</v>
          </cell>
          <cell r="AG441">
            <v>0</v>
          </cell>
          <cell r="AH441">
            <v>0</v>
          </cell>
          <cell r="AI441" t="str">
            <v>HMS-PD-43/45</v>
          </cell>
          <cell r="AJ441">
            <v>1000</v>
          </cell>
          <cell r="AK441">
            <v>8452.6319999999996</v>
          </cell>
        </row>
        <row r="442">
          <cell r="C442" t="str">
            <v>M</v>
          </cell>
          <cell r="D442" t="str">
            <v>01455300OI</v>
          </cell>
          <cell r="E442" t="str">
            <v>HMS-PD-43/45</v>
          </cell>
          <cell r="F442" t="str">
            <v>5320</v>
          </cell>
          <cell r="G442" t="str">
            <v>1</v>
          </cell>
          <cell r="H442" t="str">
            <v>1</v>
          </cell>
          <cell r="I442" t="str">
            <v>HMS-PD-43/45</v>
          </cell>
          <cell r="J442" t="str">
            <v>TO</v>
          </cell>
          <cell r="K442" t="str">
            <v>0090</v>
          </cell>
          <cell r="L442" t="str">
            <v>L</v>
          </cell>
          <cell r="M442" t="str">
            <v>000000000000250162</v>
          </cell>
          <cell r="N442" t="str">
            <v>Sodium  Carbonate 20 Kg./Bag</v>
          </cell>
          <cell r="O442" t="str">
            <v>KG</v>
          </cell>
          <cell r="P442">
            <v>0</v>
          </cell>
          <cell r="Q442" t="str">
            <v>01.08.2010</v>
          </cell>
          <cell r="R442" t="str">
            <v>31.12.9999</v>
          </cell>
          <cell r="S442" t="str">
            <v>500000000480</v>
          </cell>
          <cell r="T442">
            <v>0</v>
          </cell>
          <cell r="U442">
            <v>0</v>
          </cell>
          <cell r="V442" t="str">
            <v>00000009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>X</v>
          </cell>
          <cell r="AB442">
            <v>0</v>
          </cell>
          <cell r="AC442">
            <v>0</v>
          </cell>
          <cell r="AD442" t="str">
            <v>0.00</v>
          </cell>
          <cell r="AE442" t="str">
            <v>0.00</v>
          </cell>
          <cell r="AF442">
            <v>0</v>
          </cell>
          <cell r="AG442">
            <v>0</v>
          </cell>
          <cell r="AH442">
            <v>0</v>
          </cell>
          <cell r="AI442" t="str">
            <v>HMS-PD-43/45</v>
          </cell>
          <cell r="AJ442">
            <v>1000</v>
          </cell>
          <cell r="AK442">
            <v>591.68399999999997</v>
          </cell>
        </row>
        <row r="443">
          <cell r="C443" t="str">
            <v>M</v>
          </cell>
          <cell r="D443" t="str">
            <v>01455300OI</v>
          </cell>
          <cell r="E443" t="str">
            <v>HMS-PD-43/45</v>
          </cell>
          <cell r="F443" t="str">
            <v>5320</v>
          </cell>
          <cell r="G443" t="str">
            <v>1</v>
          </cell>
          <cell r="H443" t="str">
            <v>1</v>
          </cell>
          <cell r="I443" t="str">
            <v>HMS-PD-43/45</v>
          </cell>
          <cell r="J443" t="str">
            <v>TO</v>
          </cell>
          <cell r="K443" t="str">
            <v>0100</v>
          </cell>
          <cell r="L443" t="str">
            <v>L</v>
          </cell>
          <cell r="M443" t="str">
            <v>000000000000200053</v>
          </cell>
          <cell r="N443" t="str">
            <v>Treated Water</v>
          </cell>
          <cell r="O443" t="str">
            <v>M3</v>
          </cell>
          <cell r="P443" t="str">
            <v>X</v>
          </cell>
          <cell r="Q443" t="str">
            <v>01.09.2009</v>
          </cell>
          <cell r="R443" t="str">
            <v>31.12.9999</v>
          </cell>
          <cell r="S443" t="str">
            <v>500000000106</v>
          </cell>
          <cell r="T443">
            <v>0</v>
          </cell>
          <cell r="U443">
            <v>0</v>
          </cell>
          <cell r="V443" t="str">
            <v>00000010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>X</v>
          </cell>
          <cell r="AB443">
            <v>0</v>
          </cell>
          <cell r="AC443">
            <v>0</v>
          </cell>
          <cell r="AD443" t="str">
            <v>0.00</v>
          </cell>
          <cell r="AE443" t="str">
            <v>0.00</v>
          </cell>
          <cell r="AF443">
            <v>0</v>
          </cell>
          <cell r="AG443">
            <v>0</v>
          </cell>
          <cell r="AH443">
            <v>0</v>
          </cell>
          <cell r="AI443" t="str">
            <v>HMS-PD-43/45</v>
          </cell>
          <cell r="AJ443">
            <v>1000</v>
          </cell>
          <cell r="AK443">
            <v>8452.6319999999996</v>
          </cell>
        </row>
        <row r="444">
          <cell r="C444" t="str">
            <v>M</v>
          </cell>
          <cell r="D444" t="str">
            <v>01455300OI</v>
          </cell>
          <cell r="E444" t="str">
            <v>HMS-PD-43/45</v>
          </cell>
          <cell r="F444" t="str">
            <v>5320</v>
          </cell>
          <cell r="G444" t="str">
            <v>1</v>
          </cell>
          <cell r="H444" t="str">
            <v>1</v>
          </cell>
          <cell r="I444" t="str">
            <v>HMS-PD-43/45</v>
          </cell>
          <cell r="J444" t="str">
            <v>TO</v>
          </cell>
          <cell r="K444" t="str">
            <v>0110</v>
          </cell>
          <cell r="L444" t="str">
            <v>L</v>
          </cell>
          <cell r="M444" t="str">
            <v>000000000000250176</v>
          </cell>
          <cell r="N444" t="str">
            <v>Electricity</v>
          </cell>
          <cell r="O444" t="str">
            <v>KWH</v>
          </cell>
          <cell r="P444">
            <v>0</v>
          </cell>
          <cell r="Q444" t="str">
            <v>01.09.2009</v>
          </cell>
          <cell r="R444" t="str">
            <v>31.12.9999</v>
          </cell>
          <cell r="S444" t="str">
            <v>500000000106</v>
          </cell>
          <cell r="T444">
            <v>0</v>
          </cell>
          <cell r="U444">
            <v>0</v>
          </cell>
          <cell r="V444" t="str">
            <v>00000011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>X</v>
          </cell>
          <cell r="AB444">
            <v>0</v>
          </cell>
          <cell r="AC444">
            <v>0</v>
          </cell>
          <cell r="AD444" t="str">
            <v>0.00</v>
          </cell>
          <cell r="AE444" t="str">
            <v>0.00</v>
          </cell>
          <cell r="AF444">
            <v>0</v>
          </cell>
          <cell r="AG444">
            <v>0</v>
          </cell>
          <cell r="AH444">
            <v>0</v>
          </cell>
          <cell r="AI444" t="str">
            <v>HMS-PD-43/45</v>
          </cell>
          <cell r="AJ444">
            <v>1000</v>
          </cell>
          <cell r="AK444">
            <v>54942.105000000003</v>
          </cell>
        </row>
        <row r="445">
          <cell r="C445" t="str">
            <v>M</v>
          </cell>
          <cell r="D445" t="str">
            <v>01455300OI</v>
          </cell>
          <cell r="E445" t="str">
            <v>HMS-PD-43/45</v>
          </cell>
          <cell r="F445" t="str">
            <v>5320</v>
          </cell>
          <cell r="G445" t="str">
            <v>1</v>
          </cell>
          <cell r="H445" t="str">
            <v>1</v>
          </cell>
          <cell r="I445" t="str">
            <v>HMS-PD-43/45</v>
          </cell>
          <cell r="J445" t="str">
            <v>TO</v>
          </cell>
          <cell r="K445" t="str">
            <v>0120</v>
          </cell>
          <cell r="L445" t="str">
            <v>L</v>
          </cell>
          <cell r="M445" t="str">
            <v>000000000000200052</v>
          </cell>
          <cell r="N445" t="str">
            <v>Steam</v>
          </cell>
          <cell r="O445" t="str">
            <v>TO</v>
          </cell>
          <cell r="P445" t="str">
            <v>X</v>
          </cell>
          <cell r="Q445" t="str">
            <v>01.09.2009</v>
          </cell>
          <cell r="R445" t="str">
            <v>31.12.9999</v>
          </cell>
          <cell r="S445" t="str">
            <v>500000000106</v>
          </cell>
          <cell r="T445">
            <v>0</v>
          </cell>
          <cell r="U445">
            <v>0</v>
          </cell>
          <cell r="V445" t="str">
            <v>00000012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 t="str">
            <v>X</v>
          </cell>
          <cell r="AB445">
            <v>0</v>
          </cell>
          <cell r="AC445">
            <v>0</v>
          </cell>
          <cell r="AD445" t="str">
            <v>0.00</v>
          </cell>
          <cell r="AE445" t="str">
            <v>0.00</v>
          </cell>
          <cell r="AF445">
            <v>0</v>
          </cell>
          <cell r="AG445">
            <v>0</v>
          </cell>
          <cell r="AH445">
            <v>0</v>
          </cell>
          <cell r="AI445" t="str">
            <v>HMS-PD-43/45</v>
          </cell>
          <cell r="AJ445">
            <v>1000</v>
          </cell>
          <cell r="AK445">
            <v>1690.5260000000001</v>
          </cell>
        </row>
        <row r="446">
          <cell r="C446" t="str">
            <v>M</v>
          </cell>
          <cell r="D446" t="str">
            <v>01455300OI</v>
          </cell>
          <cell r="E446" t="str">
            <v>HMS-PD-43/45</v>
          </cell>
          <cell r="F446" t="str">
            <v>5320</v>
          </cell>
          <cell r="G446" t="str">
            <v>1</v>
          </cell>
          <cell r="H446" t="str">
            <v>1</v>
          </cell>
          <cell r="I446" t="str">
            <v>HMS-PD-43/45</v>
          </cell>
          <cell r="J446" t="str">
            <v>TO</v>
          </cell>
          <cell r="K446" t="str">
            <v>0130</v>
          </cell>
          <cell r="L446" t="str">
            <v>L</v>
          </cell>
          <cell r="M446" t="str">
            <v>000000000000600192</v>
          </cell>
          <cell r="N446" t="str">
            <v>Plastic Drum 200 Liter HI90</v>
          </cell>
          <cell r="O446" t="str">
            <v>EA</v>
          </cell>
          <cell r="P446">
            <v>0</v>
          </cell>
          <cell r="Q446" t="str">
            <v>01.09.2009</v>
          </cell>
          <cell r="R446" t="str">
            <v>31.12.9999</v>
          </cell>
          <cell r="S446" t="str">
            <v>500000000106</v>
          </cell>
          <cell r="T446">
            <v>0</v>
          </cell>
          <cell r="U446">
            <v>0</v>
          </cell>
          <cell r="V446" t="str">
            <v>00000013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>X</v>
          </cell>
          <cell r="AB446">
            <v>0</v>
          </cell>
          <cell r="AC446">
            <v>0</v>
          </cell>
          <cell r="AD446" t="str">
            <v>0.00</v>
          </cell>
          <cell r="AE446" t="str">
            <v>0.00</v>
          </cell>
          <cell r="AF446">
            <v>0</v>
          </cell>
          <cell r="AG446">
            <v>0</v>
          </cell>
          <cell r="AH446">
            <v>0</v>
          </cell>
          <cell r="AI446" t="str">
            <v>HMS-PD-43/45</v>
          </cell>
          <cell r="AJ446">
            <v>1000</v>
          </cell>
          <cell r="AK446">
            <v>3333.3330000000001</v>
          </cell>
        </row>
        <row r="447">
          <cell r="C447" t="str">
            <v>M</v>
          </cell>
          <cell r="D447" t="str">
            <v>01460300AB</v>
          </cell>
          <cell r="E447" t="str">
            <v>Glucose Syrup-BK-43/40</v>
          </cell>
          <cell r="F447" t="str">
            <v>5320</v>
          </cell>
          <cell r="G447" t="str">
            <v>1</v>
          </cell>
          <cell r="H447" t="str">
            <v>1</v>
          </cell>
          <cell r="I447" t="str">
            <v>Glucose Syrup 43 Be'/Tanker-URC</v>
          </cell>
          <cell r="J447" t="str">
            <v>TO</v>
          </cell>
          <cell r="K447" t="str">
            <v>0010</v>
          </cell>
          <cell r="L447" t="str">
            <v>L</v>
          </cell>
          <cell r="M447" t="str">
            <v>000000000000200050</v>
          </cell>
          <cell r="N447" t="str">
            <v>Slurry</v>
          </cell>
          <cell r="O447" t="str">
            <v>TO</v>
          </cell>
          <cell r="P447" t="str">
            <v>X</v>
          </cell>
          <cell r="Q447" t="str">
            <v>01.09.2009</v>
          </cell>
          <cell r="R447" t="str">
            <v>31.12.9999</v>
          </cell>
          <cell r="S447" t="str">
            <v>500000000106</v>
          </cell>
          <cell r="T447">
            <v>0</v>
          </cell>
          <cell r="U447">
            <v>0</v>
          </cell>
          <cell r="V447" t="str">
            <v>00000001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>X</v>
          </cell>
          <cell r="AB447">
            <v>0</v>
          </cell>
          <cell r="AC447">
            <v>0</v>
          </cell>
          <cell r="AD447" t="str">
            <v>0.00</v>
          </cell>
          <cell r="AE447" t="str">
            <v>0.00</v>
          </cell>
          <cell r="AF447">
            <v>0</v>
          </cell>
          <cell r="AG447">
            <v>0</v>
          </cell>
          <cell r="AH447">
            <v>0</v>
          </cell>
          <cell r="AI447" t="str">
            <v>Glucose Syrup-BK-43/40</v>
          </cell>
          <cell r="AJ447">
            <v>1000</v>
          </cell>
          <cell r="AK447">
            <v>1864.989</v>
          </cell>
        </row>
        <row r="448">
          <cell r="C448" t="str">
            <v>M</v>
          </cell>
          <cell r="D448" t="str">
            <v>01460300AB</v>
          </cell>
          <cell r="E448" t="str">
            <v>Glucose Syrup-BK-43/40</v>
          </cell>
          <cell r="F448" t="str">
            <v>5320</v>
          </cell>
          <cell r="G448" t="str">
            <v>1</v>
          </cell>
          <cell r="H448" t="str">
            <v>1</v>
          </cell>
          <cell r="I448" t="str">
            <v>Glucose Syrup 43 Be'/Tanker-URC</v>
          </cell>
          <cell r="J448" t="str">
            <v>TO</v>
          </cell>
          <cell r="K448" t="str">
            <v>0020</v>
          </cell>
          <cell r="L448" t="str">
            <v>L</v>
          </cell>
          <cell r="M448" t="str">
            <v>000000000000250164</v>
          </cell>
          <cell r="N448" t="str">
            <v>Liquozyme Supra (gallon/30kg.)</v>
          </cell>
          <cell r="O448" t="str">
            <v>KG</v>
          </cell>
          <cell r="P448">
            <v>0</v>
          </cell>
          <cell r="Q448" t="str">
            <v>01.09.2009</v>
          </cell>
          <cell r="R448" t="str">
            <v>31.12.9999</v>
          </cell>
          <cell r="S448" t="str">
            <v>500000000106</v>
          </cell>
          <cell r="T448">
            <v>0</v>
          </cell>
          <cell r="U448">
            <v>0</v>
          </cell>
          <cell r="V448" t="str">
            <v>00000002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>X</v>
          </cell>
          <cell r="AB448">
            <v>0</v>
          </cell>
          <cell r="AC448">
            <v>0</v>
          </cell>
          <cell r="AD448" t="str">
            <v>0.00</v>
          </cell>
          <cell r="AE448" t="str">
            <v>0.00</v>
          </cell>
          <cell r="AF448">
            <v>0</v>
          </cell>
          <cell r="AG448">
            <v>0</v>
          </cell>
          <cell r="AH448">
            <v>0</v>
          </cell>
          <cell r="AI448" t="str">
            <v>Glucose Syrup-BK-43/40</v>
          </cell>
          <cell r="AJ448">
            <v>1000</v>
          </cell>
          <cell r="AK448">
            <v>514.73699999999997</v>
          </cell>
        </row>
        <row r="449">
          <cell r="C449" t="str">
            <v>M</v>
          </cell>
          <cell r="D449" t="str">
            <v>01460300AB</v>
          </cell>
          <cell r="E449" t="str">
            <v>Glucose Syrup-BK-43/40</v>
          </cell>
          <cell r="F449" t="str">
            <v>5320</v>
          </cell>
          <cell r="G449" t="str">
            <v>1</v>
          </cell>
          <cell r="H449" t="str">
            <v>1</v>
          </cell>
          <cell r="I449" t="str">
            <v>Glucose Syrup 43 Be'/Tanker-URC</v>
          </cell>
          <cell r="J449" t="str">
            <v>TO</v>
          </cell>
          <cell r="K449" t="str">
            <v>0030</v>
          </cell>
          <cell r="L449" t="str">
            <v>L</v>
          </cell>
          <cell r="M449" t="str">
            <v>000000000000250158</v>
          </cell>
          <cell r="N449" t="str">
            <v>Fungamyl 800L (30kg / drum)</v>
          </cell>
          <cell r="O449" t="str">
            <v>KG</v>
          </cell>
          <cell r="P449">
            <v>0</v>
          </cell>
          <cell r="Q449" t="str">
            <v>01.09.2009</v>
          </cell>
          <cell r="R449" t="str">
            <v>31.12.9999</v>
          </cell>
          <cell r="S449" t="str">
            <v>500000000106</v>
          </cell>
          <cell r="T449">
            <v>0</v>
          </cell>
          <cell r="U449">
            <v>0</v>
          </cell>
          <cell r="V449" t="str">
            <v>00000003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>X</v>
          </cell>
          <cell r="AB449">
            <v>0</v>
          </cell>
          <cell r="AC449">
            <v>0</v>
          </cell>
          <cell r="AD449" t="str">
            <v>0.00</v>
          </cell>
          <cell r="AE449" t="str">
            <v>0.00</v>
          </cell>
          <cell r="AF449">
            <v>0</v>
          </cell>
          <cell r="AG449">
            <v>0</v>
          </cell>
          <cell r="AH449">
            <v>0</v>
          </cell>
          <cell r="AI449" t="str">
            <v>Glucose Syrup-BK-43/40</v>
          </cell>
          <cell r="AJ449">
            <v>1000</v>
          </cell>
          <cell r="AK449">
            <v>343.15800000000002</v>
          </cell>
        </row>
        <row r="450">
          <cell r="C450" t="str">
            <v>M</v>
          </cell>
          <cell r="D450" t="str">
            <v>01460300AB</v>
          </cell>
          <cell r="E450" t="str">
            <v>Glucose Syrup-BK-43/40</v>
          </cell>
          <cell r="F450" t="str">
            <v>5320</v>
          </cell>
          <cell r="G450" t="str">
            <v>1</v>
          </cell>
          <cell r="H450" t="str">
            <v>1</v>
          </cell>
          <cell r="I450" t="str">
            <v>Glucose Syrup 43 Be'/Tanker-URC</v>
          </cell>
          <cell r="J450" t="str">
            <v>TO</v>
          </cell>
          <cell r="K450" t="str">
            <v>0040</v>
          </cell>
          <cell r="L450" t="str">
            <v>L</v>
          </cell>
          <cell r="M450" t="str">
            <v>000000000000250152</v>
          </cell>
          <cell r="N450" t="str">
            <v>Sodium Matabisulphite 25kg.</v>
          </cell>
          <cell r="O450" t="str">
            <v>KG</v>
          </cell>
          <cell r="P450">
            <v>0</v>
          </cell>
          <cell r="Q450" t="str">
            <v>01.09.2009</v>
          </cell>
          <cell r="R450" t="str">
            <v>31.12.9999</v>
          </cell>
          <cell r="S450" t="str">
            <v>500000000106</v>
          </cell>
          <cell r="T450">
            <v>0</v>
          </cell>
          <cell r="U450">
            <v>0</v>
          </cell>
          <cell r="V450" t="str">
            <v>00000004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>X</v>
          </cell>
          <cell r="AB450">
            <v>0</v>
          </cell>
          <cell r="AC450">
            <v>0</v>
          </cell>
          <cell r="AD450" t="str">
            <v>0.00</v>
          </cell>
          <cell r="AE450" t="str">
            <v>0.00</v>
          </cell>
          <cell r="AF450">
            <v>0</v>
          </cell>
          <cell r="AG450">
            <v>0</v>
          </cell>
          <cell r="AH450">
            <v>0</v>
          </cell>
          <cell r="AI450" t="str">
            <v>Glucose Syrup-BK-43/40</v>
          </cell>
          <cell r="AJ450">
            <v>1000</v>
          </cell>
          <cell r="AK450">
            <v>669.15800000000002</v>
          </cell>
        </row>
        <row r="451">
          <cell r="C451" t="str">
            <v>M</v>
          </cell>
          <cell r="D451" t="str">
            <v>01460300AB</v>
          </cell>
          <cell r="E451" t="str">
            <v>Glucose Syrup-BK-43/40</v>
          </cell>
          <cell r="F451" t="str">
            <v>5320</v>
          </cell>
          <cell r="G451" t="str">
            <v>1</v>
          </cell>
          <cell r="H451" t="str">
            <v>1</v>
          </cell>
          <cell r="I451" t="str">
            <v>Glucose Syrup 43 Be'/Tanker-URC</v>
          </cell>
          <cell r="J451" t="str">
            <v>TO</v>
          </cell>
          <cell r="K451" t="str">
            <v>0050</v>
          </cell>
          <cell r="L451" t="str">
            <v>L</v>
          </cell>
          <cell r="M451" t="str">
            <v>000000000000250160</v>
          </cell>
          <cell r="N451" t="str">
            <v>Hydrochloric  Acid 35%</v>
          </cell>
          <cell r="O451" t="str">
            <v>KG</v>
          </cell>
          <cell r="P451">
            <v>0</v>
          </cell>
          <cell r="Q451" t="str">
            <v>01.09.2009</v>
          </cell>
          <cell r="R451" t="str">
            <v>31.12.9999</v>
          </cell>
          <cell r="S451" t="str">
            <v>500000000106</v>
          </cell>
          <cell r="T451">
            <v>0</v>
          </cell>
          <cell r="U451">
            <v>0</v>
          </cell>
          <cell r="V451" t="str">
            <v>00000005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>X</v>
          </cell>
          <cell r="AB451">
            <v>0</v>
          </cell>
          <cell r="AC451">
            <v>0</v>
          </cell>
          <cell r="AD451" t="str">
            <v>0.00</v>
          </cell>
          <cell r="AE451" t="str">
            <v>0.00</v>
          </cell>
          <cell r="AF451">
            <v>0</v>
          </cell>
          <cell r="AG451">
            <v>0</v>
          </cell>
          <cell r="AH451">
            <v>0</v>
          </cell>
          <cell r="AI451" t="str">
            <v>Glucose Syrup-BK-43/40</v>
          </cell>
          <cell r="AJ451">
            <v>1000</v>
          </cell>
          <cell r="AK451">
            <v>38605.262999999999</v>
          </cell>
        </row>
        <row r="452">
          <cell r="C452" t="str">
            <v>M</v>
          </cell>
          <cell r="D452" t="str">
            <v>01460300AB</v>
          </cell>
          <cell r="E452" t="str">
            <v>Glucose Syrup-BK-43/40</v>
          </cell>
          <cell r="F452" t="str">
            <v>5320</v>
          </cell>
          <cell r="G452" t="str">
            <v>1</v>
          </cell>
          <cell r="H452" t="str">
            <v>1</v>
          </cell>
          <cell r="I452" t="str">
            <v>Glucose Syrup 43 Be'/Tanker-URC</v>
          </cell>
          <cell r="J452" t="str">
            <v>TO</v>
          </cell>
          <cell r="K452" t="str">
            <v>0060</v>
          </cell>
          <cell r="L452" t="str">
            <v>L</v>
          </cell>
          <cell r="M452" t="str">
            <v>000000000000250187</v>
          </cell>
          <cell r="N452" t="str">
            <v>Sodium  Hydroxide (โซดาไฟ) 50%</v>
          </cell>
          <cell r="O452" t="str">
            <v>KG</v>
          </cell>
          <cell r="P452">
            <v>0</v>
          </cell>
          <cell r="Q452" t="str">
            <v>01.09.2009</v>
          </cell>
          <cell r="R452" t="str">
            <v>31.12.9999</v>
          </cell>
          <cell r="S452" t="str">
            <v>500000000106</v>
          </cell>
          <cell r="T452">
            <v>0</v>
          </cell>
          <cell r="U452">
            <v>0</v>
          </cell>
          <cell r="V452" t="str">
            <v>00000006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>X</v>
          </cell>
          <cell r="AB452">
            <v>0</v>
          </cell>
          <cell r="AC452">
            <v>0</v>
          </cell>
          <cell r="AD452" t="str">
            <v>0.00</v>
          </cell>
          <cell r="AE452" t="str">
            <v>0.00</v>
          </cell>
          <cell r="AF452">
            <v>0</v>
          </cell>
          <cell r="AG452">
            <v>0</v>
          </cell>
          <cell r="AH452">
            <v>0</v>
          </cell>
          <cell r="AI452" t="str">
            <v>Glucose Syrup-BK-43/40</v>
          </cell>
          <cell r="AJ452">
            <v>1000</v>
          </cell>
          <cell r="AK452">
            <v>34315.788999999997</v>
          </cell>
        </row>
        <row r="453">
          <cell r="C453" t="str">
            <v>M</v>
          </cell>
          <cell r="D453" t="str">
            <v>01460300AB</v>
          </cell>
          <cell r="E453" t="str">
            <v>Glucose Syrup-BK-43/40</v>
          </cell>
          <cell r="F453" t="str">
            <v>5320</v>
          </cell>
          <cell r="G453" t="str">
            <v>1</v>
          </cell>
          <cell r="H453" t="str">
            <v>1</v>
          </cell>
          <cell r="I453" t="str">
            <v>Glucose Syrup 43 Be'/Tanker-URC</v>
          </cell>
          <cell r="J453" t="str">
            <v>TO</v>
          </cell>
          <cell r="K453" t="str">
            <v>0080</v>
          </cell>
          <cell r="L453" t="str">
            <v>L</v>
          </cell>
          <cell r="M453" t="str">
            <v>000000000000250814</v>
          </cell>
          <cell r="N453" t="str">
            <v>Filter Aid K700  20kg.</v>
          </cell>
          <cell r="O453" t="str">
            <v>KG</v>
          </cell>
          <cell r="P453">
            <v>0</v>
          </cell>
          <cell r="Q453" t="str">
            <v>06.12.2012</v>
          </cell>
          <cell r="R453" t="str">
            <v>31.12.9999</v>
          </cell>
          <cell r="S453" t="str">
            <v>500000000598</v>
          </cell>
          <cell r="T453">
            <v>0</v>
          </cell>
          <cell r="U453">
            <v>0</v>
          </cell>
          <cell r="V453" t="str">
            <v>00000008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>X</v>
          </cell>
          <cell r="AB453">
            <v>0</v>
          </cell>
          <cell r="AC453">
            <v>0</v>
          </cell>
          <cell r="AD453" t="str">
            <v>0.00</v>
          </cell>
          <cell r="AE453" t="str">
            <v>0.00</v>
          </cell>
          <cell r="AF453">
            <v>0</v>
          </cell>
          <cell r="AG453">
            <v>0</v>
          </cell>
          <cell r="AH453">
            <v>0</v>
          </cell>
          <cell r="AI453" t="str">
            <v>Glucose Syrup-BK-43/40</v>
          </cell>
          <cell r="AJ453">
            <v>1000</v>
          </cell>
          <cell r="AK453">
            <v>8578.9470000000001</v>
          </cell>
        </row>
        <row r="454">
          <cell r="C454" t="str">
            <v>M</v>
          </cell>
          <cell r="D454" t="str">
            <v>01460300AB</v>
          </cell>
          <cell r="E454" t="str">
            <v>Glucose Syrup-BK-43/40</v>
          </cell>
          <cell r="F454" t="str">
            <v>5320</v>
          </cell>
          <cell r="G454" t="str">
            <v>1</v>
          </cell>
          <cell r="H454" t="str">
            <v>1</v>
          </cell>
          <cell r="I454" t="str">
            <v>Glucose Syrup 43 Be'/Tanker-URC</v>
          </cell>
          <cell r="J454" t="str">
            <v>TO</v>
          </cell>
          <cell r="K454" t="str">
            <v>0090</v>
          </cell>
          <cell r="L454" t="str">
            <v>L</v>
          </cell>
          <cell r="M454" t="str">
            <v>000000000000250162</v>
          </cell>
          <cell r="N454" t="str">
            <v>Sodium  Carbonate 20 Kg./Bag</v>
          </cell>
          <cell r="O454" t="str">
            <v>KG</v>
          </cell>
          <cell r="P454">
            <v>0</v>
          </cell>
          <cell r="Q454" t="str">
            <v>01.08.2010</v>
          </cell>
          <cell r="R454" t="str">
            <v>31.12.9999</v>
          </cell>
          <cell r="S454" t="str">
            <v>500000000480</v>
          </cell>
          <cell r="T454">
            <v>0</v>
          </cell>
          <cell r="U454">
            <v>0</v>
          </cell>
          <cell r="V454" t="str">
            <v>00000009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>X</v>
          </cell>
          <cell r="AB454">
            <v>0</v>
          </cell>
          <cell r="AC454">
            <v>0</v>
          </cell>
          <cell r="AD454" t="str">
            <v>0.00</v>
          </cell>
          <cell r="AE454" t="str">
            <v>0.00</v>
          </cell>
          <cell r="AF454">
            <v>0</v>
          </cell>
          <cell r="AG454">
            <v>0</v>
          </cell>
          <cell r="AH454">
            <v>0</v>
          </cell>
          <cell r="AI454" t="str">
            <v>Glucose Syrup-BK-43/40</v>
          </cell>
          <cell r="AJ454">
            <v>1000</v>
          </cell>
          <cell r="AK454">
            <v>600.52599999999995</v>
          </cell>
        </row>
        <row r="455">
          <cell r="C455" t="str">
            <v>M</v>
          </cell>
          <cell r="D455" t="str">
            <v>01460300AB</v>
          </cell>
          <cell r="E455" t="str">
            <v>Glucose Syrup-BK-43/40</v>
          </cell>
          <cell r="F455" t="str">
            <v>5320</v>
          </cell>
          <cell r="G455" t="str">
            <v>1</v>
          </cell>
          <cell r="H455" t="str">
            <v>1</v>
          </cell>
          <cell r="I455" t="str">
            <v>Glucose Syrup 43 Be'/Tanker-URC</v>
          </cell>
          <cell r="J455" t="str">
            <v>TO</v>
          </cell>
          <cell r="K455" t="str">
            <v>0100</v>
          </cell>
          <cell r="L455" t="str">
            <v>L</v>
          </cell>
          <cell r="M455" t="str">
            <v>000000000000200053</v>
          </cell>
          <cell r="N455" t="str">
            <v>Treated Water</v>
          </cell>
          <cell r="O455" t="str">
            <v>M3</v>
          </cell>
          <cell r="P455" t="str">
            <v>X</v>
          </cell>
          <cell r="Q455" t="str">
            <v>01.09.2009</v>
          </cell>
          <cell r="R455" t="str">
            <v>31.12.9999</v>
          </cell>
          <cell r="S455" t="str">
            <v>500000000106</v>
          </cell>
          <cell r="T455">
            <v>0</v>
          </cell>
          <cell r="U455">
            <v>0</v>
          </cell>
          <cell r="V455" t="str">
            <v>00000010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>X</v>
          </cell>
          <cell r="AB455">
            <v>0</v>
          </cell>
          <cell r="AC455">
            <v>0</v>
          </cell>
          <cell r="AD455" t="str">
            <v>0.00</v>
          </cell>
          <cell r="AE455" t="str">
            <v>0.00</v>
          </cell>
          <cell r="AF455">
            <v>0</v>
          </cell>
          <cell r="AG455">
            <v>0</v>
          </cell>
          <cell r="AH455">
            <v>0</v>
          </cell>
          <cell r="AI455" t="str">
            <v>Glucose Syrup-BK-43/40</v>
          </cell>
          <cell r="AJ455">
            <v>1000</v>
          </cell>
          <cell r="AK455">
            <v>8578.9470000000001</v>
          </cell>
        </row>
        <row r="456">
          <cell r="C456" t="str">
            <v>M</v>
          </cell>
          <cell r="D456" t="str">
            <v>01460300AB</v>
          </cell>
          <cell r="E456" t="str">
            <v>Glucose Syrup-BK-43/40</v>
          </cell>
          <cell r="F456" t="str">
            <v>5320</v>
          </cell>
          <cell r="G456" t="str">
            <v>1</v>
          </cell>
          <cell r="H456" t="str">
            <v>1</v>
          </cell>
          <cell r="I456" t="str">
            <v>Glucose Syrup 43 Be'/Tanker-URC</v>
          </cell>
          <cell r="J456" t="str">
            <v>TO</v>
          </cell>
          <cell r="K456" t="str">
            <v>0110</v>
          </cell>
          <cell r="L456" t="str">
            <v>L</v>
          </cell>
          <cell r="M456" t="str">
            <v>000000000000250176</v>
          </cell>
          <cell r="N456" t="str">
            <v>Electricity</v>
          </cell>
          <cell r="O456" t="str">
            <v>KWH</v>
          </cell>
          <cell r="P456">
            <v>0</v>
          </cell>
          <cell r="Q456" t="str">
            <v>01.09.2009</v>
          </cell>
          <cell r="R456" t="str">
            <v>31.12.9999</v>
          </cell>
          <cell r="S456" t="str">
            <v>500000000106</v>
          </cell>
          <cell r="T456">
            <v>0</v>
          </cell>
          <cell r="U456">
            <v>0</v>
          </cell>
          <cell r="V456" t="str">
            <v>00000011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>X</v>
          </cell>
          <cell r="AB456">
            <v>0</v>
          </cell>
          <cell r="AC456">
            <v>0</v>
          </cell>
          <cell r="AD456" t="str">
            <v>0.00</v>
          </cell>
          <cell r="AE456" t="str">
            <v>0.00</v>
          </cell>
          <cell r="AF456">
            <v>0</v>
          </cell>
          <cell r="AG456">
            <v>0</v>
          </cell>
          <cell r="AH456">
            <v>0</v>
          </cell>
          <cell r="AI456" t="str">
            <v>Glucose Syrup-BK-43/40</v>
          </cell>
          <cell r="AJ456">
            <v>1000</v>
          </cell>
          <cell r="AK456">
            <v>55763.158000000003</v>
          </cell>
        </row>
        <row r="457">
          <cell r="C457" t="str">
            <v>M</v>
          </cell>
          <cell r="D457" t="str">
            <v>01460300AB</v>
          </cell>
          <cell r="E457" t="str">
            <v>Glucose Syrup-BK-43/40</v>
          </cell>
          <cell r="F457" t="str">
            <v>5320</v>
          </cell>
          <cell r="G457" t="str">
            <v>1</v>
          </cell>
          <cell r="H457" t="str">
            <v>1</v>
          </cell>
          <cell r="I457" t="str">
            <v>Glucose Syrup 43 Be'/Tanker-URC</v>
          </cell>
          <cell r="J457" t="str">
            <v>TO</v>
          </cell>
          <cell r="K457" t="str">
            <v>0120</v>
          </cell>
          <cell r="L457" t="str">
            <v>L</v>
          </cell>
          <cell r="M457" t="str">
            <v>000000000000200052</v>
          </cell>
          <cell r="N457" t="str">
            <v>Steam</v>
          </cell>
          <cell r="O457" t="str">
            <v>TO</v>
          </cell>
          <cell r="P457" t="str">
            <v>X</v>
          </cell>
          <cell r="Q457" t="str">
            <v>01.09.2009</v>
          </cell>
          <cell r="R457" t="str">
            <v>31.12.9999</v>
          </cell>
          <cell r="S457" t="str">
            <v>500000000106</v>
          </cell>
          <cell r="T457">
            <v>0</v>
          </cell>
          <cell r="U457">
            <v>0</v>
          </cell>
          <cell r="V457" t="str">
            <v>00000012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>X</v>
          </cell>
          <cell r="AB457">
            <v>0</v>
          </cell>
          <cell r="AC457">
            <v>0</v>
          </cell>
          <cell r="AD457" t="str">
            <v>0.00</v>
          </cell>
          <cell r="AE457" t="str">
            <v>0.00</v>
          </cell>
          <cell r="AF457">
            <v>0</v>
          </cell>
          <cell r="AG457">
            <v>0</v>
          </cell>
          <cell r="AH457">
            <v>0</v>
          </cell>
          <cell r="AI457" t="str">
            <v>Glucose Syrup-BK-43/40</v>
          </cell>
          <cell r="AJ457">
            <v>1000</v>
          </cell>
          <cell r="AK457">
            <v>1715.789</v>
          </cell>
        </row>
        <row r="458">
          <cell r="C458" t="str">
            <v>M</v>
          </cell>
          <cell r="D458" t="str">
            <v>01460300AB</v>
          </cell>
          <cell r="E458" t="str">
            <v>Glucose Syrup-BK-43/40</v>
          </cell>
          <cell r="F458" t="str">
            <v>5320</v>
          </cell>
          <cell r="G458" t="str">
            <v>1</v>
          </cell>
          <cell r="H458" t="str">
            <v>1</v>
          </cell>
          <cell r="I458" t="str">
            <v>Glucose Syrup 43 Be'/Tanker-URC</v>
          </cell>
          <cell r="J458" t="str">
            <v>TO</v>
          </cell>
          <cell r="K458" t="str">
            <v>0130</v>
          </cell>
          <cell r="L458" t="str">
            <v>L</v>
          </cell>
          <cell r="M458" t="str">
            <v>000000000000250750</v>
          </cell>
          <cell r="N458" t="str">
            <v>Activated Carbon YL303(20kg/bag)</v>
          </cell>
          <cell r="O458" t="str">
            <v>KG</v>
          </cell>
          <cell r="P458">
            <v>0</v>
          </cell>
          <cell r="Q458" t="str">
            <v>03.01.2013</v>
          </cell>
          <cell r="R458" t="str">
            <v>31.12.9999</v>
          </cell>
          <cell r="S458" t="str">
            <v>500000000603</v>
          </cell>
          <cell r="T458">
            <v>0</v>
          </cell>
          <cell r="U458">
            <v>0</v>
          </cell>
          <cell r="V458" t="str">
            <v>00000014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>X</v>
          </cell>
          <cell r="AB458">
            <v>0</v>
          </cell>
          <cell r="AC458">
            <v>0</v>
          </cell>
          <cell r="AD458" t="str">
            <v>0.00</v>
          </cell>
          <cell r="AE458" t="str">
            <v>0.00</v>
          </cell>
          <cell r="AF458">
            <v>0</v>
          </cell>
          <cell r="AG458">
            <v>0</v>
          </cell>
          <cell r="AH458">
            <v>0</v>
          </cell>
          <cell r="AI458" t="str">
            <v>Glucose Syrup-BK-43/40</v>
          </cell>
          <cell r="AJ458">
            <v>1000</v>
          </cell>
          <cell r="AK458">
            <v>675</v>
          </cell>
        </row>
        <row r="459">
          <cell r="C459" t="str">
            <v>M</v>
          </cell>
          <cell r="D459" t="str">
            <v>01460300AB</v>
          </cell>
          <cell r="E459" t="str">
            <v>Glucose Syrup-BK-43/40</v>
          </cell>
          <cell r="F459" t="str">
            <v>5320</v>
          </cell>
          <cell r="G459" t="str">
            <v>1</v>
          </cell>
          <cell r="H459" t="str">
            <v>1</v>
          </cell>
          <cell r="I459" t="str">
            <v>Glucose Syrup 43 Be'/Tanker-URC</v>
          </cell>
          <cell r="J459" t="str">
            <v>TO</v>
          </cell>
          <cell r="K459" t="str">
            <v>0140</v>
          </cell>
          <cell r="L459" t="str">
            <v>L</v>
          </cell>
          <cell r="M459" t="str">
            <v>000000000000250631</v>
          </cell>
          <cell r="N459" t="str">
            <v>Activated Carbon S4W10LT-01 (20 kg/Bag)</v>
          </cell>
          <cell r="O459" t="str">
            <v>KG</v>
          </cell>
          <cell r="P459">
            <v>0</v>
          </cell>
          <cell r="Q459" t="str">
            <v>03.01.2013</v>
          </cell>
          <cell r="R459" t="str">
            <v>31.12.9999</v>
          </cell>
          <cell r="S459" t="str">
            <v>500000000603</v>
          </cell>
          <cell r="T459">
            <v>0</v>
          </cell>
          <cell r="U459">
            <v>0</v>
          </cell>
          <cell r="V459" t="str">
            <v>00000017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>X</v>
          </cell>
          <cell r="AB459">
            <v>0</v>
          </cell>
          <cell r="AC459">
            <v>0</v>
          </cell>
          <cell r="AD459" t="str">
            <v>0.00</v>
          </cell>
          <cell r="AE459" t="str">
            <v>0.00</v>
          </cell>
          <cell r="AF459">
            <v>0</v>
          </cell>
          <cell r="AG459">
            <v>0</v>
          </cell>
          <cell r="AH459">
            <v>0</v>
          </cell>
          <cell r="AI459" t="str">
            <v>Glucose Syrup-BK-43/40</v>
          </cell>
          <cell r="AJ459">
            <v>1000</v>
          </cell>
          <cell r="AK459">
            <v>225</v>
          </cell>
        </row>
        <row r="460">
          <cell r="C460" t="str">
            <v>M</v>
          </cell>
          <cell r="D460" t="str">
            <v>01460300AE</v>
          </cell>
          <cell r="E460" t="str">
            <v>Glucose Syrup-Flexi-43/40</v>
          </cell>
          <cell r="F460" t="str">
            <v>5320</v>
          </cell>
          <cell r="G460" t="str">
            <v>1</v>
          </cell>
          <cell r="H460" t="str">
            <v>1</v>
          </cell>
          <cell r="I460" t="str">
            <v>Glucose Syrup-Flexi-42/40</v>
          </cell>
          <cell r="J460" t="str">
            <v>TO</v>
          </cell>
          <cell r="K460" t="str">
            <v>0010</v>
          </cell>
          <cell r="L460" t="str">
            <v>L</v>
          </cell>
          <cell r="M460" t="str">
            <v>000000000000200050</v>
          </cell>
          <cell r="N460" t="str">
            <v>Slurry</v>
          </cell>
          <cell r="O460" t="str">
            <v>TO</v>
          </cell>
          <cell r="P460" t="str">
            <v>X</v>
          </cell>
          <cell r="Q460" t="str">
            <v>01.09.2009</v>
          </cell>
          <cell r="R460" t="str">
            <v>31.12.9999</v>
          </cell>
          <cell r="S460" t="str">
            <v>500000000106</v>
          </cell>
          <cell r="T460">
            <v>0</v>
          </cell>
          <cell r="U460">
            <v>0</v>
          </cell>
          <cell r="V460" t="str">
            <v>00000001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>X</v>
          </cell>
          <cell r="AB460">
            <v>0</v>
          </cell>
          <cell r="AC460">
            <v>0</v>
          </cell>
          <cell r="AD460" t="str">
            <v>0.00</v>
          </cell>
          <cell r="AE460" t="str">
            <v>0.00</v>
          </cell>
          <cell r="AF460">
            <v>0</v>
          </cell>
          <cell r="AG460">
            <v>0</v>
          </cell>
          <cell r="AH460">
            <v>0</v>
          </cell>
          <cell r="AI460" t="str">
            <v>Glucose Syrup-Flexi-43/40</v>
          </cell>
          <cell r="AJ460">
            <v>1000</v>
          </cell>
          <cell r="AK460">
            <v>1837.529</v>
          </cell>
        </row>
        <row r="461">
          <cell r="C461" t="str">
            <v>M</v>
          </cell>
          <cell r="D461" t="str">
            <v>01460300AE</v>
          </cell>
          <cell r="E461" t="str">
            <v>Glucose Syrup-Flexi-43/40</v>
          </cell>
          <cell r="F461" t="str">
            <v>5320</v>
          </cell>
          <cell r="G461" t="str">
            <v>1</v>
          </cell>
          <cell r="H461" t="str">
            <v>1</v>
          </cell>
          <cell r="I461" t="str">
            <v>Glucose Syrup-Flexi-42/40</v>
          </cell>
          <cell r="J461" t="str">
            <v>TO</v>
          </cell>
          <cell r="K461" t="str">
            <v>0020</v>
          </cell>
          <cell r="L461" t="str">
            <v>L</v>
          </cell>
          <cell r="M461" t="str">
            <v>000000000000250164</v>
          </cell>
          <cell r="N461" t="str">
            <v>Liquozyme Supra (gallon/30kg.)</v>
          </cell>
          <cell r="O461" t="str">
            <v>KG</v>
          </cell>
          <cell r="P461">
            <v>0</v>
          </cell>
          <cell r="Q461" t="str">
            <v>01.09.2009</v>
          </cell>
          <cell r="R461" t="str">
            <v>31.12.9999</v>
          </cell>
          <cell r="S461" t="str">
            <v>500000000106</v>
          </cell>
          <cell r="T461">
            <v>0</v>
          </cell>
          <cell r="U461">
            <v>0</v>
          </cell>
          <cell r="V461" t="str">
            <v>00000002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>X</v>
          </cell>
          <cell r="AB461">
            <v>0</v>
          </cell>
          <cell r="AC461">
            <v>0</v>
          </cell>
          <cell r="AD461" t="str">
            <v>0.00</v>
          </cell>
          <cell r="AE461" t="str">
            <v>0.00</v>
          </cell>
          <cell r="AF461">
            <v>0</v>
          </cell>
          <cell r="AG461">
            <v>0</v>
          </cell>
          <cell r="AH461">
            <v>0</v>
          </cell>
          <cell r="AI461" t="str">
            <v>Glucose Syrup-Flexi-43/40</v>
          </cell>
          <cell r="AJ461">
            <v>1000</v>
          </cell>
          <cell r="AK461">
            <v>507.15800000000002</v>
          </cell>
        </row>
        <row r="462">
          <cell r="C462" t="str">
            <v>M</v>
          </cell>
          <cell r="D462" t="str">
            <v>01460300AE</v>
          </cell>
          <cell r="E462" t="str">
            <v>Glucose Syrup-Flexi-43/40</v>
          </cell>
          <cell r="F462" t="str">
            <v>5320</v>
          </cell>
          <cell r="G462" t="str">
            <v>1</v>
          </cell>
          <cell r="H462" t="str">
            <v>1</v>
          </cell>
          <cell r="I462" t="str">
            <v>Glucose Syrup-Flexi-42/40</v>
          </cell>
          <cell r="J462" t="str">
            <v>TO</v>
          </cell>
          <cell r="K462" t="str">
            <v>0030</v>
          </cell>
          <cell r="L462" t="str">
            <v>L</v>
          </cell>
          <cell r="M462" t="str">
            <v>000000000000250158</v>
          </cell>
          <cell r="N462" t="str">
            <v>Fungamyl 800L (30kg / drum)</v>
          </cell>
          <cell r="O462" t="str">
            <v>KG</v>
          </cell>
          <cell r="P462">
            <v>0</v>
          </cell>
          <cell r="Q462" t="str">
            <v>01.09.2009</v>
          </cell>
          <cell r="R462" t="str">
            <v>31.12.9999</v>
          </cell>
          <cell r="S462" t="str">
            <v>500000000106</v>
          </cell>
          <cell r="T462">
            <v>0</v>
          </cell>
          <cell r="U462">
            <v>0</v>
          </cell>
          <cell r="V462" t="str">
            <v>00000003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>X</v>
          </cell>
          <cell r="AB462">
            <v>0</v>
          </cell>
          <cell r="AC462">
            <v>0</v>
          </cell>
          <cell r="AD462" t="str">
            <v>0.00</v>
          </cell>
          <cell r="AE462" t="str">
            <v>0.00</v>
          </cell>
          <cell r="AF462">
            <v>0</v>
          </cell>
          <cell r="AG462">
            <v>0</v>
          </cell>
          <cell r="AH462">
            <v>0</v>
          </cell>
          <cell r="AI462" t="str">
            <v>Glucose Syrup-Flexi-43/40</v>
          </cell>
          <cell r="AJ462">
            <v>1000</v>
          </cell>
          <cell r="AK462">
            <v>338.10500000000002</v>
          </cell>
        </row>
        <row r="463">
          <cell r="C463" t="str">
            <v>M</v>
          </cell>
          <cell r="D463" t="str">
            <v>01460300AE</v>
          </cell>
          <cell r="E463" t="str">
            <v>Glucose Syrup-Flexi-43/40</v>
          </cell>
          <cell r="F463" t="str">
            <v>5320</v>
          </cell>
          <cell r="G463" t="str">
            <v>1</v>
          </cell>
          <cell r="H463" t="str">
            <v>1</v>
          </cell>
          <cell r="I463" t="str">
            <v>Glucose Syrup-Flexi-42/40</v>
          </cell>
          <cell r="J463" t="str">
            <v>TO</v>
          </cell>
          <cell r="K463" t="str">
            <v>0040</v>
          </cell>
          <cell r="L463" t="str">
            <v>L</v>
          </cell>
          <cell r="M463" t="str">
            <v>000000000000250152</v>
          </cell>
          <cell r="N463" t="str">
            <v>Sodium Matabisulphite 25kg.</v>
          </cell>
          <cell r="O463" t="str">
            <v>KG</v>
          </cell>
          <cell r="P463">
            <v>0</v>
          </cell>
          <cell r="Q463" t="str">
            <v>01.09.2009</v>
          </cell>
          <cell r="R463" t="str">
            <v>31.12.9999</v>
          </cell>
          <cell r="S463" t="str">
            <v>500000000106</v>
          </cell>
          <cell r="T463">
            <v>0</v>
          </cell>
          <cell r="U463">
            <v>0</v>
          </cell>
          <cell r="V463" t="str">
            <v>00000004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>X</v>
          </cell>
          <cell r="AB463">
            <v>0</v>
          </cell>
          <cell r="AC463">
            <v>0</v>
          </cell>
          <cell r="AD463" t="str">
            <v>0.00</v>
          </cell>
          <cell r="AE463" t="str">
            <v>0.00</v>
          </cell>
          <cell r="AF463">
            <v>0</v>
          </cell>
          <cell r="AG463">
            <v>0</v>
          </cell>
          <cell r="AH463">
            <v>0</v>
          </cell>
          <cell r="AI463" t="str">
            <v>Glucose Syrup-Flexi-43/40</v>
          </cell>
          <cell r="AJ463">
            <v>1000</v>
          </cell>
          <cell r="AK463">
            <v>659.30499999999995</v>
          </cell>
        </row>
        <row r="464">
          <cell r="C464" t="str">
            <v>M</v>
          </cell>
          <cell r="D464" t="str">
            <v>01460300AE</v>
          </cell>
          <cell r="E464" t="str">
            <v>Glucose Syrup-Flexi-43/40</v>
          </cell>
          <cell r="F464" t="str">
            <v>5320</v>
          </cell>
          <cell r="G464" t="str">
            <v>1</v>
          </cell>
          <cell r="H464" t="str">
            <v>1</v>
          </cell>
          <cell r="I464" t="str">
            <v>Glucose Syrup-Flexi-42/40</v>
          </cell>
          <cell r="J464" t="str">
            <v>TO</v>
          </cell>
          <cell r="K464" t="str">
            <v>0050</v>
          </cell>
          <cell r="L464" t="str">
            <v>L</v>
          </cell>
          <cell r="M464" t="str">
            <v>000000000000250160</v>
          </cell>
          <cell r="N464" t="str">
            <v>Hydrochloric  Acid 35%</v>
          </cell>
          <cell r="O464" t="str">
            <v>KG</v>
          </cell>
          <cell r="P464">
            <v>0</v>
          </cell>
          <cell r="Q464" t="str">
            <v>01.09.2009</v>
          </cell>
          <cell r="R464" t="str">
            <v>31.12.9999</v>
          </cell>
          <cell r="S464" t="str">
            <v>500000000106</v>
          </cell>
          <cell r="T464">
            <v>0</v>
          </cell>
          <cell r="U464">
            <v>0</v>
          </cell>
          <cell r="V464" t="str">
            <v>00000005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>X</v>
          </cell>
          <cell r="AB464">
            <v>0</v>
          </cell>
          <cell r="AC464">
            <v>0</v>
          </cell>
          <cell r="AD464" t="str">
            <v>0.00</v>
          </cell>
          <cell r="AE464" t="str">
            <v>0.00</v>
          </cell>
          <cell r="AF464">
            <v>0</v>
          </cell>
          <cell r="AG464">
            <v>0</v>
          </cell>
          <cell r="AH464">
            <v>0</v>
          </cell>
          <cell r="AI464" t="str">
            <v>Glucose Syrup-Flexi-43/40</v>
          </cell>
          <cell r="AJ464">
            <v>1000</v>
          </cell>
          <cell r="AK464">
            <v>38036.841999999997</v>
          </cell>
        </row>
        <row r="465">
          <cell r="C465" t="str">
            <v>M</v>
          </cell>
          <cell r="D465" t="str">
            <v>01460300AE</v>
          </cell>
          <cell r="E465" t="str">
            <v>Glucose Syrup-Flexi-43/40</v>
          </cell>
          <cell r="F465" t="str">
            <v>5320</v>
          </cell>
          <cell r="G465" t="str">
            <v>1</v>
          </cell>
          <cell r="H465" t="str">
            <v>1</v>
          </cell>
          <cell r="I465" t="str">
            <v>Glucose Syrup-Flexi-42/40</v>
          </cell>
          <cell r="J465" t="str">
            <v>TO</v>
          </cell>
          <cell r="K465" t="str">
            <v>0060</v>
          </cell>
          <cell r="L465" t="str">
            <v>L</v>
          </cell>
          <cell r="M465" t="str">
            <v>000000000000250187</v>
          </cell>
          <cell r="N465" t="str">
            <v>Sodium  Hydroxide (โซดาไฟ) 50%</v>
          </cell>
          <cell r="O465" t="str">
            <v>KG</v>
          </cell>
          <cell r="P465">
            <v>0</v>
          </cell>
          <cell r="Q465" t="str">
            <v>01.09.2009</v>
          </cell>
          <cell r="R465" t="str">
            <v>31.12.9999</v>
          </cell>
          <cell r="S465" t="str">
            <v>500000000106</v>
          </cell>
          <cell r="T465">
            <v>0</v>
          </cell>
          <cell r="U465">
            <v>0</v>
          </cell>
          <cell r="V465" t="str">
            <v>00000006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>X</v>
          </cell>
          <cell r="AB465">
            <v>0</v>
          </cell>
          <cell r="AC465">
            <v>0</v>
          </cell>
          <cell r="AD465" t="str">
            <v>0.00</v>
          </cell>
          <cell r="AE465" t="str">
            <v>0.00</v>
          </cell>
          <cell r="AF465">
            <v>0</v>
          </cell>
          <cell r="AG465">
            <v>0</v>
          </cell>
          <cell r="AH465">
            <v>0</v>
          </cell>
          <cell r="AI465" t="str">
            <v>Glucose Syrup-Flexi-43/40</v>
          </cell>
          <cell r="AJ465">
            <v>1000</v>
          </cell>
          <cell r="AK465">
            <v>33810.525999999998</v>
          </cell>
        </row>
        <row r="466">
          <cell r="C466" t="str">
            <v>M</v>
          </cell>
          <cell r="D466" t="str">
            <v>01460300AE</v>
          </cell>
          <cell r="E466" t="str">
            <v>Glucose Syrup-Flexi-43/40</v>
          </cell>
          <cell r="F466" t="str">
            <v>5320</v>
          </cell>
          <cell r="G466" t="str">
            <v>1</v>
          </cell>
          <cell r="H466" t="str">
            <v>1</v>
          </cell>
          <cell r="I466" t="str">
            <v>Glucose Syrup-Flexi-42/40</v>
          </cell>
          <cell r="J466" t="str">
            <v>TO</v>
          </cell>
          <cell r="K466" t="str">
            <v>0070</v>
          </cell>
          <cell r="L466" t="str">
            <v>L</v>
          </cell>
          <cell r="M466" t="str">
            <v>000000000000250750</v>
          </cell>
          <cell r="N466" t="str">
            <v>Activated Carbon YL303(20kg/bag)</v>
          </cell>
          <cell r="O466" t="str">
            <v>KG</v>
          </cell>
          <cell r="P466">
            <v>0</v>
          </cell>
          <cell r="Q466" t="str">
            <v>03.01.2013</v>
          </cell>
          <cell r="R466" t="str">
            <v>31.12.9999</v>
          </cell>
          <cell r="S466" t="str">
            <v>500000000603</v>
          </cell>
          <cell r="T466">
            <v>0</v>
          </cell>
          <cell r="U466">
            <v>0</v>
          </cell>
          <cell r="V466" t="str">
            <v>00000007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>X</v>
          </cell>
          <cell r="AB466">
            <v>0</v>
          </cell>
          <cell r="AC466">
            <v>0</v>
          </cell>
          <cell r="AD466" t="str">
            <v>0.00</v>
          </cell>
          <cell r="AE466" t="str">
            <v>0.00</v>
          </cell>
          <cell r="AF466">
            <v>0</v>
          </cell>
          <cell r="AG466">
            <v>0</v>
          </cell>
          <cell r="AH466">
            <v>0</v>
          </cell>
          <cell r="AI466" t="str">
            <v>Glucose Syrup-Flexi-43/40</v>
          </cell>
          <cell r="AJ466">
            <v>1000</v>
          </cell>
          <cell r="AK466">
            <v>675</v>
          </cell>
        </row>
        <row r="467">
          <cell r="C467" t="str">
            <v>M</v>
          </cell>
          <cell r="D467" t="str">
            <v>01460300AE</v>
          </cell>
          <cell r="E467" t="str">
            <v>Glucose Syrup-Flexi-43/40</v>
          </cell>
          <cell r="F467" t="str">
            <v>5320</v>
          </cell>
          <cell r="G467" t="str">
            <v>1</v>
          </cell>
          <cell r="H467" t="str">
            <v>1</v>
          </cell>
          <cell r="I467" t="str">
            <v>Glucose Syrup-Flexi-42/40</v>
          </cell>
          <cell r="J467" t="str">
            <v>TO</v>
          </cell>
          <cell r="K467" t="str">
            <v>0080</v>
          </cell>
          <cell r="L467" t="str">
            <v>L</v>
          </cell>
          <cell r="M467" t="str">
            <v>000000000000250814</v>
          </cell>
          <cell r="N467" t="str">
            <v>Filter Aid K700  20kg.</v>
          </cell>
          <cell r="O467" t="str">
            <v>KG</v>
          </cell>
          <cell r="P467">
            <v>0</v>
          </cell>
          <cell r="Q467" t="str">
            <v>01.09.2009</v>
          </cell>
          <cell r="R467" t="str">
            <v>31.12.9999</v>
          </cell>
          <cell r="S467" t="str">
            <v>500000000106</v>
          </cell>
          <cell r="T467">
            <v>0</v>
          </cell>
          <cell r="U467">
            <v>0</v>
          </cell>
          <cell r="V467" t="str">
            <v>00000008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>X</v>
          </cell>
          <cell r="AB467">
            <v>0</v>
          </cell>
          <cell r="AC467">
            <v>0</v>
          </cell>
          <cell r="AD467" t="str">
            <v>0.00</v>
          </cell>
          <cell r="AE467" t="str">
            <v>0.00</v>
          </cell>
          <cell r="AF467">
            <v>0</v>
          </cell>
          <cell r="AG467">
            <v>0</v>
          </cell>
          <cell r="AH467">
            <v>0</v>
          </cell>
          <cell r="AI467" t="str">
            <v>Glucose Syrup-Flexi-43/40</v>
          </cell>
          <cell r="AJ467">
            <v>1000</v>
          </cell>
          <cell r="AK467">
            <v>8452.6319999999996</v>
          </cell>
        </row>
        <row r="468">
          <cell r="C468" t="str">
            <v>M</v>
          </cell>
          <cell r="D468" t="str">
            <v>01460300AE</v>
          </cell>
          <cell r="E468" t="str">
            <v>Glucose Syrup-Flexi-43/40</v>
          </cell>
          <cell r="F468" t="str">
            <v>5320</v>
          </cell>
          <cell r="G468" t="str">
            <v>1</v>
          </cell>
          <cell r="H468" t="str">
            <v>1</v>
          </cell>
          <cell r="I468" t="str">
            <v>Glucose Syrup-Flexi-42/40</v>
          </cell>
          <cell r="J468" t="str">
            <v>TO</v>
          </cell>
          <cell r="K468" t="str">
            <v>0090</v>
          </cell>
          <cell r="L468" t="str">
            <v>L</v>
          </cell>
          <cell r="M468" t="str">
            <v>000000000000250162</v>
          </cell>
          <cell r="N468" t="str">
            <v>Sodium  Carbonate 20 Kg./Bag</v>
          </cell>
          <cell r="O468" t="str">
            <v>KG</v>
          </cell>
          <cell r="P468">
            <v>0</v>
          </cell>
          <cell r="Q468" t="str">
            <v>01.08.2010</v>
          </cell>
          <cell r="R468" t="str">
            <v>31.12.9999</v>
          </cell>
          <cell r="S468" t="str">
            <v>500000000480</v>
          </cell>
          <cell r="T468">
            <v>0</v>
          </cell>
          <cell r="U468">
            <v>0</v>
          </cell>
          <cell r="V468" t="str">
            <v>00000009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>X</v>
          </cell>
          <cell r="AB468">
            <v>0</v>
          </cell>
          <cell r="AC468">
            <v>0</v>
          </cell>
          <cell r="AD468" t="str">
            <v>0.00</v>
          </cell>
          <cell r="AE468" t="str">
            <v>0.00</v>
          </cell>
          <cell r="AF468">
            <v>0</v>
          </cell>
          <cell r="AG468">
            <v>0</v>
          </cell>
          <cell r="AH468">
            <v>0</v>
          </cell>
          <cell r="AI468" t="str">
            <v>Glucose Syrup-Flexi-43/40</v>
          </cell>
          <cell r="AJ468">
            <v>1000</v>
          </cell>
          <cell r="AK468">
            <v>591.68399999999997</v>
          </cell>
        </row>
        <row r="469">
          <cell r="C469" t="str">
            <v>M</v>
          </cell>
          <cell r="D469" t="str">
            <v>01460300AE</v>
          </cell>
          <cell r="E469" t="str">
            <v>Glucose Syrup-Flexi-43/40</v>
          </cell>
          <cell r="F469" t="str">
            <v>5320</v>
          </cell>
          <cell r="G469" t="str">
            <v>1</v>
          </cell>
          <cell r="H469" t="str">
            <v>1</v>
          </cell>
          <cell r="I469" t="str">
            <v>Glucose Syrup-Flexi-42/40</v>
          </cell>
          <cell r="J469" t="str">
            <v>TO</v>
          </cell>
          <cell r="K469" t="str">
            <v>0100</v>
          </cell>
          <cell r="L469" t="str">
            <v>L</v>
          </cell>
          <cell r="M469" t="str">
            <v>000000000000200053</v>
          </cell>
          <cell r="N469" t="str">
            <v>Treated Water</v>
          </cell>
          <cell r="O469" t="str">
            <v>M3</v>
          </cell>
          <cell r="P469" t="str">
            <v>X</v>
          </cell>
          <cell r="Q469" t="str">
            <v>01.09.2009</v>
          </cell>
          <cell r="R469" t="str">
            <v>31.12.9999</v>
          </cell>
          <cell r="S469" t="str">
            <v>500000000106</v>
          </cell>
          <cell r="T469">
            <v>0</v>
          </cell>
          <cell r="U469">
            <v>0</v>
          </cell>
          <cell r="V469" t="str">
            <v>00000010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>X</v>
          </cell>
          <cell r="AB469">
            <v>0</v>
          </cell>
          <cell r="AC469">
            <v>0</v>
          </cell>
          <cell r="AD469" t="str">
            <v>0.00</v>
          </cell>
          <cell r="AE469" t="str">
            <v>0.00</v>
          </cell>
          <cell r="AF469">
            <v>0</v>
          </cell>
          <cell r="AG469">
            <v>0</v>
          </cell>
          <cell r="AH469">
            <v>0</v>
          </cell>
          <cell r="AI469" t="str">
            <v>Glucose Syrup-Flexi-43/40</v>
          </cell>
          <cell r="AJ469">
            <v>1000</v>
          </cell>
          <cell r="AK469">
            <v>8452.6319999999996</v>
          </cell>
        </row>
        <row r="470">
          <cell r="C470" t="str">
            <v>M</v>
          </cell>
          <cell r="D470" t="str">
            <v>01460300AE</v>
          </cell>
          <cell r="E470" t="str">
            <v>Glucose Syrup-Flexi-43/40</v>
          </cell>
          <cell r="F470" t="str">
            <v>5320</v>
          </cell>
          <cell r="G470" t="str">
            <v>1</v>
          </cell>
          <cell r="H470" t="str">
            <v>1</v>
          </cell>
          <cell r="I470" t="str">
            <v>Glucose Syrup-Flexi-42/40</v>
          </cell>
          <cell r="J470" t="str">
            <v>TO</v>
          </cell>
          <cell r="K470" t="str">
            <v>0110</v>
          </cell>
          <cell r="L470" t="str">
            <v>L</v>
          </cell>
          <cell r="M470" t="str">
            <v>000000000000250176</v>
          </cell>
          <cell r="N470" t="str">
            <v>Electricity</v>
          </cell>
          <cell r="O470" t="str">
            <v>KWH</v>
          </cell>
          <cell r="P470">
            <v>0</v>
          </cell>
          <cell r="Q470" t="str">
            <v>01.09.2009</v>
          </cell>
          <cell r="R470" t="str">
            <v>31.12.9999</v>
          </cell>
          <cell r="S470" t="str">
            <v>500000000106</v>
          </cell>
          <cell r="T470">
            <v>0</v>
          </cell>
          <cell r="U470">
            <v>0</v>
          </cell>
          <cell r="V470" t="str">
            <v>00000011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>X</v>
          </cell>
          <cell r="AB470">
            <v>0</v>
          </cell>
          <cell r="AC470">
            <v>0</v>
          </cell>
          <cell r="AD470" t="str">
            <v>0.00</v>
          </cell>
          <cell r="AE470" t="str">
            <v>0.00</v>
          </cell>
          <cell r="AF470">
            <v>0</v>
          </cell>
          <cell r="AG470">
            <v>0</v>
          </cell>
          <cell r="AH470">
            <v>0</v>
          </cell>
          <cell r="AI470" t="str">
            <v>Glucose Syrup-Flexi-43/40</v>
          </cell>
          <cell r="AJ470">
            <v>1000</v>
          </cell>
          <cell r="AK470">
            <v>54942.105000000003</v>
          </cell>
        </row>
        <row r="471">
          <cell r="C471" t="str">
            <v>M</v>
          </cell>
          <cell r="D471" t="str">
            <v>01460300AE</v>
          </cell>
          <cell r="E471" t="str">
            <v>Glucose Syrup-Flexi-43/40</v>
          </cell>
          <cell r="F471" t="str">
            <v>5320</v>
          </cell>
          <cell r="G471" t="str">
            <v>1</v>
          </cell>
          <cell r="H471" t="str">
            <v>1</v>
          </cell>
          <cell r="I471" t="str">
            <v>Glucose Syrup-Flexi-42/40</v>
          </cell>
          <cell r="J471" t="str">
            <v>TO</v>
          </cell>
          <cell r="K471" t="str">
            <v>0120</v>
          </cell>
          <cell r="L471" t="str">
            <v>L</v>
          </cell>
          <cell r="M471" t="str">
            <v>000000000000200052</v>
          </cell>
          <cell r="N471" t="str">
            <v>Steam</v>
          </cell>
          <cell r="O471" t="str">
            <v>TO</v>
          </cell>
          <cell r="P471" t="str">
            <v>X</v>
          </cell>
          <cell r="Q471" t="str">
            <v>01.09.2009</v>
          </cell>
          <cell r="R471" t="str">
            <v>31.12.9999</v>
          </cell>
          <cell r="S471" t="str">
            <v>500000000106</v>
          </cell>
          <cell r="T471">
            <v>0</v>
          </cell>
          <cell r="U471">
            <v>0</v>
          </cell>
          <cell r="V471" t="str">
            <v>00000012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>X</v>
          </cell>
          <cell r="AB471">
            <v>0</v>
          </cell>
          <cell r="AC471">
            <v>0</v>
          </cell>
          <cell r="AD471" t="str">
            <v>0.00</v>
          </cell>
          <cell r="AE471" t="str">
            <v>0.00</v>
          </cell>
          <cell r="AF471">
            <v>0</v>
          </cell>
          <cell r="AG471">
            <v>0</v>
          </cell>
          <cell r="AH471">
            <v>0</v>
          </cell>
          <cell r="AI471" t="str">
            <v>Glucose Syrup-Flexi-43/40</v>
          </cell>
          <cell r="AJ471">
            <v>1000</v>
          </cell>
          <cell r="AK471">
            <v>1690.5260000000001</v>
          </cell>
        </row>
        <row r="472">
          <cell r="C472" t="str">
            <v>M</v>
          </cell>
          <cell r="D472" t="str">
            <v>01460300AE</v>
          </cell>
          <cell r="E472" t="str">
            <v>Glucose Syrup-Flexi-43/40</v>
          </cell>
          <cell r="F472" t="str">
            <v>5320</v>
          </cell>
          <cell r="G472" t="str">
            <v>1</v>
          </cell>
          <cell r="H472" t="str">
            <v>1</v>
          </cell>
          <cell r="I472" t="str">
            <v>Glucose Syrup-Flexi-42/40</v>
          </cell>
          <cell r="J472" t="str">
            <v>TO</v>
          </cell>
          <cell r="K472" t="str">
            <v>0130</v>
          </cell>
          <cell r="L472" t="str">
            <v>L</v>
          </cell>
          <cell r="M472" t="str">
            <v>000000000000600197</v>
          </cell>
          <cell r="N472" t="str">
            <v>Flexi bag with heating pad</v>
          </cell>
          <cell r="O472" t="str">
            <v>EA</v>
          </cell>
          <cell r="P472">
            <v>0</v>
          </cell>
          <cell r="Q472" t="str">
            <v>01.09.2009</v>
          </cell>
          <cell r="R472" t="str">
            <v>31.12.9999</v>
          </cell>
          <cell r="S472" t="str">
            <v>500000000106</v>
          </cell>
          <cell r="T472">
            <v>0</v>
          </cell>
          <cell r="U472">
            <v>0</v>
          </cell>
          <cell r="V472" t="str">
            <v>00000013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>X</v>
          </cell>
          <cell r="AB472">
            <v>0</v>
          </cell>
          <cell r="AC472">
            <v>0</v>
          </cell>
          <cell r="AD472" t="str">
            <v>0.00</v>
          </cell>
          <cell r="AE472" t="str">
            <v>0.00</v>
          </cell>
          <cell r="AF472">
            <v>0</v>
          </cell>
          <cell r="AG472">
            <v>0</v>
          </cell>
          <cell r="AH472">
            <v>0</v>
          </cell>
          <cell r="AI472" t="str">
            <v>Glucose Syrup-Flexi-43/40</v>
          </cell>
          <cell r="AJ472">
            <v>1000</v>
          </cell>
          <cell r="AK472">
            <v>41.667000000000002</v>
          </cell>
        </row>
        <row r="473">
          <cell r="C473" t="str">
            <v>M</v>
          </cell>
          <cell r="D473" t="str">
            <v>01460300AE</v>
          </cell>
          <cell r="E473" t="str">
            <v>Glucose Syrup-Flexi-43/40</v>
          </cell>
          <cell r="F473" t="str">
            <v>5320</v>
          </cell>
          <cell r="G473" t="str">
            <v>1</v>
          </cell>
          <cell r="H473" t="str">
            <v>1</v>
          </cell>
          <cell r="I473" t="str">
            <v>Glucose Syrup-Flexi-42/40</v>
          </cell>
          <cell r="J473" t="str">
            <v>TO</v>
          </cell>
          <cell r="K473" t="str">
            <v>0140</v>
          </cell>
          <cell r="L473" t="str">
            <v>L</v>
          </cell>
          <cell r="M473" t="str">
            <v>000000000000250631</v>
          </cell>
          <cell r="N473" t="str">
            <v>Activated Carbon S4W10LT-01 (20 kg/Bag)</v>
          </cell>
          <cell r="O473" t="str">
            <v>KG</v>
          </cell>
          <cell r="P473">
            <v>0</v>
          </cell>
          <cell r="Q473" t="str">
            <v>03.01.2013</v>
          </cell>
          <cell r="R473" t="str">
            <v>31.12.9999</v>
          </cell>
          <cell r="S473" t="str">
            <v>500000000603</v>
          </cell>
          <cell r="T473">
            <v>0</v>
          </cell>
          <cell r="U473">
            <v>0</v>
          </cell>
          <cell r="V473" t="str">
            <v>00000016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>X</v>
          </cell>
          <cell r="AB473">
            <v>0</v>
          </cell>
          <cell r="AC473">
            <v>0</v>
          </cell>
          <cell r="AD473" t="str">
            <v>0.00</v>
          </cell>
          <cell r="AE473" t="str">
            <v>0.00</v>
          </cell>
          <cell r="AF473">
            <v>0</v>
          </cell>
          <cell r="AG473">
            <v>0</v>
          </cell>
          <cell r="AH473">
            <v>0</v>
          </cell>
          <cell r="AI473" t="str">
            <v>Glucose Syrup-Flexi-43/40</v>
          </cell>
          <cell r="AJ473">
            <v>1000</v>
          </cell>
          <cell r="AK473">
            <v>225</v>
          </cell>
        </row>
        <row r="474">
          <cell r="C474" t="str">
            <v>M</v>
          </cell>
          <cell r="D474" t="str">
            <v>01460300OI</v>
          </cell>
          <cell r="E474" t="str">
            <v>Glucose Syrup-PD-43/40</v>
          </cell>
          <cell r="F474" t="str">
            <v>5320</v>
          </cell>
          <cell r="G474" t="str">
            <v>1</v>
          </cell>
          <cell r="H474" t="str">
            <v>1</v>
          </cell>
          <cell r="I474" t="str">
            <v>Glucose Syrup-PD-43/40</v>
          </cell>
          <cell r="J474" t="str">
            <v>TO</v>
          </cell>
          <cell r="K474" t="str">
            <v>0010</v>
          </cell>
          <cell r="L474" t="str">
            <v>L</v>
          </cell>
          <cell r="M474" t="str">
            <v>000000000000200050</v>
          </cell>
          <cell r="N474" t="str">
            <v>Slurry</v>
          </cell>
          <cell r="O474" t="str">
            <v>TO</v>
          </cell>
          <cell r="P474" t="str">
            <v>X</v>
          </cell>
          <cell r="Q474" t="str">
            <v>01.09.2009</v>
          </cell>
          <cell r="R474" t="str">
            <v>31.12.9999</v>
          </cell>
          <cell r="S474" t="str">
            <v>500000000106</v>
          </cell>
          <cell r="T474">
            <v>0</v>
          </cell>
          <cell r="U474">
            <v>0</v>
          </cell>
          <cell r="V474" t="str">
            <v>00000001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>X</v>
          </cell>
          <cell r="AB474">
            <v>0</v>
          </cell>
          <cell r="AC474">
            <v>0</v>
          </cell>
          <cell r="AD474" t="str">
            <v>0.00</v>
          </cell>
          <cell r="AE474" t="str">
            <v>0.00</v>
          </cell>
          <cell r="AF474">
            <v>0</v>
          </cell>
          <cell r="AG474">
            <v>0</v>
          </cell>
          <cell r="AH474">
            <v>0</v>
          </cell>
          <cell r="AI474" t="str">
            <v>Glucose Syrup-PD-43/40</v>
          </cell>
          <cell r="AJ474">
            <v>1000</v>
          </cell>
          <cell r="AK474">
            <v>1837.529</v>
          </cell>
        </row>
        <row r="475">
          <cell r="C475" t="str">
            <v>M</v>
          </cell>
          <cell r="D475" t="str">
            <v>01460300OI</v>
          </cell>
          <cell r="E475" t="str">
            <v>Glucose Syrup-PD-43/40</v>
          </cell>
          <cell r="F475" t="str">
            <v>5320</v>
          </cell>
          <cell r="G475" t="str">
            <v>1</v>
          </cell>
          <cell r="H475" t="str">
            <v>1</v>
          </cell>
          <cell r="I475" t="str">
            <v>Glucose Syrup-PD-43/40</v>
          </cell>
          <cell r="J475" t="str">
            <v>TO</v>
          </cell>
          <cell r="K475" t="str">
            <v>0020</v>
          </cell>
          <cell r="L475" t="str">
            <v>L</v>
          </cell>
          <cell r="M475" t="str">
            <v>000000000000250164</v>
          </cell>
          <cell r="N475" t="str">
            <v>Liquozyme Supra (gallon/30kg.)</v>
          </cell>
          <cell r="O475" t="str">
            <v>KG</v>
          </cell>
          <cell r="P475">
            <v>0</v>
          </cell>
          <cell r="Q475" t="str">
            <v>01.09.2009</v>
          </cell>
          <cell r="R475" t="str">
            <v>31.12.9999</v>
          </cell>
          <cell r="S475" t="str">
            <v>500000000106</v>
          </cell>
          <cell r="T475">
            <v>0</v>
          </cell>
          <cell r="U475">
            <v>0</v>
          </cell>
          <cell r="V475" t="str">
            <v>00000002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>X</v>
          </cell>
          <cell r="AB475">
            <v>0</v>
          </cell>
          <cell r="AC475">
            <v>0</v>
          </cell>
          <cell r="AD475" t="str">
            <v>0.00</v>
          </cell>
          <cell r="AE475" t="str">
            <v>0.00</v>
          </cell>
          <cell r="AF475">
            <v>0</v>
          </cell>
          <cell r="AG475">
            <v>0</v>
          </cell>
          <cell r="AH475">
            <v>0</v>
          </cell>
          <cell r="AI475" t="str">
            <v>Glucose Syrup-PD-43/40</v>
          </cell>
          <cell r="AJ475">
            <v>1000</v>
          </cell>
          <cell r="AK475">
            <v>507.15800000000002</v>
          </cell>
        </row>
        <row r="476">
          <cell r="C476" t="str">
            <v>M</v>
          </cell>
          <cell r="D476" t="str">
            <v>01460300OI</v>
          </cell>
          <cell r="E476" t="str">
            <v>Glucose Syrup-PD-43/40</v>
          </cell>
          <cell r="F476" t="str">
            <v>5320</v>
          </cell>
          <cell r="G476" t="str">
            <v>1</v>
          </cell>
          <cell r="H476" t="str">
            <v>1</v>
          </cell>
          <cell r="I476" t="str">
            <v>Glucose Syrup-PD-43/40</v>
          </cell>
          <cell r="J476" t="str">
            <v>TO</v>
          </cell>
          <cell r="K476" t="str">
            <v>0030</v>
          </cell>
          <cell r="L476" t="str">
            <v>L</v>
          </cell>
          <cell r="M476" t="str">
            <v>000000000000250158</v>
          </cell>
          <cell r="N476" t="str">
            <v>Fungamyl 800L (30kg / drum)</v>
          </cell>
          <cell r="O476" t="str">
            <v>KG</v>
          </cell>
          <cell r="P476">
            <v>0</v>
          </cell>
          <cell r="Q476" t="str">
            <v>01.09.2009</v>
          </cell>
          <cell r="R476" t="str">
            <v>31.12.9999</v>
          </cell>
          <cell r="S476" t="str">
            <v>500000000106</v>
          </cell>
          <cell r="T476">
            <v>0</v>
          </cell>
          <cell r="U476">
            <v>0</v>
          </cell>
          <cell r="V476" t="str">
            <v>00000003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>X</v>
          </cell>
          <cell r="AB476">
            <v>0</v>
          </cell>
          <cell r="AC476">
            <v>0</v>
          </cell>
          <cell r="AD476" t="str">
            <v>0.00</v>
          </cell>
          <cell r="AE476" t="str">
            <v>0.00</v>
          </cell>
          <cell r="AF476">
            <v>0</v>
          </cell>
          <cell r="AG476">
            <v>0</v>
          </cell>
          <cell r="AH476">
            <v>0</v>
          </cell>
          <cell r="AI476" t="str">
            <v>Glucose Syrup-PD-43/40</v>
          </cell>
          <cell r="AJ476">
            <v>1000</v>
          </cell>
          <cell r="AK476">
            <v>380.36799999999999</v>
          </cell>
        </row>
        <row r="477">
          <cell r="C477" t="str">
            <v>M</v>
          </cell>
          <cell r="D477" t="str">
            <v>01460300OI</v>
          </cell>
          <cell r="E477" t="str">
            <v>Glucose Syrup-PD-43/40</v>
          </cell>
          <cell r="F477" t="str">
            <v>5320</v>
          </cell>
          <cell r="G477" t="str">
            <v>1</v>
          </cell>
          <cell r="H477" t="str">
            <v>1</v>
          </cell>
          <cell r="I477" t="str">
            <v>Glucose Syrup-PD-43/40</v>
          </cell>
          <cell r="J477" t="str">
            <v>TO</v>
          </cell>
          <cell r="K477" t="str">
            <v>0040</v>
          </cell>
          <cell r="L477" t="str">
            <v>L</v>
          </cell>
          <cell r="M477" t="str">
            <v>000000000000250152</v>
          </cell>
          <cell r="N477" t="str">
            <v>Sodium Matabisulphite 25kg.</v>
          </cell>
          <cell r="O477" t="str">
            <v>KG</v>
          </cell>
          <cell r="P477">
            <v>0</v>
          </cell>
          <cell r="Q477" t="str">
            <v>01.09.2009</v>
          </cell>
          <cell r="R477" t="str">
            <v>31.12.9999</v>
          </cell>
          <cell r="S477" t="str">
            <v>500000000106</v>
          </cell>
          <cell r="T477">
            <v>0</v>
          </cell>
          <cell r="U477">
            <v>0</v>
          </cell>
          <cell r="V477" t="str">
            <v>00000004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>X</v>
          </cell>
          <cell r="AB477">
            <v>0</v>
          </cell>
          <cell r="AC477">
            <v>0</v>
          </cell>
          <cell r="AD477" t="str">
            <v>0.00</v>
          </cell>
          <cell r="AE477" t="str">
            <v>0.00</v>
          </cell>
          <cell r="AF477">
            <v>0</v>
          </cell>
          <cell r="AG477">
            <v>0</v>
          </cell>
          <cell r="AH477">
            <v>0</v>
          </cell>
          <cell r="AI477" t="str">
            <v>Glucose Syrup-PD-43/40</v>
          </cell>
          <cell r="AJ477">
            <v>1000</v>
          </cell>
          <cell r="AK477">
            <v>659.30499999999995</v>
          </cell>
        </row>
        <row r="478">
          <cell r="C478" t="str">
            <v>M</v>
          </cell>
          <cell r="D478" t="str">
            <v>01460300OI</v>
          </cell>
          <cell r="E478" t="str">
            <v>Glucose Syrup-PD-43/40</v>
          </cell>
          <cell r="F478" t="str">
            <v>5320</v>
          </cell>
          <cell r="G478" t="str">
            <v>1</v>
          </cell>
          <cell r="H478" t="str">
            <v>1</v>
          </cell>
          <cell r="I478" t="str">
            <v>Glucose Syrup-PD-43/40</v>
          </cell>
          <cell r="J478" t="str">
            <v>TO</v>
          </cell>
          <cell r="K478" t="str">
            <v>0050</v>
          </cell>
          <cell r="L478" t="str">
            <v>L</v>
          </cell>
          <cell r="M478" t="str">
            <v>000000000000250160</v>
          </cell>
          <cell r="N478" t="str">
            <v>Hydrochloric  Acid 35%</v>
          </cell>
          <cell r="O478" t="str">
            <v>KG</v>
          </cell>
          <cell r="P478">
            <v>0</v>
          </cell>
          <cell r="Q478" t="str">
            <v>01.09.2009</v>
          </cell>
          <cell r="R478" t="str">
            <v>31.12.9999</v>
          </cell>
          <cell r="S478" t="str">
            <v>500000000106</v>
          </cell>
          <cell r="T478">
            <v>0</v>
          </cell>
          <cell r="U478">
            <v>0</v>
          </cell>
          <cell r="V478" t="str">
            <v>00000005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>X</v>
          </cell>
          <cell r="AB478">
            <v>0</v>
          </cell>
          <cell r="AC478">
            <v>0</v>
          </cell>
          <cell r="AD478" t="str">
            <v>0.00</v>
          </cell>
          <cell r="AE478" t="str">
            <v>0.00</v>
          </cell>
          <cell r="AF478">
            <v>0</v>
          </cell>
          <cell r="AG478">
            <v>0</v>
          </cell>
          <cell r="AH478">
            <v>0</v>
          </cell>
          <cell r="AI478" t="str">
            <v>Glucose Syrup-PD-43/40</v>
          </cell>
          <cell r="AJ478">
            <v>1000</v>
          </cell>
          <cell r="AK478">
            <v>38036.841999999997</v>
          </cell>
        </row>
        <row r="479">
          <cell r="C479" t="str">
            <v>M</v>
          </cell>
          <cell r="D479" t="str">
            <v>01460300OI</v>
          </cell>
          <cell r="E479" t="str">
            <v>Glucose Syrup-PD-43/40</v>
          </cell>
          <cell r="F479" t="str">
            <v>5320</v>
          </cell>
          <cell r="G479" t="str">
            <v>1</v>
          </cell>
          <cell r="H479" t="str">
            <v>1</v>
          </cell>
          <cell r="I479" t="str">
            <v>Glucose Syrup-PD-43/40</v>
          </cell>
          <cell r="J479" t="str">
            <v>TO</v>
          </cell>
          <cell r="K479" t="str">
            <v>0060</v>
          </cell>
          <cell r="L479" t="str">
            <v>L</v>
          </cell>
          <cell r="M479" t="str">
            <v>000000000000250187</v>
          </cell>
          <cell r="N479" t="str">
            <v>Sodium  Hydroxide (โซดาไฟ) 50%</v>
          </cell>
          <cell r="O479" t="str">
            <v>KG</v>
          </cell>
          <cell r="P479">
            <v>0</v>
          </cell>
          <cell r="Q479" t="str">
            <v>01.09.2009</v>
          </cell>
          <cell r="R479" t="str">
            <v>31.12.9999</v>
          </cell>
          <cell r="S479" t="str">
            <v>500000000106</v>
          </cell>
          <cell r="T479">
            <v>0</v>
          </cell>
          <cell r="U479">
            <v>0</v>
          </cell>
          <cell r="V479" t="str">
            <v>00000006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>X</v>
          </cell>
          <cell r="AB479">
            <v>0</v>
          </cell>
          <cell r="AC479">
            <v>0</v>
          </cell>
          <cell r="AD479" t="str">
            <v>0.00</v>
          </cell>
          <cell r="AE479" t="str">
            <v>0.00</v>
          </cell>
          <cell r="AF479">
            <v>0</v>
          </cell>
          <cell r="AG479">
            <v>0</v>
          </cell>
          <cell r="AH479">
            <v>0</v>
          </cell>
          <cell r="AI479" t="str">
            <v>Glucose Syrup-PD-43/40</v>
          </cell>
          <cell r="AJ479">
            <v>1000</v>
          </cell>
          <cell r="AK479">
            <v>33810.525999999998</v>
          </cell>
        </row>
        <row r="480">
          <cell r="C480" t="str">
            <v>M</v>
          </cell>
          <cell r="D480" t="str">
            <v>01460300OI</v>
          </cell>
          <cell r="E480" t="str">
            <v>Glucose Syrup-PD-43/40</v>
          </cell>
          <cell r="F480" t="str">
            <v>5320</v>
          </cell>
          <cell r="G480" t="str">
            <v>1</v>
          </cell>
          <cell r="H480" t="str">
            <v>1</v>
          </cell>
          <cell r="I480" t="str">
            <v>Glucose Syrup-PD-43/40</v>
          </cell>
          <cell r="J480" t="str">
            <v>TO</v>
          </cell>
          <cell r="K480" t="str">
            <v>0070</v>
          </cell>
          <cell r="L480" t="str">
            <v>L</v>
          </cell>
          <cell r="M480" t="str">
            <v>000000000000250750</v>
          </cell>
          <cell r="N480" t="str">
            <v>Activated Carbon YL303(20kg/bag)</v>
          </cell>
          <cell r="O480" t="str">
            <v>KG</v>
          </cell>
          <cell r="P480">
            <v>0</v>
          </cell>
          <cell r="Q480" t="str">
            <v>03.01.2013</v>
          </cell>
          <cell r="R480" t="str">
            <v>31.12.9999</v>
          </cell>
          <cell r="S480" t="str">
            <v>500000000603</v>
          </cell>
          <cell r="T480">
            <v>0</v>
          </cell>
          <cell r="U480">
            <v>0</v>
          </cell>
          <cell r="V480" t="str">
            <v>00000007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>X</v>
          </cell>
          <cell r="AB480">
            <v>0</v>
          </cell>
          <cell r="AC480">
            <v>0</v>
          </cell>
          <cell r="AD480" t="str">
            <v>0.00</v>
          </cell>
          <cell r="AE480" t="str">
            <v>0.00</v>
          </cell>
          <cell r="AF480">
            <v>0</v>
          </cell>
          <cell r="AG480">
            <v>0</v>
          </cell>
          <cell r="AH480">
            <v>0</v>
          </cell>
          <cell r="AI480" t="str">
            <v>Glucose Syrup-PD-43/40</v>
          </cell>
          <cell r="AJ480">
            <v>1000</v>
          </cell>
          <cell r="AK480">
            <v>675</v>
          </cell>
        </row>
        <row r="481">
          <cell r="C481" t="str">
            <v>M</v>
          </cell>
          <cell r="D481" t="str">
            <v>01460300OI</v>
          </cell>
          <cell r="E481" t="str">
            <v>Glucose Syrup-PD-43/40</v>
          </cell>
          <cell r="F481" t="str">
            <v>5320</v>
          </cell>
          <cell r="G481" t="str">
            <v>1</v>
          </cell>
          <cell r="H481" t="str">
            <v>1</v>
          </cell>
          <cell r="I481" t="str">
            <v>Glucose Syrup-PD-43/40</v>
          </cell>
          <cell r="J481" t="str">
            <v>TO</v>
          </cell>
          <cell r="K481" t="str">
            <v>0080</v>
          </cell>
          <cell r="L481" t="str">
            <v>L</v>
          </cell>
          <cell r="M481" t="str">
            <v>000000000000250814</v>
          </cell>
          <cell r="N481" t="str">
            <v>Filter Aid K700  20kg.</v>
          </cell>
          <cell r="O481" t="str">
            <v>KG</v>
          </cell>
          <cell r="P481">
            <v>0</v>
          </cell>
          <cell r="Q481" t="str">
            <v>14.12.2012</v>
          </cell>
          <cell r="R481" t="str">
            <v>31.12.9999</v>
          </cell>
          <cell r="S481" t="str">
            <v>500000000599</v>
          </cell>
          <cell r="T481">
            <v>0</v>
          </cell>
          <cell r="U481">
            <v>0</v>
          </cell>
          <cell r="V481" t="str">
            <v>00000008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>X</v>
          </cell>
          <cell r="AB481">
            <v>0</v>
          </cell>
          <cell r="AC481">
            <v>0</v>
          </cell>
          <cell r="AD481" t="str">
            <v>0.00</v>
          </cell>
          <cell r="AE481" t="str">
            <v>0.00</v>
          </cell>
          <cell r="AF481">
            <v>0</v>
          </cell>
          <cell r="AG481">
            <v>0</v>
          </cell>
          <cell r="AH481">
            <v>0</v>
          </cell>
          <cell r="AI481" t="str">
            <v>Glucose Syrup-PD-43/40</v>
          </cell>
          <cell r="AJ481">
            <v>1000</v>
          </cell>
          <cell r="AK481">
            <v>8452.6319999999996</v>
          </cell>
        </row>
        <row r="482">
          <cell r="C482" t="str">
            <v>M</v>
          </cell>
          <cell r="D482" t="str">
            <v>01460300OI</v>
          </cell>
          <cell r="E482" t="str">
            <v>Glucose Syrup-PD-43/40</v>
          </cell>
          <cell r="F482" t="str">
            <v>5320</v>
          </cell>
          <cell r="G482" t="str">
            <v>1</v>
          </cell>
          <cell r="H482" t="str">
            <v>1</v>
          </cell>
          <cell r="I482" t="str">
            <v>Glucose Syrup-PD-43/40</v>
          </cell>
          <cell r="J482" t="str">
            <v>TO</v>
          </cell>
          <cell r="K482" t="str">
            <v>0090</v>
          </cell>
          <cell r="L482" t="str">
            <v>L</v>
          </cell>
          <cell r="M482" t="str">
            <v>000000000000250162</v>
          </cell>
          <cell r="N482" t="str">
            <v>Sodium  Carbonate 20 Kg./Bag</v>
          </cell>
          <cell r="O482" t="str">
            <v>KG</v>
          </cell>
          <cell r="P482">
            <v>0</v>
          </cell>
          <cell r="Q482" t="str">
            <v>01.08.2010</v>
          </cell>
          <cell r="R482" t="str">
            <v>31.12.9999</v>
          </cell>
          <cell r="S482" t="str">
            <v>500000000480</v>
          </cell>
          <cell r="T482">
            <v>0</v>
          </cell>
          <cell r="U482">
            <v>0</v>
          </cell>
          <cell r="V482" t="str">
            <v>00000009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>X</v>
          </cell>
          <cell r="AB482">
            <v>0</v>
          </cell>
          <cell r="AC482">
            <v>0</v>
          </cell>
          <cell r="AD482" t="str">
            <v>0.00</v>
          </cell>
          <cell r="AE482" t="str">
            <v>0.00</v>
          </cell>
          <cell r="AF482">
            <v>0</v>
          </cell>
          <cell r="AG482">
            <v>0</v>
          </cell>
          <cell r="AH482">
            <v>0</v>
          </cell>
          <cell r="AI482" t="str">
            <v>Glucose Syrup-PD-43/40</v>
          </cell>
          <cell r="AJ482">
            <v>1000</v>
          </cell>
          <cell r="AK482">
            <v>591.68399999999997</v>
          </cell>
        </row>
        <row r="483">
          <cell r="C483" t="str">
            <v>M</v>
          </cell>
          <cell r="D483" t="str">
            <v>01460300OI</v>
          </cell>
          <cell r="E483" t="str">
            <v>Glucose Syrup-PD-43/40</v>
          </cell>
          <cell r="F483" t="str">
            <v>5320</v>
          </cell>
          <cell r="G483" t="str">
            <v>1</v>
          </cell>
          <cell r="H483" t="str">
            <v>1</v>
          </cell>
          <cell r="I483" t="str">
            <v>Glucose Syrup-PD-43/40</v>
          </cell>
          <cell r="J483" t="str">
            <v>TO</v>
          </cell>
          <cell r="K483" t="str">
            <v>0100</v>
          </cell>
          <cell r="L483" t="str">
            <v>L</v>
          </cell>
          <cell r="M483" t="str">
            <v>000000000000200053</v>
          </cell>
          <cell r="N483" t="str">
            <v>Treated Water</v>
          </cell>
          <cell r="O483" t="str">
            <v>M3</v>
          </cell>
          <cell r="P483" t="str">
            <v>X</v>
          </cell>
          <cell r="Q483" t="str">
            <v>01.09.2009</v>
          </cell>
          <cell r="R483" t="str">
            <v>31.12.9999</v>
          </cell>
          <cell r="S483" t="str">
            <v>500000000106</v>
          </cell>
          <cell r="T483">
            <v>0</v>
          </cell>
          <cell r="U483">
            <v>0</v>
          </cell>
          <cell r="V483" t="str">
            <v>00000010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>X</v>
          </cell>
          <cell r="AB483">
            <v>0</v>
          </cell>
          <cell r="AC483">
            <v>0</v>
          </cell>
          <cell r="AD483" t="str">
            <v>0.00</v>
          </cell>
          <cell r="AE483" t="str">
            <v>0.00</v>
          </cell>
          <cell r="AF483">
            <v>0</v>
          </cell>
          <cell r="AG483">
            <v>0</v>
          </cell>
          <cell r="AH483">
            <v>0</v>
          </cell>
          <cell r="AI483" t="str">
            <v>Glucose Syrup-PD-43/40</v>
          </cell>
          <cell r="AJ483">
            <v>1000</v>
          </cell>
          <cell r="AK483">
            <v>8452.6319999999996</v>
          </cell>
        </row>
        <row r="484">
          <cell r="C484" t="str">
            <v>M</v>
          </cell>
          <cell r="D484" t="str">
            <v>01460300OI</v>
          </cell>
          <cell r="E484" t="str">
            <v>Glucose Syrup-PD-43/40</v>
          </cell>
          <cell r="F484" t="str">
            <v>5320</v>
          </cell>
          <cell r="G484" t="str">
            <v>1</v>
          </cell>
          <cell r="H484" t="str">
            <v>1</v>
          </cell>
          <cell r="I484" t="str">
            <v>Glucose Syrup-PD-43/40</v>
          </cell>
          <cell r="J484" t="str">
            <v>TO</v>
          </cell>
          <cell r="K484" t="str">
            <v>0110</v>
          </cell>
          <cell r="L484" t="str">
            <v>L</v>
          </cell>
          <cell r="M484" t="str">
            <v>000000000000250176</v>
          </cell>
          <cell r="N484" t="str">
            <v>Electricity</v>
          </cell>
          <cell r="O484" t="str">
            <v>KWH</v>
          </cell>
          <cell r="P484">
            <v>0</v>
          </cell>
          <cell r="Q484" t="str">
            <v>01.09.2009</v>
          </cell>
          <cell r="R484" t="str">
            <v>31.12.9999</v>
          </cell>
          <cell r="S484" t="str">
            <v>500000000106</v>
          </cell>
          <cell r="T484">
            <v>0</v>
          </cell>
          <cell r="U484">
            <v>0</v>
          </cell>
          <cell r="V484" t="str">
            <v>00000011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>X</v>
          </cell>
          <cell r="AB484">
            <v>0</v>
          </cell>
          <cell r="AC484">
            <v>0</v>
          </cell>
          <cell r="AD484" t="str">
            <v>0.00</v>
          </cell>
          <cell r="AE484" t="str">
            <v>0.00</v>
          </cell>
          <cell r="AF484">
            <v>0</v>
          </cell>
          <cell r="AG484">
            <v>0</v>
          </cell>
          <cell r="AH484">
            <v>0</v>
          </cell>
          <cell r="AI484" t="str">
            <v>Glucose Syrup-PD-43/40</v>
          </cell>
          <cell r="AJ484">
            <v>1000</v>
          </cell>
          <cell r="AK484">
            <v>54942.105000000003</v>
          </cell>
        </row>
        <row r="485">
          <cell r="C485" t="str">
            <v>M</v>
          </cell>
          <cell r="D485" t="str">
            <v>01460300OI</v>
          </cell>
          <cell r="E485" t="str">
            <v>Glucose Syrup-PD-43/40</v>
          </cell>
          <cell r="F485" t="str">
            <v>5320</v>
          </cell>
          <cell r="G485" t="str">
            <v>1</v>
          </cell>
          <cell r="H485" t="str">
            <v>1</v>
          </cell>
          <cell r="I485" t="str">
            <v>Glucose Syrup-PD-43/40</v>
          </cell>
          <cell r="J485" t="str">
            <v>TO</v>
          </cell>
          <cell r="K485" t="str">
            <v>0120</v>
          </cell>
          <cell r="L485" t="str">
            <v>L</v>
          </cell>
          <cell r="M485" t="str">
            <v>000000000000200052</v>
          </cell>
          <cell r="N485" t="str">
            <v>Steam</v>
          </cell>
          <cell r="O485" t="str">
            <v>TO</v>
          </cell>
          <cell r="P485" t="str">
            <v>X</v>
          </cell>
          <cell r="Q485" t="str">
            <v>01.09.2009</v>
          </cell>
          <cell r="R485" t="str">
            <v>31.12.9999</v>
          </cell>
          <cell r="S485" t="str">
            <v>500000000106</v>
          </cell>
          <cell r="T485">
            <v>0</v>
          </cell>
          <cell r="U485">
            <v>0</v>
          </cell>
          <cell r="V485" t="str">
            <v>00000012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>X</v>
          </cell>
          <cell r="AB485">
            <v>0</v>
          </cell>
          <cell r="AC485">
            <v>0</v>
          </cell>
          <cell r="AD485" t="str">
            <v>0.00</v>
          </cell>
          <cell r="AE485" t="str">
            <v>0.00</v>
          </cell>
          <cell r="AF485">
            <v>0</v>
          </cell>
          <cell r="AG485">
            <v>0</v>
          </cell>
          <cell r="AH485">
            <v>0</v>
          </cell>
          <cell r="AI485" t="str">
            <v>Glucose Syrup-PD-43/40</v>
          </cell>
          <cell r="AJ485">
            <v>1000</v>
          </cell>
          <cell r="AK485">
            <v>1690.5260000000001</v>
          </cell>
        </row>
        <row r="486">
          <cell r="C486" t="str">
            <v>M</v>
          </cell>
          <cell r="D486" t="str">
            <v>01460300OI</v>
          </cell>
          <cell r="E486" t="str">
            <v>Glucose Syrup-PD-43/40</v>
          </cell>
          <cell r="F486" t="str">
            <v>5320</v>
          </cell>
          <cell r="G486" t="str">
            <v>1</v>
          </cell>
          <cell r="H486" t="str">
            <v>1</v>
          </cell>
          <cell r="I486" t="str">
            <v>Glucose Syrup-PD-43/40</v>
          </cell>
          <cell r="J486" t="str">
            <v>TO</v>
          </cell>
          <cell r="K486" t="str">
            <v>0130</v>
          </cell>
          <cell r="L486" t="str">
            <v>L</v>
          </cell>
          <cell r="M486" t="str">
            <v>000000000000600192</v>
          </cell>
          <cell r="N486" t="str">
            <v>Plastic Drum 200 Liter HI90</v>
          </cell>
          <cell r="O486" t="str">
            <v>EA</v>
          </cell>
          <cell r="P486">
            <v>0</v>
          </cell>
          <cell r="Q486" t="str">
            <v>01.09.2009</v>
          </cell>
          <cell r="R486" t="str">
            <v>31.12.9999</v>
          </cell>
          <cell r="S486" t="str">
            <v>500000000106</v>
          </cell>
          <cell r="T486">
            <v>0</v>
          </cell>
          <cell r="U486">
            <v>0</v>
          </cell>
          <cell r="V486" t="str">
            <v>00000013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>X</v>
          </cell>
          <cell r="AB486">
            <v>0</v>
          </cell>
          <cell r="AC486">
            <v>0</v>
          </cell>
          <cell r="AD486" t="str">
            <v>0.00</v>
          </cell>
          <cell r="AE486" t="str">
            <v>0.00</v>
          </cell>
          <cell r="AF486">
            <v>0</v>
          </cell>
          <cell r="AG486">
            <v>0</v>
          </cell>
          <cell r="AH486">
            <v>0</v>
          </cell>
          <cell r="AI486" t="str">
            <v>Glucose Syrup-PD-43/40</v>
          </cell>
          <cell r="AJ486">
            <v>1000</v>
          </cell>
          <cell r="AK486">
            <v>3333.3330000000001</v>
          </cell>
        </row>
        <row r="487">
          <cell r="C487" t="str">
            <v>M</v>
          </cell>
          <cell r="D487" t="str">
            <v>01460300OI</v>
          </cell>
          <cell r="E487" t="str">
            <v>Glucose Syrup-PD-43/40</v>
          </cell>
          <cell r="F487" t="str">
            <v>5320</v>
          </cell>
          <cell r="G487" t="str">
            <v>1</v>
          </cell>
          <cell r="H487" t="str">
            <v>1</v>
          </cell>
          <cell r="I487" t="str">
            <v>Glucose Syrup-PD-43/40</v>
          </cell>
          <cell r="J487" t="str">
            <v>TO</v>
          </cell>
          <cell r="K487" t="str">
            <v>0140</v>
          </cell>
          <cell r="L487" t="str">
            <v>L</v>
          </cell>
          <cell r="M487" t="str">
            <v>000000000000250631</v>
          </cell>
          <cell r="N487" t="str">
            <v>Activated Carbon S4W10LT-01 (20 kg/Bag)</v>
          </cell>
          <cell r="O487" t="str">
            <v>KG</v>
          </cell>
          <cell r="P487">
            <v>0</v>
          </cell>
          <cell r="Q487" t="str">
            <v>03.01.2013</v>
          </cell>
          <cell r="R487" t="str">
            <v>31.12.9999</v>
          </cell>
          <cell r="S487" t="str">
            <v>500000000603</v>
          </cell>
          <cell r="T487">
            <v>0</v>
          </cell>
          <cell r="U487">
            <v>0</v>
          </cell>
          <cell r="V487" t="str">
            <v>00000017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>X</v>
          </cell>
          <cell r="AB487">
            <v>0</v>
          </cell>
          <cell r="AC487">
            <v>0</v>
          </cell>
          <cell r="AD487" t="str">
            <v>0.00</v>
          </cell>
          <cell r="AE487" t="str">
            <v>0.00</v>
          </cell>
          <cell r="AF487">
            <v>0</v>
          </cell>
          <cell r="AG487">
            <v>0</v>
          </cell>
          <cell r="AH487">
            <v>0</v>
          </cell>
          <cell r="AI487" t="str">
            <v>Glucose Syrup-PD-43/40</v>
          </cell>
          <cell r="AJ487">
            <v>1000</v>
          </cell>
          <cell r="AK487">
            <v>225</v>
          </cell>
        </row>
        <row r="488">
          <cell r="C488" t="str">
            <v>M</v>
          </cell>
          <cell r="D488" t="str">
            <v>01460300OJ</v>
          </cell>
          <cell r="E488" t="str">
            <v>Glucose Syrup-MD-43/40</v>
          </cell>
          <cell r="F488" t="str">
            <v>5320</v>
          </cell>
          <cell r="G488" t="str">
            <v>1</v>
          </cell>
          <cell r="H488" t="str">
            <v>1</v>
          </cell>
          <cell r="I488" t="str">
            <v>Glucose Syrup-MD-43/40</v>
          </cell>
          <cell r="J488" t="str">
            <v>TO</v>
          </cell>
          <cell r="K488" t="str">
            <v>0010</v>
          </cell>
          <cell r="L488" t="str">
            <v>L</v>
          </cell>
          <cell r="M488" t="str">
            <v>000000000000200050</v>
          </cell>
          <cell r="N488" t="str">
            <v>Slurry</v>
          </cell>
          <cell r="O488" t="str">
            <v>TO</v>
          </cell>
          <cell r="P488" t="str">
            <v>X</v>
          </cell>
          <cell r="Q488" t="str">
            <v>01.09.2009</v>
          </cell>
          <cell r="R488" t="str">
            <v>31.12.9999</v>
          </cell>
          <cell r="S488" t="str">
            <v>500000000106</v>
          </cell>
          <cell r="T488">
            <v>0</v>
          </cell>
          <cell r="U488">
            <v>0</v>
          </cell>
          <cell r="V488" t="str">
            <v>00000001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>X</v>
          </cell>
          <cell r="AB488">
            <v>0</v>
          </cell>
          <cell r="AC488">
            <v>0</v>
          </cell>
          <cell r="AD488" t="str">
            <v>0.00</v>
          </cell>
          <cell r="AE488" t="str">
            <v>0.00</v>
          </cell>
          <cell r="AF488">
            <v>0</v>
          </cell>
          <cell r="AG488">
            <v>0</v>
          </cell>
          <cell r="AH488">
            <v>0</v>
          </cell>
          <cell r="AI488" t="str">
            <v>Glucose Syrup-MD-43/40</v>
          </cell>
          <cell r="AJ488">
            <v>1000</v>
          </cell>
          <cell r="AK488">
            <v>1929.0619999999999</v>
          </cell>
        </row>
        <row r="489">
          <cell r="C489" t="str">
            <v>M</v>
          </cell>
          <cell r="D489" t="str">
            <v>01460300OJ</v>
          </cell>
          <cell r="E489" t="str">
            <v>Glucose Syrup-MD-43/40</v>
          </cell>
          <cell r="F489" t="str">
            <v>5320</v>
          </cell>
          <cell r="G489" t="str">
            <v>1</v>
          </cell>
          <cell r="H489" t="str">
            <v>1</v>
          </cell>
          <cell r="I489" t="str">
            <v>Glucose Syrup-MD-43/40</v>
          </cell>
          <cell r="J489" t="str">
            <v>TO</v>
          </cell>
          <cell r="K489" t="str">
            <v>0020</v>
          </cell>
          <cell r="L489" t="str">
            <v>L</v>
          </cell>
          <cell r="M489" t="str">
            <v>000000000000250164</v>
          </cell>
          <cell r="N489" t="str">
            <v>Liquozyme Supra (gallon/30kg.)</v>
          </cell>
          <cell r="O489" t="str">
            <v>KG</v>
          </cell>
          <cell r="P489">
            <v>0</v>
          </cell>
          <cell r="Q489" t="str">
            <v>01.09.2009</v>
          </cell>
          <cell r="R489" t="str">
            <v>31.12.9999</v>
          </cell>
          <cell r="S489" t="str">
            <v>500000000106</v>
          </cell>
          <cell r="T489">
            <v>0</v>
          </cell>
          <cell r="U489">
            <v>0</v>
          </cell>
          <cell r="V489" t="str">
            <v>00000002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>X</v>
          </cell>
          <cell r="AB489">
            <v>0</v>
          </cell>
          <cell r="AC489">
            <v>0</v>
          </cell>
          <cell r="AD489" t="str">
            <v>0.00</v>
          </cell>
          <cell r="AE489" t="str">
            <v>0.00</v>
          </cell>
          <cell r="AF489">
            <v>0</v>
          </cell>
          <cell r="AG489">
            <v>0</v>
          </cell>
          <cell r="AH489">
            <v>0</v>
          </cell>
          <cell r="AI489" t="str">
            <v>Glucose Syrup-MD-43/40</v>
          </cell>
          <cell r="AJ489">
            <v>1000</v>
          </cell>
          <cell r="AK489">
            <v>532.42100000000005</v>
          </cell>
        </row>
        <row r="490">
          <cell r="C490" t="str">
            <v>M</v>
          </cell>
          <cell r="D490" t="str">
            <v>01460300OJ</v>
          </cell>
          <cell r="E490" t="str">
            <v>Glucose Syrup-MD-43/40</v>
          </cell>
          <cell r="F490" t="str">
            <v>5320</v>
          </cell>
          <cell r="G490" t="str">
            <v>1</v>
          </cell>
          <cell r="H490" t="str">
            <v>1</v>
          </cell>
          <cell r="I490" t="str">
            <v>Glucose Syrup-MD-43/40</v>
          </cell>
          <cell r="J490" t="str">
            <v>TO</v>
          </cell>
          <cell r="K490" t="str">
            <v>0030</v>
          </cell>
          <cell r="L490" t="str">
            <v>L</v>
          </cell>
          <cell r="M490" t="str">
            <v>000000000000250158</v>
          </cell>
          <cell r="N490" t="str">
            <v>Fungamyl 800L (30kg / drum)</v>
          </cell>
          <cell r="O490" t="str">
            <v>KG</v>
          </cell>
          <cell r="P490">
            <v>0</v>
          </cell>
          <cell r="Q490" t="str">
            <v>01.09.2009</v>
          </cell>
          <cell r="R490" t="str">
            <v>31.12.9999</v>
          </cell>
          <cell r="S490" t="str">
            <v>500000000106</v>
          </cell>
          <cell r="T490">
            <v>0</v>
          </cell>
          <cell r="U490">
            <v>0</v>
          </cell>
          <cell r="V490" t="str">
            <v>00000003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>X</v>
          </cell>
          <cell r="AB490">
            <v>0</v>
          </cell>
          <cell r="AC490">
            <v>0</v>
          </cell>
          <cell r="AD490" t="str">
            <v>0.00</v>
          </cell>
          <cell r="AE490" t="str">
            <v>0.00</v>
          </cell>
          <cell r="AF490">
            <v>0</v>
          </cell>
          <cell r="AG490">
            <v>0</v>
          </cell>
          <cell r="AH490">
            <v>0</v>
          </cell>
          <cell r="AI490" t="str">
            <v>Glucose Syrup-MD-43/40</v>
          </cell>
          <cell r="AJ490">
            <v>1000</v>
          </cell>
          <cell r="AK490">
            <v>399.31599999999997</v>
          </cell>
        </row>
        <row r="491">
          <cell r="C491" t="str">
            <v>M</v>
          </cell>
          <cell r="D491" t="str">
            <v>01460300OJ</v>
          </cell>
          <cell r="E491" t="str">
            <v>Glucose Syrup-MD-43/40</v>
          </cell>
          <cell r="F491" t="str">
            <v>5320</v>
          </cell>
          <cell r="G491" t="str">
            <v>1</v>
          </cell>
          <cell r="H491" t="str">
            <v>1</v>
          </cell>
          <cell r="I491" t="str">
            <v>Glucose Syrup-MD-43/40</v>
          </cell>
          <cell r="J491" t="str">
            <v>TO</v>
          </cell>
          <cell r="K491" t="str">
            <v>0040</v>
          </cell>
          <cell r="L491" t="str">
            <v>L</v>
          </cell>
          <cell r="M491" t="str">
            <v>000000000000250152</v>
          </cell>
          <cell r="N491" t="str">
            <v>Sodium Matabisulphite 25kg.</v>
          </cell>
          <cell r="O491" t="str">
            <v>KG</v>
          </cell>
          <cell r="P491">
            <v>0</v>
          </cell>
          <cell r="Q491" t="str">
            <v>01.09.2009</v>
          </cell>
          <cell r="R491" t="str">
            <v>31.12.9999</v>
          </cell>
          <cell r="S491" t="str">
            <v>500000000106</v>
          </cell>
          <cell r="T491">
            <v>0</v>
          </cell>
          <cell r="U491">
            <v>0</v>
          </cell>
          <cell r="V491" t="str">
            <v>00000004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>X</v>
          </cell>
          <cell r="AB491">
            <v>0</v>
          </cell>
          <cell r="AC491">
            <v>0</v>
          </cell>
          <cell r="AD491" t="str">
            <v>0.00</v>
          </cell>
          <cell r="AE491" t="str">
            <v>0.00</v>
          </cell>
          <cell r="AF491">
            <v>0</v>
          </cell>
          <cell r="AG491">
            <v>0</v>
          </cell>
          <cell r="AH491">
            <v>0</v>
          </cell>
          <cell r="AI491" t="str">
            <v>Glucose Syrup-MD-43/40</v>
          </cell>
          <cell r="AJ491">
            <v>1000</v>
          </cell>
          <cell r="AK491">
            <v>692.14700000000005</v>
          </cell>
        </row>
        <row r="492">
          <cell r="C492" t="str">
            <v>M</v>
          </cell>
          <cell r="D492" t="str">
            <v>01460300OJ</v>
          </cell>
          <cell r="E492" t="str">
            <v>Glucose Syrup-MD-43/40</v>
          </cell>
          <cell r="F492" t="str">
            <v>5320</v>
          </cell>
          <cell r="G492" t="str">
            <v>1</v>
          </cell>
          <cell r="H492" t="str">
            <v>1</v>
          </cell>
          <cell r="I492" t="str">
            <v>Glucose Syrup-MD-43/40</v>
          </cell>
          <cell r="J492" t="str">
            <v>TO</v>
          </cell>
          <cell r="K492" t="str">
            <v>0050</v>
          </cell>
          <cell r="L492" t="str">
            <v>L</v>
          </cell>
          <cell r="M492" t="str">
            <v>000000000000250160</v>
          </cell>
          <cell r="N492" t="str">
            <v>Hydrochloric  Acid 35%</v>
          </cell>
          <cell r="O492" t="str">
            <v>KG</v>
          </cell>
          <cell r="P492">
            <v>0</v>
          </cell>
          <cell r="Q492" t="str">
            <v>01.09.2009</v>
          </cell>
          <cell r="R492" t="str">
            <v>31.12.9999</v>
          </cell>
          <cell r="S492" t="str">
            <v>500000000106</v>
          </cell>
          <cell r="T492">
            <v>0</v>
          </cell>
          <cell r="U492">
            <v>0</v>
          </cell>
          <cell r="V492" t="str">
            <v>00000005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>X</v>
          </cell>
          <cell r="AB492">
            <v>0</v>
          </cell>
          <cell r="AC492">
            <v>0</v>
          </cell>
          <cell r="AD492" t="str">
            <v>0.00</v>
          </cell>
          <cell r="AE492" t="str">
            <v>0.00</v>
          </cell>
          <cell r="AF492">
            <v>0</v>
          </cell>
          <cell r="AG492">
            <v>0</v>
          </cell>
          <cell r="AH492">
            <v>0</v>
          </cell>
          <cell r="AI492" t="str">
            <v>Glucose Syrup-MD-43/40</v>
          </cell>
          <cell r="AJ492">
            <v>1000</v>
          </cell>
          <cell r="AK492">
            <v>39931.578999999998</v>
          </cell>
        </row>
        <row r="493">
          <cell r="C493" t="str">
            <v>M</v>
          </cell>
          <cell r="D493" t="str">
            <v>01460300OJ</v>
          </cell>
          <cell r="E493" t="str">
            <v>Glucose Syrup-MD-43/40</v>
          </cell>
          <cell r="F493" t="str">
            <v>5320</v>
          </cell>
          <cell r="G493" t="str">
            <v>1</v>
          </cell>
          <cell r="H493" t="str">
            <v>1</v>
          </cell>
          <cell r="I493" t="str">
            <v>Glucose Syrup-MD-43/40</v>
          </cell>
          <cell r="J493" t="str">
            <v>TO</v>
          </cell>
          <cell r="K493" t="str">
            <v>0060</v>
          </cell>
          <cell r="L493" t="str">
            <v>L</v>
          </cell>
          <cell r="M493" t="str">
            <v>000000000000250187</v>
          </cell>
          <cell r="N493" t="str">
            <v>Sodium  Hydroxide (โซดาไฟ) 50%</v>
          </cell>
          <cell r="O493" t="str">
            <v>KG</v>
          </cell>
          <cell r="P493">
            <v>0</v>
          </cell>
          <cell r="Q493" t="str">
            <v>01.09.2009</v>
          </cell>
          <cell r="R493" t="str">
            <v>31.12.9999</v>
          </cell>
          <cell r="S493" t="str">
            <v>500000000106</v>
          </cell>
          <cell r="T493">
            <v>0</v>
          </cell>
          <cell r="U493">
            <v>0</v>
          </cell>
          <cell r="V493" t="str">
            <v>00000006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>X</v>
          </cell>
          <cell r="AB493">
            <v>0</v>
          </cell>
          <cell r="AC493">
            <v>0</v>
          </cell>
          <cell r="AD493" t="str">
            <v>0.00</v>
          </cell>
          <cell r="AE493" t="str">
            <v>0.00</v>
          </cell>
          <cell r="AF493">
            <v>0</v>
          </cell>
          <cell r="AG493">
            <v>0</v>
          </cell>
          <cell r="AH493">
            <v>0</v>
          </cell>
          <cell r="AI493" t="str">
            <v>Glucose Syrup-MD-43/40</v>
          </cell>
          <cell r="AJ493">
            <v>1000</v>
          </cell>
          <cell r="AK493">
            <v>35494.737000000001</v>
          </cell>
        </row>
        <row r="494">
          <cell r="C494" t="str">
            <v>M</v>
          </cell>
          <cell r="D494" t="str">
            <v>01460300OJ</v>
          </cell>
          <cell r="E494" t="str">
            <v>Glucose Syrup-MD-43/40</v>
          </cell>
          <cell r="F494" t="str">
            <v>5320</v>
          </cell>
          <cell r="G494" t="str">
            <v>1</v>
          </cell>
          <cell r="H494" t="str">
            <v>1</v>
          </cell>
          <cell r="I494" t="str">
            <v>Glucose Syrup-MD-43/40</v>
          </cell>
          <cell r="J494" t="str">
            <v>TO</v>
          </cell>
          <cell r="K494" t="str">
            <v>0070</v>
          </cell>
          <cell r="L494" t="str">
            <v>L</v>
          </cell>
          <cell r="M494" t="str">
            <v>000000000000250750</v>
          </cell>
          <cell r="N494" t="str">
            <v>Activated Carbon YL303(20kg/bag)</v>
          </cell>
          <cell r="O494" t="str">
            <v>KG</v>
          </cell>
          <cell r="P494">
            <v>0</v>
          </cell>
          <cell r="Q494" t="str">
            <v>03.01.2013</v>
          </cell>
          <cell r="R494" t="str">
            <v>31.12.9999</v>
          </cell>
          <cell r="S494" t="str">
            <v>500000000603</v>
          </cell>
          <cell r="T494">
            <v>0</v>
          </cell>
          <cell r="U494">
            <v>0</v>
          </cell>
          <cell r="V494" t="str">
            <v>00000007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>X</v>
          </cell>
          <cell r="AB494">
            <v>0</v>
          </cell>
          <cell r="AC494">
            <v>0</v>
          </cell>
          <cell r="AD494" t="str">
            <v>0.00</v>
          </cell>
          <cell r="AE494" t="str">
            <v>0.00</v>
          </cell>
          <cell r="AF494">
            <v>0</v>
          </cell>
          <cell r="AG494">
            <v>0</v>
          </cell>
          <cell r="AH494">
            <v>0</v>
          </cell>
          <cell r="AI494" t="str">
            <v>Glucose Syrup-MD-43/40</v>
          </cell>
          <cell r="AJ494">
            <v>1000</v>
          </cell>
          <cell r="AK494">
            <v>675</v>
          </cell>
        </row>
        <row r="495">
          <cell r="C495" t="str">
            <v>M</v>
          </cell>
          <cell r="D495" t="str">
            <v>01460300OJ</v>
          </cell>
          <cell r="E495" t="str">
            <v>Glucose Syrup-MD-43/40</v>
          </cell>
          <cell r="F495" t="str">
            <v>5320</v>
          </cell>
          <cell r="G495" t="str">
            <v>1</v>
          </cell>
          <cell r="H495" t="str">
            <v>1</v>
          </cell>
          <cell r="I495" t="str">
            <v>Glucose Syrup-MD-43/40</v>
          </cell>
          <cell r="J495" t="str">
            <v>TO</v>
          </cell>
          <cell r="K495" t="str">
            <v>0080</v>
          </cell>
          <cell r="L495" t="str">
            <v>L</v>
          </cell>
          <cell r="M495" t="str">
            <v>000000000000250814</v>
          </cell>
          <cell r="N495" t="str">
            <v>Filter Aid K700  20kg.</v>
          </cell>
          <cell r="O495" t="str">
            <v>KG</v>
          </cell>
          <cell r="P495">
            <v>0</v>
          </cell>
          <cell r="Q495" t="str">
            <v>14.12.2012</v>
          </cell>
          <cell r="R495" t="str">
            <v>31.12.9999</v>
          </cell>
          <cell r="S495" t="str">
            <v>500000000599</v>
          </cell>
          <cell r="T495">
            <v>0</v>
          </cell>
          <cell r="U495">
            <v>0</v>
          </cell>
          <cell r="V495" t="str">
            <v>00000008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>X</v>
          </cell>
          <cell r="AB495">
            <v>0</v>
          </cell>
          <cell r="AC495">
            <v>0</v>
          </cell>
          <cell r="AD495" t="str">
            <v>0.00</v>
          </cell>
          <cell r="AE495" t="str">
            <v>0.00</v>
          </cell>
          <cell r="AF495">
            <v>0</v>
          </cell>
          <cell r="AG495">
            <v>0</v>
          </cell>
          <cell r="AH495">
            <v>0</v>
          </cell>
          <cell r="AI495" t="str">
            <v>Glucose Syrup-MD-43/40</v>
          </cell>
          <cell r="AJ495">
            <v>1000</v>
          </cell>
          <cell r="AK495">
            <v>8873.6839999999993</v>
          </cell>
        </row>
        <row r="496">
          <cell r="C496" t="str">
            <v>M</v>
          </cell>
          <cell r="D496" t="str">
            <v>01460300OJ</v>
          </cell>
          <cell r="E496" t="str">
            <v>Glucose Syrup-MD-43/40</v>
          </cell>
          <cell r="F496" t="str">
            <v>5320</v>
          </cell>
          <cell r="G496" t="str">
            <v>1</v>
          </cell>
          <cell r="H496" t="str">
            <v>1</v>
          </cell>
          <cell r="I496" t="str">
            <v>Glucose Syrup-MD-43/40</v>
          </cell>
          <cell r="J496" t="str">
            <v>TO</v>
          </cell>
          <cell r="K496" t="str">
            <v>0090</v>
          </cell>
          <cell r="L496" t="str">
            <v>L</v>
          </cell>
          <cell r="M496" t="str">
            <v>000000000000250162</v>
          </cell>
          <cell r="N496" t="str">
            <v>Sodium  Carbonate 20 Kg./Bag</v>
          </cell>
          <cell r="O496" t="str">
            <v>KG</v>
          </cell>
          <cell r="P496">
            <v>0</v>
          </cell>
          <cell r="Q496" t="str">
            <v>01.08.2010</v>
          </cell>
          <cell r="R496" t="str">
            <v>31.12.9999</v>
          </cell>
          <cell r="S496" t="str">
            <v>500000000480</v>
          </cell>
          <cell r="T496">
            <v>0</v>
          </cell>
          <cell r="U496">
            <v>0</v>
          </cell>
          <cell r="V496" t="str">
            <v>00000009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>X</v>
          </cell>
          <cell r="AB496">
            <v>0</v>
          </cell>
          <cell r="AC496">
            <v>0</v>
          </cell>
          <cell r="AD496" t="str">
            <v>0.00</v>
          </cell>
          <cell r="AE496" t="str">
            <v>0.00</v>
          </cell>
          <cell r="AF496">
            <v>0</v>
          </cell>
          <cell r="AG496">
            <v>0</v>
          </cell>
          <cell r="AH496">
            <v>0</v>
          </cell>
          <cell r="AI496" t="str">
            <v>Glucose Syrup-MD-43/40</v>
          </cell>
          <cell r="AJ496">
            <v>1000</v>
          </cell>
          <cell r="AK496">
            <v>621.15800000000002</v>
          </cell>
        </row>
        <row r="497">
          <cell r="C497" t="str">
            <v>M</v>
          </cell>
          <cell r="D497" t="str">
            <v>01460300OJ</v>
          </cell>
          <cell r="E497" t="str">
            <v>Glucose Syrup-MD-43/40</v>
          </cell>
          <cell r="F497" t="str">
            <v>5320</v>
          </cell>
          <cell r="G497" t="str">
            <v>1</v>
          </cell>
          <cell r="H497" t="str">
            <v>1</v>
          </cell>
          <cell r="I497" t="str">
            <v>Glucose Syrup-MD-43/40</v>
          </cell>
          <cell r="J497" t="str">
            <v>TO</v>
          </cell>
          <cell r="K497" t="str">
            <v>0100</v>
          </cell>
          <cell r="L497" t="str">
            <v>L</v>
          </cell>
          <cell r="M497" t="str">
            <v>000000000000200053</v>
          </cell>
          <cell r="N497" t="str">
            <v>Treated Water</v>
          </cell>
          <cell r="O497" t="str">
            <v>M3</v>
          </cell>
          <cell r="P497" t="str">
            <v>X</v>
          </cell>
          <cell r="Q497" t="str">
            <v>01.09.2009</v>
          </cell>
          <cell r="R497" t="str">
            <v>31.12.9999</v>
          </cell>
          <cell r="S497" t="str">
            <v>500000000106</v>
          </cell>
          <cell r="T497">
            <v>0</v>
          </cell>
          <cell r="U497">
            <v>0</v>
          </cell>
          <cell r="V497" t="str">
            <v>00000010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>X</v>
          </cell>
          <cell r="AB497">
            <v>0</v>
          </cell>
          <cell r="AC497">
            <v>0</v>
          </cell>
          <cell r="AD497" t="str">
            <v>0.00</v>
          </cell>
          <cell r="AE497" t="str">
            <v>0.00</v>
          </cell>
          <cell r="AF497">
            <v>0</v>
          </cell>
          <cell r="AG497">
            <v>0</v>
          </cell>
          <cell r="AH497">
            <v>0</v>
          </cell>
          <cell r="AI497" t="str">
            <v>Glucose Syrup-MD-43/40</v>
          </cell>
          <cell r="AJ497">
            <v>1000</v>
          </cell>
          <cell r="AK497">
            <v>8873.6839999999993</v>
          </cell>
        </row>
        <row r="498">
          <cell r="C498" t="str">
            <v>M</v>
          </cell>
          <cell r="D498" t="str">
            <v>01460300OJ</v>
          </cell>
          <cell r="E498" t="str">
            <v>Glucose Syrup-MD-43/40</v>
          </cell>
          <cell r="F498" t="str">
            <v>5320</v>
          </cell>
          <cell r="G498" t="str">
            <v>1</v>
          </cell>
          <cell r="H498" t="str">
            <v>1</v>
          </cell>
          <cell r="I498" t="str">
            <v>Glucose Syrup-MD-43/40</v>
          </cell>
          <cell r="J498" t="str">
            <v>TO</v>
          </cell>
          <cell r="K498" t="str">
            <v>0110</v>
          </cell>
          <cell r="L498" t="str">
            <v>L</v>
          </cell>
          <cell r="M498" t="str">
            <v>000000000000250176</v>
          </cell>
          <cell r="N498" t="str">
            <v>Electricity</v>
          </cell>
          <cell r="O498" t="str">
            <v>KWH</v>
          </cell>
          <cell r="P498">
            <v>0</v>
          </cell>
          <cell r="Q498" t="str">
            <v>01.09.2009</v>
          </cell>
          <cell r="R498" t="str">
            <v>31.12.9999</v>
          </cell>
          <cell r="S498" t="str">
            <v>500000000106</v>
          </cell>
          <cell r="T498">
            <v>0</v>
          </cell>
          <cell r="U498">
            <v>0</v>
          </cell>
          <cell r="V498" t="str">
            <v>00000011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>X</v>
          </cell>
          <cell r="AB498">
            <v>0</v>
          </cell>
          <cell r="AC498">
            <v>0</v>
          </cell>
          <cell r="AD498" t="str">
            <v>0.00</v>
          </cell>
          <cell r="AE498" t="str">
            <v>0.00</v>
          </cell>
          <cell r="AF498">
            <v>0</v>
          </cell>
          <cell r="AG498">
            <v>0</v>
          </cell>
          <cell r="AH498">
            <v>0</v>
          </cell>
          <cell r="AI498" t="str">
            <v>Glucose Syrup-MD-43/40</v>
          </cell>
          <cell r="AJ498">
            <v>1000</v>
          </cell>
          <cell r="AK498">
            <v>57678.947</v>
          </cell>
        </row>
        <row r="499">
          <cell r="C499" t="str">
            <v>M</v>
          </cell>
          <cell r="D499" t="str">
            <v>01460300OJ</v>
          </cell>
          <cell r="E499" t="str">
            <v>Glucose Syrup-MD-43/40</v>
          </cell>
          <cell r="F499" t="str">
            <v>5320</v>
          </cell>
          <cell r="G499" t="str">
            <v>1</v>
          </cell>
          <cell r="H499" t="str">
            <v>1</v>
          </cell>
          <cell r="I499" t="str">
            <v>Glucose Syrup-MD-43/40</v>
          </cell>
          <cell r="J499" t="str">
            <v>TO</v>
          </cell>
          <cell r="K499" t="str">
            <v>0120</v>
          </cell>
          <cell r="L499" t="str">
            <v>L</v>
          </cell>
          <cell r="M499" t="str">
            <v>000000000000200052</v>
          </cell>
          <cell r="N499" t="str">
            <v>Steam</v>
          </cell>
          <cell r="O499" t="str">
            <v>TO</v>
          </cell>
          <cell r="P499" t="str">
            <v>X</v>
          </cell>
          <cell r="Q499" t="str">
            <v>01.09.2009</v>
          </cell>
          <cell r="R499" t="str">
            <v>31.12.9999</v>
          </cell>
          <cell r="S499" t="str">
            <v>500000000106</v>
          </cell>
          <cell r="T499">
            <v>0</v>
          </cell>
          <cell r="U499">
            <v>0</v>
          </cell>
          <cell r="V499" t="str">
            <v>00000012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>X</v>
          </cell>
          <cell r="AB499">
            <v>0</v>
          </cell>
          <cell r="AC499">
            <v>0</v>
          </cell>
          <cell r="AD499" t="str">
            <v>0.00</v>
          </cell>
          <cell r="AE499" t="str">
            <v>0.00</v>
          </cell>
          <cell r="AF499">
            <v>0</v>
          </cell>
          <cell r="AG499">
            <v>0</v>
          </cell>
          <cell r="AH499">
            <v>0</v>
          </cell>
          <cell r="AI499" t="str">
            <v>Glucose Syrup-MD-43/40</v>
          </cell>
          <cell r="AJ499">
            <v>1000</v>
          </cell>
          <cell r="AK499">
            <v>1774.7370000000001</v>
          </cell>
        </row>
        <row r="500">
          <cell r="C500" t="str">
            <v>M</v>
          </cell>
          <cell r="D500" t="str">
            <v>01460300OJ</v>
          </cell>
          <cell r="E500" t="str">
            <v>Glucose Syrup-MD-43/40</v>
          </cell>
          <cell r="F500" t="str">
            <v>5320</v>
          </cell>
          <cell r="G500" t="str">
            <v>1</v>
          </cell>
          <cell r="H500" t="str">
            <v>1</v>
          </cell>
          <cell r="I500" t="str">
            <v>Glucose Syrup-MD-43/40</v>
          </cell>
          <cell r="J500" t="str">
            <v>TO</v>
          </cell>
          <cell r="K500" t="str">
            <v>0130</v>
          </cell>
          <cell r="L500" t="str">
            <v>L</v>
          </cell>
          <cell r="M500" t="str">
            <v>000000000000600196</v>
          </cell>
          <cell r="N500" t="str">
            <v>Steel Drum 200 Lt. 2 Hole + Buker cover</v>
          </cell>
          <cell r="O500" t="str">
            <v>EA</v>
          </cell>
          <cell r="P500">
            <v>0</v>
          </cell>
          <cell r="Q500" t="str">
            <v>01.09.2009</v>
          </cell>
          <cell r="R500" t="str">
            <v>31.12.9999</v>
          </cell>
          <cell r="S500" t="str">
            <v>500000000106</v>
          </cell>
          <cell r="T500">
            <v>0</v>
          </cell>
          <cell r="U500">
            <v>0</v>
          </cell>
          <cell r="V500" t="str">
            <v>00000013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>X</v>
          </cell>
          <cell r="AB500">
            <v>0</v>
          </cell>
          <cell r="AC500">
            <v>0</v>
          </cell>
          <cell r="AD500" t="str">
            <v>0.00</v>
          </cell>
          <cell r="AE500" t="str">
            <v>0.00</v>
          </cell>
          <cell r="AF500">
            <v>0</v>
          </cell>
          <cell r="AG500">
            <v>0</v>
          </cell>
          <cell r="AH500">
            <v>0</v>
          </cell>
          <cell r="AI500" t="str">
            <v>Glucose Syrup-MD-43/40</v>
          </cell>
          <cell r="AJ500">
            <v>1000</v>
          </cell>
          <cell r="AK500">
            <v>3333.3330000000001</v>
          </cell>
        </row>
        <row r="501">
          <cell r="C501" t="str">
            <v>M</v>
          </cell>
          <cell r="D501" t="str">
            <v>01460300OJ</v>
          </cell>
          <cell r="E501" t="str">
            <v>Glucose Syrup-MD-43/40</v>
          </cell>
          <cell r="F501" t="str">
            <v>5320</v>
          </cell>
          <cell r="G501" t="str">
            <v>1</v>
          </cell>
          <cell r="H501" t="str">
            <v>1</v>
          </cell>
          <cell r="I501" t="str">
            <v>Glucose Syrup-MD-43/40</v>
          </cell>
          <cell r="J501" t="str">
            <v>TO</v>
          </cell>
          <cell r="K501" t="str">
            <v>0140</v>
          </cell>
          <cell r="L501" t="str">
            <v>L</v>
          </cell>
          <cell r="M501" t="str">
            <v>000000000000250631</v>
          </cell>
          <cell r="N501" t="str">
            <v>Activated Carbon S4W10LT-01 (20 kg/Bag)</v>
          </cell>
          <cell r="O501" t="str">
            <v>KG</v>
          </cell>
          <cell r="P501">
            <v>0</v>
          </cell>
          <cell r="Q501" t="str">
            <v>03.01.2013</v>
          </cell>
          <cell r="R501" t="str">
            <v>31.12.9999</v>
          </cell>
          <cell r="S501" t="str">
            <v>500000000603</v>
          </cell>
          <cell r="T501">
            <v>0</v>
          </cell>
          <cell r="U501">
            <v>0</v>
          </cell>
          <cell r="V501" t="str">
            <v>00000017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>X</v>
          </cell>
          <cell r="AB501">
            <v>0</v>
          </cell>
          <cell r="AC501">
            <v>0</v>
          </cell>
          <cell r="AD501" t="str">
            <v>0.00</v>
          </cell>
          <cell r="AE501" t="str">
            <v>0.00</v>
          </cell>
          <cell r="AF501">
            <v>0</v>
          </cell>
          <cell r="AG501">
            <v>0</v>
          </cell>
          <cell r="AH501">
            <v>0</v>
          </cell>
          <cell r="AI501" t="str">
            <v>Glucose Syrup-MD-43/40</v>
          </cell>
          <cell r="AJ501">
            <v>1000</v>
          </cell>
          <cell r="AK501">
            <v>225</v>
          </cell>
        </row>
        <row r="502">
          <cell r="C502" t="str">
            <v>M</v>
          </cell>
          <cell r="D502" t="str">
            <v>01460300TU</v>
          </cell>
          <cell r="E502" t="str">
            <v>Glucose Syrup-IBC-42/40</v>
          </cell>
          <cell r="F502" t="str">
            <v>5320</v>
          </cell>
          <cell r="G502" t="str">
            <v>1</v>
          </cell>
          <cell r="H502" t="str">
            <v>1</v>
          </cell>
          <cell r="I502" t="str">
            <v>Glucose Syrup-IBC-42/40</v>
          </cell>
          <cell r="J502" t="str">
            <v>TO</v>
          </cell>
          <cell r="K502" t="str">
            <v>0010</v>
          </cell>
          <cell r="L502" t="str">
            <v>L</v>
          </cell>
          <cell r="M502" t="str">
            <v>000000000000200050</v>
          </cell>
          <cell r="N502" t="str">
            <v>Slurry</v>
          </cell>
          <cell r="O502" t="str">
            <v>TO</v>
          </cell>
          <cell r="P502" t="str">
            <v>X</v>
          </cell>
          <cell r="Q502" t="str">
            <v>01.09.2009</v>
          </cell>
          <cell r="R502" t="str">
            <v>31.12.9999</v>
          </cell>
          <cell r="S502" t="str">
            <v>500000000106</v>
          </cell>
          <cell r="T502">
            <v>0</v>
          </cell>
          <cell r="U502">
            <v>0</v>
          </cell>
          <cell r="V502" t="str">
            <v>00000001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>X</v>
          </cell>
          <cell r="AB502">
            <v>0</v>
          </cell>
          <cell r="AC502">
            <v>0</v>
          </cell>
          <cell r="AD502" t="str">
            <v>0.00</v>
          </cell>
          <cell r="AE502" t="str">
            <v>0.00</v>
          </cell>
          <cell r="AF502">
            <v>0</v>
          </cell>
          <cell r="AG502">
            <v>0</v>
          </cell>
          <cell r="AH502">
            <v>0</v>
          </cell>
          <cell r="AI502" t="str">
            <v>Glucose Syrup-IBC-42/40</v>
          </cell>
          <cell r="AJ502">
            <v>1000</v>
          </cell>
          <cell r="AK502">
            <v>1787.1849999999999</v>
          </cell>
        </row>
        <row r="503">
          <cell r="C503" t="str">
            <v>M</v>
          </cell>
          <cell r="D503" t="str">
            <v>01460300TU</v>
          </cell>
          <cell r="E503" t="str">
            <v>Glucose Syrup-IBC-42/40</v>
          </cell>
          <cell r="F503" t="str">
            <v>5320</v>
          </cell>
          <cell r="G503" t="str">
            <v>1</v>
          </cell>
          <cell r="H503" t="str">
            <v>1</v>
          </cell>
          <cell r="I503" t="str">
            <v>Glucose Syrup-IBC-42/40</v>
          </cell>
          <cell r="J503" t="str">
            <v>TO</v>
          </cell>
          <cell r="K503" t="str">
            <v>0020</v>
          </cell>
          <cell r="L503" t="str">
            <v>L</v>
          </cell>
          <cell r="M503" t="str">
            <v>000000000000250164</v>
          </cell>
          <cell r="N503" t="str">
            <v>Liquozyme Supra (gallon/30kg.)</v>
          </cell>
          <cell r="O503" t="str">
            <v>KG</v>
          </cell>
          <cell r="P503">
            <v>0</v>
          </cell>
          <cell r="Q503" t="str">
            <v>01.09.2009</v>
          </cell>
          <cell r="R503" t="str">
            <v>31.12.9999</v>
          </cell>
          <cell r="S503" t="str">
            <v>500000000106</v>
          </cell>
          <cell r="T503">
            <v>0</v>
          </cell>
          <cell r="U503">
            <v>0</v>
          </cell>
          <cell r="V503" t="str">
            <v>00000002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>X</v>
          </cell>
          <cell r="AB503">
            <v>0</v>
          </cell>
          <cell r="AC503">
            <v>0</v>
          </cell>
          <cell r="AD503" t="str">
            <v>0.00</v>
          </cell>
          <cell r="AE503" t="str">
            <v>0.00</v>
          </cell>
          <cell r="AF503">
            <v>0</v>
          </cell>
          <cell r="AG503">
            <v>0</v>
          </cell>
          <cell r="AH503">
            <v>0</v>
          </cell>
          <cell r="AI503" t="str">
            <v>Glucose Syrup-IBC-42/40</v>
          </cell>
          <cell r="AJ503">
            <v>1000</v>
          </cell>
          <cell r="AK503">
            <v>493.26299999999998</v>
          </cell>
        </row>
        <row r="504">
          <cell r="C504" t="str">
            <v>M</v>
          </cell>
          <cell r="D504" t="str">
            <v>01460300TU</v>
          </cell>
          <cell r="E504" t="str">
            <v>Glucose Syrup-IBC-42/40</v>
          </cell>
          <cell r="F504" t="str">
            <v>5320</v>
          </cell>
          <cell r="G504" t="str">
            <v>1</v>
          </cell>
          <cell r="H504" t="str">
            <v>1</v>
          </cell>
          <cell r="I504" t="str">
            <v>Glucose Syrup-IBC-42/40</v>
          </cell>
          <cell r="J504" t="str">
            <v>TO</v>
          </cell>
          <cell r="K504" t="str">
            <v>0040</v>
          </cell>
          <cell r="L504" t="str">
            <v>L</v>
          </cell>
          <cell r="M504" t="str">
            <v>000000000000250152</v>
          </cell>
          <cell r="N504" t="str">
            <v>Sodium Matabisulphite 25kg.</v>
          </cell>
          <cell r="O504" t="str">
            <v>KG</v>
          </cell>
          <cell r="P504">
            <v>0</v>
          </cell>
          <cell r="Q504" t="str">
            <v>01.09.2009</v>
          </cell>
          <cell r="R504" t="str">
            <v>31.12.9999</v>
          </cell>
          <cell r="S504" t="str">
            <v>500000000106</v>
          </cell>
          <cell r="T504">
            <v>0</v>
          </cell>
          <cell r="U504">
            <v>0</v>
          </cell>
          <cell r="V504" t="str">
            <v>00000004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>X</v>
          </cell>
          <cell r="AB504">
            <v>0</v>
          </cell>
          <cell r="AC504">
            <v>0</v>
          </cell>
          <cell r="AD504" t="str">
            <v>0.00</v>
          </cell>
          <cell r="AE504" t="str">
            <v>0.00</v>
          </cell>
          <cell r="AF504">
            <v>0</v>
          </cell>
          <cell r="AG504">
            <v>0</v>
          </cell>
          <cell r="AH504">
            <v>0</v>
          </cell>
          <cell r="AI504" t="str">
            <v>Glucose Syrup-IBC-42/40</v>
          </cell>
          <cell r="AJ504">
            <v>1000</v>
          </cell>
          <cell r="AK504">
            <v>641.24199999999996</v>
          </cell>
        </row>
        <row r="505">
          <cell r="C505" t="str">
            <v>M</v>
          </cell>
          <cell r="D505" t="str">
            <v>01460300TU</v>
          </cell>
          <cell r="E505" t="str">
            <v>Glucose Syrup-IBC-42/40</v>
          </cell>
          <cell r="F505" t="str">
            <v>5320</v>
          </cell>
          <cell r="G505" t="str">
            <v>1</v>
          </cell>
          <cell r="H505" t="str">
            <v>1</v>
          </cell>
          <cell r="I505" t="str">
            <v>Glucose Syrup-IBC-42/40</v>
          </cell>
          <cell r="J505" t="str">
            <v>TO</v>
          </cell>
          <cell r="K505" t="str">
            <v>0050</v>
          </cell>
          <cell r="L505" t="str">
            <v>L</v>
          </cell>
          <cell r="M505" t="str">
            <v>000000000000250160</v>
          </cell>
          <cell r="N505" t="str">
            <v>Hydrochloric  Acid 35%</v>
          </cell>
          <cell r="O505" t="str">
            <v>KG</v>
          </cell>
          <cell r="P505">
            <v>0</v>
          </cell>
          <cell r="Q505" t="str">
            <v>01.09.2009</v>
          </cell>
          <cell r="R505" t="str">
            <v>31.12.9999</v>
          </cell>
          <cell r="S505" t="str">
            <v>500000000106</v>
          </cell>
          <cell r="T505">
            <v>0</v>
          </cell>
          <cell r="U505">
            <v>0</v>
          </cell>
          <cell r="V505" t="str">
            <v>00000005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>X</v>
          </cell>
          <cell r="AB505">
            <v>0</v>
          </cell>
          <cell r="AC505">
            <v>0</v>
          </cell>
          <cell r="AD505" t="str">
            <v>0.00</v>
          </cell>
          <cell r="AE505" t="str">
            <v>0.00</v>
          </cell>
          <cell r="AF505">
            <v>0</v>
          </cell>
          <cell r="AG505">
            <v>0</v>
          </cell>
          <cell r="AH505">
            <v>0</v>
          </cell>
          <cell r="AI505" t="str">
            <v>Glucose Syrup-IBC-42/40</v>
          </cell>
          <cell r="AJ505">
            <v>1000</v>
          </cell>
          <cell r="AK505">
            <v>36994.737000000001</v>
          </cell>
        </row>
        <row r="506">
          <cell r="C506" t="str">
            <v>M</v>
          </cell>
          <cell r="D506" t="str">
            <v>01460300TU</v>
          </cell>
          <cell r="E506" t="str">
            <v>Glucose Syrup-IBC-42/40</v>
          </cell>
          <cell r="F506" t="str">
            <v>5320</v>
          </cell>
          <cell r="G506" t="str">
            <v>1</v>
          </cell>
          <cell r="H506" t="str">
            <v>1</v>
          </cell>
          <cell r="I506" t="str">
            <v>Glucose Syrup-IBC-42/40</v>
          </cell>
          <cell r="J506" t="str">
            <v>TO</v>
          </cell>
          <cell r="K506" t="str">
            <v>0060</v>
          </cell>
          <cell r="L506" t="str">
            <v>L</v>
          </cell>
          <cell r="M506" t="str">
            <v>000000000000250187</v>
          </cell>
          <cell r="N506" t="str">
            <v>Sodium  Hydroxide (โซดาไฟ) 50%</v>
          </cell>
          <cell r="O506" t="str">
            <v>KG</v>
          </cell>
          <cell r="P506">
            <v>0</v>
          </cell>
          <cell r="Q506" t="str">
            <v>01.09.2009</v>
          </cell>
          <cell r="R506" t="str">
            <v>31.12.9999</v>
          </cell>
          <cell r="S506" t="str">
            <v>500000000106</v>
          </cell>
          <cell r="T506">
            <v>0</v>
          </cell>
          <cell r="U506">
            <v>0</v>
          </cell>
          <cell r="V506" t="str">
            <v>00000006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>X</v>
          </cell>
          <cell r="AB506">
            <v>0</v>
          </cell>
          <cell r="AC506">
            <v>0</v>
          </cell>
          <cell r="AD506" t="str">
            <v>0.00</v>
          </cell>
          <cell r="AE506" t="str">
            <v>0.00</v>
          </cell>
          <cell r="AF506">
            <v>0</v>
          </cell>
          <cell r="AG506">
            <v>0</v>
          </cell>
          <cell r="AH506">
            <v>0</v>
          </cell>
          <cell r="AI506" t="str">
            <v>Glucose Syrup-IBC-42/40</v>
          </cell>
          <cell r="AJ506">
            <v>1000</v>
          </cell>
          <cell r="AK506">
            <v>32884.211000000003</v>
          </cell>
        </row>
        <row r="507">
          <cell r="C507" t="str">
            <v>M</v>
          </cell>
          <cell r="D507" t="str">
            <v>01460300TU</v>
          </cell>
          <cell r="E507" t="str">
            <v>Glucose Syrup-IBC-42/40</v>
          </cell>
          <cell r="F507" t="str">
            <v>5320</v>
          </cell>
          <cell r="G507" t="str">
            <v>1</v>
          </cell>
          <cell r="H507" t="str">
            <v>1</v>
          </cell>
          <cell r="I507" t="str">
            <v>Glucose Syrup-IBC-42/40</v>
          </cell>
          <cell r="J507" t="str">
            <v>TO</v>
          </cell>
          <cell r="K507" t="str">
            <v>0070</v>
          </cell>
          <cell r="L507" t="str">
            <v>L</v>
          </cell>
          <cell r="M507" t="str">
            <v>000000000000250750</v>
          </cell>
          <cell r="N507" t="str">
            <v>Activated Carbon YL303(20kg/bag)</v>
          </cell>
          <cell r="O507" t="str">
            <v>KG</v>
          </cell>
          <cell r="P507">
            <v>0</v>
          </cell>
          <cell r="Q507" t="str">
            <v>06.12.2012</v>
          </cell>
          <cell r="R507" t="str">
            <v>31.12.9999</v>
          </cell>
          <cell r="S507" t="str">
            <v>500000000598</v>
          </cell>
          <cell r="T507">
            <v>0</v>
          </cell>
          <cell r="U507">
            <v>0</v>
          </cell>
          <cell r="V507" t="str">
            <v>00000007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>X</v>
          </cell>
          <cell r="AB507">
            <v>0</v>
          </cell>
          <cell r="AC507">
            <v>0</v>
          </cell>
          <cell r="AD507" t="str">
            <v>0.00</v>
          </cell>
          <cell r="AE507" t="str">
            <v>0.00</v>
          </cell>
          <cell r="AF507">
            <v>0</v>
          </cell>
          <cell r="AG507">
            <v>0</v>
          </cell>
          <cell r="AH507">
            <v>0</v>
          </cell>
          <cell r="AI507" t="str">
            <v>Glucose Syrup-IBC-42/40</v>
          </cell>
          <cell r="AJ507">
            <v>1000</v>
          </cell>
          <cell r="AK507">
            <v>700</v>
          </cell>
        </row>
        <row r="508">
          <cell r="C508" t="str">
            <v>M</v>
          </cell>
          <cell r="D508" t="str">
            <v>01460300TU</v>
          </cell>
          <cell r="E508" t="str">
            <v>Glucose Syrup-IBC-42/40</v>
          </cell>
          <cell r="F508" t="str">
            <v>5320</v>
          </cell>
          <cell r="G508" t="str">
            <v>1</v>
          </cell>
          <cell r="H508" t="str">
            <v>1</v>
          </cell>
          <cell r="I508" t="str">
            <v>Glucose Syrup-IBC-42/40</v>
          </cell>
          <cell r="J508" t="str">
            <v>TO</v>
          </cell>
          <cell r="K508" t="str">
            <v>0080</v>
          </cell>
          <cell r="L508" t="str">
            <v>L</v>
          </cell>
          <cell r="M508" t="str">
            <v>000000000000250184</v>
          </cell>
          <cell r="N508" t="str">
            <v>Filter  Aid Celatom FW-14  20kg.</v>
          </cell>
          <cell r="O508" t="str">
            <v>KG</v>
          </cell>
          <cell r="P508">
            <v>0</v>
          </cell>
          <cell r="Q508" t="str">
            <v>01.09.2009</v>
          </cell>
          <cell r="R508" t="str">
            <v>31.12.9999</v>
          </cell>
          <cell r="S508" t="str">
            <v>500000000106</v>
          </cell>
          <cell r="T508">
            <v>0</v>
          </cell>
          <cell r="U508">
            <v>0</v>
          </cell>
          <cell r="V508" t="str">
            <v>00000008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>X</v>
          </cell>
          <cell r="AB508">
            <v>0</v>
          </cell>
          <cell r="AC508">
            <v>0</v>
          </cell>
          <cell r="AD508" t="str">
            <v>0.00</v>
          </cell>
          <cell r="AE508" t="str">
            <v>0.00</v>
          </cell>
          <cell r="AF508">
            <v>0</v>
          </cell>
          <cell r="AG508">
            <v>0</v>
          </cell>
          <cell r="AH508">
            <v>0</v>
          </cell>
          <cell r="AI508" t="str">
            <v>Glucose Syrup-IBC-42/40</v>
          </cell>
          <cell r="AJ508">
            <v>1000</v>
          </cell>
          <cell r="AK508">
            <v>8221.0529999999999</v>
          </cell>
        </row>
        <row r="509">
          <cell r="C509" t="str">
            <v>M</v>
          </cell>
          <cell r="D509" t="str">
            <v>01460300TU</v>
          </cell>
          <cell r="E509" t="str">
            <v>Glucose Syrup-IBC-42/40</v>
          </cell>
          <cell r="F509" t="str">
            <v>5320</v>
          </cell>
          <cell r="G509" t="str">
            <v>1</v>
          </cell>
          <cell r="H509" t="str">
            <v>1</v>
          </cell>
          <cell r="I509" t="str">
            <v>Glucose Syrup-IBC-42/40</v>
          </cell>
          <cell r="J509" t="str">
            <v>TO</v>
          </cell>
          <cell r="K509" t="str">
            <v>0090</v>
          </cell>
          <cell r="L509" t="str">
            <v>L</v>
          </cell>
          <cell r="M509" t="str">
            <v>000000000000250162</v>
          </cell>
          <cell r="N509" t="str">
            <v>Sodium  Carbonate 20 Kg./Bag</v>
          </cell>
          <cell r="O509" t="str">
            <v>KG</v>
          </cell>
          <cell r="P509">
            <v>0</v>
          </cell>
          <cell r="Q509" t="str">
            <v>01.08.2010</v>
          </cell>
          <cell r="R509" t="str">
            <v>31.12.9999</v>
          </cell>
          <cell r="S509" t="str">
            <v>500000000480</v>
          </cell>
          <cell r="T509">
            <v>0</v>
          </cell>
          <cell r="U509">
            <v>0</v>
          </cell>
          <cell r="V509" t="str">
            <v>00000009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>X</v>
          </cell>
          <cell r="AB509">
            <v>0</v>
          </cell>
          <cell r="AC509">
            <v>0</v>
          </cell>
          <cell r="AD509" t="str">
            <v>0.00</v>
          </cell>
          <cell r="AE509" t="str">
            <v>0.00</v>
          </cell>
          <cell r="AF509">
            <v>0</v>
          </cell>
          <cell r="AG509">
            <v>0</v>
          </cell>
          <cell r="AH509">
            <v>0</v>
          </cell>
          <cell r="AI509" t="str">
            <v>Glucose Syrup-IBC-42/40</v>
          </cell>
          <cell r="AJ509">
            <v>1000</v>
          </cell>
          <cell r="AK509">
            <v>575.47400000000005</v>
          </cell>
        </row>
        <row r="510">
          <cell r="C510" t="str">
            <v>M</v>
          </cell>
          <cell r="D510" t="str">
            <v>01460300TU</v>
          </cell>
          <cell r="E510" t="str">
            <v>Glucose Syrup-IBC-42/40</v>
          </cell>
          <cell r="F510" t="str">
            <v>5320</v>
          </cell>
          <cell r="G510" t="str">
            <v>1</v>
          </cell>
          <cell r="H510" t="str">
            <v>1</v>
          </cell>
          <cell r="I510" t="str">
            <v>Glucose Syrup-IBC-42/40</v>
          </cell>
          <cell r="J510" t="str">
            <v>TO</v>
          </cell>
          <cell r="K510" t="str">
            <v>0100</v>
          </cell>
          <cell r="L510" t="str">
            <v>L</v>
          </cell>
          <cell r="M510" t="str">
            <v>000000000000200053</v>
          </cell>
          <cell r="N510" t="str">
            <v>Treated Water</v>
          </cell>
          <cell r="O510" t="str">
            <v>M3</v>
          </cell>
          <cell r="P510" t="str">
            <v>X</v>
          </cell>
          <cell r="Q510" t="str">
            <v>01.09.2009</v>
          </cell>
          <cell r="R510" t="str">
            <v>31.12.9999</v>
          </cell>
          <cell r="S510" t="str">
            <v>500000000106</v>
          </cell>
          <cell r="T510">
            <v>0</v>
          </cell>
          <cell r="U510">
            <v>0</v>
          </cell>
          <cell r="V510" t="str">
            <v>00000010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>X</v>
          </cell>
          <cell r="AB510">
            <v>0</v>
          </cell>
          <cell r="AC510">
            <v>0</v>
          </cell>
          <cell r="AD510" t="str">
            <v>0.00</v>
          </cell>
          <cell r="AE510" t="str">
            <v>0.00</v>
          </cell>
          <cell r="AF510">
            <v>0</v>
          </cell>
          <cell r="AG510">
            <v>0</v>
          </cell>
          <cell r="AH510">
            <v>0</v>
          </cell>
          <cell r="AI510" t="str">
            <v>Glucose Syrup-IBC-42/40</v>
          </cell>
          <cell r="AJ510">
            <v>1000</v>
          </cell>
          <cell r="AK510">
            <v>8221.0529999999999</v>
          </cell>
        </row>
        <row r="511">
          <cell r="C511" t="str">
            <v>M</v>
          </cell>
          <cell r="D511" t="str">
            <v>01460300TU</v>
          </cell>
          <cell r="E511" t="str">
            <v>Glucose Syrup-IBC-42/40</v>
          </cell>
          <cell r="F511" t="str">
            <v>5320</v>
          </cell>
          <cell r="G511" t="str">
            <v>1</v>
          </cell>
          <cell r="H511" t="str">
            <v>1</v>
          </cell>
          <cell r="I511" t="str">
            <v>Glucose Syrup-IBC-42/40</v>
          </cell>
          <cell r="J511" t="str">
            <v>TO</v>
          </cell>
          <cell r="K511" t="str">
            <v>0110</v>
          </cell>
          <cell r="L511" t="str">
            <v>L</v>
          </cell>
          <cell r="M511" t="str">
            <v>000000000000250176</v>
          </cell>
          <cell r="N511" t="str">
            <v>Electricity</v>
          </cell>
          <cell r="O511" t="str">
            <v>KWH</v>
          </cell>
          <cell r="P511">
            <v>0</v>
          </cell>
          <cell r="Q511" t="str">
            <v>01.09.2009</v>
          </cell>
          <cell r="R511" t="str">
            <v>31.12.9999</v>
          </cell>
          <cell r="S511" t="str">
            <v>500000000106</v>
          </cell>
          <cell r="T511">
            <v>0</v>
          </cell>
          <cell r="U511">
            <v>0</v>
          </cell>
          <cell r="V511" t="str">
            <v>00000011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>X</v>
          </cell>
          <cell r="AB511">
            <v>0</v>
          </cell>
          <cell r="AC511">
            <v>0</v>
          </cell>
          <cell r="AD511" t="str">
            <v>0.00</v>
          </cell>
          <cell r="AE511" t="str">
            <v>0.00</v>
          </cell>
          <cell r="AF511">
            <v>0</v>
          </cell>
          <cell r="AG511">
            <v>0</v>
          </cell>
          <cell r="AH511">
            <v>0</v>
          </cell>
          <cell r="AI511" t="str">
            <v>Glucose Syrup-IBC-42/40</v>
          </cell>
          <cell r="AJ511">
            <v>1000</v>
          </cell>
          <cell r="AK511">
            <v>53436.841999999997</v>
          </cell>
        </row>
        <row r="512">
          <cell r="C512" t="str">
            <v>M</v>
          </cell>
          <cell r="D512" t="str">
            <v>01460300TU</v>
          </cell>
          <cell r="E512" t="str">
            <v>Glucose Syrup-IBC-42/40</v>
          </cell>
          <cell r="F512" t="str">
            <v>5320</v>
          </cell>
          <cell r="G512" t="str">
            <v>1</v>
          </cell>
          <cell r="H512" t="str">
            <v>1</v>
          </cell>
          <cell r="I512" t="str">
            <v>Glucose Syrup-IBC-42/40</v>
          </cell>
          <cell r="J512" t="str">
            <v>TO</v>
          </cell>
          <cell r="K512" t="str">
            <v>0120</v>
          </cell>
          <cell r="L512" t="str">
            <v>L</v>
          </cell>
          <cell r="M512" t="str">
            <v>000000000000200052</v>
          </cell>
          <cell r="N512" t="str">
            <v>Steam</v>
          </cell>
          <cell r="O512" t="str">
            <v>TO</v>
          </cell>
          <cell r="P512" t="str">
            <v>X</v>
          </cell>
          <cell r="Q512" t="str">
            <v>01.09.2009</v>
          </cell>
          <cell r="R512" t="str">
            <v>31.12.9999</v>
          </cell>
          <cell r="S512" t="str">
            <v>500000000106</v>
          </cell>
          <cell r="T512">
            <v>0</v>
          </cell>
          <cell r="U512">
            <v>0</v>
          </cell>
          <cell r="V512" t="str">
            <v>00000012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>X</v>
          </cell>
          <cell r="AB512">
            <v>0</v>
          </cell>
          <cell r="AC512">
            <v>0</v>
          </cell>
          <cell r="AD512" t="str">
            <v>0.00</v>
          </cell>
          <cell r="AE512" t="str">
            <v>0.00</v>
          </cell>
          <cell r="AF512">
            <v>0</v>
          </cell>
          <cell r="AG512">
            <v>0</v>
          </cell>
          <cell r="AH512">
            <v>0</v>
          </cell>
          <cell r="AI512" t="str">
            <v>Glucose Syrup-IBC-42/40</v>
          </cell>
          <cell r="AJ512">
            <v>1000</v>
          </cell>
          <cell r="AK512">
            <v>1644.211</v>
          </cell>
        </row>
        <row r="513">
          <cell r="C513" t="str">
            <v>M</v>
          </cell>
          <cell r="D513" t="str">
            <v>01460300TU</v>
          </cell>
          <cell r="E513" t="str">
            <v>Glucose Syrup-IBC-42/40</v>
          </cell>
          <cell r="F513" t="str">
            <v>5320</v>
          </cell>
          <cell r="G513" t="str">
            <v>1</v>
          </cell>
          <cell r="H513" t="str">
            <v>1</v>
          </cell>
          <cell r="I513" t="str">
            <v>Glucose Syrup-IBC-42/40</v>
          </cell>
          <cell r="J513" t="str">
            <v>TO</v>
          </cell>
          <cell r="K513" t="str">
            <v>0130</v>
          </cell>
          <cell r="L513" t="str">
            <v>L</v>
          </cell>
          <cell r="M513" t="str">
            <v>000000000000301527</v>
          </cell>
          <cell r="N513" t="str">
            <v>IBC Packaging</v>
          </cell>
          <cell r="O513" t="str">
            <v>EA</v>
          </cell>
          <cell r="P513">
            <v>0</v>
          </cell>
          <cell r="Q513" t="str">
            <v>01.09.2009</v>
          </cell>
          <cell r="R513" t="str">
            <v>31.12.9999</v>
          </cell>
          <cell r="S513" t="str">
            <v>500000000106</v>
          </cell>
          <cell r="T513">
            <v>0</v>
          </cell>
          <cell r="U513">
            <v>0</v>
          </cell>
          <cell r="V513" t="str">
            <v>00000013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 t="str">
            <v>0.00</v>
          </cell>
          <cell r="AE513" t="str">
            <v>0.00</v>
          </cell>
          <cell r="AF513">
            <v>0</v>
          </cell>
          <cell r="AG513">
            <v>0</v>
          </cell>
          <cell r="AH513">
            <v>0</v>
          </cell>
          <cell r="AI513" t="str">
            <v>Glucose Syrup-IBC-42/40</v>
          </cell>
          <cell r="AJ513">
            <v>1000</v>
          </cell>
          <cell r="AK513">
            <v>952.38099999999997</v>
          </cell>
        </row>
        <row r="514">
          <cell r="C514" t="str">
            <v>M</v>
          </cell>
          <cell r="D514" t="str">
            <v>01460300TU</v>
          </cell>
          <cell r="E514" t="str">
            <v>Glucose Syrup-IBC-42/40</v>
          </cell>
          <cell r="F514" t="str">
            <v>5320</v>
          </cell>
          <cell r="G514" t="str">
            <v>1</v>
          </cell>
          <cell r="H514" t="str">
            <v>1</v>
          </cell>
          <cell r="I514" t="str">
            <v>Glucose Syrup-IBC-42/40</v>
          </cell>
          <cell r="J514" t="str">
            <v>TO</v>
          </cell>
          <cell r="K514" t="str">
            <v>0140</v>
          </cell>
          <cell r="L514" t="str">
            <v>L</v>
          </cell>
          <cell r="M514" t="str">
            <v>000000000000250178</v>
          </cell>
          <cell r="N514" t="str">
            <v>Enzyme Clarase L (28 kg./Gallon)</v>
          </cell>
          <cell r="O514" t="str">
            <v>KG</v>
          </cell>
          <cell r="P514">
            <v>0</v>
          </cell>
          <cell r="Q514" t="str">
            <v>25.03.2011</v>
          </cell>
          <cell r="R514" t="str">
            <v>31.12.9999</v>
          </cell>
          <cell r="S514">
            <v>0</v>
          </cell>
          <cell r="T514">
            <v>0</v>
          </cell>
          <cell r="U514">
            <v>0</v>
          </cell>
          <cell r="V514" t="str">
            <v>00000015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>X</v>
          </cell>
          <cell r="AB514">
            <v>0</v>
          </cell>
          <cell r="AC514">
            <v>0</v>
          </cell>
          <cell r="AD514" t="str">
            <v>0.00</v>
          </cell>
          <cell r="AE514" t="str">
            <v>0.00</v>
          </cell>
          <cell r="AF514">
            <v>0</v>
          </cell>
          <cell r="AG514">
            <v>0</v>
          </cell>
          <cell r="AH514">
            <v>0</v>
          </cell>
          <cell r="AI514" t="str">
            <v>Glucose Syrup-IBC-42/40</v>
          </cell>
          <cell r="AJ514">
            <v>1000</v>
          </cell>
          <cell r="AK514">
            <v>11.3</v>
          </cell>
        </row>
        <row r="515">
          <cell r="C515" t="str">
            <v>M</v>
          </cell>
          <cell r="D515" t="str">
            <v>01460300TU</v>
          </cell>
          <cell r="E515" t="str">
            <v>Glucose Syrup-IBC-42/40</v>
          </cell>
          <cell r="F515" t="str">
            <v>5320</v>
          </cell>
          <cell r="G515" t="str">
            <v>1</v>
          </cell>
          <cell r="H515" t="str">
            <v>1</v>
          </cell>
          <cell r="I515" t="str">
            <v>Glucose Syrup-IBC-42/40</v>
          </cell>
          <cell r="J515" t="str">
            <v>TO</v>
          </cell>
          <cell r="K515" t="str">
            <v>0150</v>
          </cell>
          <cell r="L515" t="str">
            <v>L</v>
          </cell>
          <cell r="M515" t="str">
            <v>000000000000250179</v>
          </cell>
          <cell r="N515" t="str">
            <v>Enzyme Otidex L400 (28 kg./Gallon)</v>
          </cell>
          <cell r="O515" t="str">
            <v>KG</v>
          </cell>
          <cell r="P515">
            <v>0</v>
          </cell>
          <cell r="Q515" t="str">
            <v>25.03.2011</v>
          </cell>
          <cell r="R515" t="str">
            <v>31.12.9999</v>
          </cell>
          <cell r="S515">
            <v>0</v>
          </cell>
          <cell r="T515">
            <v>0</v>
          </cell>
          <cell r="U515">
            <v>0</v>
          </cell>
          <cell r="V515" t="str">
            <v>00000016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>X</v>
          </cell>
          <cell r="AB515">
            <v>0</v>
          </cell>
          <cell r="AC515">
            <v>0</v>
          </cell>
          <cell r="AD515" t="str">
            <v>0.00</v>
          </cell>
          <cell r="AE515" t="str">
            <v>0.00</v>
          </cell>
          <cell r="AF515">
            <v>0</v>
          </cell>
          <cell r="AG515">
            <v>0</v>
          </cell>
          <cell r="AH515">
            <v>0</v>
          </cell>
          <cell r="AI515" t="str">
            <v>Glucose Syrup-IBC-42/40</v>
          </cell>
          <cell r="AJ515">
            <v>1000</v>
          </cell>
          <cell r="AK515">
            <v>54.2</v>
          </cell>
        </row>
        <row r="516">
          <cell r="C516" t="str">
            <v>M</v>
          </cell>
          <cell r="D516" t="str">
            <v>01460301AB</v>
          </cell>
          <cell r="E516" t="str">
            <v>Glucose Syrup-BK-43/40-01</v>
          </cell>
          <cell r="F516" t="str">
            <v>5320</v>
          </cell>
          <cell r="G516" t="str">
            <v>1</v>
          </cell>
          <cell r="H516" t="str">
            <v>1</v>
          </cell>
          <cell r="I516" t="str">
            <v>Glucose Syrup 43 Be'/Tanker-URC</v>
          </cell>
          <cell r="J516" t="str">
            <v>TO</v>
          </cell>
          <cell r="K516" t="str">
            <v>0010</v>
          </cell>
          <cell r="L516" t="str">
            <v>L</v>
          </cell>
          <cell r="M516" t="str">
            <v>000000000000200050</v>
          </cell>
          <cell r="N516" t="str">
            <v>Slurry</v>
          </cell>
          <cell r="O516" t="str">
            <v>TO</v>
          </cell>
          <cell r="P516" t="str">
            <v>X</v>
          </cell>
          <cell r="Q516" t="str">
            <v>06.07.2010</v>
          </cell>
          <cell r="R516" t="str">
            <v>31.12.9999</v>
          </cell>
          <cell r="S516">
            <v>0</v>
          </cell>
          <cell r="T516">
            <v>0</v>
          </cell>
          <cell r="U516">
            <v>0</v>
          </cell>
          <cell r="V516" t="str">
            <v>00000001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>X</v>
          </cell>
          <cell r="AB516">
            <v>0</v>
          </cell>
          <cell r="AC516">
            <v>0</v>
          </cell>
          <cell r="AD516" t="str">
            <v>0.00</v>
          </cell>
          <cell r="AE516" t="str">
            <v>0.00</v>
          </cell>
          <cell r="AF516">
            <v>0</v>
          </cell>
          <cell r="AG516">
            <v>0</v>
          </cell>
          <cell r="AH516">
            <v>0</v>
          </cell>
          <cell r="AI516" t="str">
            <v>Glucose Syrup-BK-43/40-01</v>
          </cell>
          <cell r="AJ516">
            <v>1000</v>
          </cell>
          <cell r="AK516">
            <v>1864.989</v>
          </cell>
        </row>
        <row r="517">
          <cell r="C517" t="str">
            <v>M</v>
          </cell>
          <cell r="D517" t="str">
            <v>01460301AB</v>
          </cell>
          <cell r="E517" t="str">
            <v>Glucose Syrup-BK-43/40-01</v>
          </cell>
          <cell r="F517" t="str">
            <v>5320</v>
          </cell>
          <cell r="G517" t="str">
            <v>1</v>
          </cell>
          <cell r="H517" t="str">
            <v>1</v>
          </cell>
          <cell r="I517" t="str">
            <v>Glucose Syrup 43 Be'/Tanker-URC</v>
          </cell>
          <cell r="J517" t="str">
            <v>TO</v>
          </cell>
          <cell r="K517" t="str">
            <v>0020</v>
          </cell>
          <cell r="L517" t="str">
            <v>L</v>
          </cell>
          <cell r="M517" t="str">
            <v>000000000000250164</v>
          </cell>
          <cell r="N517" t="str">
            <v>Liquozyme Supra (gallon/30kg.)</v>
          </cell>
          <cell r="O517" t="str">
            <v>KG</v>
          </cell>
          <cell r="P517">
            <v>0</v>
          </cell>
          <cell r="Q517" t="str">
            <v>06.07.2010</v>
          </cell>
          <cell r="R517" t="str">
            <v>31.12.9999</v>
          </cell>
          <cell r="S517">
            <v>0</v>
          </cell>
          <cell r="T517">
            <v>0</v>
          </cell>
          <cell r="U517">
            <v>0</v>
          </cell>
          <cell r="V517" t="str">
            <v>00000002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>X</v>
          </cell>
          <cell r="AB517">
            <v>0</v>
          </cell>
          <cell r="AC517">
            <v>0</v>
          </cell>
          <cell r="AD517" t="str">
            <v>0.00</v>
          </cell>
          <cell r="AE517" t="str">
            <v>0.00</v>
          </cell>
          <cell r="AF517">
            <v>0</v>
          </cell>
          <cell r="AG517">
            <v>0</v>
          </cell>
          <cell r="AH517">
            <v>0</v>
          </cell>
          <cell r="AI517" t="str">
            <v>Glucose Syrup-BK-43/40-01</v>
          </cell>
          <cell r="AJ517">
            <v>1000</v>
          </cell>
          <cell r="AK517">
            <v>514.73699999999997</v>
          </cell>
        </row>
        <row r="518">
          <cell r="C518" t="str">
            <v>M</v>
          </cell>
          <cell r="D518" t="str">
            <v>01460301AB</v>
          </cell>
          <cell r="E518" t="str">
            <v>Glucose Syrup-BK-43/40-01</v>
          </cell>
          <cell r="F518" t="str">
            <v>5320</v>
          </cell>
          <cell r="G518" t="str">
            <v>1</v>
          </cell>
          <cell r="H518" t="str">
            <v>1</v>
          </cell>
          <cell r="I518" t="str">
            <v>Glucose Syrup 43 Be'/Tanker-URC</v>
          </cell>
          <cell r="J518" t="str">
            <v>TO</v>
          </cell>
          <cell r="K518" t="str">
            <v>0030</v>
          </cell>
          <cell r="L518" t="str">
            <v>L</v>
          </cell>
          <cell r="M518" t="str">
            <v>000000000000250158</v>
          </cell>
          <cell r="N518" t="str">
            <v>Fungamyl 800L (30kg / drum)</v>
          </cell>
          <cell r="O518" t="str">
            <v>KG</v>
          </cell>
          <cell r="P518">
            <v>0</v>
          </cell>
          <cell r="Q518" t="str">
            <v>06.07.2010</v>
          </cell>
          <cell r="R518" t="str">
            <v>31.12.9999</v>
          </cell>
          <cell r="S518">
            <v>0</v>
          </cell>
          <cell r="T518">
            <v>0</v>
          </cell>
          <cell r="U518">
            <v>0</v>
          </cell>
          <cell r="V518" t="str">
            <v>00000003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>X</v>
          </cell>
          <cell r="AB518">
            <v>0</v>
          </cell>
          <cell r="AC518">
            <v>0</v>
          </cell>
          <cell r="AD518" t="str">
            <v>0.00</v>
          </cell>
          <cell r="AE518" t="str">
            <v>0.00</v>
          </cell>
          <cell r="AF518">
            <v>0</v>
          </cell>
          <cell r="AG518">
            <v>0</v>
          </cell>
          <cell r="AH518">
            <v>0</v>
          </cell>
          <cell r="AI518" t="str">
            <v>Glucose Syrup-BK-43/40-01</v>
          </cell>
          <cell r="AJ518">
            <v>1000</v>
          </cell>
          <cell r="AK518">
            <v>343.15800000000002</v>
          </cell>
        </row>
        <row r="519">
          <cell r="C519" t="str">
            <v>M</v>
          </cell>
          <cell r="D519" t="str">
            <v>01460301AB</v>
          </cell>
          <cell r="E519" t="str">
            <v>Glucose Syrup-BK-43/40-01</v>
          </cell>
          <cell r="F519" t="str">
            <v>5320</v>
          </cell>
          <cell r="G519" t="str">
            <v>1</v>
          </cell>
          <cell r="H519" t="str">
            <v>1</v>
          </cell>
          <cell r="I519" t="str">
            <v>Glucose Syrup 43 Be'/Tanker-URC</v>
          </cell>
          <cell r="J519" t="str">
            <v>TO</v>
          </cell>
          <cell r="K519" t="str">
            <v>0040</v>
          </cell>
          <cell r="L519" t="str">
            <v>L</v>
          </cell>
          <cell r="M519" t="str">
            <v>000000000000250152</v>
          </cell>
          <cell r="N519" t="str">
            <v>Sodium Matabisulphite 25kg.</v>
          </cell>
          <cell r="O519" t="str">
            <v>KG</v>
          </cell>
          <cell r="P519">
            <v>0</v>
          </cell>
          <cell r="Q519" t="str">
            <v>06.07.2010</v>
          </cell>
          <cell r="R519" t="str">
            <v>31.12.9999</v>
          </cell>
          <cell r="S519">
            <v>0</v>
          </cell>
          <cell r="T519">
            <v>0</v>
          </cell>
          <cell r="U519">
            <v>0</v>
          </cell>
          <cell r="V519" t="str">
            <v>00000004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>X</v>
          </cell>
          <cell r="AB519">
            <v>0</v>
          </cell>
          <cell r="AC519">
            <v>0</v>
          </cell>
          <cell r="AD519" t="str">
            <v>0.00</v>
          </cell>
          <cell r="AE519" t="str">
            <v>0.00</v>
          </cell>
          <cell r="AF519">
            <v>0</v>
          </cell>
          <cell r="AG519">
            <v>0</v>
          </cell>
          <cell r="AH519">
            <v>0</v>
          </cell>
          <cell r="AI519" t="str">
            <v>Glucose Syrup-BK-43/40-01</v>
          </cell>
          <cell r="AJ519">
            <v>1000</v>
          </cell>
          <cell r="AK519">
            <v>669.15800000000002</v>
          </cell>
        </row>
        <row r="520">
          <cell r="C520" t="str">
            <v>M</v>
          </cell>
          <cell r="D520" t="str">
            <v>01460301AB</v>
          </cell>
          <cell r="E520" t="str">
            <v>Glucose Syrup-BK-43/40-01</v>
          </cell>
          <cell r="F520" t="str">
            <v>5320</v>
          </cell>
          <cell r="G520" t="str">
            <v>1</v>
          </cell>
          <cell r="H520" t="str">
            <v>1</v>
          </cell>
          <cell r="I520" t="str">
            <v>Glucose Syrup 43 Be'/Tanker-URC</v>
          </cell>
          <cell r="J520" t="str">
            <v>TO</v>
          </cell>
          <cell r="K520" t="str">
            <v>0050</v>
          </cell>
          <cell r="L520" t="str">
            <v>L</v>
          </cell>
          <cell r="M520" t="str">
            <v>000000000000250160</v>
          </cell>
          <cell r="N520" t="str">
            <v>Hydrochloric  Acid 35%</v>
          </cell>
          <cell r="O520" t="str">
            <v>KG</v>
          </cell>
          <cell r="P520">
            <v>0</v>
          </cell>
          <cell r="Q520" t="str">
            <v>06.07.2010</v>
          </cell>
          <cell r="R520" t="str">
            <v>31.12.9999</v>
          </cell>
          <cell r="S520">
            <v>0</v>
          </cell>
          <cell r="T520">
            <v>0</v>
          </cell>
          <cell r="U520">
            <v>0</v>
          </cell>
          <cell r="V520" t="str">
            <v>00000005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>X</v>
          </cell>
          <cell r="AB520">
            <v>0</v>
          </cell>
          <cell r="AC520">
            <v>0</v>
          </cell>
          <cell r="AD520" t="str">
            <v>0.00</v>
          </cell>
          <cell r="AE520" t="str">
            <v>0.00</v>
          </cell>
          <cell r="AF520">
            <v>0</v>
          </cell>
          <cell r="AG520">
            <v>0</v>
          </cell>
          <cell r="AH520">
            <v>0</v>
          </cell>
          <cell r="AI520" t="str">
            <v>Glucose Syrup-BK-43/40-01</v>
          </cell>
          <cell r="AJ520">
            <v>1000</v>
          </cell>
          <cell r="AK520">
            <v>38605.262999999999</v>
          </cell>
        </row>
        <row r="521">
          <cell r="C521" t="str">
            <v>M</v>
          </cell>
          <cell r="D521" t="str">
            <v>01460301AB</v>
          </cell>
          <cell r="E521" t="str">
            <v>Glucose Syrup-BK-43/40-01</v>
          </cell>
          <cell r="F521" t="str">
            <v>5320</v>
          </cell>
          <cell r="G521" t="str">
            <v>1</v>
          </cell>
          <cell r="H521" t="str">
            <v>1</v>
          </cell>
          <cell r="I521" t="str">
            <v>Glucose Syrup 43 Be'/Tanker-URC</v>
          </cell>
          <cell r="J521" t="str">
            <v>TO</v>
          </cell>
          <cell r="K521" t="str">
            <v>0060</v>
          </cell>
          <cell r="L521" t="str">
            <v>L</v>
          </cell>
          <cell r="M521" t="str">
            <v>000000000000250187</v>
          </cell>
          <cell r="N521" t="str">
            <v>Sodium  Hydroxide (โซดาไฟ) 50%</v>
          </cell>
          <cell r="O521" t="str">
            <v>KG</v>
          </cell>
          <cell r="P521">
            <v>0</v>
          </cell>
          <cell r="Q521" t="str">
            <v>06.07.2010</v>
          </cell>
          <cell r="R521" t="str">
            <v>31.12.9999</v>
          </cell>
          <cell r="S521">
            <v>0</v>
          </cell>
          <cell r="T521">
            <v>0</v>
          </cell>
          <cell r="U521">
            <v>0</v>
          </cell>
          <cell r="V521" t="str">
            <v>00000006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>X</v>
          </cell>
          <cell r="AB521">
            <v>0</v>
          </cell>
          <cell r="AC521">
            <v>0</v>
          </cell>
          <cell r="AD521" t="str">
            <v>0.00</v>
          </cell>
          <cell r="AE521" t="str">
            <v>0.00</v>
          </cell>
          <cell r="AF521">
            <v>0</v>
          </cell>
          <cell r="AG521">
            <v>0</v>
          </cell>
          <cell r="AH521">
            <v>0</v>
          </cell>
          <cell r="AI521" t="str">
            <v>Glucose Syrup-BK-43/40-01</v>
          </cell>
          <cell r="AJ521">
            <v>1000</v>
          </cell>
          <cell r="AK521">
            <v>34315.788999999997</v>
          </cell>
        </row>
        <row r="522">
          <cell r="C522" t="str">
            <v>M</v>
          </cell>
          <cell r="D522" t="str">
            <v>01460301AB</v>
          </cell>
          <cell r="E522" t="str">
            <v>Glucose Syrup-BK-43/40-01</v>
          </cell>
          <cell r="F522" t="str">
            <v>5320</v>
          </cell>
          <cell r="G522" t="str">
            <v>1</v>
          </cell>
          <cell r="H522" t="str">
            <v>1</v>
          </cell>
          <cell r="I522" t="str">
            <v>Glucose Syrup 43 Be'/Tanker-URC</v>
          </cell>
          <cell r="J522" t="str">
            <v>TO</v>
          </cell>
          <cell r="K522" t="str">
            <v>0070</v>
          </cell>
          <cell r="L522" t="str">
            <v>L</v>
          </cell>
          <cell r="M522" t="str">
            <v>000000000000250750</v>
          </cell>
          <cell r="N522" t="str">
            <v>Activated Carbon YL303(20kg/bag)</v>
          </cell>
          <cell r="O522" t="str">
            <v>KG</v>
          </cell>
          <cell r="P522">
            <v>0</v>
          </cell>
          <cell r="Q522" t="str">
            <v>06.12.2012</v>
          </cell>
          <cell r="R522" t="str">
            <v>31.12.9999</v>
          </cell>
          <cell r="S522" t="str">
            <v>500000000598</v>
          </cell>
          <cell r="T522">
            <v>0</v>
          </cell>
          <cell r="U522">
            <v>0</v>
          </cell>
          <cell r="V522" t="str">
            <v>00000007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>X</v>
          </cell>
          <cell r="AB522">
            <v>0</v>
          </cell>
          <cell r="AC522">
            <v>0</v>
          </cell>
          <cell r="AD522" t="str">
            <v>0.00</v>
          </cell>
          <cell r="AE522" t="str">
            <v>0.00</v>
          </cell>
          <cell r="AF522">
            <v>0</v>
          </cell>
          <cell r="AG522">
            <v>0</v>
          </cell>
          <cell r="AH522">
            <v>0</v>
          </cell>
          <cell r="AI522" t="str">
            <v>Glucose Syrup-BK-43/40-01</v>
          </cell>
          <cell r="AJ522">
            <v>1000</v>
          </cell>
          <cell r="AK522">
            <v>700</v>
          </cell>
        </row>
        <row r="523">
          <cell r="C523" t="str">
            <v>M</v>
          </cell>
          <cell r="D523" t="str">
            <v>01460301AB</v>
          </cell>
          <cell r="E523" t="str">
            <v>Glucose Syrup-BK-43/40-01</v>
          </cell>
          <cell r="F523" t="str">
            <v>5320</v>
          </cell>
          <cell r="G523" t="str">
            <v>1</v>
          </cell>
          <cell r="H523" t="str">
            <v>1</v>
          </cell>
          <cell r="I523" t="str">
            <v>Glucose Syrup 43 Be'/Tanker-URC</v>
          </cell>
          <cell r="J523" t="str">
            <v>TO</v>
          </cell>
          <cell r="K523" t="str">
            <v>0080</v>
          </cell>
          <cell r="L523" t="str">
            <v>L</v>
          </cell>
          <cell r="M523" t="str">
            <v>000000000000250184</v>
          </cell>
          <cell r="N523" t="str">
            <v>Filter  Aid Celatom FW-14  20kg.</v>
          </cell>
          <cell r="O523" t="str">
            <v>KG</v>
          </cell>
          <cell r="P523">
            <v>0</v>
          </cell>
          <cell r="Q523" t="str">
            <v>06.07.2010</v>
          </cell>
          <cell r="R523" t="str">
            <v>31.12.9999</v>
          </cell>
          <cell r="S523">
            <v>0</v>
          </cell>
          <cell r="T523">
            <v>0</v>
          </cell>
          <cell r="U523">
            <v>0</v>
          </cell>
          <cell r="V523" t="str">
            <v>00000008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>X</v>
          </cell>
          <cell r="AB523">
            <v>0</v>
          </cell>
          <cell r="AC523">
            <v>0</v>
          </cell>
          <cell r="AD523" t="str">
            <v>0.00</v>
          </cell>
          <cell r="AE523" t="str">
            <v>0.00</v>
          </cell>
          <cell r="AF523">
            <v>0</v>
          </cell>
          <cell r="AG523">
            <v>0</v>
          </cell>
          <cell r="AH523">
            <v>0</v>
          </cell>
          <cell r="AI523" t="str">
            <v>Glucose Syrup-BK-43/40-01</v>
          </cell>
          <cell r="AJ523">
            <v>1000</v>
          </cell>
          <cell r="AK523">
            <v>8578.9470000000001</v>
          </cell>
        </row>
        <row r="524">
          <cell r="C524" t="str">
            <v>M</v>
          </cell>
          <cell r="D524" t="str">
            <v>01460301AB</v>
          </cell>
          <cell r="E524" t="str">
            <v>Glucose Syrup-BK-43/40-01</v>
          </cell>
          <cell r="F524" t="str">
            <v>5320</v>
          </cell>
          <cell r="G524" t="str">
            <v>1</v>
          </cell>
          <cell r="H524" t="str">
            <v>1</v>
          </cell>
          <cell r="I524" t="str">
            <v>Glucose Syrup 43 Be'/Tanker-URC</v>
          </cell>
          <cell r="J524" t="str">
            <v>TO</v>
          </cell>
          <cell r="K524" t="str">
            <v>0090</v>
          </cell>
          <cell r="L524" t="str">
            <v>L</v>
          </cell>
          <cell r="M524" t="str">
            <v>000000000000250162</v>
          </cell>
          <cell r="N524" t="str">
            <v>Sodium  Carbonate 20 Kg./Bag</v>
          </cell>
          <cell r="O524" t="str">
            <v>KG</v>
          </cell>
          <cell r="P524">
            <v>0</v>
          </cell>
          <cell r="Q524" t="str">
            <v>01.08.2010</v>
          </cell>
          <cell r="R524" t="str">
            <v>31.12.9999</v>
          </cell>
          <cell r="S524" t="str">
            <v>500000000480</v>
          </cell>
          <cell r="T524">
            <v>0</v>
          </cell>
          <cell r="U524">
            <v>0</v>
          </cell>
          <cell r="V524" t="str">
            <v>00000009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>X</v>
          </cell>
          <cell r="AB524">
            <v>0</v>
          </cell>
          <cell r="AC524">
            <v>0</v>
          </cell>
          <cell r="AD524" t="str">
            <v>0.00</v>
          </cell>
          <cell r="AE524" t="str">
            <v>0.00</v>
          </cell>
          <cell r="AF524">
            <v>0</v>
          </cell>
          <cell r="AG524">
            <v>0</v>
          </cell>
          <cell r="AH524">
            <v>0</v>
          </cell>
          <cell r="AI524" t="str">
            <v>Glucose Syrup-BK-43/40-01</v>
          </cell>
          <cell r="AJ524">
            <v>1000</v>
          </cell>
          <cell r="AK524">
            <v>600.52599999999995</v>
          </cell>
        </row>
        <row r="525">
          <cell r="C525" t="str">
            <v>M</v>
          </cell>
          <cell r="D525" t="str">
            <v>01460301AB</v>
          </cell>
          <cell r="E525" t="str">
            <v>Glucose Syrup-BK-43/40-01</v>
          </cell>
          <cell r="F525" t="str">
            <v>5320</v>
          </cell>
          <cell r="G525" t="str">
            <v>1</v>
          </cell>
          <cell r="H525" t="str">
            <v>1</v>
          </cell>
          <cell r="I525" t="str">
            <v>Glucose Syrup 43 Be'/Tanker-URC</v>
          </cell>
          <cell r="J525" t="str">
            <v>TO</v>
          </cell>
          <cell r="K525" t="str">
            <v>0100</v>
          </cell>
          <cell r="L525" t="str">
            <v>L</v>
          </cell>
          <cell r="M525" t="str">
            <v>000000000000200053</v>
          </cell>
          <cell r="N525" t="str">
            <v>Treated Water</v>
          </cell>
          <cell r="O525" t="str">
            <v>M3</v>
          </cell>
          <cell r="P525" t="str">
            <v>X</v>
          </cell>
          <cell r="Q525" t="str">
            <v>06.07.2010</v>
          </cell>
          <cell r="R525" t="str">
            <v>31.12.9999</v>
          </cell>
          <cell r="S525">
            <v>0</v>
          </cell>
          <cell r="T525">
            <v>0</v>
          </cell>
          <cell r="U525">
            <v>0</v>
          </cell>
          <cell r="V525" t="str">
            <v>00000010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>X</v>
          </cell>
          <cell r="AB525">
            <v>0</v>
          </cell>
          <cell r="AC525">
            <v>0</v>
          </cell>
          <cell r="AD525" t="str">
            <v>0.00</v>
          </cell>
          <cell r="AE525" t="str">
            <v>0.00</v>
          </cell>
          <cell r="AF525">
            <v>0</v>
          </cell>
          <cell r="AG525">
            <v>0</v>
          </cell>
          <cell r="AH525">
            <v>0</v>
          </cell>
          <cell r="AI525" t="str">
            <v>Glucose Syrup-BK-43/40-01</v>
          </cell>
          <cell r="AJ525">
            <v>1000</v>
          </cell>
          <cell r="AK525">
            <v>8578.9470000000001</v>
          </cell>
        </row>
        <row r="526">
          <cell r="C526" t="str">
            <v>M</v>
          </cell>
          <cell r="D526" t="str">
            <v>01460301AB</v>
          </cell>
          <cell r="E526" t="str">
            <v>Glucose Syrup-BK-43/40-01</v>
          </cell>
          <cell r="F526" t="str">
            <v>5320</v>
          </cell>
          <cell r="G526" t="str">
            <v>1</v>
          </cell>
          <cell r="H526" t="str">
            <v>1</v>
          </cell>
          <cell r="I526" t="str">
            <v>Glucose Syrup 43 Be'/Tanker-URC</v>
          </cell>
          <cell r="J526" t="str">
            <v>TO</v>
          </cell>
          <cell r="K526" t="str">
            <v>0110</v>
          </cell>
          <cell r="L526" t="str">
            <v>L</v>
          </cell>
          <cell r="M526" t="str">
            <v>000000000000250176</v>
          </cell>
          <cell r="N526" t="str">
            <v>Electricity</v>
          </cell>
          <cell r="O526" t="str">
            <v>KWH</v>
          </cell>
          <cell r="P526">
            <v>0</v>
          </cell>
          <cell r="Q526" t="str">
            <v>06.07.2010</v>
          </cell>
          <cell r="R526" t="str">
            <v>31.12.9999</v>
          </cell>
          <cell r="S526">
            <v>0</v>
          </cell>
          <cell r="T526">
            <v>0</v>
          </cell>
          <cell r="U526">
            <v>0</v>
          </cell>
          <cell r="V526" t="str">
            <v>00000011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>X</v>
          </cell>
          <cell r="AB526">
            <v>0</v>
          </cell>
          <cell r="AC526">
            <v>0</v>
          </cell>
          <cell r="AD526" t="str">
            <v>0.00</v>
          </cell>
          <cell r="AE526" t="str">
            <v>0.00</v>
          </cell>
          <cell r="AF526">
            <v>0</v>
          </cell>
          <cell r="AG526">
            <v>0</v>
          </cell>
          <cell r="AH526">
            <v>0</v>
          </cell>
          <cell r="AI526" t="str">
            <v>Glucose Syrup-BK-43/40-01</v>
          </cell>
          <cell r="AJ526">
            <v>1000</v>
          </cell>
          <cell r="AK526">
            <v>55763.158000000003</v>
          </cell>
        </row>
        <row r="527">
          <cell r="C527" t="str">
            <v>M</v>
          </cell>
          <cell r="D527" t="str">
            <v>01460301AB</v>
          </cell>
          <cell r="E527" t="str">
            <v>Glucose Syrup-BK-43/40-01</v>
          </cell>
          <cell r="F527" t="str">
            <v>5320</v>
          </cell>
          <cell r="G527" t="str">
            <v>1</v>
          </cell>
          <cell r="H527" t="str">
            <v>1</v>
          </cell>
          <cell r="I527" t="str">
            <v>Glucose Syrup 43 Be'/Tanker-URC</v>
          </cell>
          <cell r="J527" t="str">
            <v>TO</v>
          </cell>
          <cell r="K527" t="str">
            <v>0120</v>
          </cell>
          <cell r="L527" t="str">
            <v>L</v>
          </cell>
          <cell r="M527" t="str">
            <v>000000000000200052</v>
          </cell>
          <cell r="N527" t="str">
            <v>Steam</v>
          </cell>
          <cell r="O527" t="str">
            <v>TO</v>
          </cell>
          <cell r="P527" t="str">
            <v>X</v>
          </cell>
          <cell r="Q527" t="str">
            <v>06.07.2010</v>
          </cell>
          <cell r="R527" t="str">
            <v>31.12.9999</v>
          </cell>
          <cell r="S527">
            <v>0</v>
          </cell>
          <cell r="T527">
            <v>0</v>
          </cell>
          <cell r="U527">
            <v>0</v>
          </cell>
          <cell r="V527" t="str">
            <v>00000012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>X</v>
          </cell>
          <cell r="AB527">
            <v>0</v>
          </cell>
          <cell r="AC527">
            <v>0</v>
          </cell>
          <cell r="AD527" t="str">
            <v>0.00</v>
          </cell>
          <cell r="AE527" t="str">
            <v>0.00</v>
          </cell>
          <cell r="AF527">
            <v>0</v>
          </cell>
          <cell r="AG527">
            <v>0</v>
          </cell>
          <cell r="AH527">
            <v>0</v>
          </cell>
          <cell r="AI527" t="str">
            <v>Glucose Syrup-BK-43/40-01</v>
          </cell>
          <cell r="AJ527">
            <v>1000</v>
          </cell>
          <cell r="AK527">
            <v>1715.789</v>
          </cell>
        </row>
        <row r="528">
          <cell r="C528" t="str">
            <v>M</v>
          </cell>
          <cell r="D528" t="str">
            <v>01485300OI</v>
          </cell>
          <cell r="E528" t="str">
            <v>HMS-PD-46/45</v>
          </cell>
          <cell r="F528" t="str">
            <v>5320</v>
          </cell>
          <cell r="G528" t="str">
            <v>1</v>
          </cell>
          <cell r="H528" t="str">
            <v>1</v>
          </cell>
          <cell r="I528" t="str">
            <v>Glucose Syrup(HMS 45 014853)/NewPlastic</v>
          </cell>
          <cell r="J528" t="str">
            <v>TO</v>
          </cell>
          <cell r="K528" t="str">
            <v>0010</v>
          </cell>
          <cell r="L528" t="str">
            <v>L</v>
          </cell>
          <cell r="M528" t="str">
            <v>000000000000200050</v>
          </cell>
          <cell r="N528" t="str">
            <v>Slurry</v>
          </cell>
          <cell r="O528" t="str">
            <v>TO</v>
          </cell>
          <cell r="P528" t="str">
            <v>X</v>
          </cell>
          <cell r="Q528" t="str">
            <v>01.09.2009</v>
          </cell>
          <cell r="R528" t="str">
            <v>31.12.9999</v>
          </cell>
          <cell r="S528" t="str">
            <v>500000000106</v>
          </cell>
          <cell r="T528">
            <v>0</v>
          </cell>
          <cell r="U528">
            <v>0</v>
          </cell>
          <cell r="V528" t="str">
            <v>00000001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>X</v>
          </cell>
          <cell r="AB528">
            <v>0</v>
          </cell>
          <cell r="AC528">
            <v>0</v>
          </cell>
          <cell r="AD528" t="str">
            <v>0.00</v>
          </cell>
          <cell r="AE528" t="str">
            <v>0.00</v>
          </cell>
          <cell r="AF528">
            <v>0</v>
          </cell>
          <cell r="AG528">
            <v>0</v>
          </cell>
          <cell r="AH528">
            <v>0</v>
          </cell>
          <cell r="AI528" t="str">
            <v>HMS-PD-46/45</v>
          </cell>
          <cell r="AJ528">
            <v>1000</v>
          </cell>
          <cell r="AK528">
            <v>1892.4490000000001</v>
          </cell>
        </row>
        <row r="529">
          <cell r="C529" t="str">
            <v>M</v>
          </cell>
          <cell r="D529" t="str">
            <v>01485300OI</v>
          </cell>
          <cell r="E529" t="str">
            <v>HMS-PD-46/45</v>
          </cell>
          <cell r="F529" t="str">
            <v>5320</v>
          </cell>
          <cell r="G529" t="str">
            <v>1</v>
          </cell>
          <cell r="H529" t="str">
            <v>1</v>
          </cell>
          <cell r="I529" t="str">
            <v>Glucose Syrup(HMS 45 014853)/NewPlastic</v>
          </cell>
          <cell r="J529" t="str">
            <v>TO</v>
          </cell>
          <cell r="K529" t="str">
            <v>0020</v>
          </cell>
          <cell r="L529" t="str">
            <v>L</v>
          </cell>
          <cell r="M529" t="str">
            <v>000000000000250164</v>
          </cell>
          <cell r="N529" t="str">
            <v>Liquozyme Supra (gallon/30kg.)</v>
          </cell>
          <cell r="O529" t="str">
            <v>KG</v>
          </cell>
          <cell r="P529">
            <v>0</v>
          </cell>
          <cell r="Q529" t="str">
            <v>01.09.2009</v>
          </cell>
          <cell r="R529" t="str">
            <v>31.12.9999</v>
          </cell>
          <cell r="S529" t="str">
            <v>500000000106</v>
          </cell>
          <cell r="T529">
            <v>0</v>
          </cell>
          <cell r="U529">
            <v>0</v>
          </cell>
          <cell r="V529" t="str">
            <v>00000002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>X</v>
          </cell>
          <cell r="AB529">
            <v>0</v>
          </cell>
          <cell r="AC529">
            <v>0</v>
          </cell>
          <cell r="AD529" t="str">
            <v>0.00</v>
          </cell>
          <cell r="AE529" t="str">
            <v>0.00</v>
          </cell>
          <cell r="AF529">
            <v>0</v>
          </cell>
          <cell r="AG529">
            <v>0</v>
          </cell>
          <cell r="AH529">
            <v>0</v>
          </cell>
          <cell r="AI529" t="str">
            <v>HMS-PD-46/45</v>
          </cell>
          <cell r="AJ529">
            <v>1000</v>
          </cell>
          <cell r="AK529">
            <v>522.31600000000003</v>
          </cell>
        </row>
        <row r="530">
          <cell r="C530" t="str">
            <v>M</v>
          </cell>
          <cell r="D530" t="str">
            <v>01485300OI</v>
          </cell>
          <cell r="E530" t="str">
            <v>HMS-PD-46/45</v>
          </cell>
          <cell r="F530" t="str">
            <v>5320</v>
          </cell>
          <cell r="G530" t="str">
            <v>1</v>
          </cell>
          <cell r="H530" t="str">
            <v>1</v>
          </cell>
          <cell r="I530" t="str">
            <v>Glucose Syrup(HMS 45 014853)/NewPlastic</v>
          </cell>
          <cell r="J530" t="str">
            <v>TO</v>
          </cell>
          <cell r="K530" t="str">
            <v>0030</v>
          </cell>
          <cell r="L530" t="str">
            <v>L</v>
          </cell>
          <cell r="M530" t="str">
            <v>000000000000250158</v>
          </cell>
          <cell r="N530" t="str">
            <v>Fungamyl 800L (30kg / drum)</v>
          </cell>
          <cell r="O530" t="str">
            <v>KG</v>
          </cell>
          <cell r="P530">
            <v>0</v>
          </cell>
          <cell r="Q530" t="str">
            <v>01.09.2009</v>
          </cell>
          <cell r="R530" t="str">
            <v>31.12.9999</v>
          </cell>
          <cell r="S530" t="str">
            <v>500000000106</v>
          </cell>
          <cell r="T530">
            <v>0</v>
          </cell>
          <cell r="U530">
            <v>0</v>
          </cell>
          <cell r="V530" t="str">
            <v>00000003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>X</v>
          </cell>
          <cell r="AB530">
            <v>0</v>
          </cell>
          <cell r="AC530">
            <v>0</v>
          </cell>
          <cell r="AD530" t="str">
            <v>0.00</v>
          </cell>
          <cell r="AE530" t="str">
            <v>0.00</v>
          </cell>
          <cell r="AF530">
            <v>0</v>
          </cell>
          <cell r="AG530">
            <v>0</v>
          </cell>
          <cell r="AH530">
            <v>0</v>
          </cell>
          <cell r="AI530" t="str">
            <v>HMS-PD-46/45</v>
          </cell>
          <cell r="AJ530">
            <v>1000</v>
          </cell>
          <cell r="AK530">
            <v>391.73700000000002</v>
          </cell>
        </row>
        <row r="531">
          <cell r="C531" t="str">
            <v>M</v>
          </cell>
          <cell r="D531" t="str">
            <v>01485300OI</v>
          </cell>
          <cell r="E531" t="str">
            <v>HMS-PD-46/45</v>
          </cell>
          <cell r="F531" t="str">
            <v>5320</v>
          </cell>
          <cell r="G531" t="str">
            <v>1</v>
          </cell>
          <cell r="H531" t="str">
            <v>1</v>
          </cell>
          <cell r="I531" t="str">
            <v>Glucose Syrup(HMS 45 014853)/NewPlastic</v>
          </cell>
          <cell r="J531" t="str">
            <v>TO</v>
          </cell>
          <cell r="K531" t="str">
            <v>0040</v>
          </cell>
          <cell r="L531" t="str">
            <v>L</v>
          </cell>
          <cell r="M531" t="str">
            <v>000000000000250152</v>
          </cell>
          <cell r="N531" t="str">
            <v>Sodium Matabisulphite 25kg.</v>
          </cell>
          <cell r="O531" t="str">
            <v>KG</v>
          </cell>
          <cell r="P531">
            <v>0</v>
          </cell>
          <cell r="Q531" t="str">
            <v>01.09.2009</v>
          </cell>
          <cell r="R531" t="str">
            <v>31.12.9999</v>
          </cell>
          <cell r="S531" t="str">
            <v>500000000106</v>
          </cell>
          <cell r="T531">
            <v>0</v>
          </cell>
          <cell r="U531">
            <v>0</v>
          </cell>
          <cell r="V531" t="str">
            <v>00000004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>X</v>
          </cell>
          <cell r="AB531">
            <v>0</v>
          </cell>
          <cell r="AC531">
            <v>0</v>
          </cell>
          <cell r="AD531" t="str">
            <v>0.00</v>
          </cell>
          <cell r="AE531" t="str">
            <v>0.00</v>
          </cell>
          <cell r="AF531">
            <v>0</v>
          </cell>
          <cell r="AG531">
            <v>0</v>
          </cell>
          <cell r="AH531">
            <v>0</v>
          </cell>
          <cell r="AI531" t="str">
            <v>HMS-PD-46/45</v>
          </cell>
          <cell r="AJ531">
            <v>1000</v>
          </cell>
          <cell r="AK531">
            <v>679.01099999999997</v>
          </cell>
        </row>
        <row r="532">
          <cell r="C532" t="str">
            <v>M</v>
          </cell>
          <cell r="D532" t="str">
            <v>01485300OI</v>
          </cell>
          <cell r="E532" t="str">
            <v>HMS-PD-46/45</v>
          </cell>
          <cell r="F532" t="str">
            <v>5320</v>
          </cell>
          <cell r="G532" t="str">
            <v>1</v>
          </cell>
          <cell r="H532" t="str">
            <v>1</v>
          </cell>
          <cell r="I532" t="str">
            <v>Glucose Syrup(HMS 45 014853)/NewPlastic</v>
          </cell>
          <cell r="J532" t="str">
            <v>TO</v>
          </cell>
          <cell r="K532" t="str">
            <v>0050</v>
          </cell>
          <cell r="L532" t="str">
            <v>L</v>
          </cell>
          <cell r="M532" t="str">
            <v>000000000000250160</v>
          </cell>
          <cell r="N532" t="str">
            <v>Hydrochloric  Acid 35%</v>
          </cell>
          <cell r="O532" t="str">
            <v>KG</v>
          </cell>
          <cell r="P532">
            <v>0</v>
          </cell>
          <cell r="Q532" t="str">
            <v>01.09.2009</v>
          </cell>
          <cell r="R532" t="str">
            <v>31.12.9999</v>
          </cell>
          <cell r="S532" t="str">
            <v>500000000106</v>
          </cell>
          <cell r="T532">
            <v>0</v>
          </cell>
          <cell r="U532">
            <v>0</v>
          </cell>
          <cell r="V532" t="str">
            <v>00000005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>X</v>
          </cell>
          <cell r="AB532">
            <v>0</v>
          </cell>
          <cell r="AC532">
            <v>0</v>
          </cell>
          <cell r="AD532" t="str">
            <v>0.00</v>
          </cell>
          <cell r="AE532" t="str">
            <v>0.00</v>
          </cell>
          <cell r="AF532">
            <v>0</v>
          </cell>
          <cell r="AG532">
            <v>0</v>
          </cell>
          <cell r="AH532">
            <v>0</v>
          </cell>
          <cell r="AI532" t="str">
            <v>HMS-PD-46/45</v>
          </cell>
          <cell r="AJ532">
            <v>1000</v>
          </cell>
          <cell r="AK532">
            <v>39173.684000000001</v>
          </cell>
        </row>
        <row r="533">
          <cell r="C533" t="str">
            <v>M</v>
          </cell>
          <cell r="D533" t="str">
            <v>01485300OI</v>
          </cell>
          <cell r="E533" t="str">
            <v>HMS-PD-46/45</v>
          </cell>
          <cell r="F533" t="str">
            <v>5320</v>
          </cell>
          <cell r="G533" t="str">
            <v>1</v>
          </cell>
          <cell r="H533" t="str">
            <v>1</v>
          </cell>
          <cell r="I533" t="str">
            <v>Glucose Syrup(HMS 45 014853)/NewPlastic</v>
          </cell>
          <cell r="J533" t="str">
            <v>TO</v>
          </cell>
          <cell r="K533" t="str">
            <v>0060</v>
          </cell>
          <cell r="L533" t="str">
            <v>L</v>
          </cell>
          <cell r="M533" t="str">
            <v>000000000000250187</v>
          </cell>
          <cell r="N533" t="str">
            <v>Sodium  Hydroxide (โซดาไฟ) 50%</v>
          </cell>
          <cell r="O533" t="str">
            <v>KG</v>
          </cell>
          <cell r="P533">
            <v>0</v>
          </cell>
          <cell r="Q533" t="str">
            <v>01.09.2009</v>
          </cell>
          <cell r="R533" t="str">
            <v>31.12.9999</v>
          </cell>
          <cell r="S533" t="str">
            <v>500000000106</v>
          </cell>
          <cell r="T533">
            <v>0</v>
          </cell>
          <cell r="U533">
            <v>0</v>
          </cell>
          <cell r="V533" t="str">
            <v>00000006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>X</v>
          </cell>
          <cell r="AB533">
            <v>0</v>
          </cell>
          <cell r="AC533">
            <v>0</v>
          </cell>
          <cell r="AD533" t="str">
            <v>0.00</v>
          </cell>
          <cell r="AE533" t="str">
            <v>0.00</v>
          </cell>
          <cell r="AF533">
            <v>0</v>
          </cell>
          <cell r="AG533">
            <v>0</v>
          </cell>
          <cell r="AH533">
            <v>0</v>
          </cell>
          <cell r="AI533" t="str">
            <v>HMS-PD-46/45</v>
          </cell>
          <cell r="AJ533">
            <v>1000</v>
          </cell>
          <cell r="AK533">
            <v>34821.053</v>
          </cell>
        </row>
        <row r="534">
          <cell r="C534" t="str">
            <v>M</v>
          </cell>
          <cell r="D534" t="str">
            <v>01485300OI</v>
          </cell>
          <cell r="E534" t="str">
            <v>HMS-PD-46/45</v>
          </cell>
          <cell r="F534" t="str">
            <v>5320</v>
          </cell>
          <cell r="G534" t="str">
            <v>1</v>
          </cell>
          <cell r="H534" t="str">
            <v>1</v>
          </cell>
          <cell r="I534" t="str">
            <v>Glucose Syrup(HMS 45 014853)/NewPlastic</v>
          </cell>
          <cell r="J534" t="str">
            <v>TO</v>
          </cell>
          <cell r="K534" t="str">
            <v>0070</v>
          </cell>
          <cell r="L534" t="str">
            <v>L</v>
          </cell>
          <cell r="M534" t="str">
            <v>000000000000250750</v>
          </cell>
          <cell r="N534" t="str">
            <v>Activated Carbon YL303(20kg/bag)</v>
          </cell>
          <cell r="O534" t="str">
            <v>KG</v>
          </cell>
          <cell r="P534">
            <v>0</v>
          </cell>
          <cell r="Q534" t="str">
            <v>03.01.2013</v>
          </cell>
          <cell r="R534" t="str">
            <v>31.12.9999</v>
          </cell>
          <cell r="S534" t="str">
            <v>500000000603</v>
          </cell>
          <cell r="T534">
            <v>0</v>
          </cell>
          <cell r="U534">
            <v>0</v>
          </cell>
          <cell r="V534" t="str">
            <v>00000007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>X</v>
          </cell>
          <cell r="AB534">
            <v>0</v>
          </cell>
          <cell r="AC534">
            <v>0</v>
          </cell>
          <cell r="AD534" t="str">
            <v>0.00</v>
          </cell>
          <cell r="AE534" t="str">
            <v>0.00</v>
          </cell>
          <cell r="AF534">
            <v>0</v>
          </cell>
          <cell r="AG534">
            <v>0</v>
          </cell>
          <cell r="AH534">
            <v>0</v>
          </cell>
          <cell r="AI534" t="str">
            <v>HMS-PD-46/45</v>
          </cell>
          <cell r="AJ534">
            <v>1000</v>
          </cell>
          <cell r="AK534">
            <v>675</v>
          </cell>
        </row>
        <row r="535">
          <cell r="C535" t="str">
            <v>M</v>
          </cell>
          <cell r="D535" t="str">
            <v>01485300OI</v>
          </cell>
          <cell r="E535" t="str">
            <v>HMS-PD-46/45</v>
          </cell>
          <cell r="F535" t="str">
            <v>5320</v>
          </cell>
          <cell r="G535" t="str">
            <v>1</v>
          </cell>
          <cell r="H535" t="str">
            <v>1</v>
          </cell>
          <cell r="I535" t="str">
            <v>Glucose Syrup(HMS 45 014853)/NewPlastic</v>
          </cell>
          <cell r="J535" t="str">
            <v>TO</v>
          </cell>
          <cell r="K535" t="str">
            <v>0080</v>
          </cell>
          <cell r="L535" t="str">
            <v>L</v>
          </cell>
          <cell r="M535" t="str">
            <v>000000000000250814</v>
          </cell>
          <cell r="N535" t="str">
            <v>Filter Aid K700  20kg.</v>
          </cell>
          <cell r="O535" t="str">
            <v>KG</v>
          </cell>
          <cell r="P535">
            <v>0</v>
          </cell>
          <cell r="Q535" t="str">
            <v>14.12.2012</v>
          </cell>
          <cell r="R535" t="str">
            <v>31.12.9999</v>
          </cell>
          <cell r="S535" t="str">
            <v>500000000599</v>
          </cell>
          <cell r="T535">
            <v>0</v>
          </cell>
          <cell r="U535">
            <v>0</v>
          </cell>
          <cell r="V535" t="str">
            <v>00000008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>X</v>
          </cell>
          <cell r="AB535">
            <v>0</v>
          </cell>
          <cell r="AC535">
            <v>0</v>
          </cell>
          <cell r="AD535" t="str">
            <v>0.00</v>
          </cell>
          <cell r="AE535" t="str">
            <v>0.00</v>
          </cell>
          <cell r="AF535">
            <v>0</v>
          </cell>
          <cell r="AG535">
            <v>0</v>
          </cell>
          <cell r="AH535">
            <v>0</v>
          </cell>
          <cell r="AI535" t="str">
            <v>HMS-PD-46/45</v>
          </cell>
          <cell r="AJ535">
            <v>1000</v>
          </cell>
          <cell r="AK535">
            <v>8705.2630000000008</v>
          </cell>
        </row>
        <row r="536">
          <cell r="C536" t="str">
            <v>M</v>
          </cell>
          <cell r="D536" t="str">
            <v>01485300OI</v>
          </cell>
          <cell r="E536" t="str">
            <v>HMS-PD-46/45</v>
          </cell>
          <cell r="F536" t="str">
            <v>5320</v>
          </cell>
          <cell r="G536" t="str">
            <v>1</v>
          </cell>
          <cell r="H536" t="str">
            <v>1</v>
          </cell>
          <cell r="I536" t="str">
            <v>Glucose Syrup(HMS 45 014853)/NewPlastic</v>
          </cell>
          <cell r="J536" t="str">
            <v>TO</v>
          </cell>
          <cell r="K536" t="str">
            <v>0090</v>
          </cell>
          <cell r="L536" t="str">
            <v>L</v>
          </cell>
          <cell r="M536" t="str">
            <v>000000000000250162</v>
          </cell>
          <cell r="N536" t="str">
            <v>Sodium  Carbonate 20 Kg./Bag</v>
          </cell>
          <cell r="O536" t="str">
            <v>KG</v>
          </cell>
          <cell r="P536">
            <v>0</v>
          </cell>
          <cell r="Q536" t="str">
            <v>01.08.2010</v>
          </cell>
          <cell r="R536" t="str">
            <v>31.12.9999</v>
          </cell>
          <cell r="S536" t="str">
            <v>500000000480</v>
          </cell>
          <cell r="T536">
            <v>0</v>
          </cell>
          <cell r="U536">
            <v>0</v>
          </cell>
          <cell r="V536" t="str">
            <v>00000009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>X</v>
          </cell>
          <cell r="AB536">
            <v>0</v>
          </cell>
          <cell r="AC536">
            <v>0</v>
          </cell>
          <cell r="AD536" t="str">
            <v>0.00</v>
          </cell>
          <cell r="AE536" t="str">
            <v>0.00</v>
          </cell>
          <cell r="AF536">
            <v>0</v>
          </cell>
          <cell r="AG536">
            <v>0</v>
          </cell>
          <cell r="AH536">
            <v>0</v>
          </cell>
          <cell r="AI536" t="str">
            <v>HMS-PD-46/45</v>
          </cell>
          <cell r="AJ536">
            <v>1000</v>
          </cell>
          <cell r="AK536">
            <v>609.36800000000005</v>
          </cell>
        </row>
        <row r="537">
          <cell r="C537" t="str">
            <v>M</v>
          </cell>
          <cell r="D537" t="str">
            <v>01485300OI</v>
          </cell>
          <cell r="E537" t="str">
            <v>HMS-PD-46/45</v>
          </cell>
          <cell r="F537" t="str">
            <v>5320</v>
          </cell>
          <cell r="G537" t="str">
            <v>1</v>
          </cell>
          <cell r="H537" t="str">
            <v>1</v>
          </cell>
          <cell r="I537" t="str">
            <v>Glucose Syrup(HMS 45 014853)/NewPlastic</v>
          </cell>
          <cell r="J537" t="str">
            <v>TO</v>
          </cell>
          <cell r="K537" t="str">
            <v>0100</v>
          </cell>
          <cell r="L537" t="str">
            <v>L</v>
          </cell>
          <cell r="M537" t="str">
            <v>000000000000200053</v>
          </cell>
          <cell r="N537" t="str">
            <v>Treated Water</v>
          </cell>
          <cell r="O537" t="str">
            <v>M3</v>
          </cell>
          <cell r="P537" t="str">
            <v>X</v>
          </cell>
          <cell r="Q537" t="str">
            <v>01.09.2009</v>
          </cell>
          <cell r="R537" t="str">
            <v>31.12.9999</v>
          </cell>
          <cell r="S537" t="str">
            <v>500000000106</v>
          </cell>
          <cell r="T537">
            <v>0</v>
          </cell>
          <cell r="U537">
            <v>0</v>
          </cell>
          <cell r="V537" t="str">
            <v>00000010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>X</v>
          </cell>
          <cell r="AB537">
            <v>0</v>
          </cell>
          <cell r="AC537">
            <v>0</v>
          </cell>
          <cell r="AD537" t="str">
            <v>0.00</v>
          </cell>
          <cell r="AE537" t="str">
            <v>0.00</v>
          </cell>
          <cell r="AF537">
            <v>0</v>
          </cell>
          <cell r="AG537">
            <v>0</v>
          </cell>
          <cell r="AH537">
            <v>0</v>
          </cell>
          <cell r="AI537" t="str">
            <v>HMS-PD-46/45</v>
          </cell>
          <cell r="AJ537">
            <v>1000</v>
          </cell>
          <cell r="AK537">
            <v>8705.2630000000008</v>
          </cell>
        </row>
        <row r="538">
          <cell r="C538" t="str">
            <v>M</v>
          </cell>
          <cell r="D538" t="str">
            <v>01485300OI</v>
          </cell>
          <cell r="E538" t="str">
            <v>HMS-PD-46/45</v>
          </cell>
          <cell r="F538" t="str">
            <v>5320</v>
          </cell>
          <cell r="G538" t="str">
            <v>1</v>
          </cell>
          <cell r="H538" t="str">
            <v>1</v>
          </cell>
          <cell r="I538" t="str">
            <v>Glucose Syrup(HMS 45 014853)/NewPlastic</v>
          </cell>
          <cell r="J538" t="str">
            <v>TO</v>
          </cell>
          <cell r="K538" t="str">
            <v>0110</v>
          </cell>
          <cell r="L538" t="str">
            <v>L</v>
          </cell>
          <cell r="M538" t="str">
            <v>000000000000250176</v>
          </cell>
          <cell r="N538" t="str">
            <v>Electricity</v>
          </cell>
          <cell r="O538" t="str">
            <v>KWH</v>
          </cell>
          <cell r="P538">
            <v>0</v>
          </cell>
          <cell r="Q538" t="str">
            <v>01.09.2009</v>
          </cell>
          <cell r="R538" t="str">
            <v>31.12.9999</v>
          </cell>
          <cell r="S538" t="str">
            <v>500000000106</v>
          </cell>
          <cell r="T538">
            <v>0</v>
          </cell>
          <cell r="U538">
            <v>0</v>
          </cell>
          <cell r="V538" t="str">
            <v>00000011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>X</v>
          </cell>
          <cell r="AB538">
            <v>0</v>
          </cell>
          <cell r="AC538">
            <v>0</v>
          </cell>
          <cell r="AD538" t="str">
            <v>0.00</v>
          </cell>
          <cell r="AE538" t="str">
            <v>0.00</v>
          </cell>
          <cell r="AF538">
            <v>0</v>
          </cell>
          <cell r="AG538">
            <v>0</v>
          </cell>
          <cell r="AH538">
            <v>0</v>
          </cell>
          <cell r="AI538" t="str">
            <v>HMS-PD-46/45</v>
          </cell>
          <cell r="AJ538">
            <v>1000</v>
          </cell>
          <cell r="AK538">
            <v>56584.211000000003</v>
          </cell>
        </row>
        <row r="539">
          <cell r="C539" t="str">
            <v>M</v>
          </cell>
          <cell r="D539" t="str">
            <v>01485300OI</v>
          </cell>
          <cell r="E539" t="str">
            <v>HMS-PD-46/45</v>
          </cell>
          <cell r="F539" t="str">
            <v>5320</v>
          </cell>
          <cell r="G539" t="str">
            <v>1</v>
          </cell>
          <cell r="H539" t="str">
            <v>1</v>
          </cell>
          <cell r="I539" t="str">
            <v>Glucose Syrup(HMS 45 014853)/NewPlastic</v>
          </cell>
          <cell r="J539" t="str">
            <v>TO</v>
          </cell>
          <cell r="K539" t="str">
            <v>0120</v>
          </cell>
          <cell r="L539" t="str">
            <v>L</v>
          </cell>
          <cell r="M539" t="str">
            <v>000000000000200052</v>
          </cell>
          <cell r="N539" t="str">
            <v>Steam</v>
          </cell>
          <cell r="O539" t="str">
            <v>TO</v>
          </cell>
          <cell r="P539" t="str">
            <v>X</v>
          </cell>
          <cell r="Q539" t="str">
            <v>01.09.2009</v>
          </cell>
          <cell r="R539" t="str">
            <v>31.12.9999</v>
          </cell>
          <cell r="S539" t="str">
            <v>500000000106</v>
          </cell>
          <cell r="T539">
            <v>0</v>
          </cell>
          <cell r="U539">
            <v>0</v>
          </cell>
          <cell r="V539" t="str">
            <v>00000012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>X</v>
          </cell>
          <cell r="AB539">
            <v>0</v>
          </cell>
          <cell r="AC539">
            <v>0</v>
          </cell>
          <cell r="AD539" t="str">
            <v>0.00</v>
          </cell>
          <cell r="AE539" t="str">
            <v>0.00</v>
          </cell>
          <cell r="AF539">
            <v>0</v>
          </cell>
          <cell r="AG539">
            <v>0</v>
          </cell>
          <cell r="AH539">
            <v>0</v>
          </cell>
          <cell r="AI539" t="str">
            <v>HMS-PD-46/45</v>
          </cell>
          <cell r="AJ539">
            <v>1000</v>
          </cell>
          <cell r="AK539">
            <v>1741.0530000000001</v>
          </cell>
        </row>
        <row r="540">
          <cell r="C540" t="str">
            <v>M</v>
          </cell>
          <cell r="D540" t="str">
            <v>01485300OI</v>
          </cell>
          <cell r="E540" t="str">
            <v>HMS-PD-46/45</v>
          </cell>
          <cell r="F540" t="str">
            <v>5320</v>
          </cell>
          <cell r="G540" t="str">
            <v>1</v>
          </cell>
          <cell r="H540" t="str">
            <v>1</v>
          </cell>
          <cell r="I540" t="str">
            <v>Glucose Syrup(HMS 45 014853)/NewPlastic</v>
          </cell>
          <cell r="J540" t="str">
            <v>TO</v>
          </cell>
          <cell r="K540" t="str">
            <v>0130</v>
          </cell>
          <cell r="L540" t="str">
            <v>L</v>
          </cell>
          <cell r="M540" t="str">
            <v>000000000000600192</v>
          </cell>
          <cell r="N540" t="str">
            <v>Plastic Drum 200 Liter HI90</v>
          </cell>
          <cell r="O540" t="str">
            <v>EA</v>
          </cell>
          <cell r="P540">
            <v>0</v>
          </cell>
          <cell r="Q540" t="str">
            <v>01.09.2009</v>
          </cell>
          <cell r="R540" t="str">
            <v>31.12.9999</v>
          </cell>
          <cell r="S540" t="str">
            <v>500000000106</v>
          </cell>
          <cell r="T540">
            <v>0</v>
          </cell>
          <cell r="U540">
            <v>0</v>
          </cell>
          <cell r="V540" t="str">
            <v>00000013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>X</v>
          </cell>
          <cell r="AB540">
            <v>0</v>
          </cell>
          <cell r="AC540">
            <v>0</v>
          </cell>
          <cell r="AD540" t="str">
            <v>0.00</v>
          </cell>
          <cell r="AE540" t="str">
            <v>0.00</v>
          </cell>
          <cell r="AF540">
            <v>0</v>
          </cell>
          <cell r="AG540">
            <v>0</v>
          </cell>
          <cell r="AH540">
            <v>0</v>
          </cell>
          <cell r="AI540" t="str">
            <v>HMS-PD-46/45</v>
          </cell>
          <cell r="AJ540">
            <v>1000</v>
          </cell>
          <cell r="AK540">
            <v>3333.3330000000001</v>
          </cell>
        </row>
        <row r="541">
          <cell r="C541" t="str">
            <v>M</v>
          </cell>
          <cell r="D541" t="str">
            <v>01485300OI</v>
          </cell>
          <cell r="E541" t="str">
            <v>HMS-PD-46/45</v>
          </cell>
          <cell r="F541" t="str">
            <v>5320</v>
          </cell>
          <cell r="G541" t="str">
            <v>1</v>
          </cell>
          <cell r="H541" t="str">
            <v>1</v>
          </cell>
          <cell r="I541" t="str">
            <v>Glucose Syrup(HMS 45 014853)/NewPlastic</v>
          </cell>
          <cell r="J541" t="str">
            <v>TO</v>
          </cell>
          <cell r="K541" t="str">
            <v>0140</v>
          </cell>
          <cell r="L541" t="str">
            <v>L</v>
          </cell>
          <cell r="M541" t="str">
            <v>000000000000250631</v>
          </cell>
          <cell r="N541" t="str">
            <v>Activated Carbon S4W10LT-01 (20 kg/Bag)</v>
          </cell>
          <cell r="O541" t="str">
            <v>KG</v>
          </cell>
          <cell r="P541">
            <v>0</v>
          </cell>
          <cell r="Q541" t="str">
            <v>03.01.2013</v>
          </cell>
          <cell r="R541" t="str">
            <v>31.12.9999</v>
          </cell>
          <cell r="S541" t="str">
            <v>500000000603</v>
          </cell>
          <cell r="T541">
            <v>0</v>
          </cell>
          <cell r="U541">
            <v>0</v>
          </cell>
          <cell r="V541" t="str">
            <v>00000016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>X</v>
          </cell>
          <cell r="AB541">
            <v>0</v>
          </cell>
          <cell r="AC541">
            <v>0</v>
          </cell>
          <cell r="AD541" t="str">
            <v>0.00</v>
          </cell>
          <cell r="AE541" t="str">
            <v>0.00</v>
          </cell>
          <cell r="AF541">
            <v>0</v>
          </cell>
          <cell r="AG541">
            <v>0</v>
          </cell>
          <cell r="AH541">
            <v>0</v>
          </cell>
          <cell r="AI541" t="str">
            <v>HMS-PD-46/45</v>
          </cell>
          <cell r="AJ541">
            <v>1000</v>
          </cell>
          <cell r="AK541">
            <v>225</v>
          </cell>
        </row>
        <row r="542">
          <cell r="C542" t="str">
            <v>M</v>
          </cell>
          <cell r="D542" t="str">
            <v>01485300OJ</v>
          </cell>
          <cell r="E542" t="str">
            <v>HMS-MD-46/45</v>
          </cell>
          <cell r="F542" t="str">
            <v>5320</v>
          </cell>
          <cell r="G542" t="str">
            <v>1</v>
          </cell>
          <cell r="H542" t="str">
            <v>1</v>
          </cell>
          <cell r="I542" t="str">
            <v>Glucose Syrup(HMS 45 014853)/New Steel</v>
          </cell>
          <cell r="J542" t="str">
            <v>TO</v>
          </cell>
          <cell r="K542" t="str">
            <v>0010</v>
          </cell>
          <cell r="L542" t="str">
            <v>L</v>
          </cell>
          <cell r="M542" t="str">
            <v>000000000000200050</v>
          </cell>
          <cell r="N542" t="str">
            <v>Slurry</v>
          </cell>
          <cell r="O542" t="str">
            <v>TO</v>
          </cell>
          <cell r="P542" t="str">
            <v>X</v>
          </cell>
          <cell r="Q542" t="str">
            <v>01.09.2009</v>
          </cell>
          <cell r="R542" t="str">
            <v>31.12.9999</v>
          </cell>
          <cell r="S542" t="str">
            <v>500000000106</v>
          </cell>
          <cell r="T542">
            <v>0</v>
          </cell>
          <cell r="U542">
            <v>0</v>
          </cell>
          <cell r="V542" t="str">
            <v>00000001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>X</v>
          </cell>
          <cell r="AB542">
            <v>0</v>
          </cell>
          <cell r="AC542">
            <v>0</v>
          </cell>
          <cell r="AD542" t="str">
            <v>0.00</v>
          </cell>
          <cell r="AE542" t="str">
            <v>0.00</v>
          </cell>
          <cell r="AF542">
            <v>0</v>
          </cell>
          <cell r="AG542">
            <v>0</v>
          </cell>
          <cell r="AH542">
            <v>0</v>
          </cell>
          <cell r="AI542" t="str">
            <v>HMS-MD-46/45</v>
          </cell>
          <cell r="AJ542">
            <v>1000</v>
          </cell>
          <cell r="AK542">
            <v>1929.0619999999999</v>
          </cell>
        </row>
        <row r="543">
          <cell r="C543" t="str">
            <v>M</v>
          </cell>
          <cell r="D543" t="str">
            <v>01485300OJ</v>
          </cell>
          <cell r="E543" t="str">
            <v>HMS-MD-46/45</v>
          </cell>
          <cell r="F543" t="str">
            <v>5320</v>
          </cell>
          <cell r="G543" t="str">
            <v>1</v>
          </cell>
          <cell r="H543" t="str">
            <v>1</v>
          </cell>
          <cell r="I543" t="str">
            <v>Glucose Syrup(HMS 45 014853)/New Steel</v>
          </cell>
          <cell r="J543" t="str">
            <v>TO</v>
          </cell>
          <cell r="K543" t="str">
            <v>0020</v>
          </cell>
          <cell r="L543" t="str">
            <v>L</v>
          </cell>
          <cell r="M543" t="str">
            <v>000000000000250164</v>
          </cell>
          <cell r="N543" t="str">
            <v>Liquozyme Supra (gallon/30kg.)</v>
          </cell>
          <cell r="O543" t="str">
            <v>KG</v>
          </cell>
          <cell r="P543">
            <v>0</v>
          </cell>
          <cell r="Q543" t="str">
            <v>01.09.2009</v>
          </cell>
          <cell r="R543" t="str">
            <v>31.12.9999</v>
          </cell>
          <cell r="S543" t="str">
            <v>500000000106</v>
          </cell>
          <cell r="T543">
            <v>0</v>
          </cell>
          <cell r="U543">
            <v>0</v>
          </cell>
          <cell r="V543" t="str">
            <v>00000002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>X</v>
          </cell>
          <cell r="AB543">
            <v>0</v>
          </cell>
          <cell r="AC543">
            <v>0</v>
          </cell>
          <cell r="AD543" t="str">
            <v>0.00</v>
          </cell>
          <cell r="AE543" t="str">
            <v>0.00</v>
          </cell>
          <cell r="AF543">
            <v>0</v>
          </cell>
          <cell r="AG543">
            <v>0</v>
          </cell>
          <cell r="AH543">
            <v>0</v>
          </cell>
          <cell r="AI543" t="str">
            <v>HMS-MD-46/45</v>
          </cell>
          <cell r="AJ543">
            <v>1000</v>
          </cell>
          <cell r="AK543">
            <v>532.42100000000005</v>
          </cell>
        </row>
        <row r="544">
          <cell r="C544" t="str">
            <v>M</v>
          </cell>
          <cell r="D544" t="str">
            <v>01485300OJ</v>
          </cell>
          <cell r="E544" t="str">
            <v>HMS-MD-46/45</v>
          </cell>
          <cell r="F544" t="str">
            <v>5320</v>
          </cell>
          <cell r="G544" t="str">
            <v>1</v>
          </cell>
          <cell r="H544" t="str">
            <v>1</v>
          </cell>
          <cell r="I544" t="str">
            <v>Glucose Syrup(HMS 45 014853)/New Steel</v>
          </cell>
          <cell r="J544" t="str">
            <v>TO</v>
          </cell>
          <cell r="K544" t="str">
            <v>0030</v>
          </cell>
          <cell r="L544" t="str">
            <v>L</v>
          </cell>
          <cell r="M544" t="str">
            <v>000000000000250158</v>
          </cell>
          <cell r="N544" t="str">
            <v>Fungamyl 800L (30kg / drum)</v>
          </cell>
          <cell r="O544" t="str">
            <v>KG</v>
          </cell>
          <cell r="P544">
            <v>0</v>
          </cell>
          <cell r="Q544" t="str">
            <v>01.09.2009</v>
          </cell>
          <cell r="R544" t="str">
            <v>31.12.9999</v>
          </cell>
          <cell r="S544" t="str">
            <v>500000000106</v>
          </cell>
          <cell r="T544">
            <v>0</v>
          </cell>
          <cell r="U544">
            <v>0</v>
          </cell>
          <cell r="V544" t="str">
            <v>00000003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>X</v>
          </cell>
          <cell r="AB544">
            <v>0</v>
          </cell>
          <cell r="AC544">
            <v>0</v>
          </cell>
          <cell r="AD544" t="str">
            <v>0.00</v>
          </cell>
          <cell r="AE544" t="str">
            <v>0.00</v>
          </cell>
          <cell r="AF544">
            <v>0</v>
          </cell>
          <cell r="AG544">
            <v>0</v>
          </cell>
          <cell r="AH544">
            <v>0</v>
          </cell>
          <cell r="AI544" t="str">
            <v>HMS-MD-46/45</v>
          </cell>
          <cell r="AJ544">
            <v>1000</v>
          </cell>
          <cell r="AK544">
            <v>399.31599999999997</v>
          </cell>
        </row>
        <row r="545">
          <cell r="C545" t="str">
            <v>M</v>
          </cell>
          <cell r="D545" t="str">
            <v>01485300OJ</v>
          </cell>
          <cell r="E545" t="str">
            <v>HMS-MD-46/45</v>
          </cell>
          <cell r="F545" t="str">
            <v>5320</v>
          </cell>
          <cell r="G545" t="str">
            <v>1</v>
          </cell>
          <cell r="H545" t="str">
            <v>1</v>
          </cell>
          <cell r="I545" t="str">
            <v>Glucose Syrup(HMS 45 014853)/New Steel</v>
          </cell>
          <cell r="J545" t="str">
            <v>TO</v>
          </cell>
          <cell r="K545" t="str">
            <v>0040</v>
          </cell>
          <cell r="L545" t="str">
            <v>L</v>
          </cell>
          <cell r="M545" t="str">
            <v>000000000000250152</v>
          </cell>
          <cell r="N545" t="str">
            <v>Sodium Matabisulphite 25kg.</v>
          </cell>
          <cell r="O545" t="str">
            <v>KG</v>
          </cell>
          <cell r="P545">
            <v>0</v>
          </cell>
          <cell r="Q545" t="str">
            <v>01.09.2009</v>
          </cell>
          <cell r="R545" t="str">
            <v>31.12.9999</v>
          </cell>
          <cell r="S545" t="str">
            <v>500000000106</v>
          </cell>
          <cell r="T545">
            <v>0</v>
          </cell>
          <cell r="U545">
            <v>0</v>
          </cell>
          <cell r="V545" t="str">
            <v>00000004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>X</v>
          </cell>
          <cell r="AB545">
            <v>0</v>
          </cell>
          <cell r="AC545">
            <v>0</v>
          </cell>
          <cell r="AD545" t="str">
            <v>0.00</v>
          </cell>
          <cell r="AE545" t="str">
            <v>0.00</v>
          </cell>
          <cell r="AF545">
            <v>0</v>
          </cell>
          <cell r="AG545">
            <v>0</v>
          </cell>
          <cell r="AH545">
            <v>0</v>
          </cell>
          <cell r="AI545" t="str">
            <v>HMS-MD-46/45</v>
          </cell>
          <cell r="AJ545">
            <v>1000</v>
          </cell>
          <cell r="AK545">
            <v>692.14700000000005</v>
          </cell>
        </row>
        <row r="546">
          <cell r="C546" t="str">
            <v>M</v>
          </cell>
          <cell r="D546" t="str">
            <v>01485300OJ</v>
          </cell>
          <cell r="E546" t="str">
            <v>HMS-MD-46/45</v>
          </cell>
          <cell r="F546" t="str">
            <v>5320</v>
          </cell>
          <cell r="G546" t="str">
            <v>1</v>
          </cell>
          <cell r="H546" t="str">
            <v>1</v>
          </cell>
          <cell r="I546" t="str">
            <v>Glucose Syrup(HMS 45 014853)/New Steel</v>
          </cell>
          <cell r="J546" t="str">
            <v>TO</v>
          </cell>
          <cell r="K546" t="str">
            <v>0050</v>
          </cell>
          <cell r="L546" t="str">
            <v>L</v>
          </cell>
          <cell r="M546" t="str">
            <v>000000000000250160</v>
          </cell>
          <cell r="N546" t="str">
            <v>Hydrochloric  Acid 35%</v>
          </cell>
          <cell r="O546" t="str">
            <v>KG</v>
          </cell>
          <cell r="P546">
            <v>0</v>
          </cell>
          <cell r="Q546" t="str">
            <v>01.09.2009</v>
          </cell>
          <cell r="R546" t="str">
            <v>31.12.9999</v>
          </cell>
          <cell r="S546" t="str">
            <v>500000000106</v>
          </cell>
          <cell r="T546">
            <v>0</v>
          </cell>
          <cell r="U546">
            <v>0</v>
          </cell>
          <cell r="V546" t="str">
            <v>00000005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>X</v>
          </cell>
          <cell r="AB546">
            <v>0</v>
          </cell>
          <cell r="AC546">
            <v>0</v>
          </cell>
          <cell r="AD546" t="str">
            <v>0.00</v>
          </cell>
          <cell r="AE546" t="str">
            <v>0.00</v>
          </cell>
          <cell r="AF546">
            <v>0</v>
          </cell>
          <cell r="AG546">
            <v>0</v>
          </cell>
          <cell r="AH546">
            <v>0</v>
          </cell>
          <cell r="AI546" t="str">
            <v>HMS-MD-46/45</v>
          </cell>
          <cell r="AJ546">
            <v>1000</v>
          </cell>
          <cell r="AK546">
            <v>39931.578999999998</v>
          </cell>
        </row>
        <row r="547">
          <cell r="C547" t="str">
            <v>M</v>
          </cell>
          <cell r="D547" t="str">
            <v>01485300OJ</v>
          </cell>
          <cell r="E547" t="str">
            <v>HMS-MD-46/45</v>
          </cell>
          <cell r="F547" t="str">
            <v>5320</v>
          </cell>
          <cell r="G547" t="str">
            <v>1</v>
          </cell>
          <cell r="H547" t="str">
            <v>1</v>
          </cell>
          <cell r="I547" t="str">
            <v>Glucose Syrup(HMS 45 014853)/New Steel</v>
          </cell>
          <cell r="J547" t="str">
            <v>TO</v>
          </cell>
          <cell r="K547" t="str">
            <v>0060</v>
          </cell>
          <cell r="L547" t="str">
            <v>L</v>
          </cell>
          <cell r="M547" t="str">
            <v>000000000000250187</v>
          </cell>
          <cell r="N547" t="str">
            <v>Sodium  Hydroxide (โซดาไฟ) 50%</v>
          </cell>
          <cell r="O547" t="str">
            <v>KG</v>
          </cell>
          <cell r="P547">
            <v>0</v>
          </cell>
          <cell r="Q547" t="str">
            <v>01.09.2009</v>
          </cell>
          <cell r="R547" t="str">
            <v>31.12.9999</v>
          </cell>
          <cell r="S547" t="str">
            <v>500000000106</v>
          </cell>
          <cell r="T547">
            <v>0</v>
          </cell>
          <cell r="U547">
            <v>0</v>
          </cell>
          <cell r="V547" t="str">
            <v>00000006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>X</v>
          </cell>
          <cell r="AB547">
            <v>0</v>
          </cell>
          <cell r="AC547">
            <v>0</v>
          </cell>
          <cell r="AD547" t="str">
            <v>0.00</v>
          </cell>
          <cell r="AE547" t="str">
            <v>0.00</v>
          </cell>
          <cell r="AF547">
            <v>0</v>
          </cell>
          <cell r="AG547">
            <v>0</v>
          </cell>
          <cell r="AH547">
            <v>0</v>
          </cell>
          <cell r="AI547" t="str">
            <v>HMS-MD-46/45</v>
          </cell>
          <cell r="AJ547">
            <v>1000</v>
          </cell>
          <cell r="AK547">
            <v>35494.737000000001</v>
          </cell>
        </row>
        <row r="548">
          <cell r="C548" t="str">
            <v>M</v>
          </cell>
          <cell r="D548" t="str">
            <v>01485300OJ</v>
          </cell>
          <cell r="E548" t="str">
            <v>HMS-MD-46/45</v>
          </cell>
          <cell r="F548" t="str">
            <v>5320</v>
          </cell>
          <cell r="G548" t="str">
            <v>1</v>
          </cell>
          <cell r="H548" t="str">
            <v>1</v>
          </cell>
          <cell r="I548" t="str">
            <v>Glucose Syrup(HMS 45 014853)/New Steel</v>
          </cell>
          <cell r="J548" t="str">
            <v>TO</v>
          </cell>
          <cell r="K548" t="str">
            <v>0070</v>
          </cell>
          <cell r="L548" t="str">
            <v>L</v>
          </cell>
          <cell r="M548" t="str">
            <v>000000000000250186</v>
          </cell>
          <cell r="N548" t="str">
            <v>Activated Carbon Nuchar SA-PCL(20.4 kg.)</v>
          </cell>
          <cell r="O548" t="str">
            <v>KG</v>
          </cell>
          <cell r="P548">
            <v>0</v>
          </cell>
          <cell r="Q548" t="str">
            <v>01.09.2009</v>
          </cell>
          <cell r="R548" t="str">
            <v>31.12.9999</v>
          </cell>
          <cell r="S548" t="str">
            <v>500000000106</v>
          </cell>
          <cell r="T548">
            <v>0</v>
          </cell>
          <cell r="U548">
            <v>0</v>
          </cell>
          <cell r="V548" t="str">
            <v>00000007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>X</v>
          </cell>
          <cell r="AB548">
            <v>0</v>
          </cell>
          <cell r="AC548">
            <v>0</v>
          </cell>
          <cell r="AD548" t="str">
            <v>0.00</v>
          </cell>
          <cell r="AE548" t="str">
            <v>0.00</v>
          </cell>
          <cell r="AF548">
            <v>0</v>
          </cell>
          <cell r="AG548">
            <v>0</v>
          </cell>
          <cell r="AH548">
            <v>0</v>
          </cell>
          <cell r="AI548" t="str">
            <v>HMS-MD-46/45</v>
          </cell>
          <cell r="AJ548">
            <v>1000</v>
          </cell>
          <cell r="AK548">
            <v>1952.211</v>
          </cell>
        </row>
        <row r="549">
          <cell r="C549" t="str">
            <v>M</v>
          </cell>
          <cell r="D549" t="str">
            <v>01485300OJ</v>
          </cell>
          <cell r="E549" t="str">
            <v>HMS-MD-46/45</v>
          </cell>
          <cell r="F549" t="str">
            <v>5320</v>
          </cell>
          <cell r="G549" t="str">
            <v>1</v>
          </cell>
          <cell r="H549" t="str">
            <v>1</v>
          </cell>
          <cell r="I549" t="str">
            <v>Glucose Syrup(HMS 45 014853)/New Steel</v>
          </cell>
          <cell r="J549" t="str">
            <v>TO</v>
          </cell>
          <cell r="K549" t="str">
            <v>0080</v>
          </cell>
          <cell r="L549" t="str">
            <v>L</v>
          </cell>
          <cell r="M549" t="str">
            <v>000000000000250184</v>
          </cell>
          <cell r="N549" t="str">
            <v>Filter  Aid Celatom FW-14  20kg.</v>
          </cell>
          <cell r="O549" t="str">
            <v>KG</v>
          </cell>
          <cell r="P549">
            <v>0</v>
          </cell>
          <cell r="Q549" t="str">
            <v>01.09.2009</v>
          </cell>
          <cell r="R549" t="str">
            <v>31.12.9999</v>
          </cell>
          <cell r="S549" t="str">
            <v>500000000106</v>
          </cell>
          <cell r="T549">
            <v>0</v>
          </cell>
          <cell r="U549">
            <v>0</v>
          </cell>
          <cell r="V549" t="str">
            <v>00000008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>X</v>
          </cell>
          <cell r="AB549">
            <v>0</v>
          </cell>
          <cell r="AC549">
            <v>0</v>
          </cell>
          <cell r="AD549" t="str">
            <v>0.00</v>
          </cell>
          <cell r="AE549" t="str">
            <v>0.00</v>
          </cell>
          <cell r="AF549">
            <v>0</v>
          </cell>
          <cell r="AG549">
            <v>0</v>
          </cell>
          <cell r="AH549">
            <v>0</v>
          </cell>
          <cell r="AI549" t="str">
            <v>HMS-MD-46/45</v>
          </cell>
          <cell r="AJ549">
            <v>1000</v>
          </cell>
          <cell r="AK549">
            <v>8873.6839999999993</v>
          </cell>
        </row>
        <row r="550">
          <cell r="C550" t="str">
            <v>M</v>
          </cell>
          <cell r="D550" t="str">
            <v>01485300OJ</v>
          </cell>
          <cell r="E550" t="str">
            <v>HMS-MD-46/45</v>
          </cell>
          <cell r="F550" t="str">
            <v>5320</v>
          </cell>
          <cell r="G550" t="str">
            <v>1</v>
          </cell>
          <cell r="H550" t="str">
            <v>1</v>
          </cell>
          <cell r="I550" t="str">
            <v>Glucose Syrup(HMS 45 014853)/New Steel</v>
          </cell>
          <cell r="J550" t="str">
            <v>TO</v>
          </cell>
          <cell r="K550" t="str">
            <v>0090</v>
          </cell>
          <cell r="L550" t="str">
            <v>L</v>
          </cell>
          <cell r="M550" t="str">
            <v>000000000000250162</v>
          </cell>
          <cell r="N550" t="str">
            <v>Sodium  Carbonate 20 Kg./Bag</v>
          </cell>
          <cell r="O550" t="str">
            <v>KG</v>
          </cell>
          <cell r="P550">
            <v>0</v>
          </cell>
          <cell r="Q550" t="str">
            <v>01.08.2010</v>
          </cell>
          <cell r="R550" t="str">
            <v>31.12.9999</v>
          </cell>
          <cell r="S550" t="str">
            <v>500000000480</v>
          </cell>
          <cell r="T550">
            <v>0</v>
          </cell>
          <cell r="U550">
            <v>0</v>
          </cell>
          <cell r="V550" t="str">
            <v>00000009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>X</v>
          </cell>
          <cell r="AB550">
            <v>0</v>
          </cell>
          <cell r="AC550">
            <v>0</v>
          </cell>
          <cell r="AD550" t="str">
            <v>0.00</v>
          </cell>
          <cell r="AE550" t="str">
            <v>0.00</v>
          </cell>
          <cell r="AF550">
            <v>0</v>
          </cell>
          <cell r="AG550">
            <v>0</v>
          </cell>
          <cell r="AH550">
            <v>0</v>
          </cell>
          <cell r="AI550" t="str">
            <v>HMS-MD-46/45</v>
          </cell>
          <cell r="AJ550">
            <v>1000</v>
          </cell>
          <cell r="AK550">
            <v>621.15800000000002</v>
          </cell>
        </row>
        <row r="551">
          <cell r="C551" t="str">
            <v>M</v>
          </cell>
          <cell r="D551" t="str">
            <v>01485300OJ</v>
          </cell>
          <cell r="E551" t="str">
            <v>HMS-MD-46/45</v>
          </cell>
          <cell r="F551" t="str">
            <v>5320</v>
          </cell>
          <cell r="G551" t="str">
            <v>1</v>
          </cell>
          <cell r="H551" t="str">
            <v>1</v>
          </cell>
          <cell r="I551" t="str">
            <v>Glucose Syrup(HMS 45 014853)/New Steel</v>
          </cell>
          <cell r="J551" t="str">
            <v>TO</v>
          </cell>
          <cell r="K551" t="str">
            <v>0100</v>
          </cell>
          <cell r="L551" t="str">
            <v>L</v>
          </cell>
          <cell r="M551" t="str">
            <v>000000000000200053</v>
          </cell>
          <cell r="N551" t="str">
            <v>Treated Water</v>
          </cell>
          <cell r="O551" t="str">
            <v>M3</v>
          </cell>
          <cell r="P551" t="str">
            <v>X</v>
          </cell>
          <cell r="Q551" t="str">
            <v>01.09.2009</v>
          </cell>
          <cell r="R551" t="str">
            <v>31.12.9999</v>
          </cell>
          <cell r="S551" t="str">
            <v>500000000106</v>
          </cell>
          <cell r="T551">
            <v>0</v>
          </cell>
          <cell r="U551">
            <v>0</v>
          </cell>
          <cell r="V551" t="str">
            <v>00000010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>X</v>
          </cell>
          <cell r="AB551">
            <v>0</v>
          </cell>
          <cell r="AC551">
            <v>0</v>
          </cell>
          <cell r="AD551" t="str">
            <v>0.00</v>
          </cell>
          <cell r="AE551" t="str">
            <v>0.00</v>
          </cell>
          <cell r="AF551">
            <v>0</v>
          </cell>
          <cell r="AG551">
            <v>0</v>
          </cell>
          <cell r="AH551">
            <v>0</v>
          </cell>
          <cell r="AI551" t="str">
            <v>HMS-MD-46/45</v>
          </cell>
          <cell r="AJ551">
            <v>1000</v>
          </cell>
          <cell r="AK551">
            <v>8873.6839999999993</v>
          </cell>
        </row>
        <row r="552">
          <cell r="C552" t="str">
            <v>M</v>
          </cell>
          <cell r="D552" t="str">
            <v>01485300OJ</v>
          </cell>
          <cell r="E552" t="str">
            <v>HMS-MD-46/45</v>
          </cell>
          <cell r="F552" t="str">
            <v>5320</v>
          </cell>
          <cell r="G552" t="str">
            <v>1</v>
          </cell>
          <cell r="H552" t="str">
            <v>1</v>
          </cell>
          <cell r="I552" t="str">
            <v>Glucose Syrup(HMS 45 014853)/New Steel</v>
          </cell>
          <cell r="J552" t="str">
            <v>TO</v>
          </cell>
          <cell r="K552" t="str">
            <v>0110</v>
          </cell>
          <cell r="L552" t="str">
            <v>L</v>
          </cell>
          <cell r="M552" t="str">
            <v>000000000000250176</v>
          </cell>
          <cell r="N552" t="str">
            <v>Electricity</v>
          </cell>
          <cell r="O552" t="str">
            <v>KWH</v>
          </cell>
          <cell r="P552">
            <v>0</v>
          </cell>
          <cell r="Q552" t="str">
            <v>01.09.2009</v>
          </cell>
          <cell r="R552" t="str">
            <v>31.12.9999</v>
          </cell>
          <cell r="S552" t="str">
            <v>500000000106</v>
          </cell>
          <cell r="T552">
            <v>0</v>
          </cell>
          <cell r="U552">
            <v>0</v>
          </cell>
          <cell r="V552" t="str">
            <v>00000011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>X</v>
          </cell>
          <cell r="AB552">
            <v>0</v>
          </cell>
          <cell r="AC552">
            <v>0</v>
          </cell>
          <cell r="AD552" t="str">
            <v>0.00</v>
          </cell>
          <cell r="AE552" t="str">
            <v>0.00</v>
          </cell>
          <cell r="AF552">
            <v>0</v>
          </cell>
          <cell r="AG552">
            <v>0</v>
          </cell>
          <cell r="AH552">
            <v>0</v>
          </cell>
          <cell r="AI552" t="str">
            <v>HMS-MD-46/45</v>
          </cell>
          <cell r="AJ552">
            <v>1000</v>
          </cell>
          <cell r="AK552">
            <v>57678.947</v>
          </cell>
        </row>
        <row r="553">
          <cell r="C553" t="str">
            <v>M</v>
          </cell>
          <cell r="D553" t="str">
            <v>01485300OJ</v>
          </cell>
          <cell r="E553" t="str">
            <v>HMS-MD-46/45</v>
          </cell>
          <cell r="F553" t="str">
            <v>5320</v>
          </cell>
          <cell r="G553" t="str">
            <v>1</v>
          </cell>
          <cell r="H553" t="str">
            <v>1</v>
          </cell>
          <cell r="I553" t="str">
            <v>Glucose Syrup(HMS 45 014853)/New Steel</v>
          </cell>
          <cell r="J553" t="str">
            <v>TO</v>
          </cell>
          <cell r="K553" t="str">
            <v>0120</v>
          </cell>
          <cell r="L553" t="str">
            <v>L</v>
          </cell>
          <cell r="M553" t="str">
            <v>000000000000200052</v>
          </cell>
          <cell r="N553" t="str">
            <v>Steam</v>
          </cell>
          <cell r="O553" t="str">
            <v>TO</v>
          </cell>
          <cell r="P553" t="str">
            <v>X</v>
          </cell>
          <cell r="Q553" t="str">
            <v>01.09.2009</v>
          </cell>
          <cell r="R553" t="str">
            <v>31.12.9999</v>
          </cell>
          <cell r="S553" t="str">
            <v>500000000106</v>
          </cell>
          <cell r="T553">
            <v>0</v>
          </cell>
          <cell r="U553">
            <v>0</v>
          </cell>
          <cell r="V553" t="str">
            <v>00000012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>X</v>
          </cell>
          <cell r="AB553">
            <v>0</v>
          </cell>
          <cell r="AC553">
            <v>0</v>
          </cell>
          <cell r="AD553" t="str">
            <v>0.00</v>
          </cell>
          <cell r="AE553" t="str">
            <v>0.00</v>
          </cell>
          <cell r="AF553">
            <v>0</v>
          </cell>
          <cell r="AG553">
            <v>0</v>
          </cell>
          <cell r="AH553">
            <v>0</v>
          </cell>
          <cell r="AI553" t="str">
            <v>HMS-MD-46/45</v>
          </cell>
          <cell r="AJ553">
            <v>1000</v>
          </cell>
          <cell r="AK553">
            <v>1774.7370000000001</v>
          </cell>
        </row>
        <row r="554">
          <cell r="C554" t="str">
            <v>M</v>
          </cell>
          <cell r="D554" t="str">
            <v>01485300OJ</v>
          </cell>
          <cell r="E554" t="str">
            <v>HMS-MD-46/45</v>
          </cell>
          <cell r="F554" t="str">
            <v>5320</v>
          </cell>
          <cell r="G554" t="str">
            <v>1</v>
          </cell>
          <cell r="H554" t="str">
            <v>1</v>
          </cell>
          <cell r="I554" t="str">
            <v>Glucose Syrup(HMS 45 014853)/New Steel</v>
          </cell>
          <cell r="J554" t="str">
            <v>TO</v>
          </cell>
          <cell r="K554" t="str">
            <v>0130</v>
          </cell>
          <cell r="L554" t="str">
            <v>L</v>
          </cell>
          <cell r="M554" t="str">
            <v>000000000000600196</v>
          </cell>
          <cell r="N554" t="str">
            <v>Steel Drum 200 Lt. 2 Hole + Buker cover</v>
          </cell>
          <cell r="O554" t="str">
            <v>EA</v>
          </cell>
          <cell r="P554">
            <v>0</v>
          </cell>
          <cell r="Q554" t="str">
            <v>01.09.2009</v>
          </cell>
          <cell r="R554" t="str">
            <v>31.12.9999</v>
          </cell>
          <cell r="S554" t="str">
            <v>500000000106</v>
          </cell>
          <cell r="T554">
            <v>0</v>
          </cell>
          <cell r="U554">
            <v>0</v>
          </cell>
          <cell r="V554" t="str">
            <v>00000013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>X</v>
          </cell>
          <cell r="AB554">
            <v>0</v>
          </cell>
          <cell r="AC554">
            <v>0</v>
          </cell>
          <cell r="AD554" t="str">
            <v>0.00</v>
          </cell>
          <cell r="AE554" t="str">
            <v>0.00</v>
          </cell>
          <cell r="AF554">
            <v>0</v>
          </cell>
          <cell r="AG554">
            <v>0</v>
          </cell>
          <cell r="AH554">
            <v>0</v>
          </cell>
          <cell r="AI554" t="str">
            <v>HMS-MD-46/45</v>
          </cell>
          <cell r="AJ554">
            <v>1000</v>
          </cell>
          <cell r="AK554">
            <v>3333.3330000000001</v>
          </cell>
        </row>
        <row r="555">
          <cell r="C555" t="str">
            <v>M</v>
          </cell>
          <cell r="D555" t="str">
            <v>01660300AB</v>
          </cell>
          <cell r="E555" t="str">
            <v>Glucose Syrup-BK-43/63</v>
          </cell>
          <cell r="F555" t="str">
            <v>5320</v>
          </cell>
          <cell r="G555" t="str">
            <v>1</v>
          </cell>
          <cell r="H555" t="str">
            <v>1</v>
          </cell>
          <cell r="I555" t="str">
            <v>Glucose Syrup 63 DE/ Tanker</v>
          </cell>
          <cell r="J555" t="str">
            <v>TO</v>
          </cell>
          <cell r="K555" t="str">
            <v>0010</v>
          </cell>
          <cell r="L555" t="str">
            <v>L</v>
          </cell>
          <cell r="M555" t="str">
            <v>000000000000200050</v>
          </cell>
          <cell r="N555" t="str">
            <v>Slurry</v>
          </cell>
          <cell r="O555" t="str">
            <v>TO</v>
          </cell>
          <cell r="P555" t="str">
            <v>X</v>
          </cell>
          <cell r="Q555" t="str">
            <v>01.09.2009</v>
          </cell>
          <cell r="R555" t="str">
            <v>31.12.9999</v>
          </cell>
          <cell r="S555" t="str">
            <v>500000000106</v>
          </cell>
          <cell r="T555">
            <v>0</v>
          </cell>
          <cell r="U555">
            <v>0</v>
          </cell>
          <cell r="V555" t="str">
            <v>00000001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>X</v>
          </cell>
          <cell r="AB555">
            <v>0</v>
          </cell>
          <cell r="AC555">
            <v>0</v>
          </cell>
          <cell r="AD555" t="str">
            <v>0.00</v>
          </cell>
          <cell r="AE555" t="str">
            <v>0.00</v>
          </cell>
          <cell r="AF555">
            <v>0</v>
          </cell>
          <cell r="AG555">
            <v>0</v>
          </cell>
          <cell r="AH555">
            <v>0</v>
          </cell>
          <cell r="AI555" t="str">
            <v>HMS-BK-43/63</v>
          </cell>
          <cell r="AJ555">
            <v>1000</v>
          </cell>
          <cell r="AK555">
            <v>1915.3320000000001</v>
          </cell>
        </row>
        <row r="556">
          <cell r="C556" t="str">
            <v>M</v>
          </cell>
          <cell r="D556" t="str">
            <v>01660300AB</v>
          </cell>
          <cell r="E556" t="str">
            <v>Glucose Syrup-BK-43/63</v>
          </cell>
          <cell r="F556" t="str">
            <v>5320</v>
          </cell>
          <cell r="G556" t="str">
            <v>1</v>
          </cell>
          <cell r="H556" t="str">
            <v>1</v>
          </cell>
          <cell r="I556" t="str">
            <v>Glucose Syrup 63 DE/ Tanker</v>
          </cell>
          <cell r="J556" t="str">
            <v>TO</v>
          </cell>
          <cell r="K556" t="str">
            <v>0020</v>
          </cell>
          <cell r="L556" t="str">
            <v>L</v>
          </cell>
          <cell r="M556" t="str">
            <v>000000000000250164</v>
          </cell>
          <cell r="N556" t="str">
            <v>Liquozyme Supra (gallon/30kg.)</v>
          </cell>
          <cell r="O556" t="str">
            <v>KG</v>
          </cell>
          <cell r="P556">
            <v>0</v>
          </cell>
          <cell r="Q556" t="str">
            <v>01.09.2009</v>
          </cell>
          <cell r="R556" t="str">
            <v>31.12.9999</v>
          </cell>
          <cell r="S556" t="str">
            <v>500000000106</v>
          </cell>
          <cell r="T556">
            <v>0</v>
          </cell>
          <cell r="U556">
            <v>0</v>
          </cell>
          <cell r="V556" t="str">
            <v>00000002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>X</v>
          </cell>
          <cell r="AB556">
            <v>0</v>
          </cell>
          <cell r="AC556">
            <v>0</v>
          </cell>
          <cell r="AD556" t="str">
            <v>0.00</v>
          </cell>
          <cell r="AE556" t="str">
            <v>0.00</v>
          </cell>
          <cell r="AF556">
            <v>0</v>
          </cell>
          <cell r="AG556">
            <v>0</v>
          </cell>
          <cell r="AH556">
            <v>0</v>
          </cell>
          <cell r="AI556" t="str">
            <v>HMS-BK-43/63</v>
          </cell>
          <cell r="AJ556">
            <v>1000</v>
          </cell>
          <cell r="AK556">
            <v>528.63199999999995</v>
          </cell>
        </row>
        <row r="557">
          <cell r="C557" t="str">
            <v>M</v>
          </cell>
          <cell r="D557" t="str">
            <v>01660300AB</v>
          </cell>
          <cell r="E557" t="str">
            <v>Glucose Syrup-BK-43/63</v>
          </cell>
          <cell r="F557" t="str">
            <v>5320</v>
          </cell>
          <cell r="G557" t="str">
            <v>1</v>
          </cell>
          <cell r="H557" t="str">
            <v>1</v>
          </cell>
          <cell r="I557" t="str">
            <v>Glucose Syrup 63 DE/ Tanker</v>
          </cell>
          <cell r="J557" t="str">
            <v>TO</v>
          </cell>
          <cell r="K557" t="str">
            <v>0030</v>
          </cell>
          <cell r="L557" t="str">
            <v>L</v>
          </cell>
          <cell r="M557" t="str">
            <v>000000000000250178</v>
          </cell>
          <cell r="N557" t="str">
            <v>Enzyme Clarase L (28 kg./Gallon)</v>
          </cell>
          <cell r="O557" t="str">
            <v>KG</v>
          </cell>
          <cell r="P557">
            <v>0</v>
          </cell>
          <cell r="Q557" t="str">
            <v>01.09.2009</v>
          </cell>
          <cell r="R557" t="str">
            <v>31.12.9999</v>
          </cell>
          <cell r="S557" t="str">
            <v>500000000106</v>
          </cell>
          <cell r="T557">
            <v>0</v>
          </cell>
          <cell r="U557">
            <v>0</v>
          </cell>
          <cell r="V557" t="str">
            <v>00000003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>X</v>
          </cell>
          <cell r="AB557">
            <v>0</v>
          </cell>
          <cell r="AC557">
            <v>0</v>
          </cell>
          <cell r="AD557" t="str">
            <v>0.00</v>
          </cell>
          <cell r="AE557" t="str">
            <v>0.00</v>
          </cell>
          <cell r="AF557">
            <v>0</v>
          </cell>
          <cell r="AG557">
            <v>0</v>
          </cell>
          <cell r="AH557">
            <v>0</v>
          </cell>
          <cell r="AI557" t="str">
            <v>HMS-BK-43/63</v>
          </cell>
          <cell r="AJ557">
            <v>1000</v>
          </cell>
          <cell r="AK557">
            <v>325.98899999999998</v>
          </cell>
        </row>
        <row r="558">
          <cell r="C558" t="str">
            <v>M</v>
          </cell>
          <cell r="D558" t="str">
            <v>01660300AB</v>
          </cell>
          <cell r="E558" t="str">
            <v>Glucose Syrup-BK-43/63</v>
          </cell>
          <cell r="F558" t="str">
            <v>5320</v>
          </cell>
          <cell r="G558" t="str">
            <v>1</v>
          </cell>
          <cell r="H558" t="str">
            <v>1</v>
          </cell>
          <cell r="I558" t="str">
            <v>Glucose Syrup 63 DE/ Tanker</v>
          </cell>
          <cell r="J558" t="str">
            <v>TO</v>
          </cell>
          <cell r="K558" t="str">
            <v>0040</v>
          </cell>
          <cell r="L558" t="str">
            <v>L</v>
          </cell>
          <cell r="M558" t="str">
            <v>000000000000250179</v>
          </cell>
          <cell r="N558" t="str">
            <v>Enzyme Otidex L400 (28 kg./Gallon)</v>
          </cell>
          <cell r="O558" t="str">
            <v>KG</v>
          </cell>
          <cell r="P558">
            <v>0</v>
          </cell>
          <cell r="Q558" t="str">
            <v>01.09.2009</v>
          </cell>
          <cell r="R558" t="str">
            <v>31.12.9999</v>
          </cell>
          <cell r="S558" t="str">
            <v>500000000106</v>
          </cell>
          <cell r="T558">
            <v>0</v>
          </cell>
          <cell r="U558">
            <v>0</v>
          </cell>
          <cell r="V558" t="str">
            <v>00000004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>X</v>
          </cell>
          <cell r="AB558">
            <v>0</v>
          </cell>
          <cell r="AC558">
            <v>0</v>
          </cell>
          <cell r="AD558" t="str">
            <v>0.00</v>
          </cell>
          <cell r="AE558" t="str">
            <v>0.00</v>
          </cell>
          <cell r="AF558">
            <v>0</v>
          </cell>
          <cell r="AG558">
            <v>0</v>
          </cell>
          <cell r="AH558">
            <v>0</v>
          </cell>
          <cell r="AI558" t="str">
            <v>HMS-BK-43/63</v>
          </cell>
          <cell r="AJ558">
            <v>1000</v>
          </cell>
          <cell r="AK558">
            <v>176.21100000000001</v>
          </cell>
        </row>
        <row r="559">
          <cell r="C559" t="str">
            <v>M</v>
          </cell>
          <cell r="D559" t="str">
            <v>01660300AB</v>
          </cell>
          <cell r="E559" t="str">
            <v>Glucose Syrup-BK-43/63</v>
          </cell>
          <cell r="F559" t="str">
            <v>5320</v>
          </cell>
          <cell r="G559" t="str">
            <v>1</v>
          </cell>
          <cell r="H559" t="str">
            <v>1</v>
          </cell>
          <cell r="I559" t="str">
            <v>Glucose Syrup 63 DE/ Tanker</v>
          </cell>
          <cell r="J559" t="str">
            <v>TO</v>
          </cell>
          <cell r="K559" t="str">
            <v>0050</v>
          </cell>
          <cell r="L559" t="str">
            <v>L</v>
          </cell>
          <cell r="M559" t="str">
            <v>000000000000250152</v>
          </cell>
          <cell r="N559" t="str">
            <v>Sodium Matabisulphite 25kg.</v>
          </cell>
          <cell r="O559" t="str">
            <v>KG</v>
          </cell>
          <cell r="P559">
            <v>0</v>
          </cell>
          <cell r="Q559" t="str">
            <v>01.09.2009</v>
          </cell>
          <cell r="R559" t="str">
            <v>31.12.9999</v>
          </cell>
          <cell r="S559" t="str">
            <v>500000000106</v>
          </cell>
          <cell r="T559">
            <v>0</v>
          </cell>
          <cell r="U559">
            <v>0</v>
          </cell>
          <cell r="V559" t="str">
            <v>00000005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>X</v>
          </cell>
          <cell r="AB559">
            <v>0</v>
          </cell>
          <cell r="AC559">
            <v>0</v>
          </cell>
          <cell r="AD559" t="str">
            <v>0.00</v>
          </cell>
          <cell r="AE559" t="str">
            <v>0.00</v>
          </cell>
          <cell r="AF559">
            <v>0</v>
          </cell>
          <cell r="AG559">
            <v>0</v>
          </cell>
          <cell r="AH559">
            <v>0</v>
          </cell>
          <cell r="AI559" t="str">
            <v>HMS-BK-43/63</v>
          </cell>
          <cell r="AJ559">
            <v>1000</v>
          </cell>
          <cell r="AK559">
            <v>687.221</v>
          </cell>
        </row>
        <row r="560">
          <cell r="C560" t="str">
            <v>M</v>
          </cell>
          <cell r="D560" t="str">
            <v>01660300AB</v>
          </cell>
          <cell r="E560" t="str">
            <v>Glucose Syrup-BK-43/63</v>
          </cell>
          <cell r="F560" t="str">
            <v>5320</v>
          </cell>
          <cell r="G560" t="str">
            <v>1</v>
          </cell>
          <cell r="H560" t="str">
            <v>1</v>
          </cell>
          <cell r="I560" t="str">
            <v>Glucose Syrup 63 DE/ Tanker</v>
          </cell>
          <cell r="J560" t="str">
            <v>TO</v>
          </cell>
          <cell r="K560" t="str">
            <v>0060</v>
          </cell>
          <cell r="L560" t="str">
            <v>L</v>
          </cell>
          <cell r="M560" t="str">
            <v>000000000000250160</v>
          </cell>
          <cell r="N560" t="str">
            <v>Hydrochloric  Acid 35%</v>
          </cell>
          <cell r="O560" t="str">
            <v>KG</v>
          </cell>
          <cell r="P560">
            <v>0</v>
          </cell>
          <cell r="Q560" t="str">
            <v>01.09.2009</v>
          </cell>
          <cell r="R560" t="str">
            <v>31.12.9999</v>
          </cell>
          <cell r="S560" t="str">
            <v>500000000106</v>
          </cell>
          <cell r="T560">
            <v>0</v>
          </cell>
          <cell r="U560">
            <v>0</v>
          </cell>
          <cell r="V560" t="str">
            <v>00000006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>X</v>
          </cell>
          <cell r="AB560">
            <v>0</v>
          </cell>
          <cell r="AC560">
            <v>0</v>
          </cell>
          <cell r="AD560" t="str">
            <v>0.00</v>
          </cell>
          <cell r="AE560" t="str">
            <v>0.00</v>
          </cell>
          <cell r="AF560">
            <v>0</v>
          </cell>
          <cell r="AG560">
            <v>0</v>
          </cell>
          <cell r="AH560">
            <v>0</v>
          </cell>
          <cell r="AI560" t="str">
            <v>HMS-BK-43/63</v>
          </cell>
          <cell r="AJ560">
            <v>1000</v>
          </cell>
          <cell r="AK560">
            <v>39647.368000000002</v>
          </cell>
        </row>
        <row r="561">
          <cell r="C561" t="str">
            <v>M</v>
          </cell>
          <cell r="D561" t="str">
            <v>01660300AB</v>
          </cell>
          <cell r="E561" t="str">
            <v>Glucose Syrup-BK-43/63</v>
          </cell>
          <cell r="F561" t="str">
            <v>5320</v>
          </cell>
          <cell r="G561" t="str">
            <v>1</v>
          </cell>
          <cell r="H561" t="str">
            <v>1</v>
          </cell>
          <cell r="I561" t="str">
            <v>Glucose Syrup 63 DE/ Tanker</v>
          </cell>
          <cell r="J561" t="str">
            <v>TO</v>
          </cell>
          <cell r="K561" t="str">
            <v>0070</v>
          </cell>
          <cell r="L561" t="str">
            <v>L</v>
          </cell>
          <cell r="M561" t="str">
            <v>000000000000250187</v>
          </cell>
          <cell r="N561" t="str">
            <v>Sodium  Hydroxide (โซดาไฟ) 50%</v>
          </cell>
          <cell r="O561" t="str">
            <v>KG</v>
          </cell>
          <cell r="P561">
            <v>0</v>
          </cell>
          <cell r="Q561" t="str">
            <v>01.09.2009</v>
          </cell>
          <cell r="R561" t="str">
            <v>31.12.9999</v>
          </cell>
          <cell r="S561" t="str">
            <v>500000000106</v>
          </cell>
          <cell r="T561">
            <v>0</v>
          </cell>
          <cell r="U561">
            <v>0</v>
          </cell>
          <cell r="V561" t="str">
            <v>00000007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>X</v>
          </cell>
          <cell r="AB561">
            <v>0</v>
          </cell>
          <cell r="AC561">
            <v>0</v>
          </cell>
          <cell r="AD561" t="str">
            <v>0.00</v>
          </cell>
          <cell r="AE561" t="str">
            <v>0.00</v>
          </cell>
          <cell r="AF561">
            <v>0</v>
          </cell>
          <cell r="AG561">
            <v>0</v>
          </cell>
          <cell r="AH561">
            <v>0</v>
          </cell>
          <cell r="AI561" t="str">
            <v>HMS-BK-43/63</v>
          </cell>
          <cell r="AJ561">
            <v>1000</v>
          </cell>
          <cell r="AK561">
            <v>35242.105000000003</v>
          </cell>
        </row>
        <row r="562">
          <cell r="C562" t="str">
            <v>M</v>
          </cell>
          <cell r="D562" t="str">
            <v>01660300AB</v>
          </cell>
          <cell r="E562" t="str">
            <v>Glucose Syrup-BK-43/63</v>
          </cell>
          <cell r="F562" t="str">
            <v>5320</v>
          </cell>
          <cell r="G562" t="str">
            <v>1</v>
          </cell>
          <cell r="H562" t="str">
            <v>1</v>
          </cell>
          <cell r="I562" t="str">
            <v>Glucose Syrup 63 DE/ Tanker</v>
          </cell>
          <cell r="J562" t="str">
            <v>TO</v>
          </cell>
          <cell r="K562" t="str">
            <v>0080</v>
          </cell>
          <cell r="L562" t="str">
            <v>L</v>
          </cell>
          <cell r="M562" t="str">
            <v>000000000000250750</v>
          </cell>
          <cell r="N562" t="str">
            <v>Activated Carbon YL303(20kg/bag)</v>
          </cell>
          <cell r="O562" t="str">
            <v>KG</v>
          </cell>
          <cell r="P562">
            <v>0</v>
          </cell>
          <cell r="Q562" t="str">
            <v>03.01.2013</v>
          </cell>
          <cell r="R562" t="str">
            <v>31.12.9999</v>
          </cell>
          <cell r="S562" t="str">
            <v>500000000603</v>
          </cell>
          <cell r="T562">
            <v>0</v>
          </cell>
          <cell r="U562">
            <v>0</v>
          </cell>
          <cell r="V562" t="str">
            <v>00000008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>X</v>
          </cell>
          <cell r="AB562">
            <v>0</v>
          </cell>
          <cell r="AC562">
            <v>0</v>
          </cell>
          <cell r="AD562" t="str">
            <v>0.00</v>
          </cell>
          <cell r="AE562" t="str">
            <v>0.00</v>
          </cell>
          <cell r="AF562">
            <v>0</v>
          </cell>
          <cell r="AG562">
            <v>0</v>
          </cell>
          <cell r="AH562">
            <v>0</v>
          </cell>
          <cell r="AI562" t="str">
            <v>HMS-BK-43/63</v>
          </cell>
          <cell r="AJ562">
            <v>1000</v>
          </cell>
          <cell r="AK562">
            <v>675</v>
          </cell>
        </row>
        <row r="563">
          <cell r="C563" t="str">
            <v>M</v>
          </cell>
          <cell r="D563" t="str">
            <v>01660300AB</v>
          </cell>
          <cell r="E563" t="str">
            <v>Glucose Syrup-BK-43/63</v>
          </cell>
          <cell r="F563" t="str">
            <v>5320</v>
          </cell>
          <cell r="G563" t="str">
            <v>1</v>
          </cell>
          <cell r="H563" t="str">
            <v>1</v>
          </cell>
          <cell r="I563" t="str">
            <v>Glucose Syrup 63 DE/ Tanker</v>
          </cell>
          <cell r="J563" t="str">
            <v>TO</v>
          </cell>
          <cell r="K563" t="str">
            <v>0090</v>
          </cell>
          <cell r="L563" t="str">
            <v>L</v>
          </cell>
          <cell r="M563" t="str">
            <v>000000000000250814</v>
          </cell>
          <cell r="N563" t="str">
            <v>Filter Aid K700  20kg.</v>
          </cell>
          <cell r="O563" t="str">
            <v>KG</v>
          </cell>
          <cell r="P563">
            <v>0</v>
          </cell>
          <cell r="Q563" t="str">
            <v>14.12.2012</v>
          </cell>
          <cell r="R563" t="str">
            <v>31.12.9999</v>
          </cell>
          <cell r="S563" t="str">
            <v>500000000599</v>
          </cell>
          <cell r="T563">
            <v>0</v>
          </cell>
          <cell r="U563">
            <v>0</v>
          </cell>
          <cell r="V563" t="str">
            <v>00000009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>X</v>
          </cell>
          <cell r="AB563">
            <v>0</v>
          </cell>
          <cell r="AC563">
            <v>0</v>
          </cell>
          <cell r="AD563" t="str">
            <v>0.00</v>
          </cell>
          <cell r="AE563" t="str">
            <v>0.00</v>
          </cell>
          <cell r="AF563">
            <v>0</v>
          </cell>
          <cell r="AG563">
            <v>0</v>
          </cell>
          <cell r="AH563">
            <v>0</v>
          </cell>
          <cell r="AI563" t="str">
            <v>HMS-BK-43/63</v>
          </cell>
          <cell r="AJ563">
            <v>1000</v>
          </cell>
          <cell r="AK563">
            <v>8810.5259999999998</v>
          </cell>
        </row>
        <row r="564">
          <cell r="C564" t="str">
            <v>M</v>
          </cell>
          <cell r="D564" t="str">
            <v>01660300AB</v>
          </cell>
          <cell r="E564" t="str">
            <v>Glucose Syrup-BK-43/63</v>
          </cell>
          <cell r="F564" t="str">
            <v>5320</v>
          </cell>
          <cell r="G564" t="str">
            <v>1</v>
          </cell>
          <cell r="H564" t="str">
            <v>1</v>
          </cell>
          <cell r="I564" t="str">
            <v>Glucose Syrup 63 DE/ Tanker</v>
          </cell>
          <cell r="J564" t="str">
            <v>TO</v>
          </cell>
          <cell r="K564" t="str">
            <v>0100</v>
          </cell>
          <cell r="L564" t="str">
            <v>L</v>
          </cell>
          <cell r="M564" t="str">
            <v>000000000000250162</v>
          </cell>
          <cell r="N564" t="str">
            <v>Sodium  Carbonate 20 Kg./Bag</v>
          </cell>
          <cell r="O564" t="str">
            <v>KG</v>
          </cell>
          <cell r="P564">
            <v>0</v>
          </cell>
          <cell r="Q564" t="str">
            <v>01.08.2010</v>
          </cell>
          <cell r="R564" t="str">
            <v>31.12.9999</v>
          </cell>
          <cell r="S564" t="str">
            <v>500000000480</v>
          </cell>
          <cell r="T564">
            <v>0</v>
          </cell>
          <cell r="U564">
            <v>0</v>
          </cell>
          <cell r="V564" t="str">
            <v>00000010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>X</v>
          </cell>
          <cell r="AB564">
            <v>0</v>
          </cell>
          <cell r="AC564">
            <v>0</v>
          </cell>
          <cell r="AD564" t="str">
            <v>0.00</v>
          </cell>
          <cell r="AE564" t="str">
            <v>0.00</v>
          </cell>
          <cell r="AF564">
            <v>0</v>
          </cell>
          <cell r="AG564">
            <v>0</v>
          </cell>
          <cell r="AH564">
            <v>0</v>
          </cell>
          <cell r="AI564" t="str">
            <v>HMS-BK-43/63</v>
          </cell>
          <cell r="AJ564">
            <v>1000</v>
          </cell>
          <cell r="AK564">
            <v>616.73699999999997</v>
          </cell>
        </row>
        <row r="565">
          <cell r="C565" t="str">
            <v>M</v>
          </cell>
          <cell r="D565" t="str">
            <v>01660300AB</v>
          </cell>
          <cell r="E565" t="str">
            <v>Glucose Syrup-BK-43/63</v>
          </cell>
          <cell r="F565" t="str">
            <v>5320</v>
          </cell>
          <cell r="G565" t="str">
            <v>1</v>
          </cell>
          <cell r="H565" t="str">
            <v>1</v>
          </cell>
          <cell r="I565" t="str">
            <v>Glucose Syrup 63 DE/ Tanker</v>
          </cell>
          <cell r="J565" t="str">
            <v>TO</v>
          </cell>
          <cell r="K565" t="str">
            <v>0110</v>
          </cell>
          <cell r="L565" t="str">
            <v>L</v>
          </cell>
          <cell r="M565" t="str">
            <v>000000000000200053</v>
          </cell>
          <cell r="N565" t="str">
            <v>Treated Water</v>
          </cell>
          <cell r="O565" t="str">
            <v>M3</v>
          </cell>
          <cell r="P565" t="str">
            <v>X</v>
          </cell>
          <cell r="Q565" t="str">
            <v>01.09.2009</v>
          </cell>
          <cell r="R565" t="str">
            <v>31.12.9999</v>
          </cell>
          <cell r="S565" t="str">
            <v>500000000106</v>
          </cell>
          <cell r="T565">
            <v>0</v>
          </cell>
          <cell r="U565">
            <v>0</v>
          </cell>
          <cell r="V565" t="str">
            <v>00000011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>X</v>
          </cell>
          <cell r="AB565">
            <v>0</v>
          </cell>
          <cell r="AC565">
            <v>0</v>
          </cell>
          <cell r="AD565" t="str">
            <v>0.00</v>
          </cell>
          <cell r="AE565" t="str">
            <v>0.00</v>
          </cell>
          <cell r="AF565">
            <v>0</v>
          </cell>
          <cell r="AG565">
            <v>0</v>
          </cell>
          <cell r="AH565">
            <v>0</v>
          </cell>
          <cell r="AI565" t="str">
            <v>HMS-BK-43/63</v>
          </cell>
          <cell r="AJ565">
            <v>1000</v>
          </cell>
          <cell r="AK565">
            <v>8810.5259999999998</v>
          </cell>
        </row>
        <row r="566">
          <cell r="C566" t="str">
            <v>M</v>
          </cell>
          <cell r="D566" t="str">
            <v>01660300AB</v>
          </cell>
          <cell r="E566" t="str">
            <v>Glucose Syrup-BK-43/63</v>
          </cell>
          <cell r="F566" t="str">
            <v>5320</v>
          </cell>
          <cell r="G566" t="str">
            <v>1</v>
          </cell>
          <cell r="H566" t="str">
            <v>1</v>
          </cell>
          <cell r="I566" t="str">
            <v>Glucose Syrup 63 DE/ Tanker</v>
          </cell>
          <cell r="J566" t="str">
            <v>TO</v>
          </cell>
          <cell r="K566" t="str">
            <v>0120</v>
          </cell>
          <cell r="L566" t="str">
            <v>L</v>
          </cell>
          <cell r="M566" t="str">
            <v>000000000000250176</v>
          </cell>
          <cell r="N566" t="str">
            <v>Electricity</v>
          </cell>
          <cell r="O566" t="str">
            <v>KWH</v>
          </cell>
          <cell r="P566">
            <v>0</v>
          </cell>
          <cell r="Q566" t="str">
            <v>01.09.2009</v>
          </cell>
          <cell r="R566" t="str">
            <v>31.12.9999</v>
          </cell>
          <cell r="S566" t="str">
            <v>500000000106</v>
          </cell>
          <cell r="T566">
            <v>0</v>
          </cell>
          <cell r="U566">
            <v>0</v>
          </cell>
          <cell r="V566" t="str">
            <v>00000012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>X</v>
          </cell>
          <cell r="AB566">
            <v>0</v>
          </cell>
          <cell r="AC566">
            <v>0</v>
          </cell>
          <cell r="AD566" t="str">
            <v>0.00</v>
          </cell>
          <cell r="AE566" t="str">
            <v>0.00</v>
          </cell>
          <cell r="AF566">
            <v>0</v>
          </cell>
          <cell r="AG566">
            <v>0</v>
          </cell>
          <cell r="AH566">
            <v>0</v>
          </cell>
          <cell r="AI566" t="str">
            <v>HMS-BK-43/63</v>
          </cell>
          <cell r="AJ566">
            <v>1000</v>
          </cell>
          <cell r="AK566">
            <v>57268.421000000002</v>
          </cell>
        </row>
        <row r="567">
          <cell r="C567" t="str">
            <v>M</v>
          </cell>
          <cell r="D567" t="str">
            <v>01660300AB</v>
          </cell>
          <cell r="E567" t="str">
            <v>Glucose Syrup-BK-43/63</v>
          </cell>
          <cell r="F567" t="str">
            <v>5320</v>
          </cell>
          <cell r="G567" t="str">
            <v>1</v>
          </cell>
          <cell r="H567" t="str">
            <v>1</v>
          </cell>
          <cell r="I567" t="str">
            <v>Glucose Syrup 63 DE/ Tanker</v>
          </cell>
          <cell r="J567" t="str">
            <v>TO</v>
          </cell>
          <cell r="K567" t="str">
            <v>0130</v>
          </cell>
          <cell r="L567" t="str">
            <v>L</v>
          </cell>
          <cell r="M567" t="str">
            <v>000000000000200052</v>
          </cell>
          <cell r="N567" t="str">
            <v>Steam</v>
          </cell>
          <cell r="O567" t="str">
            <v>TO</v>
          </cell>
          <cell r="P567" t="str">
            <v>X</v>
          </cell>
          <cell r="Q567" t="str">
            <v>01.09.2009</v>
          </cell>
          <cell r="R567" t="str">
            <v>31.12.9999</v>
          </cell>
          <cell r="S567" t="str">
            <v>500000000106</v>
          </cell>
          <cell r="T567">
            <v>0</v>
          </cell>
          <cell r="U567">
            <v>0</v>
          </cell>
          <cell r="V567" t="str">
            <v>00000013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>X</v>
          </cell>
          <cell r="AB567">
            <v>0</v>
          </cell>
          <cell r="AC567">
            <v>0</v>
          </cell>
          <cell r="AD567" t="str">
            <v>0.00</v>
          </cell>
          <cell r="AE567" t="str">
            <v>0.00</v>
          </cell>
          <cell r="AF567">
            <v>0</v>
          </cell>
          <cell r="AG567">
            <v>0</v>
          </cell>
          <cell r="AH567">
            <v>0</v>
          </cell>
          <cell r="AI567" t="str">
            <v>HMS-BK-43/63</v>
          </cell>
          <cell r="AJ567">
            <v>1000</v>
          </cell>
          <cell r="AK567">
            <v>1762.105</v>
          </cell>
        </row>
        <row r="568">
          <cell r="C568" t="str">
            <v>M</v>
          </cell>
          <cell r="D568" t="str">
            <v>01660300AB</v>
          </cell>
          <cell r="E568" t="str">
            <v>Glucose Syrup-BK-43/63</v>
          </cell>
          <cell r="F568" t="str">
            <v>5320</v>
          </cell>
          <cell r="G568" t="str">
            <v>1</v>
          </cell>
          <cell r="H568" t="str">
            <v>1</v>
          </cell>
          <cell r="I568" t="str">
            <v>Glucose Syrup 63 DE/ Tanker</v>
          </cell>
          <cell r="J568" t="str">
            <v>TO</v>
          </cell>
          <cell r="K568" t="str">
            <v>0140</v>
          </cell>
          <cell r="L568" t="str">
            <v>L</v>
          </cell>
          <cell r="M568" t="str">
            <v>000000000000250631</v>
          </cell>
          <cell r="N568" t="str">
            <v>Activated Carbon S4W10LT-01 (20 kg/Bag)</v>
          </cell>
          <cell r="O568" t="str">
            <v>KG</v>
          </cell>
          <cell r="P568">
            <v>0</v>
          </cell>
          <cell r="Q568" t="str">
            <v>03.01.2013</v>
          </cell>
          <cell r="R568" t="str">
            <v>31.12.9999</v>
          </cell>
          <cell r="S568" t="str">
            <v>500000000603</v>
          </cell>
          <cell r="T568">
            <v>0</v>
          </cell>
          <cell r="U568">
            <v>0</v>
          </cell>
          <cell r="V568" t="str">
            <v>00000017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>X</v>
          </cell>
          <cell r="AB568">
            <v>0</v>
          </cell>
          <cell r="AC568">
            <v>0</v>
          </cell>
          <cell r="AD568" t="str">
            <v>0.00</v>
          </cell>
          <cell r="AE568" t="str">
            <v>0.00</v>
          </cell>
          <cell r="AF568">
            <v>0</v>
          </cell>
          <cell r="AG568">
            <v>0</v>
          </cell>
          <cell r="AH568">
            <v>0</v>
          </cell>
          <cell r="AI568" t="str">
            <v>HMS-BK-43/63</v>
          </cell>
          <cell r="AJ568">
            <v>1000</v>
          </cell>
          <cell r="AK568">
            <v>225</v>
          </cell>
        </row>
        <row r="569">
          <cell r="C569" t="str">
            <v>M</v>
          </cell>
          <cell r="D569" t="str">
            <v>01660300OI</v>
          </cell>
          <cell r="E569" t="str">
            <v>Glucose Syrup-PD-43/63</v>
          </cell>
          <cell r="F569" t="str">
            <v>5320</v>
          </cell>
          <cell r="G569" t="str">
            <v>1</v>
          </cell>
          <cell r="H569" t="str">
            <v>1</v>
          </cell>
          <cell r="I569" t="str">
            <v>Glucose Syrup 63DE/New Plastic Drum</v>
          </cell>
          <cell r="J569" t="str">
            <v>TO</v>
          </cell>
          <cell r="K569" t="str">
            <v>0010</v>
          </cell>
          <cell r="L569" t="str">
            <v>L</v>
          </cell>
          <cell r="M569" t="str">
            <v>000000000000200050</v>
          </cell>
          <cell r="N569" t="str">
            <v>Slurry</v>
          </cell>
          <cell r="O569" t="str">
            <v>TO</v>
          </cell>
          <cell r="P569" t="str">
            <v>X</v>
          </cell>
          <cell r="Q569" t="str">
            <v>01.09.2009</v>
          </cell>
          <cell r="R569" t="str">
            <v>31.12.9999</v>
          </cell>
          <cell r="S569" t="str">
            <v>500000000106</v>
          </cell>
          <cell r="T569">
            <v>0</v>
          </cell>
          <cell r="U569">
            <v>0</v>
          </cell>
          <cell r="V569" t="str">
            <v>00000001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>X</v>
          </cell>
          <cell r="AB569">
            <v>0</v>
          </cell>
          <cell r="AC569">
            <v>0</v>
          </cell>
          <cell r="AD569" t="str">
            <v>0.00</v>
          </cell>
          <cell r="AE569" t="str">
            <v>0.00</v>
          </cell>
          <cell r="AF569">
            <v>0</v>
          </cell>
          <cell r="AG569">
            <v>0</v>
          </cell>
          <cell r="AH569">
            <v>0</v>
          </cell>
          <cell r="AI569" t="str">
            <v>HMS-PD-43/63</v>
          </cell>
          <cell r="AJ569">
            <v>1000</v>
          </cell>
          <cell r="AK569">
            <v>1915.3320000000001</v>
          </cell>
        </row>
        <row r="570">
          <cell r="C570" t="str">
            <v>M</v>
          </cell>
          <cell r="D570" t="str">
            <v>01660300OI</v>
          </cell>
          <cell r="E570" t="str">
            <v>Glucose Syrup-PD-43/63</v>
          </cell>
          <cell r="F570" t="str">
            <v>5320</v>
          </cell>
          <cell r="G570" t="str">
            <v>1</v>
          </cell>
          <cell r="H570" t="str">
            <v>1</v>
          </cell>
          <cell r="I570" t="str">
            <v>Glucose Syrup 63DE/New Plastic Drum</v>
          </cell>
          <cell r="J570" t="str">
            <v>TO</v>
          </cell>
          <cell r="K570" t="str">
            <v>0020</v>
          </cell>
          <cell r="L570" t="str">
            <v>L</v>
          </cell>
          <cell r="M570" t="str">
            <v>000000000000250164</v>
          </cell>
          <cell r="N570" t="str">
            <v>Liquozyme Supra (gallon/30kg.)</v>
          </cell>
          <cell r="O570" t="str">
            <v>KG</v>
          </cell>
          <cell r="P570">
            <v>0</v>
          </cell>
          <cell r="Q570" t="str">
            <v>01.09.2009</v>
          </cell>
          <cell r="R570" t="str">
            <v>31.12.9999</v>
          </cell>
          <cell r="S570" t="str">
            <v>500000000106</v>
          </cell>
          <cell r="T570">
            <v>0</v>
          </cell>
          <cell r="U570">
            <v>0</v>
          </cell>
          <cell r="V570" t="str">
            <v>00000002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>X</v>
          </cell>
          <cell r="AB570">
            <v>0</v>
          </cell>
          <cell r="AC570">
            <v>0</v>
          </cell>
          <cell r="AD570" t="str">
            <v>0.00</v>
          </cell>
          <cell r="AE570" t="str">
            <v>0.00</v>
          </cell>
          <cell r="AF570">
            <v>0</v>
          </cell>
          <cell r="AG570">
            <v>0</v>
          </cell>
          <cell r="AH570">
            <v>0</v>
          </cell>
          <cell r="AI570" t="str">
            <v>HMS-PD-43/63</v>
          </cell>
          <cell r="AJ570">
            <v>1000</v>
          </cell>
          <cell r="AK570">
            <v>528.63199999999995</v>
          </cell>
        </row>
        <row r="571">
          <cell r="C571" t="str">
            <v>M</v>
          </cell>
          <cell r="D571" t="str">
            <v>01660300OI</v>
          </cell>
          <cell r="E571" t="str">
            <v>Glucose Syrup-PD-43/63</v>
          </cell>
          <cell r="F571" t="str">
            <v>5320</v>
          </cell>
          <cell r="G571" t="str">
            <v>1</v>
          </cell>
          <cell r="H571" t="str">
            <v>1</v>
          </cell>
          <cell r="I571" t="str">
            <v>Glucose Syrup 63DE/New Plastic Drum</v>
          </cell>
          <cell r="J571" t="str">
            <v>TO</v>
          </cell>
          <cell r="K571" t="str">
            <v>0030</v>
          </cell>
          <cell r="L571" t="str">
            <v>L</v>
          </cell>
          <cell r="M571" t="str">
            <v>000000000000250178</v>
          </cell>
          <cell r="N571" t="str">
            <v>Enzyme Clarase L (28 kg./Gallon)</v>
          </cell>
          <cell r="O571" t="str">
            <v>KG</v>
          </cell>
          <cell r="P571">
            <v>0</v>
          </cell>
          <cell r="Q571" t="str">
            <v>01.09.2009</v>
          </cell>
          <cell r="R571" t="str">
            <v>31.12.9999</v>
          </cell>
          <cell r="S571" t="str">
            <v>500000000106</v>
          </cell>
          <cell r="T571">
            <v>0</v>
          </cell>
          <cell r="U571">
            <v>0</v>
          </cell>
          <cell r="V571" t="str">
            <v>00000003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>X</v>
          </cell>
          <cell r="AB571">
            <v>0</v>
          </cell>
          <cell r="AC571">
            <v>0</v>
          </cell>
          <cell r="AD571" t="str">
            <v>0.00</v>
          </cell>
          <cell r="AE571" t="str">
            <v>0.00</v>
          </cell>
          <cell r="AF571">
            <v>0</v>
          </cell>
          <cell r="AG571">
            <v>0</v>
          </cell>
          <cell r="AH571">
            <v>0</v>
          </cell>
          <cell r="AI571" t="str">
            <v>HMS-PD-43/63</v>
          </cell>
          <cell r="AJ571">
            <v>1000</v>
          </cell>
          <cell r="AK571">
            <v>325.98899999999998</v>
          </cell>
        </row>
        <row r="572">
          <cell r="C572" t="str">
            <v>M</v>
          </cell>
          <cell r="D572" t="str">
            <v>01660300OI</v>
          </cell>
          <cell r="E572" t="str">
            <v>Glucose Syrup-PD-43/63</v>
          </cell>
          <cell r="F572" t="str">
            <v>5320</v>
          </cell>
          <cell r="G572" t="str">
            <v>1</v>
          </cell>
          <cell r="H572" t="str">
            <v>1</v>
          </cell>
          <cell r="I572" t="str">
            <v>Glucose Syrup 63DE/New Plastic Drum</v>
          </cell>
          <cell r="J572" t="str">
            <v>TO</v>
          </cell>
          <cell r="K572" t="str">
            <v>0040</v>
          </cell>
          <cell r="L572" t="str">
            <v>L</v>
          </cell>
          <cell r="M572" t="str">
            <v>000000000000250179</v>
          </cell>
          <cell r="N572" t="str">
            <v>Enzyme Otidex L400 (28 kg./Gallon)</v>
          </cell>
          <cell r="O572" t="str">
            <v>KG</v>
          </cell>
          <cell r="P572">
            <v>0</v>
          </cell>
          <cell r="Q572" t="str">
            <v>01.09.2009</v>
          </cell>
          <cell r="R572" t="str">
            <v>31.12.9999</v>
          </cell>
          <cell r="S572" t="str">
            <v>500000000106</v>
          </cell>
          <cell r="T572">
            <v>0</v>
          </cell>
          <cell r="U572">
            <v>0</v>
          </cell>
          <cell r="V572" t="str">
            <v>00000004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>X</v>
          </cell>
          <cell r="AB572">
            <v>0</v>
          </cell>
          <cell r="AC572">
            <v>0</v>
          </cell>
          <cell r="AD572" t="str">
            <v>0.00</v>
          </cell>
          <cell r="AE572" t="str">
            <v>0.00</v>
          </cell>
          <cell r="AF572">
            <v>0</v>
          </cell>
          <cell r="AG572">
            <v>0</v>
          </cell>
          <cell r="AH572">
            <v>0</v>
          </cell>
          <cell r="AI572" t="str">
            <v>HMS-PD-43/63</v>
          </cell>
          <cell r="AJ572">
            <v>1000</v>
          </cell>
          <cell r="AK572">
            <v>176.21100000000001</v>
          </cell>
        </row>
        <row r="573">
          <cell r="C573" t="str">
            <v>M</v>
          </cell>
          <cell r="D573" t="str">
            <v>01660300OI</v>
          </cell>
          <cell r="E573" t="str">
            <v>Glucose Syrup-PD-43/63</v>
          </cell>
          <cell r="F573" t="str">
            <v>5320</v>
          </cell>
          <cell r="G573" t="str">
            <v>1</v>
          </cell>
          <cell r="H573" t="str">
            <v>1</v>
          </cell>
          <cell r="I573" t="str">
            <v>Glucose Syrup 63DE/New Plastic Drum</v>
          </cell>
          <cell r="J573" t="str">
            <v>TO</v>
          </cell>
          <cell r="K573" t="str">
            <v>0050</v>
          </cell>
          <cell r="L573" t="str">
            <v>L</v>
          </cell>
          <cell r="M573" t="str">
            <v>000000000000250152</v>
          </cell>
          <cell r="N573" t="str">
            <v>Sodium Matabisulphite 25kg.</v>
          </cell>
          <cell r="O573" t="str">
            <v>KG</v>
          </cell>
          <cell r="P573">
            <v>0</v>
          </cell>
          <cell r="Q573" t="str">
            <v>01.09.2009</v>
          </cell>
          <cell r="R573" t="str">
            <v>31.12.9999</v>
          </cell>
          <cell r="S573" t="str">
            <v>500000000106</v>
          </cell>
          <cell r="T573">
            <v>0</v>
          </cell>
          <cell r="U573">
            <v>0</v>
          </cell>
          <cell r="V573" t="str">
            <v>00000005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>X</v>
          </cell>
          <cell r="AB573">
            <v>0</v>
          </cell>
          <cell r="AC573">
            <v>0</v>
          </cell>
          <cell r="AD573" t="str">
            <v>0.00</v>
          </cell>
          <cell r="AE573" t="str">
            <v>0.00</v>
          </cell>
          <cell r="AF573">
            <v>0</v>
          </cell>
          <cell r="AG573">
            <v>0</v>
          </cell>
          <cell r="AH573">
            <v>0</v>
          </cell>
          <cell r="AI573" t="str">
            <v>HMS-PD-43/63</v>
          </cell>
          <cell r="AJ573">
            <v>1000</v>
          </cell>
          <cell r="AK573">
            <v>687.221</v>
          </cell>
        </row>
        <row r="574">
          <cell r="C574" t="str">
            <v>M</v>
          </cell>
          <cell r="D574" t="str">
            <v>01660300OI</v>
          </cell>
          <cell r="E574" t="str">
            <v>Glucose Syrup-PD-43/63</v>
          </cell>
          <cell r="F574" t="str">
            <v>5320</v>
          </cell>
          <cell r="G574" t="str">
            <v>1</v>
          </cell>
          <cell r="H574" t="str">
            <v>1</v>
          </cell>
          <cell r="I574" t="str">
            <v>Glucose Syrup 63DE/New Plastic Drum</v>
          </cell>
          <cell r="J574" t="str">
            <v>TO</v>
          </cell>
          <cell r="K574" t="str">
            <v>0060</v>
          </cell>
          <cell r="L574" t="str">
            <v>L</v>
          </cell>
          <cell r="M574" t="str">
            <v>000000000000250160</v>
          </cell>
          <cell r="N574" t="str">
            <v>Hydrochloric  Acid 35%</v>
          </cell>
          <cell r="O574" t="str">
            <v>KG</v>
          </cell>
          <cell r="P574">
            <v>0</v>
          </cell>
          <cell r="Q574" t="str">
            <v>01.09.2009</v>
          </cell>
          <cell r="R574" t="str">
            <v>31.12.9999</v>
          </cell>
          <cell r="S574" t="str">
            <v>500000000106</v>
          </cell>
          <cell r="T574">
            <v>0</v>
          </cell>
          <cell r="U574">
            <v>0</v>
          </cell>
          <cell r="V574" t="str">
            <v>00000006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>X</v>
          </cell>
          <cell r="AB574">
            <v>0</v>
          </cell>
          <cell r="AC574">
            <v>0</v>
          </cell>
          <cell r="AD574" t="str">
            <v>0.00</v>
          </cell>
          <cell r="AE574" t="str">
            <v>0.00</v>
          </cell>
          <cell r="AF574">
            <v>0</v>
          </cell>
          <cell r="AG574">
            <v>0</v>
          </cell>
          <cell r="AH574">
            <v>0</v>
          </cell>
          <cell r="AI574" t="str">
            <v>HMS-PD-43/63</v>
          </cell>
          <cell r="AJ574">
            <v>1000</v>
          </cell>
          <cell r="AK574">
            <v>39647.368000000002</v>
          </cell>
        </row>
        <row r="575">
          <cell r="C575" t="str">
            <v>M</v>
          </cell>
          <cell r="D575" t="str">
            <v>01660300OI</v>
          </cell>
          <cell r="E575" t="str">
            <v>Glucose Syrup-PD-43/63</v>
          </cell>
          <cell r="F575" t="str">
            <v>5320</v>
          </cell>
          <cell r="G575" t="str">
            <v>1</v>
          </cell>
          <cell r="H575" t="str">
            <v>1</v>
          </cell>
          <cell r="I575" t="str">
            <v>Glucose Syrup 63DE/New Plastic Drum</v>
          </cell>
          <cell r="J575" t="str">
            <v>TO</v>
          </cell>
          <cell r="K575" t="str">
            <v>0070</v>
          </cell>
          <cell r="L575" t="str">
            <v>L</v>
          </cell>
          <cell r="M575" t="str">
            <v>000000000000250187</v>
          </cell>
          <cell r="N575" t="str">
            <v>Sodium  Hydroxide (โซดาไฟ) 50%</v>
          </cell>
          <cell r="O575" t="str">
            <v>KG</v>
          </cell>
          <cell r="P575">
            <v>0</v>
          </cell>
          <cell r="Q575" t="str">
            <v>01.09.2009</v>
          </cell>
          <cell r="R575" t="str">
            <v>31.12.9999</v>
          </cell>
          <cell r="S575" t="str">
            <v>500000000106</v>
          </cell>
          <cell r="T575">
            <v>0</v>
          </cell>
          <cell r="U575">
            <v>0</v>
          </cell>
          <cell r="V575" t="str">
            <v>00000007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>X</v>
          </cell>
          <cell r="AB575">
            <v>0</v>
          </cell>
          <cell r="AC575">
            <v>0</v>
          </cell>
          <cell r="AD575" t="str">
            <v>0.00</v>
          </cell>
          <cell r="AE575" t="str">
            <v>0.00</v>
          </cell>
          <cell r="AF575">
            <v>0</v>
          </cell>
          <cell r="AG575">
            <v>0</v>
          </cell>
          <cell r="AH575">
            <v>0</v>
          </cell>
          <cell r="AI575" t="str">
            <v>HMS-PD-43/63</v>
          </cell>
          <cell r="AJ575">
            <v>1000</v>
          </cell>
          <cell r="AK575">
            <v>35242.105000000003</v>
          </cell>
        </row>
        <row r="576">
          <cell r="C576" t="str">
            <v>M</v>
          </cell>
          <cell r="D576" t="str">
            <v>01660300OI</v>
          </cell>
          <cell r="E576" t="str">
            <v>Glucose Syrup-PD-43/63</v>
          </cell>
          <cell r="F576" t="str">
            <v>5320</v>
          </cell>
          <cell r="G576" t="str">
            <v>1</v>
          </cell>
          <cell r="H576" t="str">
            <v>1</v>
          </cell>
          <cell r="I576" t="str">
            <v>Glucose Syrup 63DE/New Plastic Drum</v>
          </cell>
          <cell r="J576" t="str">
            <v>TO</v>
          </cell>
          <cell r="K576" t="str">
            <v>0080</v>
          </cell>
          <cell r="L576" t="str">
            <v>L</v>
          </cell>
          <cell r="M576" t="str">
            <v>000000000000250750</v>
          </cell>
          <cell r="N576" t="str">
            <v>Activated Carbon YL303(20kg/bag)</v>
          </cell>
          <cell r="O576" t="str">
            <v>KG</v>
          </cell>
          <cell r="P576">
            <v>0</v>
          </cell>
          <cell r="Q576" t="str">
            <v>03.01.2013</v>
          </cell>
          <cell r="R576" t="str">
            <v>31.12.9999</v>
          </cell>
          <cell r="S576" t="str">
            <v>500000000603</v>
          </cell>
          <cell r="T576">
            <v>0</v>
          </cell>
          <cell r="U576">
            <v>0</v>
          </cell>
          <cell r="V576" t="str">
            <v>00000008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>X</v>
          </cell>
          <cell r="AB576">
            <v>0</v>
          </cell>
          <cell r="AC576">
            <v>0</v>
          </cell>
          <cell r="AD576" t="str">
            <v>0.00</v>
          </cell>
          <cell r="AE576" t="str">
            <v>0.00</v>
          </cell>
          <cell r="AF576">
            <v>0</v>
          </cell>
          <cell r="AG576">
            <v>0</v>
          </cell>
          <cell r="AH576">
            <v>0</v>
          </cell>
          <cell r="AI576" t="str">
            <v>HMS-PD-43/63</v>
          </cell>
          <cell r="AJ576">
            <v>1000</v>
          </cell>
          <cell r="AK576">
            <v>675</v>
          </cell>
        </row>
        <row r="577">
          <cell r="C577" t="str">
            <v>M</v>
          </cell>
          <cell r="D577" t="str">
            <v>01660300OI</v>
          </cell>
          <cell r="E577" t="str">
            <v>Glucose Syrup-PD-43/63</v>
          </cell>
          <cell r="F577" t="str">
            <v>5320</v>
          </cell>
          <cell r="G577" t="str">
            <v>1</v>
          </cell>
          <cell r="H577" t="str">
            <v>1</v>
          </cell>
          <cell r="I577" t="str">
            <v>Glucose Syrup 63DE/New Plastic Drum</v>
          </cell>
          <cell r="J577" t="str">
            <v>TO</v>
          </cell>
          <cell r="K577" t="str">
            <v>0090</v>
          </cell>
          <cell r="L577" t="str">
            <v>L</v>
          </cell>
          <cell r="M577" t="str">
            <v>000000000000250814</v>
          </cell>
          <cell r="N577" t="str">
            <v>Filter Aid K700  20kg.</v>
          </cell>
          <cell r="O577" t="str">
            <v>KG</v>
          </cell>
          <cell r="P577">
            <v>0</v>
          </cell>
          <cell r="Q577" t="str">
            <v>14.12.2012</v>
          </cell>
          <cell r="R577" t="str">
            <v>31.12.9999</v>
          </cell>
          <cell r="S577" t="str">
            <v>500000000599</v>
          </cell>
          <cell r="T577">
            <v>0</v>
          </cell>
          <cell r="U577">
            <v>0</v>
          </cell>
          <cell r="V577" t="str">
            <v>00000009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>X</v>
          </cell>
          <cell r="AB577">
            <v>0</v>
          </cell>
          <cell r="AC577">
            <v>0</v>
          </cell>
          <cell r="AD577" t="str">
            <v>0.00</v>
          </cell>
          <cell r="AE577" t="str">
            <v>0.00</v>
          </cell>
          <cell r="AF577">
            <v>0</v>
          </cell>
          <cell r="AG577">
            <v>0</v>
          </cell>
          <cell r="AH577">
            <v>0</v>
          </cell>
          <cell r="AI577" t="str">
            <v>HMS-PD-43/63</v>
          </cell>
          <cell r="AJ577">
            <v>1000</v>
          </cell>
          <cell r="AK577">
            <v>8810.5259999999998</v>
          </cell>
        </row>
        <row r="578">
          <cell r="C578" t="str">
            <v>M</v>
          </cell>
          <cell r="D578" t="str">
            <v>01660300OI</v>
          </cell>
          <cell r="E578" t="str">
            <v>Glucose Syrup-PD-43/63</v>
          </cell>
          <cell r="F578" t="str">
            <v>5320</v>
          </cell>
          <cell r="G578" t="str">
            <v>1</v>
          </cell>
          <cell r="H578" t="str">
            <v>1</v>
          </cell>
          <cell r="I578" t="str">
            <v>Glucose Syrup 63DE/New Plastic Drum</v>
          </cell>
          <cell r="J578" t="str">
            <v>TO</v>
          </cell>
          <cell r="K578" t="str">
            <v>0100</v>
          </cell>
          <cell r="L578" t="str">
            <v>L</v>
          </cell>
          <cell r="M578" t="str">
            <v>000000000000250162</v>
          </cell>
          <cell r="N578" t="str">
            <v>Sodium  Carbonate 20 Kg./Bag</v>
          </cell>
          <cell r="O578" t="str">
            <v>KG</v>
          </cell>
          <cell r="P578">
            <v>0</v>
          </cell>
          <cell r="Q578" t="str">
            <v>01.08.2010</v>
          </cell>
          <cell r="R578" t="str">
            <v>31.12.9999</v>
          </cell>
          <cell r="S578" t="str">
            <v>500000000480</v>
          </cell>
          <cell r="T578">
            <v>0</v>
          </cell>
          <cell r="U578">
            <v>0</v>
          </cell>
          <cell r="V578" t="str">
            <v>00000010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>X</v>
          </cell>
          <cell r="AB578">
            <v>0</v>
          </cell>
          <cell r="AC578">
            <v>0</v>
          </cell>
          <cell r="AD578" t="str">
            <v>0.00</v>
          </cell>
          <cell r="AE578" t="str">
            <v>0.00</v>
          </cell>
          <cell r="AF578">
            <v>0</v>
          </cell>
          <cell r="AG578">
            <v>0</v>
          </cell>
          <cell r="AH578">
            <v>0</v>
          </cell>
          <cell r="AI578" t="str">
            <v>HMS-PD-43/63</v>
          </cell>
          <cell r="AJ578">
            <v>1000</v>
          </cell>
          <cell r="AK578">
            <v>616.73699999999997</v>
          </cell>
        </row>
        <row r="579">
          <cell r="C579" t="str">
            <v>M</v>
          </cell>
          <cell r="D579" t="str">
            <v>01660300OI</v>
          </cell>
          <cell r="E579" t="str">
            <v>Glucose Syrup-PD-43/63</v>
          </cell>
          <cell r="F579" t="str">
            <v>5320</v>
          </cell>
          <cell r="G579" t="str">
            <v>1</v>
          </cell>
          <cell r="H579" t="str">
            <v>1</v>
          </cell>
          <cell r="I579" t="str">
            <v>Glucose Syrup 63DE/New Plastic Drum</v>
          </cell>
          <cell r="J579" t="str">
            <v>TO</v>
          </cell>
          <cell r="K579" t="str">
            <v>0110</v>
          </cell>
          <cell r="L579" t="str">
            <v>L</v>
          </cell>
          <cell r="M579" t="str">
            <v>000000000000200053</v>
          </cell>
          <cell r="N579" t="str">
            <v>Treated Water</v>
          </cell>
          <cell r="O579" t="str">
            <v>M3</v>
          </cell>
          <cell r="P579" t="str">
            <v>X</v>
          </cell>
          <cell r="Q579" t="str">
            <v>01.09.2009</v>
          </cell>
          <cell r="R579" t="str">
            <v>31.12.9999</v>
          </cell>
          <cell r="S579" t="str">
            <v>500000000106</v>
          </cell>
          <cell r="T579">
            <v>0</v>
          </cell>
          <cell r="U579">
            <v>0</v>
          </cell>
          <cell r="V579" t="str">
            <v>00000011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>X</v>
          </cell>
          <cell r="AB579">
            <v>0</v>
          </cell>
          <cell r="AC579">
            <v>0</v>
          </cell>
          <cell r="AD579" t="str">
            <v>0.00</v>
          </cell>
          <cell r="AE579" t="str">
            <v>0.00</v>
          </cell>
          <cell r="AF579">
            <v>0</v>
          </cell>
          <cell r="AG579">
            <v>0</v>
          </cell>
          <cell r="AH579">
            <v>0</v>
          </cell>
          <cell r="AI579" t="str">
            <v>HMS-PD-43/63</v>
          </cell>
          <cell r="AJ579">
            <v>1000</v>
          </cell>
          <cell r="AK579">
            <v>8810.5259999999998</v>
          </cell>
        </row>
        <row r="580">
          <cell r="C580" t="str">
            <v>M</v>
          </cell>
          <cell r="D580" t="str">
            <v>01660300OI</v>
          </cell>
          <cell r="E580" t="str">
            <v>Glucose Syrup-PD-43/63</v>
          </cell>
          <cell r="F580" t="str">
            <v>5320</v>
          </cell>
          <cell r="G580" t="str">
            <v>1</v>
          </cell>
          <cell r="H580" t="str">
            <v>1</v>
          </cell>
          <cell r="I580" t="str">
            <v>Glucose Syrup 63DE/New Plastic Drum</v>
          </cell>
          <cell r="J580" t="str">
            <v>TO</v>
          </cell>
          <cell r="K580" t="str">
            <v>0120</v>
          </cell>
          <cell r="L580" t="str">
            <v>L</v>
          </cell>
          <cell r="M580" t="str">
            <v>000000000000250176</v>
          </cell>
          <cell r="N580" t="str">
            <v>Electricity</v>
          </cell>
          <cell r="O580" t="str">
            <v>KWH</v>
          </cell>
          <cell r="P580">
            <v>0</v>
          </cell>
          <cell r="Q580" t="str">
            <v>01.09.2009</v>
          </cell>
          <cell r="R580" t="str">
            <v>31.12.9999</v>
          </cell>
          <cell r="S580" t="str">
            <v>500000000106</v>
          </cell>
          <cell r="T580">
            <v>0</v>
          </cell>
          <cell r="U580">
            <v>0</v>
          </cell>
          <cell r="V580" t="str">
            <v>00000012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>X</v>
          </cell>
          <cell r="AB580">
            <v>0</v>
          </cell>
          <cell r="AC580">
            <v>0</v>
          </cell>
          <cell r="AD580" t="str">
            <v>0.00</v>
          </cell>
          <cell r="AE580" t="str">
            <v>0.00</v>
          </cell>
          <cell r="AF580">
            <v>0</v>
          </cell>
          <cell r="AG580">
            <v>0</v>
          </cell>
          <cell r="AH580">
            <v>0</v>
          </cell>
          <cell r="AI580" t="str">
            <v>HMS-PD-43/63</v>
          </cell>
          <cell r="AJ580">
            <v>1000</v>
          </cell>
          <cell r="AK580">
            <v>57268.421000000002</v>
          </cell>
        </row>
        <row r="581">
          <cell r="C581" t="str">
            <v>M</v>
          </cell>
          <cell r="D581" t="str">
            <v>01660300OI</v>
          </cell>
          <cell r="E581" t="str">
            <v>Glucose Syrup-PD-43/63</v>
          </cell>
          <cell r="F581" t="str">
            <v>5320</v>
          </cell>
          <cell r="G581" t="str">
            <v>1</v>
          </cell>
          <cell r="H581" t="str">
            <v>1</v>
          </cell>
          <cell r="I581" t="str">
            <v>Glucose Syrup 63DE/New Plastic Drum</v>
          </cell>
          <cell r="J581" t="str">
            <v>TO</v>
          </cell>
          <cell r="K581" t="str">
            <v>0130</v>
          </cell>
          <cell r="L581" t="str">
            <v>L</v>
          </cell>
          <cell r="M581" t="str">
            <v>000000000000200052</v>
          </cell>
          <cell r="N581" t="str">
            <v>Steam</v>
          </cell>
          <cell r="O581" t="str">
            <v>TO</v>
          </cell>
          <cell r="P581" t="str">
            <v>X</v>
          </cell>
          <cell r="Q581" t="str">
            <v>01.09.2009</v>
          </cell>
          <cell r="R581" t="str">
            <v>31.12.9999</v>
          </cell>
          <cell r="S581" t="str">
            <v>500000000106</v>
          </cell>
          <cell r="T581">
            <v>0</v>
          </cell>
          <cell r="U581">
            <v>0</v>
          </cell>
          <cell r="V581" t="str">
            <v>00000013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>X</v>
          </cell>
          <cell r="AB581">
            <v>0</v>
          </cell>
          <cell r="AC581">
            <v>0</v>
          </cell>
          <cell r="AD581" t="str">
            <v>0.00</v>
          </cell>
          <cell r="AE581" t="str">
            <v>0.00</v>
          </cell>
          <cell r="AF581">
            <v>0</v>
          </cell>
          <cell r="AG581">
            <v>0</v>
          </cell>
          <cell r="AH581">
            <v>0</v>
          </cell>
          <cell r="AI581" t="str">
            <v>HMS-PD-43/63</v>
          </cell>
          <cell r="AJ581">
            <v>1000</v>
          </cell>
          <cell r="AK581">
            <v>1762.105</v>
          </cell>
        </row>
        <row r="582">
          <cell r="C582" t="str">
            <v>M</v>
          </cell>
          <cell r="D582" t="str">
            <v>01660300OI</v>
          </cell>
          <cell r="E582" t="str">
            <v>Glucose Syrup-PD-43/63</v>
          </cell>
          <cell r="F582" t="str">
            <v>5320</v>
          </cell>
          <cell r="G582" t="str">
            <v>1</v>
          </cell>
          <cell r="H582" t="str">
            <v>1</v>
          </cell>
          <cell r="I582" t="str">
            <v>Glucose Syrup 63DE/New Plastic Drum</v>
          </cell>
          <cell r="J582" t="str">
            <v>TO</v>
          </cell>
          <cell r="K582" t="str">
            <v>0140</v>
          </cell>
          <cell r="L582" t="str">
            <v>L</v>
          </cell>
          <cell r="M582" t="str">
            <v>000000000000600192</v>
          </cell>
          <cell r="N582" t="str">
            <v>Plastic Drum 200 Liter HI90</v>
          </cell>
          <cell r="O582" t="str">
            <v>EA</v>
          </cell>
          <cell r="P582">
            <v>0</v>
          </cell>
          <cell r="Q582" t="str">
            <v>01.09.2009</v>
          </cell>
          <cell r="R582" t="str">
            <v>31.12.9999</v>
          </cell>
          <cell r="S582" t="str">
            <v>500000000106</v>
          </cell>
          <cell r="T582">
            <v>0</v>
          </cell>
          <cell r="U582">
            <v>0</v>
          </cell>
          <cell r="V582" t="str">
            <v>00000014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>X</v>
          </cell>
          <cell r="AB582">
            <v>0</v>
          </cell>
          <cell r="AC582">
            <v>0</v>
          </cell>
          <cell r="AD582" t="str">
            <v>0.00</v>
          </cell>
          <cell r="AE582" t="str">
            <v>0.00</v>
          </cell>
          <cell r="AF582">
            <v>0</v>
          </cell>
          <cell r="AG582">
            <v>0</v>
          </cell>
          <cell r="AH582">
            <v>0</v>
          </cell>
          <cell r="AI582" t="str">
            <v>HMS-PD-43/63</v>
          </cell>
          <cell r="AJ582">
            <v>1000</v>
          </cell>
          <cell r="AK582">
            <v>3333.3330000000001</v>
          </cell>
        </row>
        <row r="583">
          <cell r="C583" t="str">
            <v>M</v>
          </cell>
          <cell r="D583" t="str">
            <v>01660300OI</v>
          </cell>
          <cell r="E583" t="str">
            <v>Glucose Syrup-PD-43/63</v>
          </cell>
          <cell r="F583" t="str">
            <v>5320</v>
          </cell>
          <cell r="G583" t="str">
            <v>1</v>
          </cell>
          <cell r="H583" t="str">
            <v>1</v>
          </cell>
          <cell r="I583" t="str">
            <v>Glucose Syrup 63DE/New Plastic Drum</v>
          </cell>
          <cell r="J583" t="str">
            <v>TO</v>
          </cell>
          <cell r="K583" t="str">
            <v>0150</v>
          </cell>
          <cell r="L583" t="str">
            <v>L</v>
          </cell>
          <cell r="M583" t="str">
            <v>000000000000250631</v>
          </cell>
          <cell r="N583" t="str">
            <v>Activated Carbon S4W10LT-01 (20 kg/Bag)</v>
          </cell>
          <cell r="O583" t="str">
            <v>KG</v>
          </cell>
          <cell r="P583">
            <v>0</v>
          </cell>
          <cell r="Q583" t="str">
            <v>03.01.2013</v>
          </cell>
          <cell r="R583" t="str">
            <v>31.12.9999</v>
          </cell>
          <cell r="S583" t="str">
            <v>500000000603</v>
          </cell>
          <cell r="T583">
            <v>0</v>
          </cell>
          <cell r="U583">
            <v>0</v>
          </cell>
          <cell r="V583" t="str">
            <v>00000018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>X</v>
          </cell>
          <cell r="AB583">
            <v>0</v>
          </cell>
          <cell r="AC583">
            <v>0</v>
          </cell>
          <cell r="AD583" t="str">
            <v>0.00</v>
          </cell>
          <cell r="AE583" t="str">
            <v>0.00</v>
          </cell>
          <cell r="AF583">
            <v>0</v>
          </cell>
          <cell r="AG583">
            <v>0</v>
          </cell>
          <cell r="AH583">
            <v>0</v>
          </cell>
          <cell r="AI583" t="str">
            <v>HMS-PD-43/63</v>
          </cell>
          <cell r="AJ583">
            <v>1000</v>
          </cell>
          <cell r="AK583">
            <v>225</v>
          </cell>
        </row>
        <row r="584">
          <cell r="C584" t="str">
            <v>M</v>
          </cell>
          <cell r="D584" t="str">
            <v>01660300OJ</v>
          </cell>
          <cell r="E584" t="str">
            <v>Glucose Syrup-MD-43/63</v>
          </cell>
          <cell r="F584" t="str">
            <v>5320</v>
          </cell>
          <cell r="G584" t="str">
            <v>1</v>
          </cell>
          <cell r="H584" t="str">
            <v>1</v>
          </cell>
          <cell r="I584" t="str">
            <v>Glucose Syrup 63DE/New Plastic Drum</v>
          </cell>
          <cell r="J584" t="str">
            <v>TO</v>
          </cell>
          <cell r="K584" t="str">
            <v>0010</v>
          </cell>
          <cell r="L584" t="str">
            <v>L</v>
          </cell>
          <cell r="M584" t="str">
            <v>000000000000200050</v>
          </cell>
          <cell r="N584" t="str">
            <v>Slurry</v>
          </cell>
          <cell r="O584" t="str">
            <v>TO</v>
          </cell>
          <cell r="P584" t="str">
            <v>X</v>
          </cell>
          <cell r="Q584" t="str">
            <v>12.03.2010</v>
          </cell>
          <cell r="R584" t="str">
            <v>31.12.9999</v>
          </cell>
          <cell r="S584">
            <v>0</v>
          </cell>
          <cell r="T584">
            <v>0</v>
          </cell>
          <cell r="U584">
            <v>0</v>
          </cell>
          <cell r="V584" t="str">
            <v>00000001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>X</v>
          </cell>
          <cell r="AB584">
            <v>0</v>
          </cell>
          <cell r="AC584">
            <v>0</v>
          </cell>
          <cell r="AD584" t="str">
            <v>0.00</v>
          </cell>
          <cell r="AE584" t="str">
            <v>0.00</v>
          </cell>
          <cell r="AF584">
            <v>0</v>
          </cell>
          <cell r="AG584">
            <v>0</v>
          </cell>
          <cell r="AH584">
            <v>0</v>
          </cell>
          <cell r="AI584" t="str">
            <v>HMS-PD-43/63</v>
          </cell>
          <cell r="AJ584">
            <v>1000</v>
          </cell>
          <cell r="AK584">
            <v>1915.3320000000001</v>
          </cell>
        </row>
        <row r="585">
          <cell r="C585" t="str">
            <v>M</v>
          </cell>
          <cell r="D585" t="str">
            <v>01660300OJ</v>
          </cell>
          <cell r="E585" t="str">
            <v>Glucose Syrup-MD-43/63</v>
          </cell>
          <cell r="F585" t="str">
            <v>5320</v>
          </cell>
          <cell r="G585" t="str">
            <v>1</v>
          </cell>
          <cell r="H585" t="str">
            <v>1</v>
          </cell>
          <cell r="I585" t="str">
            <v>Glucose Syrup 63DE/New Plastic Drum</v>
          </cell>
          <cell r="J585" t="str">
            <v>TO</v>
          </cell>
          <cell r="K585" t="str">
            <v>0020</v>
          </cell>
          <cell r="L585" t="str">
            <v>L</v>
          </cell>
          <cell r="M585" t="str">
            <v>000000000000250164</v>
          </cell>
          <cell r="N585" t="str">
            <v>Liquozyme Supra (gallon/30kg.)</v>
          </cell>
          <cell r="O585" t="str">
            <v>KG</v>
          </cell>
          <cell r="P585">
            <v>0</v>
          </cell>
          <cell r="Q585" t="str">
            <v>12.03.2010</v>
          </cell>
          <cell r="R585" t="str">
            <v>31.12.9999</v>
          </cell>
          <cell r="S585">
            <v>0</v>
          </cell>
          <cell r="T585">
            <v>0</v>
          </cell>
          <cell r="U585">
            <v>0</v>
          </cell>
          <cell r="V585" t="str">
            <v>00000002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>X</v>
          </cell>
          <cell r="AB585">
            <v>0</v>
          </cell>
          <cell r="AC585">
            <v>0</v>
          </cell>
          <cell r="AD585" t="str">
            <v>0.00</v>
          </cell>
          <cell r="AE585" t="str">
            <v>0.00</v>
          </cell>
          <cell r="AF585">
            <v>0</v>
          </cell>
          <cell r="AG585">
            <v>0</v>
          </cell>
          <cell r="AH585">
            <v>0</v>
          </cell>
          <cell r="AI585" t="str">
            <v>HMS-PD-43/63</v>
          </cell>
          <cell r="AJ585">
            <v>1000</v>
          </cell>
          <cell r="AK585">
            <v>528.63199999999995</v>
          </cell>
        </row>
        <row r="586">
          <cell r="C586" t="str">
            <v>M</v>
          </cell>
          <cell r="D586" t="str">
            <v>01660300OJ</v>
          </cell>
          <cell r="E586" t="str">
            <v>Glucose Syrup-MD-43/63</v>
          </cell>
          <cell r="F586" t="str">
            <v>5320</v>
          </cell>
          <cell r="G586" t="str">
            <v>1</v>
          </cell>
          <cell r="H586" t="str">
            <v>1</v>
          </cell>
          <cell r="I586" t="str">
            <v>Glucose Syrup 63DE/New Plastic Drum</v>
          </cell>
          <cell r="J586" t="str">
            <v>TO</v>
          </cell>
          <cell r="K586" t="str">
            <v>0030</v>
          </cell>
          <cell r="L586" t="str">
            <v>L</v>
          </cell>
          <cell r="M586" t="str">
            <v>000000000000250178</v>
          </cell>
          <cell r="N586" t="str">
            <v>Enzyme Clarase L (28 kg./Gallon)</v>
          </cell>
          <cell r="O586" t="str">
            <v>KG</v>
          </cell>
          <cell r="P586">
            <v>0</v>
          </cell>
          <cell r="Q586" t="str">
            <v>12.03.2010</v>
          </cell>
          <cell r="R586" t="str">
            <v>31.12.9999</v>
          </cell>
          <cell r="S586">
            <v>0</v>
          </cell>
          <cell r="T586">
            <v>0</v>
          </cell>
          <cell r="U586">
            <v>0</v>
          </cell>
          <cell r="V586" t="str">
            <v>00000003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>X</v>
          </cell>
          <cell r="AB586">
            <v>0</v>
          </cell>
          <cell r="AC586">
            <v>0</v>
          </cell>
          <cell r="AD586" t="str">
            <v>0.00</v>
          </cell>
          <cell r="AE586" t="str">
            <v>0.00</v>
          </cell>
          <cell r="AF586">
            <v>0</v>
          </cell>
          <cell r="AG586">
            <v>0</v>
          </cell>
          <cell r="AH586">
            <v>0</v>
          </cell>
          <cell r="AI586" t="str">
            <v>HMS-PD-43/63</v>
          </cell>
          <cell r="AJ586">
            <v>1000</v>
          </cell>
          <cell r="AK586">
            <v>325.98899999999998</v>
          </cell>
        </row>
        <row r="587">
          <cell r="C587" t="str">
            <v>M</v>
          </cell>
          <cell r="D587" t="str">
            <v>01660300OJ</v>
          </cell>
          <cell r="E587" t="str">
            <v>Glucose Syrup-MD-43/63</v>
          </cell>
          <cell r="F587" t="str">
            <v>5320</v>
          </cell>
          <cell r="G587" t="str">
            <v>1</v>
          </cell>
          <cell r="H587" t="str">
            <v>1</v>
          </cell>
          <cell r="I587" t="str">
            <v>Glucose Syrup 63DE/New Plastic Drum</v>
          </cell>
          <cell r="J587" t="str">
            <v>TO</v>
          </cell>
          <cell r="K587" t="str">
            <v>0040</v>
          </cell>
          <cell r="L587" t="str">
            <v>L</v>
          </cell>
          <cell r="M587" t="str">
            <v>000000000000250179</v>
          </cell>
          <cell r="N587" t="str">
            <v>Enzyme Otidex L400 (28 kg./Gallon)</v>
          </cell>
          <cell r="O587" t="str">
            <v>KG</v>
          </cell>
          <cell r="P587">
            <v>0</v>
          </cell>
          <cell r="Q587" t="str">
            <v>12.03.2010</v>
          </cell>
          <cell r="R587" t="str">
            <v>31.12.9999</v>
          </cell>
          <cell r="S587">
            <v>0</v>
          </cell>
          <cell r="T587">
            <v>0</v>
          </cell>
          <cell r="U587">
            <v>0</v>
          </cell>
          <cell r="V587" t="str">
            <v>00000004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>X</v>
          </cell>
          <cell r="AB587">
            <v>0</v>
          </cell>
          <cell r="AC587">
            <v>0</v>
          </cell>
          <cell r="AD587" t="str">
            <v>0.00</v>
          </cell>
          <cell r="AE587" t="str">
            <v>0.00</v>
          </cell>
          <cell r="AF587">
            <v>0</v>
          </cell>
          <cell r="AG587">
            <v>0</v>
          </cell>
          <cell r="AH587">
            <v>0</v>
          </cell>
          <cell r="AI587" t="str">
            <v>HMS-PD-43/63</v>
          </cell>
          <cell r="AJ587">
            <v>1000</v>
          </cell>
          <cell r="AK587">
            <v>176.21100000000001</v>
          </cell>
        </row>
        <row r="588">
          <cell r="C588" t="str">
            <v>M</v>
          </cell>
          <cell r="D588" t="str">
            <v>01660300OJ</v>
          </cell>
          <cell r="E588" t="str">
            <v>Glucose Syrup-MD-43/63</v>
          </cell>
          <cell r="F588" t="str">
            <v>5320</v>
          </cell>
          <cell r="G588" t="str">
            <v>1</v>
          </cell>
          <cell r="H588" t="str">
            <v>1</v>
          </cell>
          <cell r="I588" t="str">
            <v>Glucose Syrup 63DE/New Plastic Drum</v>
          </cell>
          <cell r="J588" t="str">
            <v>TO</v>
          </cell>
          <cell r="K588" t="str">
            <v>0050</v>
          </cell>
          <cell r="L588" t="str">
            <v>L</v>
          </cell>
          <cell r="M588" t="str">
            <v>000000000000250152</v>
          </cell>
          <cell r="N588" t="str">
            <v>Sodium Matabisulphite 25kg.</v>
          </cell>
          <cell r="O588" t="str">
            <v>KG</v>
          </cell>
          <cell r="P588">
            <v>0</v>
          </cell>
          <cell r="Q588" t="str">
            <v>12.03.2010</v>
          </cell>
          <cell r="R588" t="str">
            <v>31.12.9999</v>
          </cell>
          <cell r="S588">
            <v>0</v>
          </cell>
          <cell r="T588">
            <v>0</v>
          </cell>
          <cell r="U588">
            <v>0</v>
          </cell>
          <cell r="V588" t="str">
            <v>00000005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>X</v>
          </cell>
          <cell r="AB588">
            <v>0</v>
          </cell>
          <cell r="AC588">
            <v>0</v>
          </cell>
          <cell r="AD588" t="str">
            <v>0.00</v>
          </cell>
          <cell r="AE588" t="str">
            <v>0.00</v>
          </cell>
          <cell r="AF588">
            <v>0</v>
          </cell>
          <cell r="AG588">
            <v>0</v>
          </cell>
          <cell r="AH588">
            <v>0</v>
          </cell>
          <cell r="AI588" t="str">
            <v>HMS-PD-43/63</v>
          </cell>
          <cell r="AJ588">
            <v>1000</v>
          </cell>
          <cell r="AK588">
            <v>687.221</v>
          </cell>
        </row>
        <row r="589">
          <cell r="C589" t="str">
            <v>M</v>
          </cell>
          <cell r="D589" t="str">
            <v>01660300OJ</v>
          </cell>
          <cell r="E589" t="str">
            <v>Glucose Syrup-MD-43/63</v>
          </cell>
          <cell r="F589" t="str">
            <v>5320</v>
          </cell>
          <cell r="G589" t="str">
            <v>1</v>
          </cell>
          <cell r="H589" t="str">
            <v>1</v>
          </cell>
          <cell r="I589" t="str">
            <v>Glucose Syrup 63DE/New Plastic Drum</v>
          </cell>
          <cell r="J589" t="str">
            <v>TO</v>
          </cell>
          <cell r="K589" t="str">
            <v>0060</v>
          </cell>
          <cell r="L589" t="str">
            <v>L</v>
          </cell>
          <cell r="M589" t="str">
            <v>000000000000250160</v>
          </cell>
          <cell r="N589" t="str">
            <v>Hydrochloric  Acid 35%</v>
          </cell>
          <cell r="O589" t="str">
            <v>KG</v>
          </cell>
          <cell r="P589">
            <v>0</v>
          </cell>
          <cell r="Q589" t="str">
            <v>12.03.2010</v>
          </cell>
          <cell r="R589" t="str">
            <v>31.12.9999</v>
          </cell>
          <cell r="S589">
            <v>0</v>
          </cell>
          <cell r="T589">
            <v>0</v>
          </cell>
          <cell r="U589">
            <v>0</v>
          </cell>
          <cell r="V589" t="str">
            <v>00000006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>X</v>
          </cell>
          <cell r="AB589">
            <v>0</v>
          </cell>
          <cell r="AC589">
            <v>0</v>
          </cell>
          <cell r="AD589" t="str">
            <v>0.00</v>
          </cell>
          <cell r="AE589" t="str">
            <v>0.00</v>
          </cell>
          <cell r="AF589">
            <v>0</v>
          </cell>
          <cell r="AG589">
            <v>0</v>
          </cell>
          <cell r="AH589">
            <v>0</v>
          </cell>
          <cell r="AI589" t="str">
            <v>HMS-PD-43/63</v>
          </cell>
          <cell r="AJ589">
            <v>1000</v>
          </cell>
          <cell r="AK589">
            <v>39647.368000000002</v>
          </cell>
        </row>
        <row r="590">
          <cell r="C590" t="str">
            <v>M</v>
          </cell>
          <cell r="D590" t="str">
            <v>01660300OJ</v>
          </cell>
          <cell r="E590" t="str">
            <v>Glucose Syrup-MD-43/63</v>
          </cell>
          <cell r="F590" t="str">
            <v>5320</v>
          </cell>
          <cell r="G590" t="str">
            <v>1</v>
          </cell>
          <cell r="H590" t="str">
            <v>1</v>
          </cell>
          <cell r="I590" t="str">
            <v>Glucose Syrup 63DE/New Plastic Drum</v>
          </cell>
          <cell r="J590" t="str">
            <v>TO</v>
          </cell>
          <cell r="K590" t="str">
            <v>0070</v>
          </cell>
          <cell r="L590" t="str">
            <v>L</v>
          </cell>
          <cell r="M590" t="str">
            <v>000000000000250187</v>
          </cell>
          <cell r="N590" t="str">
            <v>Sodium  Hydroxide (โซดาไฟ) 50%</v>
          </cell>
          <cell r="O590" t="str">
            <v>KG</v>
          </cell>
          <cell r="P590">
            <v>0</v>
          </cell>
          <cell r="Q590" t="str">
            <v>12.03.2010</v>
          </cell>
          <cell r="R590" t="str">
            <v>31.12.9999</v>
          </cell>
          <cell r="S590">
            <v>0</v>
          </cell>
          <cell r="T590">
            <v>0</v>
          </cell>
          <cell r="U590">
            <v>0</v>
          </cell>
          <cell r="V590" t="str">
            <v>00000007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>X</v>
          </cell>
          <cell r="AB590">
            <v>0</v>
          </cell>
          <cell r="AC590">
            <v>0</v>
          </cell>
          <cell r="AD590" t="str">
            <v>0.00</v>
          </cell>
          <cell r="AE590" t="str">
            <v>0.00</v>
          </cell>
          <cell r="AF590">
            <v>0</v>
          </cell>
          <cell r="AG590">
            <v>0</v>
          </cell>
          <cell r="AH590">
            <v>0</v>
          </cell>
          <cell r="AI590" t="str">
            <v>HMS-PD-43/63</v>
          </cell>
          <cell r="AJ590">
            <v>1000</v>
          </cell>
          <cell r="AK590">
            <v>35242.105000000003</v>
          </cell>
        </row>
        <row r="591">
          <cell r="C591" t="str">
            <v>M</v>
          </cell>
          <cell r="D591" t="str">
            <v>01660300OJ</v>
          </cell>
          <cell r="E591" t="str">
            <v>Glucose Syrup-MD-43/63</v>
          </cell>
          <cell r="F591" t="str">
            <v>5320</v>
          </cell>
          <cell r="G591" t="str">
            <v>1</v>
          </cell>
          <cell r="H591" t="str">
            <v>1</v>
          </cell>
          <cell r="I591" t="str">
            <v>Glucose Syrup 63DE/New Plastic Drum</v>
          </cell>
          <cell r="J591" t="str">
            <v>TO</v>
          </cell>
          <cell r="K591" t="str">
            <v>0080</v>
          </cell>
          <cell r="L591" t="str">
            <v>L</v>
          </cell>
          <cell r="M591" t="str">
            <v>000000000000250750</v>
          </cell>
          <cell r="N591" t="str">
            <v>Activated Carbon YL303(20kg/bag)</v>
          </cell>
          <cell r="O591" t="str">
            <v>KG</v>
          </cell>
          <cell r="P591">
            <v>0</v>
          </cell>
          <cell r="Q591" t="str">
            <v>06.12.2012</v>
          </cell>
          <cell r="R591" t="str">
            <v>31.12.9999</v>
          </cell>
          <cell r="S591" t="str">
            <v>500000000598</v>
          </cell>
          <cell r="T591">
            <v>0</v>
          </cell>
          <cell r="U591">
            <v>0</v>
          </cell>
          <cell r="V591" t="str">
            <v>00000008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>X</v>
          </cell>
          <cell r="AB591">
            <v>0</v>
          </cell>
          <cell r="AC591">
            <v>0</v>
          </cell>
          <cell r="AD591" t="str">
            <v>0.00</v>
          </cell>
          <cell r="AE591" t="str">
            <v>0.00</v>
          </cell>
          <cell r="AF591">
            <v>0</v>
          </cell>
          <cell r="AG591">
            <v>0</v>
          </cell>
          <cell r="AH591">
            <v>0</v>
          </cell>
          <cell r="AI591" t="str">
            <v>HMS-PD-43/63</v>
          </cell>
          <cell r="AJ591">
            <v>1000</v>
          </cell>
          <cell r="AK591">
            <v>700</v>
          </cell>
        </row>
        <row r="592">
          <cell r="C592" t="str">
            <v>M</v>
          </cell>
          <cell r="D592" t="str">
            <v>01660300OJ</v>
          </cell>
          <cell r="E592" t="str">
            <v>Glucose Syrup-MD-43/63</v>
          </cell>
          <cell r="F592" t="str">
            <v>5320</v>
          </cell>
          <cell r="G592" t="str">
            <v>1</v>
          </cell>
          <cell r="H592" t="str">
            <v>1</v>
          </cell>
          <cell r="I592" t="str">
            <v>Glucose Syrup 63DE/New Plastic Drum</v>
          </cell>
          <cell r="J592" t="str">
            <v>TO</v>
          </cell>
          <cell r="K592" t="str">
            <v>0090</v>
          </cell>
          <cell r="L592" t="str">
            <v>L</v>
          </cell>
          <cell r="M592" t="str">
            <v>000000000000250184</v>
          </cell>
          <cell r="N592" t="str">
            <v>Filter  Aid Celatom FW-14  20kg.</v>
          </cell>
          <cell r="O592" t="str">
            <v>KG</v>
          </cell>
          <cell r="P592">
            <v>0</v>
          </cell>
          <cell r="Q592" t="str">
            <v>12.03.2010</v>
          </cell>
          <cell r="R592" t="str">
            <v>31.12.9999</v>
          </cell>
          <cell r="S592">
            <v>0</v>
          </cell>
          <cell r="T592">
            <v>0</v>
          </cell>
          <cell r="U592">
            <v>0</v>
          </cell>
          <cell r="V592" t="str">
            <v>00000009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>X</v>
          </cell>
          <cell r="AB592">
            <v>0</v>
          </cell>
          <cell r="AC592">
            <v>0</v>
          </cell>
          <cell r="AD592" t="str">
            <v>0.00</v>
          </cell>
          <cell r="AE592" t="str">
            <v>0.00</v>
          </cell>
          <cell r="AF592">
            <v>0</v>
          </cell>
          <cell r="AG592">
            <v>0</v>
          </cell>
          <cell r="AH592">
            <v>0</v>
          </cell>
          <cell r="AI592" t="str">
            <v>HMS-PD-43/63</v>
          </cell>
          <cell r="AJ592">
            <v>1000</v>
          </cell>
          <cell r="AK592">
            <v>8810.5259999999998</v>
          </cell>
        </row>
        <row r="593">
          <cell r="C593" t="str">
            <v>M</v>
          </cell>
          <cell r="D593" t="str">
            <v>01660300OJ</v>
          </cell>
          <cell r="E593" t="str">
            <v>Glucose Syrup-MD-43/63</v>
          </cell>
          <cell r="F593" t="str">
            <v>5320</v>
          </cell>
          <cell r="G593" t="str">
            <v>1</v>
          </cell>
          <cell r="H593" t="str">
            <v>1</v>
          </cell>
          <cell r="I593" t="str">
            <v>Glucose Syrup 63DE/New Plastic Drum</v>
          </cell>
          <cell r="J593" t="str">
            <v>TO</v>
          </cell>
          <cell r="K593" t="str">
            <v>0100</v>
          </cell>
          <cell r="L593" t="str">
            <v>L</v>
          </cell>
          <cell r="M593" t="str">
            <v>000000000000250162</v>
          </cell>
          <cell r="N593" t="str">
            <v>Sodium  Carbonate 20 Kg./Bag</v>
          </cell>
          <cell r="O593" t="str">
            <v>KG</v>
          </cell>
          <cell r="P593">
            <v>0</v>
          </cell>
          <cell r="Q593" t="str">
            <v>01.08.2010</v>
          </cell>
          <cell r="R593" t="str">
            <v>31.12.9999</v>
          </cell>
          <cell r="S593" t="str">
            <v>500000000480</v>
          </cell>
          <cell r="T593">
            <v>0</v>
          </cell>
          <cell r="U593">
            <v>0</v>
          </cell>
          <cell r="V593" t="str">
            <v>00000010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>X</v>
          </cell>
          <cell r="AB593">
            <v>0</v>
          </cell>
          <cell r="AC593">
            <v>0</v>
          </cell>
          <cell r="AD593" t="str">
            <v>0.00</v>
          </cell>
          <cell r="AE593" t="str">
            <v>0.00</v>
          </cell>
          <cell r="AF593">
            <v>0</v>
          </cell>
          <cell r="AG593">
            <v>0</v>
          </cell>
          <cell r="AH593">
            <v>0</v>
          </cell>
          <cell r="AI593" t="str">
            <v>HMS-PD-43/63</v>
          </cell>
          <cell r="AJ593">
            <v>1000</v>
          </cell>
          <cell r="AK593">
            <v>616.73699999999997</v>
          </cell>
        </row>
        <row r="594">
          <cell r="C594" t="str">
            <v>M</v>
          </cell>
          <cell r="D594" t="str">
            <v>01660300OJ</v>
          </cell>
          <cell r="E594" t="str">
            <v>Glucose Syrup-MD-43/63</v>
          </cell>
          <cell r="F594" t="str">
            <v>5320</v>
          </cell>
          <cell r="G594" t="str">
            <v>1</v>
          </cell>
          <cell r="H594" t="str">
            <v>1</v>
          </cell>
          <cell r="I594" t="str">
            <v>Glucose Syrup 63DE/New Plastic Drum</v>
          </cell>
          <cell r="J594" t="str">
            <v>TO</v>
          </cell>
          <cell r="K594" t="str">
            <v>0110</v>
          </cell>
          <cell r="L594" t="str">
            <v>L</v>
          </cell>
          <cell r="M594" t="str">
            <v>000000000000200053</v>
          </cell>
          <cell r="N594" t="str">
            <v>Treated Water</v>
          </cell>
          <cell r="O594" t="str">
            <v>M3</v>
          </cell>
          <cell r="P594" t="str">
            <v>X</v>
          </cell>
          <cell r="Q594" t="str">
            <v>12.03.2010</v>
          </cell>
          <cell r="R594" t="str">
            <v>31.12.9999</v>
          </cell>
          <cell r="S594">
            <v>0</v>
          </cell>
          <cell r="T594">
            <v>0</v>
          </cell>
          <cell r="U594">
            <v>0</v>
          </cell>
          <cell r="V594" t="str">
            <v>00000011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>X</v>
          </cell>
          <cell r="AB594">
            <v>0</v>
          </cell>
          <cell r="AC594">
            <v>0</v>
          </cell>
          <cell r="AD594" t="str">
            <v>0.00</v>
          </cell>
          <cell r="AE594" t="str">
            <v>0.00</v>
          </cell>
          <cell r="AF594">
            <v>0</v>
          </cell>
          <cell r="AG594">
            <v>0</v>
          </cell>
          <cell r="AH594">
            <v>0</v>
          </cell>
          <cell r="AI594" t="str">
            <v>HMS-PD-43/63</v>
          </cell>
          <cell r="AJ594">
            <v>1000</v>
          </cell>
          <cell r="AK594">
            <v>8810.5259999999998</v>
          </cell>
        </row>
        <row r="595">
          <cell r="C595" t="str">
            <v>M</v>
          </cell>
          <cell r="D595" t="str">
            <v>01660300OJ</v>
          </cell>
          <cell r="E595" t="str">
            <v>Glucose Syrup-MD-43/63</v>
          </cell>
          <cell r="F595" t="str">
            <v>5320</v>
          </cell>
          <cell r="G595" t="str">
            <v>1</v>
          </cell>
          <cell r="H595" t="str">
            <v>1</v>
          </cell>
          <cell r="I595" t="str">
            <v>Glucose Syrup 63DE/New Plastic Drum</v>
          </cell>
          <cell r="J595" t="str">
            <v>TO</v>
          </cell>
          <cell r="K595" t="str">
            <v>0120</v>
          </cell>
          <cell r="L595" t="str">
            <v>L</v>
          </cell>
          <cell r="M595" t="str">
            <v>000000000000250176</v>
          </cell>
          <cell r="N595" t="str">
            <v>Electricity</v>
          </cell>
          <cell r="O595" t="str">
            <v>KWH</v>
          </cell>
          <cell r="P595">
            <v>0</v>
          </cell>
          <cell r="Q595" t="str">
            <v>12.03.2010</v>
          </cell>
          <cell r="R595" t="str">
            <v>31.12.9999</v>
          </cell>
          <cell r="S595">
            <v>0</v>
          </cell>
          <cell r="T595">
            <v>0</v>
          </cell>
          <cell r="U595">
            <v>0</v>
          </cell>
          <cell r="V595" t="str">
            <v>00000012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>X</v>
          </cell>
          <cell r="AB595">
            <v>0</v>
          </cell>
          <cell r="AC595">
            <v>0</v>
          </cell>
          <cell r="AD595" t="str">
            <v>0.00</v>
          </cell>
          <cell r="AE595" t="str">
            <v>0.00</v>
          </cell>
          <cell r="AF595">
            <v>0</v>
          </cell>
          <cell r="AG595">
            <v>0</v>
          </cell>
          <cell r="AH595">
            <v>0</v>
          </cell>
          <cell r="AI595" t="str">
            <v>HMS-PD-43/63</v>
          </cell>
          <cell r="AJ595">
            <v>1000</v>
          </cell>
          <cell r="AK595">
            <v>57268.421000000002</v>
          </cell>
        </row>
        <row r="596">
          <cell r="C596" t="str">
            <v>M</v>
          </cell>
          <cell r="D596" t="str">
            <v>01660300OJ</v>
          </cell>
          <cell r="E596" t="str">
            <v>Glucose Syrup-MD-43/63</v>
          </cell>
          <cell r="F596" t="str">
            <v>5320</v>
          </cell>
          <cell r="G596" t="str">
            <v>1</v>
          </cell>
          <cell r="H596" t="str">
            <v>1</v>
          </cell>
          <cell r="I596" t="str">
            <v>Glucose Syrup 63DE/New Plastic Drum</v>
          </cell>
          <cell r="J596" t="str">
            <v>TO</v>
          </cell>
          <cell r="K596" t="str">
            <v>0130</v>
          </cell>
          <cell r="L596" t="str">
            <v>L</v>
          </cell>
          <cell r="M596" t="str">
            <v>000000000000200052</v>
          </cell>
          <cell r="N596" t="str">
            <v>Steam</v>
          </cell>
          <cell r="O596" t="str">
            <v>TO</v>
          </cell>
          <cell r="P596" t="str">
            <v>X</v>
          </cell>
          <cell r="Q596" t="str">
            <v>12.03.2010</v>
          </cell>
          <cell r="R596" t="str">
            <v>31.12.9999</v>
          </cell>
          <cell r="S596">
            <v>0</v>
          </cell>
          <cell r="T596">
            <v>0</v>
          </cell>
          <cell r="U596">
            <v>0</v>
          </cell>
          <cell r="V596" t="str">
            <v>00000013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>X</v>
          </cell>
          <cell r="AB596">
            <v>0</v>
          </cell>
          <cell r="AC596">
            <v>0</v>
          </cell>
          <cell r="AD596" t="str">
            <v>0.00</v>
          </cell>
          <cell r="AE596" t="str">
            <v>0.00</v>
          </cell>
          <cell r="AF596">
            <v>0</v>
          </cell>
          <cell r="AG596">
            <v>0</v>
          </cell>
          <cell r="AH596">
            <v>0</v>
          </cell>
          <cell r="AI596" t="str">
            <v>HMS-PD-43/63</v>
          </cell>
          <cell r="AJ596">
            <v>1000</v>
          </cell>
          <cell r="AK596">
            <v>1762.105</v>
          </cell>
        </row>
        <row r="597">
          <cell r="C597" t="str">
            <v>M</v>
          </cell>
          <cell r="D597" t="str">
            <v>01660300OJ</v>
          </cell>
          <cell r="E597" t="str">
            <v>Glucose Syrup-MD-43/63</v>
          </cell>
          <cell r="F597" t="str">
            <v>5320</v>
          </cell>
          <cell r="G597" t="str">
            <v>1</v>
          </cell>
          <cell r="H597" t="str">
            <v>1</v>
          </cell>
          <cell r="I597" t="str">
            <v>Glucose Syrup 63DE/New Plastic Drum</v>
          </cell>
          <cell r="J597" t="str">
            <v>TO</v>
          </cell>
          <cell r="K597" t="str">
            <v>0140</v>
          </cell>
          <cell r="L597" t="str">
            <v>L</v>
          </cell>
          <cell r="M597" t="str">
            <v>000000000000600196</v>
          </cell>
          <cell r="N597" t="str">
            <v>Steel Drum 200 Lt. 2 Hole + Buker cover</v>
          </cell>
          <cell r="O597" t="str">
            <v>EA</v>
          </cell>
          <cell r="P597">
            <v>0</v>
          </cell>
          <cell r="Q597" t="str">
            <v>12.03.2010</v>
          </cell>
          <cell r="R597" t="str">
            <v>31.12.9999</v>
          </cell>
          <cell r="S597">
            <v>0</v>
          </cell>
          <cell r="T597">
            <v>0</v>
          </cell>
          <cell r="U597">
            <v>0</v>
          </cell>
          <cell r="V597" t="str">
            <v>00000014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>X</v>
          </cell>
          <cell r="AB597">
            <v>0</v>
          </cell>
          <cell r="AC597">
            <v>0</v>
          </cell>
          <cell r="AD597" t="str">
            <v>0.00</v>
          </cell>
          <cell r="AE597" t="str">
            <v>0.00</v>
          </cell>
          <cell r="AF597">
            <v>0</v>
          </cell>
          <cell r="AG597">
            <v>0</v>
          </cell>
          <cell r="AH597">
            <v>0</v>
          </cell>
          <cell r="AI597" t="str">
            <v>HMS-PD-43/63</v>
          </cell>
          <cell r="AJ597">
            <v>1000</v>
          </cell>
          <cell r="AK597">
            <v>3333.3330000000001</v>
          </cell>
        </row>
        <row r="598">
          <cell r="C598" t="str">
            <v>M</v>
          </cell>
          <cell r="D598" t="str">
            <v>01660300TH</v>
          </cell>
          <cell r="E598" t="str">
            <v>Glucose Syrup-IBC-43/63-01</v>
          </cell>
          <cell r="F598" t="str">
            <v>5320</v>
          </cell>
          <cell r="G598" t="str">
            <v>1</v>
          </cell>
          <cell r="H598" t="str">
            <v>1</v>
          </cell>
          <cell r="I598" t="str">
            <v>HMS-IBC-43/63-01</v>
          </cell>
          <cell r="J598" t="str">
            <v>TO</v>
          </cell>
          <cell r="K598" t="str">
            <v>0010</v>
          </cell>
          <cell r="L598" t="str">
            <v>L</v>
          </cell>
          <cell r="M598" t="str">
            <v>000000000000200050</v>
          </cell>
          <cell r="N598" t="str">
            <v>Slurry</v>
          </cell>
          <cell r="O598" t="str">
            <v>TO</v>
          </cell>
          <cell r="P598" t="str">
            <v>X</v>
          </cell>
          <cell r="Q598" t="str">
            <v>01.09.2009</v>
          </cell>
          <cell r="R598" t="str">
            <v>31.12.9999</v>
          </cell>
          <cell r="S598" t="str">
            <v>500000000106</v>
          </cell>
          <cell r="T598">
            <v>0</v>
          </cell>
          <cell r="U598">
            <v>0</v>
          </cell>
          <cell r="V598" t="str">
            <v>00000001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>X</v>
          </cell>
          <cell r="AB598">
            <v>0</v>
          </cell>
          <cell r="AC598">
            <v>0</v>
          </cell>
          <cell r="AD598" t="str">
            <v>0.00</v>
          </cell>
          <cell r="AE598" t="str">
            <v>0.00</v>
          </cell>
          <cell r="AF598">
            <v>0</v>
          </cell>
          <cell r="AG598">
            <v>0</v>
          </cell>
          <cell r="AH598">
            <v>0</v>
          </cell>
          <cell r="AI598" t="str">
            <v>HMS-IBC-43/63-01</v>
          </cell>
          <cell r="AJ598">
            <v>1000</v>
          </cell>
          <cell r="AK598">
            <v>1787.1849999999999</v>
          </cell>
        </row>
        <row r="599">
          <cell r="C599" t="str">
            <v>M</v>
          </cell>
          <cell r="D599" t="str">
            <v>01660300TH</v>
          </cell>
          <cell r="E599" t="str">
            <v>Glucose Syrup-IBC-43/63-01</v>
          </cell>
          <cell r="F599" t="str">
            <v>5320</v>
          </cell>
          <cell r="G599" t="str">
            <v>1</v>
          </cell>
          <cell r="H599" t="str">
            <v>1</v>
          </cell>
          <cell r="I599" t="str">
            <v>HMS-IBC-43/63-01</v>
          </cell>
          <cell r="J599" t="str">
            <v>TO</v>
          </cell>
          <cell r="K599" t="str">
            <v>0020</v>
          </cell>
          <cell r="L599" t="str">
            <v>L</v>
          </cell>
          <cell r="M599" t="str">
            <v>000000000000250164</v>
          </cell>
          <cell r="N599" t="str">
            <v>Liquozyme Supra (gallon/30kg.)</v>
          </cell>
          <cell r="O599" t="str">
            <v>KG</v>
          </cell>
          <cell r="P599">
            <v>0</v>
          </cell>
          <cell r="Q599" t="str">
            <v>01.09.2009</v>
          </cell>
          <cell r="R599" t="str">
            <v>31.12.9999</v>
          </cell>
          <cell r="S599" t="str">
            <v>500000000106</v>
          </cell>
          <cell r="T599">
            <v>0</v>
          </cell>
          <cell r="U599">
            <v>0</v>
          </cell>
          <cell r="V599" t="str">
            <v>00000002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>X</v>
          </cell>
          <cell r="AB599">
            <v>0</v>
          </cell>
          <cell r="AC599">
            <v>0</v>
          </cell>
          <cell r="AD599" t="str">
            <v>0.00</v>
          </cell>
          <cell r="AE599" t="str">
            <v>0.00</v>
          </cell>
          <cell r="AF599">
            <v>0</v>
          </cell>
          <cell r="AG599">
            <v>0</v>
          </cell>
          <cell r="AH599">
            <v>0</v>
          </cell>
          <cell r="AI599" t="str">
            <v>HMS-IBC-43/63-01</v>
          </cell>
          <cell r="AJ599">
            <v>1000</v>
          </cell>
          <cell r="AK599">
            <v>493.26299999999998</v>
          </cell>
        </row>
        <row r="600">
          <cell r="C600" t="str">
            <v>M</v>
          </cell>
          <cell r="D600" t="str">
            <v>01660300TH</v>
          </cell>
          <cell r="E600" t="str">
            <v>Glucose Syrup-IBC-43/63-01</v>
          </cell>
          <cell r="F600" t="str">
            <v>5320</v>
          </cell>
          <cell r="G600" t="str">
            <v>1</v>
          </cell>
          <cell r="H600" t="str">
            <v>1</v>
          </cell>
          <cell r="I600" t="str">
            <v>HMS-IBC-43/63-01</v>
          </cell>
          <cell r="J600" t="str">
            <v>TO</v>
          </cell>
          <cell r="K600" t="str">
            <v>0030</v>
          </cell>
          <cell r="L600" t="str">
            <v>L</v>
          </cell>
          <cell r="M600" t="str">
            <v>000000000000250178</v>
          </cell>
          <cell r="N600" t="str">
            <v>Enzyme Clarase L (28 kg./Gallon)</v>
          </cell>
          <cell r="O600" t="str">
            <v>KG</v>
          </cell>
          <cell r="P600">
            <v>0</v>
          </cell>
          <cell r="Q600" t="str">
            <v>01.09.2009</v>
          </cell>
          <cell r="R600" t="str">
            <v>31.12.9999</v>
          </cell>
          <cell r="S600" t="str">
            <v>500000000106</v>
          </cell>
          <cell r="T600">
            <v>0</v>
          </cell>
          <cell r="U600">
            <v>0</v>
          </cell>
          <cell r="V600" t="str">
            <v>00000003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>X</v>
          </cell>
          <cell r="AB600">
            <v>0</v>
          </cell>
          <cell r="AC600">
            <v>0</v>
          </cell>
          <cell r="AD600" t="str">
            <v>0.00</v>
          </cell>
          <cell r="AE600" t="str">
            <v>0.00</v>
          </cell>
          <cell r="AF600">
            <v>0</v>
          </cell>
          <cell r="AG600">
            <v>0</v>
          </cell>
          <cell r="AH600">
            <v>0</v>
          </cell>
          <cell r="AI600" t="str">
            <v>HMS-IBC-43/63-01</v>
          </cell>
          <cell r="AJ600">
            <v>1000</v>
          </cell>
          <cell r="AK600">
            <v>304.17899999999997</v>
          </cell>
        </row>
        <row r="601">
          <cell r="C601" t="str">
            <v>M</v>
          </cell>
          <cell r="D601" t="str">
            <v>01660300TH</v>
          </cell>
          <cell r="E601" t="str">
            <v>Glucose Syrup-IBC-43/63-01</v>
          </cell>
          <cell r="F601" t="str">
            <v>5320</v>
          </cell>
          <cell r="G601" t="str">
            <v>1</v>
          </cell>
          <cell r="H601" t="str">
            <v>1</v>
          </cell>
          <cell r="I601" t="str">
            <v>HMS-IBC-43/63-01</v>
          </cell>
          <cell r="J601" t="str">
            <v>TO</v>
          </cell>
          <cell r="K601" t="str">
            <v>0040</v>
          </cell>
          <cell r="L601" t="str">
            <v>L</v>
          </cell>
          <cell r="M601" t="str">
            <v>000000000000250179</v>
          </cell>
          <cell r="N601" t="str">
            <v>Enzyme Otidex L400 (28 kg./Gallon)</v>
          </cell>
          <cell r="O601" t="str">
            <v>KG</v>
          </cell>
          <cell r="P601">
            <v>0</v>
          </cell>
          <cell r="Q601" t="str">
            <v>01.09.2009</v>
          </cell>
          <cell r="R601" t="str">
            <v>31.12.9999</v>
          </cell>
          <cell r="S601" t="str">
            <v>500000000106</v>
          </cell>
          <cell r="T601">
            <v>0</v>
          </cell>
          <cell r="U601">
            <v>0</v>
          </cell>
          <cell r="V601" t="str">
            <v>00000004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>X</v>
          </cell>
          <cell r="AB601">
            <v>0</v>
          </cell>
          <cell r="AC601">
            <v>0</v>
          </cell>
          <cell r="AD601" t="str">
            <v>0.00</v>
          </cell>
          <cell r="AE601" t="str">
            <v>0.00</v>
          </cell>
          <cell r="AF601">
            <v>0</v>
          </cell>
          <cell r="AG601">
            <v>0</v>
          </cell>
          <cell r="AH601">
            <v>0</v>
          </cell>
          <cell r="AI601" t="str">
            <v>HMS-IBC-43/63-01</v>
          </cell>
          <cell r="AJ601">
            <v>1000</v>
          </cell>
          <cell r="AK601">
            <v>164.42099999999999</v>
          </cell>
        </row>
        <row r="602">
          <cell r="C602" t="str">
            <v>M</v>
          </cell>
          <cell r="D602" t="str">
            <v>01660300TH</v>
          </cell>
          <cell r="E602" t="str">
            <v>Glucose Syrup-IBC-43/63-01</v>
          </cell>
          <cell r="F602" t="str">
            <v>5320</v>
          </cell>
          <cell r="G602" t="str">
            <v>1</v>
          </cell>
          <cell r="H602" t="str">
            <v>1</v>
          </cell>
          <cell r="I602" t="str">
            <v>HMS-IBC-43/63-01</v>
          </cell>
          <cell r="J602" t="str">
            <v>TO</v>
          </cell>
          <cell r="K602" t="str">
            <v>0050</v>
          </cell>
          <cell r="L602" t="str">
            <v>L</v>
          </cell>
          <cell r="M602" t="str">
            <v>000000000000250152</v>
          </cell>
          <cell r="N602" t="str">
            <v>Sodium Matabisulphite 25kg.</v>
          </cell>
          <cell r="O602" t="str">
            <v>KG</v>
          </cell>
          <cell r="P602">
            <v>0</v>
          </cell>
          <cell r="Q602" t="str">
            <v>01.09.2009</v>
          </cell>
          <cell r="R602" t="str">
            <v>31.12.9999</v>
          </cell>
          <cell r="S602" t="str">
            <v>500000000106</v>
          </cell>
          <cell r="T602">
            <v>0</v>
          </cell>
          <cell r="U602">
            <v>0</v>
          </cell>
          <cell r="V602" t="str">
            <v>00000005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>X</v>
          </cell>
          <cell r="AB602">
            <v>0</v>
          </cell>
          <cell r="AC602">
            <v>0</v>
          </cell>
          <cell r="AD602" t="str">
            <v>0.00</v>
          </cell>
          <cell r="AE602" t="str">
            <v>0.00</v>
          </cell>
          <cell r="AF602">
            <v>0</v>
          </cell>
          <cell r="AG602">
            <v>0</v>
          </cell>
          <cell r="AH602">
            <v>0</v>
          </cell>
          <cell r="AI602" t="str">
            <v>HMS-IBC-43/63-01</v>
          </cell>
          <cell r="AJ602">
            <v>1000</v>
          </cell>
          <cell r="AK602">
            <v>641.24199999999996</v>
          </cell>
        </row>
        <row r="603">
          <cell r="C603" t="str">
            <v>M</v>
          </cell>
          <cell r="D603" t="str">
            <v>01660300TH</v>
          </cell>
          <cell r="E603" t="str">
            <v>Glucose Syrup-IBC-43/63-01</v>
          </cell>
          <cell r="F603" t="str">
            <v>5320</v>
          </cell>
          <cell r="G603" t="str">
            <v>1</v>
          </cell>
          <cell r="H603" t="str">
            <v>1</v>
          </cell>
          <cell r="I603" t="str">
            <v>HMS-IBC-43/63-01</v>
          </cell>
          <cell r="J603" t="str">
            <v>TO</v>
          </cell>
          <cell r="K603" t="str">
            <v>0060</v>
          </cell>
          <cell r="L603" t="str">
            <v>L</v>
          </cell>
          <cell r="M603" t="str">
            <v>000000000000250160</v>
          </cell>
          <cell r="N603" t="str">
            <v>Hydrochloric  Acid 35%</v>
          </cell>
          <cell r="O603" t="str">
            <v>KG</v>
          </cell>
          <cell r="P603">
            <v>0</v>
          </cell>
          <cell r="Q603" t="str">
            <v>01.09.2009</v>
          </cell>
          <cell r="R603" t="str">
            <v>31.12.9999</v>
          </cell>
          <cell r="S603" t="str">
            <v>500000000106</v>
          </cell>
          <cell r="T603">
            <v>0</v>
          </cell>
          <cell r="U603">
            <v>0</v>
          </cell>
          <cell r="V603" t="str">
            <v>00000006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 t="str">
            <v>X</v>
          </cell>
          <cell r="AB603">
            <v>0</v>
          </cell>
          <cell r="AC603">
            <v>0</v>
          </cell>
          <cell r="AD603" t="str">
            <v>0.00</v>
          </cell>
          <cell r="AE603" t="str">
            <v>0.00</v>
          </cell>
          <cell r="AF603">
            <v>0</v>
          </cell>
          <cell r="AG603">
            <v>0</v>
          </cell>
          <cell r="AH603">
            <v>0</v>
          </cell>
          <cell r="AI603" t="str">
            <v>HMS-IBC-43/63-01</v>
          </cell>
          <cell r="AJ603">
            <v>1000</v>
          </cell>
          <cell r="AK603">
            <v>36994.737000000001</v>
          </cell>
        </row>
        <row r="604">
          <cell r="C604" t="str">
            <v>M</v>
          </cell>
          <cell r="D604" t="str">
            <v>01660300TH</v>
          </cell>
          <cell r="E604" t="str">
            <v>Glucose Syrup-IBC-43/63-01</v>
          </cell>
          <cell r="F604" t="str">
            <v>5320</v>
          </cell>
          <cell r="G604" t="str">
            <v>1</v>
          </cell>
          <cell r="H604" t="str">
            <v>1</v>
          </cell>
          <cell r="I604" t="str">
            <v>HMS-IBC-43/63-01</v>
          </cell>
          <cell r="J604" t="str">
            <v>TO</v>
          </cell>
          <cell r="K604" t="str">
            <v>0070</v>
          </cell>
          <cell r="L604" t="str">
            <v>L</v>
          </cell>
          <cell r="M604" t="str">
            <v>000000000000250187</v>
          </cell>
          <cell r="N604" t="str">
            <v>Sodium  Hydroxide (โซดาไฟ) 50%</v>
          </cell>
          <cell r="O604" t="str">
            <v>KG</v>
          </cell>
          <cell r="P604">
            <v>0</v>
          </cell>
          <cell r="Q604" t="str">
            <v>01.09.2009</v>
          </cell>
          <cell r="R604" t="str">
            <v>31.12.9999</v>
          </cell>
          <cell r="S604" t="str">
            <v>500000000106</v>
          </cell>
          <cell r="T604">
            <v>0</v>
          </cell>
          <cell r="U604">
            <v>0</v>
          </cell>
          <cell r="V604" t="str">
            <v>00000007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>X</v>
          </cell>
          <cell r="AB604">
            <v>0</v>
          </cell>
          <cell r="AC604">
            <v>0</v>
          </cell>
          <cell r="AD604" t="str">
            <v>0.00</v>
          </cell>
          <cell r="AE604" t="str">
            <v>0.00</v>
          </cell>
          <cell r="AF604">
            <v>0</v>
          </cell>
          <cell r="AG604">
            <v>0</v>
          </cell>
          <cell r="AH604">
            <v>0</v>
          </cell>
          <cell r="AI604" t="str">
            <v>HMS-IBC-43/63-01</v>
          </cell>
          <cell r="AJ604">
            <v>1000</v>
          </cell>
          <cell r="AK604">
            <v>32884.211000000003</v>
          </cell>
        </row>
        <row r="605">
          <cell r="C605" t="str">
            <v>M</v>
          </cell>
          <cell r="D605" t="str">
            <v>01660300TH</v>
          </cell>
          <cell r="E605" t="str">
            <v>Glucose Syrup-IBC-43/63-01</v>
          </cell>
          <cell r="F605" t="str">
            <v>5320</v>
          </cell>
          <cell r="G605" t="str">
            <v>1</v>
          </cell>
          <cell r="H605" t="str">
            <v>1</v>
          </cell>
          <cell r="I605" t="str">
            <v>HMS-IBC-43/63-01</v>
          </cell>
          <cell r="J605" t="str">
            <v>TO</v>
          </cell>
          <cell r="K605" t="str">
            <v>0080</v>
          </cell>
          <cell r="L605" t="str">
            <v>L</v>
          </cell>
          <cell r="M605" t="str">
            <v>000000000000250750</v>
          </cell>
          <cell r="N605" t="str">
            <v>Activated Carbon YL303(20kg/bag)</v>
          </cell>
          <cell r="O605" t="str">
            <v>KG</v>
          </cell>
          <cell r="P605">
            <v>0</v>
          </cell>
          <cell r="Q605" t="str">
            <v>06.12.2012</v>
          </cell>
          <cell r="R605" t="str">
            <v>31.12.9999</v>
          </cell>
          <cell r="S605" t="str">
            <v>500000000598</v>
          </cell>
          <cell r="T605">
            <v>0</v>
          </cell>
          <cell r="U605">
            <v>0</v>
          </cell>
          <cell r="V605" t="str">
            <v>00000008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>X</v>
          </cell>
          <cell r="AB605">
            <v>0</v>
          </cell>
          <cell r="AC605">
            <v>0</v>
          </cell>
          <cell r="AD605" t="str">
            <v>0.00</v>
          </cell>
          <cell r="AE605" t="str">
            <v>0.00</v>
          </cell>
          <cell r="AF605">
            <v>0</v>
          </cell>
          <cell r="AG605">
            <v>0</v>
          </cell>
          <cell r="AH605">
            <v>0</v>
          </cell>
          <cell r="AI605" t="str">
            <v>HMS-IBC-43/63-01</v>
          </cell>
          <cell r="AJ605">
            <v>1000</v>
          </cell>
          <cell r="AK605">
            <v>700</v>
          </cell>
        </row>
        <row r="606">
          <cell r="C606" t="str">
            <v>M</v>
          </cell>
          <cell r="D606" t="str">
            <v>01660300TH</v>
          </cell>
          <cell r="E606" t="str">
            <v>Glucose Syrup-IBC-43/63-01</v>
          </cell>
          <cell r="F606" t="str">
            <v>5320</v>
          </cell>
          <cell r="G606" t="str">
            <v>1</v>
          </cell>
          <cell r="H606" t="str">
            <v>1</v>
          </cell>
          <cell r="I606" t="str">
            <v>HMS-IBC-43/63-01</v>
          </cell>
          <cell r="J606" t="str">
            <v>TO</v>
          </cell>
          <cell r="K606" t="str">
            <v>0090</v>
          </cell>
          <cell r="L606" t="str">
            <v>L</v>
          </cell>
          <cell r="M606" t="str">
            <v>000000000000250184</v>
          </cell>
          <cell r="N606" t="str">
            <v>Filter  Aid Celatom FW-14  20kg.</v>
          </cell>
          <cell r="O606" t="str">
            <v>KG</v>
          </cell>
          <cell r="P606">
            <v>0</v>
          </cell>
          <cell r="Q606" t="str">
            <v>01.09.2009</v>
          </cell>
          <cell r="R606" t="str">
            <v>31.12.9999</v>
          </cell>
          <cell r="S606" t="str">
            <v>500000000106</v>
          </cell>
          <cell r="T606">
            <v>0</v>
          </cell>
          <cell r="U606">
            <v>0</v>
          </cell>
          <cell r="V606" t="str">
            <v>00000009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>X</v>
          </cell>
          <cell r="AB606">
            <v>0</v>
          </cell>
          <cell r="AC606">
            <v>0</v>
          </cell>
          <cell r="AD606" t="str">
            <v>0.00</v>
          </cell>
          <cell r="AE606" t="str">
            <v>0.00</v>
          </cell>
          <cell r="AF606">
            <v>0</v>
          </cell>
          <cell r="AG606">
            <v>0</v>
          </cell>
          <cell r="AH606">
            <v>0</v>
          </cell>
          <cell r="AI606" t="str">
            <v>HMS-IBC-43/63-01</v>
          </cell>
          <cell r="AJ606">
            <v>1000</v>
          </cell>
          <cell r="AK606">
            <v>8221.0529999999999</v>
          </cell>
        </row>
        <row r="607">
          <cell r="C607" t="str">
            <v>M</v>
          </cell>
          <cell r="D607" t="str">
            <v>01660300TH</v>
          </cell>
          <cell r="E607" t="str">
            <v>Glucose Syrup-IBC-43/63-01</v>
          </cell>
          <cell r="F607" t="str">
            <v>5320</v>
          </cell>
          <cell r="G607" t="str">
            <v>1</v>
          </cell>
          <cell r="H607" t="str">
            <v>1</v>
          </cell>
          <cell r="I607" t="str">
            <v>HMS-IBC-43/63-01</v>
          </cell>
          <cell r="J607" t="str">
            <v>TO</v>
          </cell>
          <cell r="K607" t="str">
            <v>0100</v>
          </cell>
          <cell r="L607" t="str">
            <v>L</v>
          </cell>
          <cell r="M607" t="str">
            <v>000000000000250162</v>
          </cell>
          <cell r="N607" t="str">
            <v>Sodium  Carbonate 20 Kg./Bag</v>
          </cell>
          <cell r="O607" t="str">
            <v>KG</v>
          </cell>
          <cell r="P607">
            <v>0</v>
          </cell>
          <cell r="Q607" t="str">
            <v>01.08.2010</v>
          </cell>
          <cell r="R607" t="str">
            <v>31.12.9999</v>
          </cell>
          <cell r="S607" t="str">
            <v>500000000480</v>
          </cell>
          <cell r="T607">
            <v>0</v>
          </cell>
          <cell r="U607">
            <v>0</v>
          </cell>
          <cell r="V607" t="str">
            <v>00000010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>X</v>
          </cell>
          <cell r="AB607">
            <v>0</v>
          </cell>
          <cell r="AC607">
            <v>0</v>
          </cell>
          <cell r="AD607" t="str">
            <v>0.00</v>
          </cell>
          <cell r="AE607" t="str">
            <v>0.00</v>
          </cell>
          <cell r="AF607">
            <v>0</v>
          </cell>
          <cell r="AG607">
            <v>0</v>
          </cell>
          <cell r="AH607">
            <v>0</v>
          </cell>
          <cell r="AI607" t="str">
            <v>HMS-IBC-43/63-01</v>
          </cell>
          <cell r="AJ607">
            <v>1000</v>
          </cell>
          <cell r="AK607">
            <v>575.47400000000005</v>
          </cell>
        </row>
        <row r="608">
          <cell r="C608" t="str">
            <v>M</v>
          </cell>
          <cell r="D608" t="str">
            <v>01660300TH</v>
          </cell>
          <cell r="E608" t="str">
            <v>Glucose Syrup-IBC-43/63-01</v>
          </cell>
          <cell r="F608" t="str">
            <v>5320</v>
          </cell>
          <cell r="G608" t="str">
            <v>1</v>
          </cell>
          <cell r="H608" t="str">
            <v>1</v>
          </cell>
          <cell r="I608" t="str">
            <v>HMS-IBC-43/63-01</v>
          </cell>
          <cell r="J608" t="str">
            <v>TO</v>
          </cell>
          <cell r="K608" t="str">
            <v>0110</v>
          </cell>
          <cell r="L608" t="str">
            <v>L</v>
          </cell>
          <cell r="M608" t="str">
            <v>000000000000200053</v>
          </cell>
          <cell r="N608" t="str">
            <v>Treated Water</v>
          </cell>
          <cell r="O608" t="str">
            <v>M3</v>
          </cell>
          <cell r="P608" t="str">
            <v>X</v>
          </cell>
          <cell r="Q608" t="str">
            <v>01.09.2009</v>
          </cell>
          <cell r="R608" t="str">
            <v>31.12.9999</v>
          </cell>
          <cell r="S608" t="str">
            <v>500000000106</v>
          </cell>
          <cell r="T608">
            <v>0</v>
          </cell>
          <cell r="U608">
            <v>0</v>
          </cell>
          <cell r="V608" t="str">
            <v>00000011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>X</v>
          </cell>
          <cell r="AB608">
            <v>0</v>
          </cell>
          <cell r="AC608">
            <v>0</v>
          </cell>
          <cell r="AD608" t="str">
            <v>0.00</v>
          </cell>
          <cell r="AE608" t="str">
            <v>0.00</v>
          </cell>
          <cell r="AF608">
            <v>0</v>
          </cell>
          <cell r="AG608">
            <v>0</v>
          </cell>
          <cell r="AH608">
            <v>0</v>
          </cell>
          <cell r="AI608" t="str">
            <v>HMS-IBC-43/63-01</v>
          </cell>
          <cell r="AJ608">
            <v>1000</v>
          </cell>
          <cell r="AK608">
            <v>8221.0529999999999</v>
          </cell>
        </row>
        <row r="609">
          <cell r="C609" t="str">
            <v>M</v>
          </cell>
          <cell r="D609" t="str">
            <v>01660300TH</v>
          </cell>
          <cell r="E609" t="str">
            <v>Glucose Syrup-IBC-43/63-01</v>
          </cell>
          <cell r="F609" t="str">
            <v>5320</v>
          </cell>
          <cell r="G609" t="str">
            <v>1</v>
          </cell>
          <cell r="H609" t="str">
            <v>1</v>
          </cell>
          <cell r="I609" t="str">
            <v>HMS-IBC-43/63-01</v>
          </cell>
          <cell r="J609" t="str">
            <v>TO</v>
          </cell>
          <cell r="K609" t="str">
            <v>0120</v>
          </cell>
          <cell r="L609" t="str">
            <v>L</v>
          </cell>
          <cell r="M609" t="str">
            <v>000000000000250176</v>
          </cell>
          <cell r="N609" t="str">
            <v>Electricity</v>
          </cell>
          <cell r="O609" t="str">
            <v>KWH</v>
          </cell>
          <cell r="P609">
            <v>0</v>
          </cell>
          <cell r="Q609" t="str">
            <v>01.09.2009</v>
          </cell>
          <cell r="R609" t="str">
            <v>31.12.9999</v>
          </cell>
          <cell r="S609" t="str">
            <v>500000000106</v>
          </cell>
          <cell r="T609">
            <v>0</v>
          </cell>
          <cell r="U609">
            <v>0</v>
          </cell>
          <cell r="V609" t="str">
            <v>00000012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>X</v>
          </cell>
          <cell r="AB609">
            <v>0</v>
          </cell>
          <cell r="AC609">
            <v>0</v>
          </cell>
          <cell r="AD609" t="str">
            <v>0.00</v>
          </cell>
          <cell r="AE609" t="str">
            <v>0.00</v>
          </cell>
          <cell r="AF609">
            <v>0</v>
          </cell>
          <cell r="AG609">
            <v>0</v>
          </cell>
          <cell r="AH609">
            <v>0</v>
          </cell>
          <cell r="AI609" t="str">
            <v>HMS-IBC-43/63-01</v>
          </cell>
          <cell r="AJ609">
            <v>1000</v>
          </cell>
          <cell r="AK609">
            <v>53436.841999999997</v>
          </cell>
        </row>
        <row r="610">
          <cell r="C610" t="str">
            <v>M</v>
          </cell>
          <cell r="D610" t="str">
            <v>01660300TH</v>
          </cell>
          <cell r="E610" t="str">
            <v>Glucose Syrup-IBC-43/63-01</v>
          </cell>
          <cell r="F610" t="str">
            <v>5320</v>
          </cell>
          <cell r="G610" t="str">
            <v>1</v>
          </cell>
          <cell r="H610" t="str">
            <v>1</v>
          </cell>
          <cell r="I610" t="str">
            <v>HMS-IBC-43/63-01</v>
          </cell>
          <cell r="J610" t="str">
            <v>TO</v>
          </cell>
          <cell r="K610" t="str">
            <v>0130</v>
          </cell>
          <cell r="L610" t="str">
            <v>L</v>
          </cell>
          <cell r="M610" t="str">
            <v>000000000000200052</v>
          </cell>
          <cell r="N610" t="str">
            <v>Steam</v>
          </cell>
          <cell r="O610" t="str">
            <v>TO</v>
          </cell>
          <cell r="P610" t="str">
            <v>X</v>
          </cell>
          <cell r="Q610" t="str">
            <v>01.09.2009</v>
          </cell>
          <cell r="R610" t="str">
            <v>31.12.9999</v>
          </cell>
          <cell r="S610" t="str">
            <v>500000000106</v>
          </cell>
          <cell r="T610">
            <v>0</v>
          </cell>
          <cell r="U610">
            <v>0</v>
          </cell>
          <cell r="V610" t="str">
            <v>00000013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>X</v>
          </cell>
          <cell r="AB610">
            <v>0</v>
          </cell>
          <cell r="AC610">
            <v>0</v>
          </cell>
          <cell r="AD610" t="str">
            <v>0.00</v>
          </cell>
          <cell r="AE610" t="str">
            <v>0.00</v>
          </cell>
          <cell r="AF610">
            <v>0</v>
          </cell>
          <cell r="AG610">
            <v>0</v>
          </cell>
          <cell r="AH610">
            <v>0</v>
          </cell>
          <cell r="AI610" t="str">
            <v>HMS-IBC-43/63-01</v>
          </cell>
          <cell r="AJ610">
            <v>1000</v>
          </cell>
          <cell r="AK610">
            <v>1644.211</v>
          </cell>
        </row>
        <row r="611">
          <cell r="C611" t="str">
            <v>M</v>
          </cell>
          <cell r="D611" t="str">
            <v>01660300TH</v>
          </cell>
          <cell r="E611" t="str">
            <v>Glucose Syrup-IBC-43/63-01</v>
          </cell>
          <cell r="F611" t="str">
            <v>5320</v>
          </cell>
          <cell r="G611" t="str">
            <v>1</v>
          </cell>
          <cell r="H611" t="str">
            <v>1</v>
          </cell>
          <cell r="I611" t="str">
            <v>HMS-IBC-43/63-01</v>
          </cell>
          <cell r="J611" t="str">
            <v>TO</v>
          </cell>
          <cell r="K611" t="str">
            <v>0140</v>
          </cell>
          <cell r="L611" t="str">
            <v>L</v>
          </cell>
          <cell r="M611" t="str">
            <v>000000000000301527</v>
          </cell>
          <cell r="N611" t="str">
            <v>IBC Packaging</v>
          </cell>
          <cell r="O611" t="str">
            <v>EA</v>
          </cell>
          <cell r="P611">
            <v>0</v>
          </cell>
          <cell r="Q611" t="str">
            <v>01.09.2009</v>
          </cell>
          <cell r="R611" t="str">
            <v>31.12.9999</v>
          </cell>
          <cell r="S611" t="str">
            <v>500000000106</v>
          </cell>
          <cell r="T611">
            <v>0</v>
          </cell>
          <cell r="U611">
            <v>0</v>
          </cell>
          <cell r="V611" t="str">
            <v>00000014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 t="str">
            <v>0.00</v>
          </cell>
          <cell r="AE611" t="str">
            <v>0.00</v>
          </cell>
          <cell r="AF611">
            <v>0</v>
          </cell>
          <cell r="AG611">
            <v>0</v>
          </cell>
          <cell r="AH611">
            <v>0</v>
          </cell>
          <cell r="AI611" t="str">
            <v>HMS-IBC-43/63-01</v>
          </cell>
          <cell r="AJ611">
            <v>1000</v>
          </cell>
          <cell r="AK611">
            <v>666.66700000000003</v>
          </cell>
        </row>
        <row r="612">
          <cell r="C612" t="str">
            <v>M</v>
          </cell>
          <cell r="D612" t="str">
            <v>01660300TL</v>
          </cell>
          <cell r="E612" t="str">
            <v>Glucose Syrup-IBC-43/63-02</v>
          </cell>
          <cell r="F612" t="str">
            <v>5320</v>
          </cell>
          <cell r="G612" t="str">
            <v>1</v>
          </cell>
          <cell r="H612" t="str">
            <v>1</v>
          </cell>
          <cell r="I612" t="str">
            <v>Glucose Syrup-IBC-43/63-02</v>
          </cell>
          <cell r="J612" t="str">
            <v>TO</v>
          </cell>
          <cell r="K612" t="str">
            <v>0010</v>
          </cell>
          <cell r="L612" t="str">
            <v>L</v>
          </cell>
          <cell r="M612" t="str">
            <v>000000000000200050</v>
          </cell>
          <cell r="N612" t="str">
            <v>Slurry</v>
          </cell>
          <cell r="O612" t="str">
            <v>TO</v>
          </cell>
          <cell r="P612" t="str">
            <v>X</v>
          </cell>
          <cell r="Q612" t="str">
            <v>01.11.2009</v>
          </cell>
          <cell r="R612" t="str">
            <v>31.12.9999</v>
          </cell>
          <cell r="S612" t="str">
            <v>500000000115</v>
          </cell>
          <cell r="T612">
            <v>0</v>
          </cell>
          <cell r="U612">
            <v>0</v>
          </cell>
          <cell r="V612" t="str">
            <v>00000001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>X</v>
          </cell>
          <cell r="AB612">
            <v>0</v>
          </cell>
          <cell r="AC612">
            <v>0</v>
          </cell>
          <cell r="AD612" t="str">
            <v>0.00</v>
          </cell>
          <cell r="AE612" t="str">
            <v>0.00</v>
          </cell>
          <cell r="AF612">
            <v>0</v>
          </cell>
          <cell r="AG612">
            <v>0</v>
          </cell>
          <cell r="AH612">
            <v>0</v>
          </cell>
          <cell r="AI612" t="str">
            <v>Glucose Syrup-IBC-43/63-02</v>
          </cell>
          <cell r="AJ612">
            <v>1000</v>
          </cell>
          <cell r="AK612">
            <v>1915.3320000000001</v>
          </cell>
        </row>
        <row r="613">
          <cell r="C613" t="str">
            <v>M</v>
          </cell>
          <cell r="D613" t="str">
            <v>01660300TL</v>
          </cell>
          <cell r="E613" t="str">
            <v>Glucose Syrup-IBC-43/63-02</v>
          </cell>
          <cell r="F613" t="str">
            <v>5320</v>
          </cell>
          <cell r="G613" t="str">
            <v>1</v>
          </cell>
          <cell r="H613" t="str">
            <v>1</v>
          </cell>
          <cell r="I613" t="str">
            <v>Glucose Syrup-IBC-43/63-02</v>
          </cell>
          <cell r="J613" t="str">
            <v>TO</v>
          </cell>
          <cell r="K613" t="str">
            <v>0020</v>
          </cell>
          <cell r="L613" t="str">
            <v>L</v>
          </cell>
          <cell r="M613" t="str">
            <v>000000000000250164</v>
          </cell>
          <cell r="N613" t="str">
            <v>Liquozyme Supra (gallon/30kg.)</v>
          </cell>
          <cell r="O613" t="str">
            <v>KG</v>
          </cell>
          <cell r="P613">
            <v>0</v>
          </cell>
          <cell r="Q613" t="str">
            <v>01.11.2009</v>
          </cell>
          <cell r="R613" t="str">
            <v>31.12.9999</v>
          </cell>
          <cell r="S613" t="str">
            <v>500000000115</v>
          </cell>
          <cell r="T613">
            <v>0</v>
          </cell>
          <cell r="U613">
            <v>0</v>
          </cell>
          <cell r="V613" t="str">
            <v>00000002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>X</v>
          </cell>
          <cell r="AB613">
            <v>0</v>
          </cell>
          <cell r="AC613">
            <v>0</v>
          </cell>
          <cell r="AD613" t="str">
            <v>0.00</v>
          </cell>
          <cell r="AE613" t="str">
            <v>0.00</v>
          </cell>
          <cell r="AF613">
            <v>0</v>
          </cell>
          <cell r="AG613">
            <v>0</v>
          </cell>
          <cell r="AH613">
            <v>0</v>
          </cell>
          <cell r="AI613" t="str">
            <v>Glucose Syrup-IBC-43/63-02</v>
          </cell>
          <cell r="AJ613">
            <v>1000</v>
          </cell>
          <cell r="AK613">
            <v>528.63199999999995</v>
          </cell>
        </row>
        <row r="614">
          <cell r="C614" t="str">
            <v>M</v>
          </cell>
          <cell r="D614" t="str">
            <v>01660300TL</v>
          </cell>
          <cell r="E614" t="str">
            <v>Glucose Syrup-IBC-43/63-02</v>
          </cell>
          <cell r="F614" t="str">
            <v>5320</v>
          </cell>
          <cell r="G614" t="str">
            <v>1</v>
          </cell>
          <cell r="H614" t="str">
            <v>1</v>
          </cell>
          <cell r="I614" t="str">
            <v>Glucose Syrup-IBC-43/63-02</v>
          </cell>
          <cell r="J614" t="str">
            <v>TO</v>
          </cell>
          <cell r="K614" t="str">
            <v>0030</v>
          </cell>
          <cell r="L614" t="str">
            <v>L</v>
          </cell>
          <cell r="M614" t="str">
            <v>000000000000250178</v>
          </cell>
          <cell r="N614" t="str">
            <v>Enzyme Clarase L (28 kg./Gallon)</v>
          </cell>
          <cell r="O614" t="str">
            <v>KG</v>
          </cell>
          <cell r="P614">
            <v>0</v>
          </cell>
          <cell r="Q614" t="str">
            <v>01.11.2009</v>
          </cell>
          <cell r="R614" t="str">
            <v>31.12.9999</v>
          </cell>
          <cell r="S614" t="str">
            <v>500000000115</v>
          </cell>
          <cell r="T614">
            <v>0</v>
          </cell>
          <cell r="U614">
            <v>0</v>
          </cell>
          <cell r="V614" t="str">
            <v>00000003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>X</v>
          </cell>
          <cell r="AB614">
            <v>0</v>
          </cell>
          <cell r="AC614">
            <v>0</v>
          </cell>
          <cell r="AD614" t="str">
            <v>0.00</v>
          </cell>
          <cell r="AE614" t="str">
            <v>0.00</v>
          </cell>
          <cell r="AF614">
            <v>0</v>
          </cell>
          <cell r="AG614">
            <v>0</v>
          </cell>
          <cell r="AH614">
            <v>0</v>
          </cell>
          <cell r="AI614" t="str">
            <v>Glucose Syrup-IBC-43/63-02</v>
          </cell>
          <cell r="AJ614">
            <v>1000</v>
          </cell>
          <cell r="AK614">
            <v>325.98899999999998</v>
          </cell>
        </row>
        <row r="615">
          <cell r="C615" t="str">
            <v>M</v>
          </cell>
          <cell r="D615" t="str">
            <v>01660300TL</v>
          </cell>
          <cell r="E615" t="str">
            <v>Glucose Syrup-IBC-43/63-02</v>
          </cell>
          <cell r="F615" t="str">
            <v>5320</v>
          </cell>
          <cell r="G615" t="str">
            <v>1</v>
          </cell>
          <cell r="H615" t="str">
            <v>1</v>
          </cell>
          <cell r="I615" t="str">
            <v>Glucose Syrup-IBC-43/63-02</v>
          </cell>
          <cell r="J615" t="str">
            <v>TO</v>
          </cell>
          <cell r="K615" t="str">
            <v>0040</v>
          </cell>
          <cell r="L615" t="str">
            <v>L</v>
          </cell>
          <cell r="M615" t="str">
            <v>000000000000250179</v>
          </cell>
          <cell r="N615" t="str">
            <v>Enzyme Otidex L400 (28 kg./Gallon)</v>
          </cell>
          <cell r="O615" t="str">
            <v>KG</v>
          </cell>
          <cell r="P615">
            <v>0</v>
          </cell>
          <cell r="Q615" t="str">
            <v>01.11.2009</v>
          </cell>
          <cell r="R615" t="str">
            <v>31.12.9999</v>
          </cell>
          <cell r="S615" t="str">
            <v>500000000115</v>
          </cell>
          <cell r="T615">
            <v>0</v>
          </cell>
          <cell r="U615">
            <v>0</v>
          </cell>
          <cell r="V615" t="str">
            <v>00000004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>X</v>
          </cell>
          <cell r="AB615">
            <v>0</v>
          </cell>
          <cell r="AC615">
            <v>0</v>
          </cell>
          <cell r="AD615" t="str">
            <v>0.00</v>
          </cell>
          <cell r="AE615" t="str">
            <v>0.00</v>
          </cell>
          <cell r="AF615">
            <v>0</v>
          </cell>
          <cell r="AG615">
            <v>0</v>
          </cell>
          <cell r="AH615">
            <v>0</v>
          </cell>
          <cell r="AI615" t="str">
            <v>Glucose Syrup-IBC-43/63-02</v>
          </cell>
          <cell r="AJ615">
            <v>1000</v>
          </cell>
          <cell r="AK615">
            <v>176.21100000000001</v>
          </cell>
        </row>
        <row r="616">
          <cell r="C616" t="str">
            <v>M</v>
          </cell>
          <cell r="D616" t="str">
            <v>01660300TL</v>
          </cell>
          <cell r="E616" t="str">
            <v>Glucose Syrup-IBC-43/63-02</v>
          </cell>
          <cell r="F616" t="str">
            <v>5320</v>
          </cell>
          <cell r="G616" t="str">
            <v>1</v>
          </cell>
          <cell r="H616" t="str">
            <v>1</v>
          </cell>
          <cell r="I616" t="str">
            <v>Glucose Syrup-IBC-43/63-02</v>
          </cell>
          <cell r="J616" t="str">
            <v>TO</v>
          </cell>
          <cell r="K616" t="str">
            <v>0050</v>
          </cell>
          <cell r="L616" t="str">
            <v>L</v>
          </cell>
          <cell r="M616" t="str">
            <v>000000000000250152</v>
          </cell>
          <cell r="N616" t="str">
            <v>Sodium Matabisulphite 25kg.</v>
          </cell>
          <cell r="O616" t="str">
            <v>KG</v>
          </cell>
          <cell r="P616">
            <v>0</v>
          </cell>
          <cell r="Q616" t="str">
            <v>01.11.2009</v>
          </cell>
          <cell r="R616" t="str">
            <v>31.12.9999</v>
          </cell>
          <cell r="S616" t="str">
            <v>500000000115</v>
          </cell>
          <cell r="T616">
            <v>0</v>
          </cell>
          <cell r="U616">
            <v>0</v>
          </cell>
          <cell r="V616" t="str">
            <v>00000005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>X</v>
          </cell>
          <cell r="AB616">
            <v>0</v>
          </cell>
          <cell r="AC616">
            <v>0</v>
          </cell>
          <cell r="AD616" t="str">
            <v>0.00</v>
          </cell>
          <cell r="AE616" t="str">
            <v>0.00</v>
          </cell>
          <cell r="AF616">
            <v>0</v>
          </cell>
          <cell r="AG616">
            <v>0</v>
          </cell>
          <cell r="AH616">
            <v>0</v>
          </cell>
          <cell r="AI616" t="str">
            <v>Glucose Syrup-IBC-43/63-02</v>
          </cell>
          <cell r="AJ616">
            <v>1000</v>
          </cell>
          <cell r="AK616">
            <v>687.221</v>
          </cell>
        </row>
        <row r="617">
          <cell r="C617" t="str">
            <v>M</v>
          </cell>
          <cell r="D617" t="str">
            <v>01660300TL</v>
          </cell>
          <cell r="E617" t="str">
            <v>Glucose Syrup-IBC-43/63-02</v>
          </cell>
          <cell r="F617" t="str">
            <v>5320</v>
          </cell>
          <cell r="G617" t="str">
            <v>1</v>
          </cell>
          <cell r="H617" t="str">
            <v>1</v>
          </cell>
          <cell r="I617" t="str">
            <v>Glucose Syrup-IBC-43/63-02</v>
          </cell>
          <cell r="J617" t="str">
            <v>TO</v>
          </cell>
          <cell r="K617" t="str">
            <v>0060</v>
          </cell>
          <cell r="L617" t="str">
            <v>L</v>
          </cell>
          <cell r="M617" t="str">
            <v>000000000000250160</v>
          </cell>
          <cell r="N617" t="str">
            <v>Hydrochloric  Acid 35%</v>
          </cell>
          <cell r="O617" t="str">
            <v>KG</v>
          </cell>
          <cell r="P617">
            <v>0</v>
          </cell>
          <cell r="Q617" t="str">
            <v>01.11.2009</v>
          </cell>
          <cell r="R617" t="str">
            <v>31.12.9999</v>
          </cell>
          <cell r="S617" t="str">
            <v>500000000115</v>
          </cell>
          <cell r="T617">
            <v>0</v>
          </cell>
          <cell r="U617">
            <v>0</v>
          </cell>
          <cell r="V617" t="str">
            <v>00000006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>X</v>
          </cell>
          <cell r="AB617">
            <v>0</v>
          </cell>
          <cell r="AC617">
            <v>0</v>
          </cell>
          <cell r="AD617" t="str">
            <v>0.00</v>
          </cell>
          <cell r="AE617" t="str">
            <v>0.00</v>
          </cell>
          <cell r="AF617">
            <v>0</v>
          </cell>
          <cell r="AG617">
            <v>0</v>
          </cell>
          <cell r="AH617">
            <v>0</v>
          </cell>
          <cell r="AI617" t="str">
            <v>Glucose Syrup-IBC-43/63-02</v>
          </cell>
          <cell r="AJ617">
            <v>1000</v>
          </cell>
          <cell r="AK617">
            <v>39647.368000000002</v>
          </cell>
        </row>
        <row r="618">
          <cell r="C618" t="str">
            <v>M</v>
          </cell>
          <cell r="D618" t="str">
            <v>01660300TL</v>
          </cell>
          <cell r="E618" t="str">
            <v>Glucose Syrup-IBC-43/63-02</v>
          </cell>
          <cell r="F618" t="str">
            <v>5320</v>
          </cell>
          <cell r="G618" t="str">
            <v>1</v>
          </cell>
          <cell r="H618" t="str">
            <v>1</v>
          </cell>
          <cell r="I618" t="str">
            <v>Glucose Syrup-IBC-43/63-02</v>
          </cell>
          <cell r="J618" t="str">
            <v>TO</v>
          </cell>
          <cell r="K618" t="str">
            <v>0070</v>
          </cell>
          <cell r="L618" t="str">
            <v>L</v>
          </cell>
          <cell r="M618" t="str">
            <v>000000000000250187</v>
          </cell>
          <cell r="N618" t="str">
            <v>Sodium  Hydroxide (โซดาไฟ) 50%</v>
          </cell>
          <cell r="O618" t="str">
            <v>KG</v>
          </cell>
          <cell r="P618">
            <v>0</v>
          </cell>
          <cell r="Q618" t="str">
            <v>01.11.2009</v>
          </cell>
          <cell r="R618" t="str">
            <v>31.12.9999</v>
          </cell>
          <cell r="S618" t="str">
            <v>500000000115</v>
          </cell>
          <cell r="T618">
            <v>0</v>
          </cell>
          <cell r="U618">
            <v>0</v>
          </cell>
          <cell r="V618" t="str">
            <v>00000007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>X</v>
          </cell>
          <cell r="AB618">
            <v>0</v>
          </cell>
          <cell r="AC618">
            <v>0</v>
          </cell>
          <cell r="AD618" t="str">
            <v>0.00</v>
          </cell>
          <cell r="AE618" t="str">
            <v>0.00</v>
          </cell>
          <cell r="AF618">
            <v>0</v>
          </cell>
          <cell r="AG618">
            <v>0</v>
          </cell>
          <cell r="AH618">
            <v>0</v>
          </cell>
          <cell r="AI618" t="str">
            <v>Glucose Syrup-IBC-43/63-02</v>
          </cell>
          <cell r="AJ618">
            <v>1000</v>
          </cell>
          <cell r="AK618">
            <v>35242.105000000003</v>
          </cell>
        </row>
        <row r="619">
          <cell r="C619" t="str">
            <v>M</v>
          </cell>
          <cell r="D619" t="str">
            <v>01660300TL</v>
          </cell>
          <cell r="E619" t="str">
            <v>Glucose Syrup-IBC-43/63-02</v>
          </cell>
          <cell r="F619" t="str">
            <v>5320</v>
          </cell>
          <cell r="G619" t="str">
            <v>1</v>
          </cell>
          <cell r="H619" t="str">
            <v>1</v>
          </cell>
          <cell r="I619" t="str">
            <v>Glucose Syrup-IBC-43/63-02</v>
          </cell>
          <cell r="J619" t="str">
            <v>TO</v>
          </cell>
          <cell r="K619" t="str">
            <v>0080</v>
          </cell>
          <cell r="L619" t="str">
            <v>L</v>
          </cell>
          <cell r="M619" t="str">
            <v>000000000000250750</v>
          </cell>
          <cell r="N619" t="str">
            <v>Activated Carbon YL303(20kg/bag)</v>
          </cell>
          <cell r="O619" t="str">
            <v>KG</v>
          </cell>
          <cell r="P619">
            <v>0</v>
          </cell>
          <cell r="Q619" t="str">
            <v>06.12.2012</v>
          </cell>
          <cell r="R619" t="str">
            <v>31.12.9999</v>
          </cell>
          <cell r="S619" t="str">
            <v>500000000598</v>
          </cell>
          <cell r="T619">
            <v>0</v>
          </cell>
          <cell r="U619">
            <v>0</v>
          </cell>
          <cell r="V619" t="str">
            <v>00000008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>X</v>
          </cell>
          <cell r="AB619">
            <v>0</v>
          </cell>
          <cell r="AC619">
            <v>0</v>
          </cell>
          <cell r="AD619" t="str">
            <v>0.00</v>
          </cell>
          <cell r="AE619" t="str">
            <v>0.00</v>
          </cell>
          <cell r="AF619">
            <v>0</v>
          </cell>
          <cell r="AG619">
            <v>0</v>
          </cell>
          <cell r="AH619">
            <v>0</v>
          </cell>
          <cell r="AI619" t="str">
            <v>Glucose Syrup-IBC-43/63-02</v>
          </cell>
          <cell r="AJ619">
            <v>1000</v>
          </cell>
          <cell r="AK619">
            <v>700</v>
          </cell>
        </row>
        <row r="620">
          <cell r="C620" t="str">
            <v>M</v>
          </cell>
          <cell r="D620" t="str">
            <v>01660300TL</v>
          </cell>
          <cell r="E620" t="str">
            <v>Glucose Syrup-IBC-43/63-02</v>
          </cell>
          <cell r="F620" t="str">
            <v>5320</v>
          </cell>
          <cell r="G620" t="str">
            <v>1</v>
          </cell>
          <cell r="H620" t="str">
            <v>1</v>
          </cell>
          <cell r="I620" t="str">
            <v>Glucose Syrup-IBC-43/63-02</v>
          </cell>
          <cell r="J620" t="str">
            <v>TO</v>
          </cell>
          <cell r="K620" t="str">
            <v>0090</v>
          </cell>
          <cell r="L620" t="str">
            <v>L</v>
          </cell>
          <cell r="M620" t="str">
            <v>000000000000250184</v>
          </cell>
          <cell r="N620" t="str">
            <v>Filter  Aid Celatom FW-14  20kg.</v>
          </cell>
          <cell r="O620" t="str">
            <v>KG</v>
          </cell>
          <cell r="P620">
            <v>0</v>
          </cell>
          <cell r="Q620" t="str">
            <v>01.11.2009</v>
          </cell>
          <cell r="R620" t="str">
            <v>31.12.9999</v>
          </cell>
          <cell r="S620" t="str">
            <v>500000000115</v>
          </cell>
          <cell r="T620">
            <v>0</v>
          </cell>
          <cell r="U620">
            <v>0</v>
          </cell>
          <cell r="V620" t="str">
            <v>00000009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>X</v>
          </cell>
          <cell r="AB620">
            <v>0</v>
          </cell>
          <cell r="AC620">
            <v>0</v>
          </cell>
          <cell r="AD620" t="str">
            <v>0.00</v>
          </cell>
          <cell r="AE620" t="str">
            <v>0.00</v>
          </cell>
          <cell r="AF620">
            <v>0</v>
          </cell>
          <cell r="AG620">
            <v>0</v>
          </cell>
          <cell r="AH620">
            <v>0</v>
          </cell>
          <cell r="AI620" t="str">
            <v>Glucose Syrup-IBC-43/63-02</v>
          </cell>
          <cell r="AJ620">
            <v>1000</v>
          </cell>
          <cell r="AK620">
            <v>4405.2629999999999</v>
          </cell>
        </row>
        <row r="621">
          <cell r="C621" t="str">
            <v>M</v>
          </cell>
          <cell r="D621" t="str">
            <v>01660300TL</v>
          </cell>
          <cell r="E621" t="str">
            <v>Glucose Syrup-IBC-43/63-02</v>
          </cell>
          <cell r="F621" t="str">
            <v>5320</v>
          </cell>
          <cell r="G621" t="str">
            <v>1</v>
          </cell>
          <cell r="H621" t="str">
            <v>1</v>
          </cell>
          <cell r="I621" t="str">
            <v>Glucose Syrup-IBC-43/63-02</v>
          </cell>
          <cell r="J621" t="str">
            <v>TO</v>
          </cell>
          <cell r="K621" t="str">
            <v>0100</v>
          </cell>
          <cell r="L621" t="str">
            <v>L</v>
          </cell>
          <cell r="M621" t="str">
            <v>000000000000250162</v>
          </cell>
          <cell r="N621" t="str">
            <v>Sodium  Carbonate 20 Kg./Bag</v>
          </cell>
          <cell r="O621" t="str">
            <v>KG</v>
          </cell>
          <cell r="P621">
            <v>0</v>
          </cell>
          <cell r="Q621" t="str">
            <v>01.08.2010</v>
          </cell>
          <cell r="R621" t="str">
            <v>31.12.9999</v>
          </cell>
          <cell r="S621" t="str">
            <v>500000000480</v>
          </cell>
          <cell r="T621">
            <v>0</v>
          </cell>
          <cell r="U621">
            <v>0</v>
          </cell>
          <cell r="V621" t="str">
            <v>00000010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>X</v>
          </cell>
          <cell r="AB621">
            <v>0</v>
          </cell>
          <cell r="AC621">
            <v>0</v>
          </cell>
          <cell r="AD621" t="str">
            <v>0.00</v>
          </cell>
          <cell r="AE621" t="str">
            <v>0.00</v>
          </cell>
          <cell r="AF621">
            <v>0</v>
          </cell>
          <cell r="AG621">
            <v>0</v>
          </cell>
          <cell r="AH621">
            <v>0</v>
          </cell>
          <cell r="AI621" t="str">
            <v>Glucose Syrup-IBC-43/63-02</v>
          </cell>
          <cell r="AJ621">
            <v>1000</v>
          </cell>
          <cell r="AK621">
            <v>616.73699999999997</v>
          </cell>
        </row>
        <row r="622">
          <cell r="C622" t="str">
            <v>M</v>
          </cell>
          <cell r="D622" t="str">
            <v>01660300TL</v>
          </cell>
          <cell r="E622" t="str">
            <v>Glucose Syrup-IBC-43/63-02</v>
          </cell>
          <cell r="F622" t="str">
            <v>5320</v>
          </cell>
          <cell r="G622" t="str">
            <v>1</v>
          </cell>
          <cell r="H622" t="str">
            <v>1</v>
          </cell>
          <cell r="I622" t="str">
            <v>Glucose Syrup-IBC-43/63-02</v>
          </cell>
          <cell r="J622" t="str">
            <v>TO</v>
          </cell>
          <cell r="K622" t="str">
            <v>0110</v>
          </cell>
          <cell r="L622" t="str">
            <v>L</v>
          </cell>
          <cell r="M622" t="str">
            <v>000000000000200053</v>
          </cell>
          <cell r="N622" t="str">
            <v>Treated Water</v>
          </cell>
          <cell r="O622" t="str">
            <v>M3</v>
          </cell>
          <cell r="P622" t="str">
            <v>X</v>
          </cell>
          <cell r="Q622" t="str">
            <v>01.11.2009</v>
          </cell>
          <cell r="R622" t="str">
            <v>31.12.9999</v>
          </cell>
          <cell r="S622" t="str">
            <v>500000000115</v>
          </cell>
          <cell r="T622">
            <v>0</v>
          </cell>
          <cell r="U622">
            <v>0</v>
          </cell>
          <cell r="V622" t="str">
            <v>00000011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>X</v>
          </cell>
          <cell r="AB622">
            <v>0</v>
          </cell>
          <cell r="AC622">
            <v>0</v>
          </cell>
          <cell r="AD622" t="str">
            <v>0.00</v>
          </cell>
          <cell r="AE622" t="str">
            <v>0.00</v>
          </cell>
          <cell r="AF622">
            <v>0</v>
          </cell>
          <cell r="AG622">
            <v>0</v>
          </cell>
          <cell r="AH622">
            <v>0</v>
          </cell>
          <cell r="AI622" t="str">
            <v>Glucose Syrup-IBC-43/63-02</v>
          </cell>
          <cell r="AJ622">
            <v>1000</v>
          </cell>
          <cell r="AK622">
            <v>8810.5259999999998</v>
          </cell>
        </row>
        <row r="623">
          <cell r="C623" t="str">
            <v>M</v>
          </cell>
          <cell r="D623" t="str">
            <v>01660300TL</v>
          </cell>
          <cell r="E623" t="str">
            <v>Glucose Syrup-IBC-43/63-02</v>
          </cell>
          <cell r="F623" t="str">
            <v>5320</v>
          </cell>
          <cell r="G623" t="str">
            <v>1</v>
          </cell>
          <cell r="H623" t="str">
            <v>1</v>
          </cell>
          <cell r="I623" t="str">
            <v>Glucose Syrup-IBC-43/63-02</v>
          </cell>
          <cell r="J623" t="str">
            <v>TO</v>
          </cell>
          <cell r="K623" t="str">
            <v>0120</v>
          </cell>
          <cell r="L623" t="str">
            <v>L</v>
          </cell>
          <cell r="M623" t="str">
            <v>000000000000250176</v>
          </cell>
          <cell r="N623" t="str">
            <v>Electricity</v>
          </cell>
          <cell r="O623" t="str">
            <v>KWH</v>
          </cell>
          <cell r="P623">
            <v>0</v>
          </cell>
          <cell r="Q623" t="str">
            <v>01.11.2009</v>
          </cell>
          <cell r="R623" t="str">
            <v>31.12.9999</v>
          </cell>
          <cell r="S623" t="str">
            <v>500000000115</v>
          </cell>
          <cell r="T623">
            <v>0</v>
          </cell>
          <cell r="U623">
            <v>0</v>
          </cell>
          <cell r="V623" t="str">
            <v>00000012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>X</v>
          </cell>
          <cell r="AB623">
            <v>0</v>
          </cell>
          <cell r="AC623">
            <v>0</v>
          </cell>
          <cell r="AD623" t="str">
            <v>0.00</v>
          </cell>
          <cell r="AE623" t="str">
            <v>0.00</v>
          </cell>
          <cell r="AF623">
            <v>0</v>
          </cell>
          <cell r="AG623">
            <v>0</v>
          </cell>
          <cell r="AH623">
            <v>0</v>
          </cell>
          <cell r="AI623" t="str">
            <v>Glucose Syrup-IBC-43/63-02</v>
          </cell>
          <cell r="AJ623">
            <v>1000</v>
          </cell>
          <cell r="AK623">
            <v>57268.421000000002</v>
          </cell>
        </row>
        <row r="624">
          <cell r="C624" t="str">
            <v>M</v>
          </cell>
          <cell r="D624" t="str">
            <v>01660300TL</v>
          </cell>
          <cell r="E624" t="str">
            <v>Glucose Syrup-IBC-43/63-02</v>
          </cell>
          <cell r="F624" t="str">
            <v>5320</v>
          </cell>
          <cell r="G624" t="str">
            <v>1</v>
          </cell>
          <cell r="H624" t="str">
            <v>1</v>
          </cell>
          <cell r="I624" t="str">
            <v>Glucose Syrup-IBC-43/63-02</v>
          </cell>
          <cell r="J624" t="str">
            <v>TO</v>
          </cell>
          <cell r="K624" t="str">
            <v>0130</v>
          </cell>
          <cell r="L624" t="str">
            <v>L</v>
          </cell>
          <cell r="M624" t="str">
            <v>000000000000200052</v>
          </cell>
          <cell r="N624" t="str">
            <v>Steam</v>
          </cell>
          <cell r="O624" t="str">
            <v>TO</v>
          </cell>
          <cell r="P624" t="str">
            <v>X</v>
          </cell>
          <cell r="Q624" t="str">
            <v>01.11.2009</v>
          </cell>
          <cell r="R624" t="str">
            <v>31.12.9999</v>
          </cell>
          <cell r="S624" t="str">
            <v>500000000115</v>
          </cell>
          <cell r="T624">
            <v>0</v>
          </cell>
          <cell r="U624">
            <v>0</v>
          </cell>
          <cell r="V624" t="str">
            <v>00000013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>X</v>
          </cell>
          <cell r="AB624">
            <v>0</v>
          </cell>
          <cell r="AC624">
            <v>0</v>
          </cell>
          <cell r="AD624" t="str">
            <v>0.00</v>
          </cell>
          <cell r="AE624" t="str">
            <v>0.00</v>
          </cell>
          <cell r="AF624">
            <v>0</v>
          </cell>
          <cell r="AG624">
            <v>0</v>
          </cell>
          <cell r="AH624">
            <v>0</v>
          </cell>
          <cell r="AI624" t="str">
            <v>Glucose Syrup-IBC-43/63-02</v>
          </cell>
          <cell r="AJ624">
            <v>1000</v>
          </cell>
          <cell r="AK624">
            <v>1145.3679999999999</v>
          </cell>
        </row>
        <row r="625">
          <cell r="C625" t="str">
            <v>M</v>
          </cell>
          <cell r="D625" t="str">
            <v>01660300TL</v>
          </cell>
          <cell r="E625" t="str">
            <v>Glucose Syrup-IBC-43/63-02</v>
          </cell>
          <cell r="F625" t="str">
            <v>5320</v>
          </cell>
          <cell r="G625" t="str">
            <v>1</v>
          </cell>
          <cell r="H625" t="str">
            <v>1</v>
          </cell>
          <cell r="I625" t="str">
            <v>Glucose Syrup-IBC-43/63-02</v>
          </cell>
          <cell r="J625" t="str">
            <v>TO</v>
          </cell>
          <cell r="K625" t="str">
            <v>0140</v>
          </cell>
          <cell r="L625" t="str">
            <v>L</v>
          </cell>
          <cell r="M625" t="str">
            <v>000000000000301527</v>
          </cell>
          <cell r="N625" t="str">
            <v>IBC Packaging</v>
          </cell>
          <cell r="O625" t="str">
            <v>EA</v>
          </cell>
          <cell r="P625">
            <v>0</v>
          </cell>
          <cell r="Q625" t="str">
            <v>01.11.2009</v>
          </cell>
          <cell r="R625" t="str">
            <v>31.12.9999</v>
          </cell>
          <cell r="S625" t="str">
            <v>500000000115</v>
          </cell>
          <cell r="T625">
            <v>0</v>
          </cell>
          <cell r="U625">
            <v>0</v>
          </cell>
          <cell r="V625" t="str">
            <v>00000014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 t="str">
            <v>0.00</v>
          </cell>
          <cell r="AE625" t="str">
            <v>0.00</v>
          </cell>
          <cell r="AF625">
            <v>0</v>
          </cell>
          <cell r="AG625">
            <v>0</v>
          </cell>
          <cell r="AH625">
            <v>0</v>
          </cell>
          <cell r="AI625" t="str">
            <v>Glucose Syrup-IBC-43/63-02</v>
          </cell>
          <cell r="AJ625">
            <v>1000</v>
          </cell>
          <cell r="AK625">
            <v>833.33299999999997</v>
          </cell>
        </row>
        <row r="626">
          <cell r="C626" t="str">
            <v>M</v>
          </cell>
          <cell r="D626" t="str">
            <v>01660300TU</v>
          </cell>
          <cell r="E626" t="str">
            <v>Glucose Syrup-IBC-43/63</v>
          </cell>
          <cell r="F626" t="str">
            <v>5320</v>
          </cell>
          <cell r="G626" t="str">
            <v>1</v>
          </cell>
          <cell r="H626" t="str">
            <v>1</v>
          </cell>
          <cell r="I626" t="str">
            <v>GlucoseSyrup 63 DE/IBC</v>
          </cell>
          <cell r="J626" t="str">
            <v>TO</v>
          </cell>
          <cell r="K626" t="str">
            <v>0010</v>
          </cell>
          <cell r="L626" t="str">
            <v>L</v>
          </cell>
          <cell r="M626" t="str">
            <v>000000000000200050</v>
          </cell>
          <cell r="N626" t="str">
            <v>Slurry</v>
          </cell>
          <cell r="O626" t="str">
            <v>TO</v>
          </cell>
          <cell r="P626" t="str">
            <v>X</v>
          </cell>
          <cell r="Q626" t="str">
            <v>01.09.2009</v>
          </cell>
          <cell r="R626" t="str">
            <v>31.12.9999</v>
          </cell>
          <cell r="S626" t="str">
            <v>500000000106</v>
          </cell>
          <cell r="T626">
            <v>0</v>
          </cell>
          <cell r="U626">
            <v>0</v>
          </cell>
          <cell r="V626" t="str">
            <v>00000001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>X</v>
          </cell>
          <cell r="AB626">
            <v>0</v>
          </cell>
          <cell r="AC626">
            <v>0</v>
          </cell>
          <cell r="AD626" t="str">
            <v>0.00</v>
          </cell>
          <cell r="AE626" t="str">
            <v>0.00</v>
          </cell>
          <cell r="AF626">
            <v>0</v>
          </cell>
          <cell r="AG626">
            <v>0</v>
          </cell>
          <cell r="AH626">
            <v>0</v>
          </cell>
          <cell r="AI626" t="str">
            <v>HMS-IBC-43/63</v>
          </cell>
          <cell r="AJ626">
            <v>1000</v>
          </cell>
          <cell r="AK626">
            <v>1915.3320000000001</v>
          </cell>
        </row>
        <row r="627">
          <cell r="C627" t="str">
            <v>M</v>
          </cell>
          <cell r="D627" t="str">
            <v>01660300TU</v>
          </cell>
          <cell r="E627" t="str">
            <v>Glucose Syrup-IBC-43/63</v>
          </cell>
          <cell r="F627" t="str">
            <v>5320</v>
          </cell>
          <cell r="G627" t="str">
            <v>1</v>
          </cell>
          <cell r="H627" t="str">
            <v>1</v>
          </cell>
          <cell r="I627" t="str">
            <v>GlucoseSyrup 63 DE/IBC</v>
          </cell>
          <cell r="J627" t="str">
            <v>TO</v>
          </cell>
          <cell r="K627" t="str">
            <v>0020</v>
          </cell>
          <cell r="L627" t="str">
            <v>L</v>
          </cell>
          <cell r="M627" t="str">
            <v>000000000000250164</v>
          </cell>
          <cell r="N627" t="str">
            <v>Liquozyme Supra (gallon/30kg.)</v>
          </cell>
          <cell r="O627" t="str">
            <v>KG</v>
          </cell>
          <cell r="P627">
            <v>0</v>
          </cell>
          <cell r="Q627" t="str">
            <v>01.09.2009</v>
          </cell>
          <cell r="R627" t="str">
            <v>31.12.9999</v>
          </cell>
          <cell r="S627" t="str">
            <v>500000000106</v>
          </cell>
          <cell r="T627">
            <v>0</v>
          </cell>
          <cell r="U627">
            <v>0</v>
          </cell>
          <cell r="V627" t="str">
            <v>00000002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>X</v>
          </cell>
          <cell r="AB627">
            <v>0</v>
          </cell>
          <cell r="AC627">
            <v>0</v>
          </cell>
          <cell r="AD627" t="str">
            <v>0.00</v>
          </cell>
          <cell r="AE627" t="str">
            <v>0.00</v>
          </cell>
          <cell r="AF627">
            <v>0</v>
          </cell>
          <cell r="AG627">
            <v>0</v>
          </cell>
          <cell r="AH627">
            <v>0</v>
          </cell>
          <cell r="AI627" t="str">
            <v>HMS-IBC-43/63</v>
          </cell>
          <cell r="AJ627">
            <v>1000</v>
          </cell>
          <cell r="AK627">
            <v>528.63199999999995</v>
          </cell>
        </row>
        <row r="628">
          <cell r="C628" t="str">
            <v>M</v>
          </cell>
          <cell r="D628" t="str">
            <v>01660300TU</v>
          </cell>
          <cell r="E628" t="str">
            <v>Glucose Syrup-IBC-43/63</v>
          </cell>
          <cell r="F628" t="str">
            <v>5320</v>
          </cell>
          <cell r="G628" t="str">
            <v>1</v>
          </cell>
          <cell r="H628" t="str">
            <v>1</v>
          </cell>
          <cell r="I628" t="str">
            <v>GlucoseSyrup 63 DE/IBC</v>
          </cell>
          <cell r="J628" t="str">
            <v>TO</v>
          </cell>
          <cell r="K628" t="str">
            <v>0030</v>
          </cell>
          <cell r="L628" t="str">
            <v>L</v>
          </cell>
          <cell r="M628" t="str">
            <v>000000000000250178</v>
          </cell>
          <cell r="N628" t="str">
            <v>Enzyme Clarase L (28 kg./Gallon)</v>
          </cell>
          <cell r="O628" t="str">
            <v>KG</v>
          </cell>
          <cell r="P628">
            <v>0</v>
          </cell>
          <cell r="Q628" t="str">
            <v>01.09.2009</v>
          </cell>
          <cell r="R628" t="str">
            <v>31.12.9999</v>
          </cell>
          <cell r="S628" t="str">
            <v>500000000106</v>
          </cell>
          <cell r="T628">
            <v>0</v>
          </cell>
          <cell r="U628">
            <v>0</v>
          </cell>
          <cell r="V628" t="str">
            <v>00000003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>X</v>
          </cell>
          <cell r="AB628">
            <v>0</v>
          </cell>
          <cell r="AC628">
            <v>0</v>
          </cell>
          <cell r="AD628" t="str">
            <v>0.00</v>
          </cell>
          <cell r="AE628" t="str">
            <v>0.00</v>
          </cell>
          <cell r="AF628">
            <v>0</v>
          </cell>
          <cell r="AG628">
            <v>0</v>
          </cell>
          <cell r="AH628">
            <v>0</v>
          </cell>
          <cell r="AI628" t="str">
            <v>HMS-IBC-43/63</v>
          </cell>
          <cell r="AJ628">
            <v>1000</v>
          </cell>
          <cell r="AK628">
            <v>325.98899999999998</v>
          </cell>
        </row>
        <row r="629">
          <cell r="C629" t="str">
            <v>M</v>
          </cell>
          <cell r="D629" t="str">
            <v>01660300TU</v>
          </cell>
          <cell r="E629" t="str">
            <v>Glucose Syrup-IBC-43/63</v>
          </cell>
          <cell r="F629" t="str">
            <v>5320</v>
          </cell>
          <cell r="G629" t="str">
            <v>1</v>
          </cell>
          <cell r="H629" t="str">
            <v>1</v>
          </cell>
          <cell r="I629" t="str">
            <v>GlucoseSyrup 63 DE/IBC</v>
          </cell>
          <cell r="J629" t="str">
            <v>TO</v>
          </cell>
          <cell r="K629" t="str">
            <v>0040</v>
          </cell>
          <cell r="L629" t="str">
            <v>L</v>
          </cell>
          <cell r="M629" t="str">
            <v>000000000000250179</v>
          </cell>
          <cell r="N629" t="str">
            <v>Enzyme Otidex L400 (28 kg./Gallon)</v>
          </cell>
          <cell r="O629" t="str">
            <v>KG</v>
          </cell>
          <cell r="P629">
            <v>0</v>
          </cell>
          <cell r="Q629" t="str">
            <v>01.09.2009</v>
          </cell>
          <cell r="R629" t="str">
            <v>31.12.9999</v>
          </cell>
          <cell r="S629" t="str">
            <v>500000000106</v>
          </cell>
          <cell r="T629">
            <v>0</v>
          </cell>
          <cell r="U629">
            <v>0</v>
          </cell>
          <cell r="V629" t="str">
            <v>00000004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>X</v>
          </cell>
          <cell r="AB629">
            <v>0</v>
          </cell>
          <cell r="AC629">
            <v>0</v>
          </cell>
          <cell r="AD629" t="str">
            <v>0.00</v>
          </cell>
          <cell r="AE629" t="str">
            <v>0.00</v>
          </cell>
          <cell r="AF629">
            <v>0</v>
          </cell>
          <cell r="AG629">
            <v>0</v>
          </cell>
          <cell r="AH629">
            <v>0</v>
          </cell>
          <cell r="AI629" t="str">
            <v>HMS-IBC-43/63</v>
          </cell>
          <cell r="AJ629">
            <v>1000</v>
          </cell>
          <cell r="AK629">
            <v>176.21100000000001</v>
          </cell>
        </row>
        <row r="630">
          <cell r="C630" t="str">
            <v>M</v>
          </cell>
          <cell r="D630" t="str">
            <v>01660300TU</v>
          </cell>
          <cell r="E630" t="str">
            <v>Glucose Syrup-IBC-43/63</v>
          </cell>
          <cell r="F630" t="str">
            <v>5320</v>
          </cell>
          <cell r="G630" t="str">
            <v>1</v>
          </cell>
          <cell r="H630" t="str">
            <v>1</v>
          </cell>
          <cell r="I630" t="str">
            <v>GlucoseSyrup 63 DE/IBC</v>
          </cell>
          <cell r="J630" t="str">
            <v>TO</v>
          </cell>
          <cell r="K630" t="str">
            <v>0050</v>
          </cell>
          <cell r="L630" t="str">
            <v>L</v>
          </cell>
          <cell r="M630" t="str">
            <v>000000000000250152</v>
          </cell>
          <cell r="N630" t="str">
            <v>Sodium Matabisulphite 25kg.</v>
          </cell>
          <cell r="O630" t="str">
            <v>KG</v>
          </cell>
          <cell r="P630">
            <v>0</v>
          </cell>
          <cell r="Q630" t="str">
            <v>01.09.2009</v>
          </cell>
          <cell r="R630" t="str">
            <v>31.12.9999</v>
          </cell>
          <cell r="S630" t="str">
            <v>500000000106</v>
          </cell>
          <cell r="T630">
            <v>0</v>
          </cell>
          <cell r="U630">
            <v>0</v>
          </cell>
          <cell r="V630" t="str">
            <v>00000005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>X</v>
          </cell>
          <cell r="AB630">
            <v>0</v>
          </cell>
          <cell r="AC630">
            <v>0</v>
          </cell>
          <cell r="AD630" t="str">
            <v>0.00</v>
          </cell>
          <cell r="AE630" t="str">
            <v>0.00</v>
          </cell>
          <cell r="AF630">
            <v>0</v>
          </cell>
          <cell r="AG630">
            <v>0</v>
          </cell>
          <cell r="AH630">
            <v>0</v>
          </cell>
          <cell r="AI630" t="str">
            <v>HMS-IBC-43/63</v>
          </cell>
          <cell r="AJ630">
            <v>1000</v>
          </cell>
          <cell r="AK630">
            <v>687.221</v>
          </cell>
        </row>
        <row r="631">
          <cell r="C631" t="str">
            <v>M</v>
          </cell>
          <cell r="D631" t="str">
            <v>01660300TU</v>
          </cell>
          <cell r="E631" t="str">
            <v>Glucose Syrup-IBC-43/63</v>
          </cell>
          <cell r="F631" t="str">
            <v>5320</v>
          </cell>
          <cell r="G631" t="str">
            <v>1</v>
          </cell>
          <cell r="H631" t="str">
            <v>1</v>
          </cell>
          <cell r="I631" t="str">
            <v>GlucoseSyrup 63 DE/IBC</v>
          </cell>
          <cell r="J631" t="str">
            <v>TO</v>
          </cell>
          <cell r="K631" t="str">
            <v>0060</v>
          </cell>
          <cell r="L631" t="str">
            <v>L</v>
          </cell>
          <cell r="M631" t="str">
            <v>000000000000250160</v>
          </cell>
          <cell r="N631" t="str">
            <v>Hydrochloric  Acid 35%</v>
          </cell>
          <cell r="O631" t="str">
            <v>KG</v>
          </cell>
          <cell r="P631">
            <v>0</v>
          </cell>
          <cell r="Q631" t="str">
            <v>01.09.2009</v>
          </cell>
          <cell r="R631" t="str">
            <v>31.12.9999</v>
          </cell>
          <cell r="S631" t="str">
            <v>500000000106</v>
          </cell>
          <cell r="T631">
            <v>0</v>
          </cell>
          <cell r="U631">
            <v>0</v>
          </cell>
          <cell r="V631" t="str">
            <v>00000006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>X</v>
          </cell>
          <cell r="AB631">
            <v>0</v>
          </cell>
          <cell r="AC631">
            <v>0</v>
          </cell>
          <cell r="AD631" t="str">
            <v>0.00</v>
          </cell>
          <cell r="AE631" t="str">
            <v>0.00</v>
          </cell>
          <cell r="AF631">
            <v>0</v>
          </cell>
          <cell r="AG631">
            <v>0</v>
          </cell>
          <cell r="AH631">
            <v>0</v>
          </cell>
          <cell r="AI631" t="str">
            <v>HMS-IBC-43/63</v>
          </cell>
          <cell r="AJ631">
            <v>1000</v>
          </cell>
          <cell r="AK631">
            <v>39647.368000000002</v>
          </cell>
        </row>
        <row r="632">
          <cell r="C632" t="str">
            <v>M</v>
          </cell>
          <cell r="D632" t="str">
            <v>01660300TU</v>
          </cell>
          <cell r="E632" t="str">
            <v>Glucose Syrup-IBC-43/63</v>
          </cell>
          <cell r="F632" t="str">
            <v>5320</v>
          </cell>
          <cell r="G632" t="str">
            <v>1</v>
          </cell>
          <cell r="H632" t="str">
            <v>1</v>
          </cell>
          <cell r="I632" t="str">
            <v>GlucoseSyrup 63 DE/IBC</v>
          </cell>
          <cell r="J632" t="str">
            <v>TO</v>
          </cell>
          <cell r="K632" t="str">
            <v>0070</v>
          </cell>
          <cell r="L632" t="str">
            <v>L</v>
          </cell>
          <cell r="M632" t="str">
            <v>000000000000250187</v>
          </cell>
          <cell r="N632" t="str">
            <v>Sodium  Hydroxide (โซดาไฟ) 50%</v>
          </cell>
          <cell r="O632" t="str">
            <v>KG</v>
          </cell>
          <cell r="P632">
            <v>0</v>
          </cell>
          <cell r="Q632" t="str">
            <v>01.09.2009</v>
          </cell>
          <cell r="R632" t="str">
            <v>31.12.9999</v>
          </cell>
          <cell r="S632" t="str">
            <v>500000000106</v>
          </cell>
          <cell r="T632">
            <v>0</v>
          </cell>
          <cell r="U632">
            <v>0</v>
          </cell>
          <cell r="V632" t="str">
            <v>00000007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>X</v>
          </cell>
          <cell r="AB632">
            <v>0</v>
          </cell>
          <cell r="AC632">
            <v>0</v>
          </cell>
          <cell r="AD632" t="str">
            <v>0.00</v>
          </cell>
          <cell r="AE632" t="str">
            <v>0.00</v>
          </cell>
          <cell r="AF632">
            <v>0</v>
          </cell>
          <cell r="AG632">
            <v>0</v>
          </cell>
          <cell r="AH632">
            <v>0</v>
          </cell>
          <cell r="AI632" t="str">
            <v>HMS-IBC-43/63</v>
          </cell>
          <cell r="AJ632">
            <v>1000</v>
          </cell>
          <cell r="AK632">
            <v>35242.105000000003</v>
          </cell>
        </row>
        <row r="633">
          <cell r="C633" t="str">
            <v>M</v>
          </cell>
          <cell r="D633" t="str">
            <v>01660300TU</v>
          </cell>
          <cell r="E633" t="str">
            <v>Glucose Syrup-IBC-43/63</v>
          </cell>
          <cell r="F633" t="str">
            <v>5320</v>
          </cell>
          <cell r="G633" t="str">
            <v>1</v>
          </cell>
          <cell r="H633" t="str">
            <v>1</v>
          </cell>
          <cell r="I633" t="str">
            <v>GlucoseSyrup 63 DE/IBC</v>
          </cell>
          <cell r="J633" t="str">
            <v>TO</v>
          </cell>
          <cell r="K633" t="str">
            <v>0080</v>
          </cell>
          <cell r="L633" t="str">
            <v>L</v>
          </cell>
          <cell r="M633" t="str">
            <v>000000000000250750</v>
          </cell>
          <cell r="N633" t="str">
            <v>Activated Carbon YL303(20kg/bag)</v>
          </cell>
          <cell r="O633" t="str">
            <v>KG</v>
          </cell>
          <cell r="P633">
            <v>0</v>
          </cell>
          <cell r="Q633" t="str">
            <v>03.01.2013</v>
          </cell>
          <cell r="R633" t="str">
            <v>31.12.9999</v>
          </cell>
          <cell r="S633" t="str">
            <v>500000000603</v>
          </cell>
          <cell r="T633">
            <v>0</v>
          </cell>
          <cell r="U633">
            <v>0</v>
          </cell>
          <cell r="V633" t="str">
            <v>00000008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>X</v>
          </cell>
          <cell r="AB633">
            <v>0</v>
          </cell>
          <cell r="AC633">
            <v>0</v>
          </cell>
          <cell r="AD633" t="str">
            <v>0.00</v>
          </cell>
          <cell r="AE633" t="str">
            <v>0.00</v>
          </cell>
          <cell r="AF633">
            <v>0</v>
          </cell>
          <cell r="AG633">
            <v>0</v>
          </cell>
          <cell r="AH633">
            <v>0</v>
          </cell>
          <cell r="AI633" t="str">
            <v>HMS-IBC-43/63</v>
          </cell>
          <cell r="AJ633">
            <v>1000</v>
          </cell>
          <cell r="AK633">
            <v>675</v>
          </cell>
        </row>
        <row r="634">
          <cell r="C634" t="str">
            <v>M</v>
          </cell>
          <cell r="D634" t="str">
            <v>01660300TU</v>
          </cell>
          <cell r="E634" t="str">
            <v>Glucose Syrup-IBC-43/63</v>
          </cell>
          <cell r="F634" t="str">
            <v>5320</v>
          </cell>
          <cell r="G634" t="str">
            <v>1</v>
          </cell>
          <cell r="H634" t="str">
            <v>1</v>
          </cell>
          <cell r="I634" t="str">
            <v>GlucoseSyrup 63 DE/IBC</v>
          </cell>
          <cell r="J634" t="str">
            <v>TO</v>
          </cell>
          <cell r="K634" t="str">
            <v>0090</v>
          </cell>
          <cell r="L634" t="str">
            <v>L</v>
          </cell>
          <cell r="M634" t="str">
            <v>000000000000250814</v>
          </cell>
          <cell r="N634" t="str">
            <v>Filter Aid K700  20kg.</v>
          </cell>
          <cell r="O634" t="str">
            <v>KG</v>
          </cell>
          <cell r="P634">
            <v>0</v>
          </cell>
          <cell r="Q634" t="str">
            <v>14.12.2012</v>
          </cell>
          <cell r="R634" t="str">
            <v>31.12.9999</v>
          </cell>
          <cell r="S634" t="str">
            <v>500000000599</v>
          </cell>
          <cell r="T634">
            <v>0</v>
          </cell>
          <cell r="U634">
            <v>0</v>
          </cell>
          <cell r="V634" t="str">
            <v>00000009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>X</v>
          </cell>
          <cell r="AB634">
            <v>0</v>
          </cell>
          <cell r="AC634">
            <v>0</v>
          </cell>
          <cell r="AD634" t="str">
            <v>0.00</v>
          </cell>
          <cell r="AE634" t="str">
            <v>0.00</v>
          </cell>
          <cell r="AF634">
            <v>0</v>
          </cell>
          <cell r="AG634">
            <v>0</v>
          </cell>
          <cell r="AH634">
            <v>0</v>
          </cell>
          <cell r="AI634" t="str">
            <v>HMS-IBC-43/63</v>
          </cell>
          <cell r="AJ634">
            <v>1000</v>
          </cell>
          <cell r="AK634">
            <v>8810.5259999999998</v>
          </cell>
        </row>
        <row r="635">
          <cell r="C635" t="str">
            <v>M</v>
          </cell>
          <cell r="D635" t="str">
            <v>01660300TU</v>
          </cell>
          <cell r="E635" t="str">
            <v>Glucose Syrup-IBC-43/63</v>
          </cell>
          <cell r="F635" t="str">
            <v>5320</v>
          </cell>
          <cell r="G635" t="str">
            <v>1</v>
          </cell>
          <cell r="H635" t="str">
            <v>1</v>
          </cell>
          <cell r="I635" t="str">
            <v>GlucoseSyrup 63 DE/IBC</v>
          </cell>
          <cell r="J635" t="str">
            <v>TO</v>
          </cell>
          <cell r="K635" t="str">
            <v>0100</v>
          </cell>
          <cell r="L635" t="str">
            <v>L</v>
          </cell>
          <cell r="M635" t="str">
            <v>000000000000250162</v>
          </cell>
          <cell r="N635" t="str">
            <v>Sodium  Carbonate 20 Kg./Bag</v>
          </cell>
          <cell r="O635" t="str">
            <v>KG</v>
          </cell>
          <cell r="P635">
            <v>0</v>
          </cell>
          <cell r="Q635" t="str">
            <v>01.08.2010</v>
          </cell>
          <cell r="R635" t="str">
            <v>31.12.9999</v>
          </cell>
          <cell r="S635" t="str">
            <v>500000000480</v>
          </cell>
          <cell r="T635">
            <v>0</v>
          </cell>
          <cell r="U635">
            <v>0</v>
          </cell>
          <cell r="V635" t="str">
            <v>00000010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>X</v>
          </cell>
          <cell r="AB635">
            <v>0</v>
          </cell>
          <cell r="AC635">
            <v>0</v>
          </cell>
          <cell r="AD635" t="str">
            <v>0.00</v>
          </cell>
          <cell r="AE635" t="str">
            <v>0.00</v>
          </cell>
          <cell r="AF635">
            <v>0</v>
          </cell>
          <cell r="AG635">
            <v>0</v>
          </cell>
          <cell r="AH635">
            <v>0</v>
          </cell>
          <cell r="AI635" t="str">
            <v>HMS-IBC-43/63</v>
          </cell>
          <cell r="AJ635">
            <v>1000</v>
          </cell>
          <cell r="AK635">
            <v>616.73699999999997</v>
          </cell>
        </row>
        <row r="636">
          <cell r="C636" t="str">
            <v>M</v>
          </cell>
          <cell r="D636" t="str">
            <v>01660300TU</v>
          </cell>
          <cell r="E636" t="str">
            <v>Glucose Syrup-IBC-43/63</v>
          </cell>
          <cell r="F636" t="str">
            <v>5320</v>
          </cell>
          <cell r="G636" t="str">
            <v>1</v>
          </cell>
          <cell r="H636" t="str">
            <v>1</v>
          </cell>
          <cell r="I636" t="str">
            <v>GlucoseSyrup 63 DE/IBC</v>
          </cell>
          <cell r="J636" t="str">
            <v>TO</v>
          </cell>
          <cell r="K636" t="str">
            <v>0110</v>
          </cell>
          <cell r="L636" t="str">
            <v>L</v>
          </cell>
          <cell r="M636" t="str">
            <v>000000000000200053</v>
          </cell>
          <cell r="N636" t="str">
            <v>Treated Water</v>
          </cell>
          <cell r="O636" t="str">
            <v>M3</v>
          </cell>
          <cell r="P636" t="str">
            <v>X</v>
          </cell>
          <cell r="Q636" t="str">
            <v>01.09.2009</v>
          </cell>
          <cell r="R636" t="str">
            <v>31.12.9999</v>
          </cell>
          <cell r="S636" t="str">
            <v>500000000106</v>
          </cell>
          <cell r="T636">
            <v>0</v>
          </cell>
          <cell r="U636">
            <v>0</v>
          </cell>
          <cell r="V636" t="str">
            <v>00000011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>X</v>
          </cell>
          <cell r="AB636">
            <v>0</v>
          </cell>
          <cell r="AC636">
            <v>0</v>
          </cell>
          <cell r="AD636" t="str">
            <v>0.00</v>
          </cell>
          <cell r="AE636" t="str">
            <v>0.00</v>
          </cell>
          <cell r="AF636">
            <v>0</v>
          </cell>
          <cell r="AG636">
            <v>0</v>
          </cell>
          <cell r="AH636">
            <v>0</v>
          </cell>
          <cell r="AI636" t="str">
            <v>HMS-IBC-43/63</v>
          </cell>
          <cell r="AJ636">
            <v>1000</v>
          </cell>
          <cell r="AK636">
            <v>8810.5259999999998</v>
          </cell>
        </row>
        <row r="637">
          <cell r="C637" t="str">
            <v>M</v>
          </cell>
          <cell r="D637" t="str">
            <v>01660300TU</v>
          </cell>
          <cell r="E637" t="str">
            <v>Glucose Syrup-IBC-43/63</v>
          </cell>
          <cell r="F637" t="str">
            <v>5320</v>
          </cell>
          <cell r="G637" t="str">
            <v>1</v>
          </cell>
          <cell r="H637" t="str">
            <v>1</v>
          </cell>
          <cell r="I637" t="str">
            <v>GlucoseSyrup 63 DE/IBC</v>
          </cell>
          <cell r="J637" t="str">
            <v>TO</v>
          </cell>
          <cell r="K637" t="str">
            <v>0120</v>
          </cell>
          <cell r="L637" t="str">
            <v>L</v>
          </cell>
          <cell r="M637" t="str">
            <v>000000000000250176</v>
          </cell>
          <cell r="N637" t="str">
            <v>Electricity</v>
          </cell>
          <cell r="O637" t="str">
            <v>KWH</v>
          </cell>
          <cell r="P637">
            <v>0</v>
          </cell>
          <cell r="Q637" t="str">
            <v>01.09.2009</v>
          </cell>
          <cell r="R637" t="str">
            <v>31.12.9999</v>
          </cell>
          <cell r="S637" t="str">
            <v>500000000106</v>
          </cell>
          <cell r="T637">
            <v>0</v>
          </cell>
          <cell r="U637">
            <v>0</v>
          </cell>
          <cell r="V637" t="str">
            <v>00000012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>X</v>
          </cell>
          <cell r="AB637">
            <v>0</v>
          </cell>
          <cell r="AC637">
            <v>0</v>
          </cell>
          <cell r="AD637" t="str">
            <v>0.00</v>
          </cell>
          <cell r="AE637" t="str">
            <v>0.00</v>
          </cell>
          <cell r="AF637">
            <v>0</v>
          </cell>
          <cell r="AG637">
            <v>0</v>
          </cell>
          <cell r="AH637">
            <v>0</v>
          </cell>
          <cell r="AI637" t="str">
            <v>HMS-IBC-43/63</v>
          </cell>
          <cell r="AJ637">
            <v>1000</v>
          </cell>
          <cell r="AK637">
            <v>57268.421000000002</v>
          </cell>
        </row>
        <row r="638">
          <cell r="C638" t="str">
            <v>M</v>
          </cell>
          <cell r="D638" t="str">
            <v>01660300TU</v>
          </cell>
          <cell r="E638" t="str">
            <v>Glucose Syrup-IBC-43/63</v>
          </cell>
          <cell r="F638" t="str">
            <v>5320</v>
          </cell>
          <cell r="G638" t="str">
            <v>1</v>
          </cell>
          <cell r="H638" t="str">
            <v>1</v>
          </cell>
          <cell r="I638" t="str">
            <v>GlucoseSyrup 63 DE/IBC</v>
          </cell>
          <cell r="J638" t="str">
            <v>TO</v>
          </cell>
          <cell r="K638" t="str">
            <v>0130</v>
          </cell>
          <cell r="L638" t="str">
            <v>L</v>
          </cell>
          <cell r="M638" t="str">
            <v>000000000000200052</v>
          </cell>
          <cell r="N638" t="str">
            <v>Steam</v>
          </cell>
          <cell r="O638" t="str">
            <v>TO</v>
          </cell>
          <cell r="P638" t="str">
            <v>X</v>
          </cell>
          <cell r="Q638" t="str">
            <v>01.09.2009</v>
          </cell>
          <cell r="R638" t="str">
            <v>31.12.9999</v>
          </cell>
          <cell r="S638" t="str">
            <v>500000000106</v>
          </cell>
          <cell r="T638">
            <v>0</v>
          </cell>
          <cell r="U638">
            <v>0</v>
          </cell>
          <cell r="V638" t="str">
            <v>00000013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>X</v>
          </cell>
          <cell r="AB638">
            <v>0</v>
          </cell>
          <cell r="AC638">
            <v>0</v>
          </cell>
          <cell r="AD638" t="str">
            <v>0.00</v>
          </cell>
          <cell r="AE638" t="str">
            <v>0.00</v>
          </cell>
          <cell r="AF638">
            <v>0</v>
          </cell>
          <cell r="AG638">
            <v>0</v>
          </cell>
          <cell r="AH638">
            <v>0</v>
          </cell>
          <cell r="AI638" t="str">
            <v>HMS-IBC-43/63</v>
          </cell>
          <cell r="AJ638">
            <v>1000</v>
          </cell>
          <cell r="AK638">
            <v>1762.105</v>
          </cell>
        </row>
        <row r="639">
          <cell r="C639" t="str">
            <v>M</v>
          </cell>
          <cell r="D639" t="str">
            <v>01660300TU</v>
          </cell>
          <cell r="E639" t="str">
            <v>Glucose Syrup-IBC-43/63</v>
          </cell>
          <cell r="F639" t="str">
            <v>5320</v>
          </cell>
          <cell r="G639" t="str">
            <v>1</v>
          </cell>
          <cell r="H639" t="str">
            <v>1</v>
          </cell>
          <cell r="I639" t="str">
            <v>GlucoseSyrup 63 DE/IBC</v>
          </cell>
          <cell r="J639" t="str">
            <v>TO</v>
          </cell>
          <cell r="K639" t="str">
            <v>0140</v>
          </cell>
          <cell r="L639" t="str">
            <v>L</v>
          </cell>
          <cell r="M639" t="str">
            <v>000000000000301527</v>
          </cell>
          <cell r="N639" t="str">
            <v>IBC Packaging</v>
          </cell>
          <cell r="O639" t="str">
            <v>EA</v>
          </cell>
          <cell r="P639">
            <v>0</v>
          </cell>
          <cell r="Q639" t="str">
            <v>01.09.2009</v>
          </cell>
          <cell r="R639" t="str">
            <v>31.12.9999</v>
          </cell>
          <cell r="S639" t="str">
            <v>500000000106</v>
          </cell>
          <cell r="T639">
            <v>0</v>
          </cell>
          <cell r="U639">
            <v>0</v>
          </cell>
          <cell r="V639" t="str">
            <v>00000014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 t="str">
            <v>0.00</v>
          </cell>
          <cell r="AE639" t="str">
            <v>0.00</v>
          </cell>
          <cell r="AF639">
            <v>0</v>
          </cell>
          <cell r="AG639">
            <v>0</v>
          </cell>
          <cell r="AH639">
            <v>0</v>
          </cell>
          <cell r="AI639" t="str">
            <v>HMS-IBC-43/63</v>
          </cell>
          <cell r="AJ639">
            <v>1000</v>
          </cell>
          <cell r="AK639">
            <v>666.66700000000003</v>
          </cell>
        </row>
        <row r="640">
          <cell r="C640" t="str">
            <v>M</v>
          </cell>
          <cell r="D640" t="str">
            <v>01660300TU</v>
          </cell>
          <cell r="E640" t="str">
            <v>Glucose Syrup-IBC-43/63</v>
          </cell>
          <cell r="F640" t="str">
            <v>5320</v>
          </cell>
          <cell r="G640" t="str">
            <v>1</v>
          </cell>
          <cell r="H640" t="str">
            <v>1</v>
          </cell>
          <cell r="I640" t="str">
            <v>GlucoseSyrup 63 DE/IBC</v>
          </cell>
          <cell r="J640" t="str">
            <v>TO</v>
          </cell>
          <cell r="K640" t="str">
            <v>0150</v>
          </cell>
          <cell r="L640" t="str">
            <v>L</v>
          </cell>
          <cell r="M640" t="str">
            <v>000000000000250631</v>
          </cell>
          <cell r="N640" t="str">
            <v>Activated Carbon S4W10LT-01 (20 kg/Bag)</v>
          </cell>
          <cell r="O640" t="str">
            <v>KG</v>
          </cell>
          <cell r="P640">
            <v>0</v>
          </cell>
          <cell r="Q640" t="str">
            <v>03.01.2013</v>
          </cell>
          <cell r="R640" t="str">
            <v>31.12.9999</v>
          </cell>
          <cell r="S640" t="str">
            <v>500000000603</v>
          </cell>
          <cell r="T640">
            <v>0</v>
          </cell>
          <cell r="U640">
            <v>0</v>
          </cell>
          <cell r="V640" t="str">
            <v>00000018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>X</v>
          </cell>
          <cell r="AB640">
            <v>0</v>
          </cell>
          <cell r="AC640">
            <v>0</v>
          </cell>
          <cell r="AD640" t="str">
            <v>0.00</v>
          </cell>
          <cell r="AE640" t="str">
            <v>0.00</v>
          </cell>
          <cell r="AF640">
            <v>0</v>
          </cell>
          <cell r="AG640">
            <v>0</v>
          </cell>
          <cell r="AH640">
            <v>0</v>
          </cell>
          <cell r="AI640" t="str">
            <v>HMS-IBC-43/63</v>
          </cell>
          <cell r="AJ640">
            <v>1000</v>
          </cell>
          <cell r="AK640">
            <v>225</v>
          </cell>
        </row>
        <row r="641">
          <cell r="C641" t="str">
            <v>M</v>
          </cell>
          <cell r="D641" t="str">
            <v>01660301OI</v>
          </cell>
          <cell r="E641" t="str">
            <v>Glucose Syrup-PD-43/63</v>
          </cell>
          <cell r="F641" t="str">
            <v>5320</v>
          </cell>
          <cell r="G641" t="str">
            <v>1</v>
          </cell>
          <cell r="H641" t="str">
            <v>1</v>
          </cell>
          <cell r="I641" t="str">
            <v>Glucose Syrup 63DE/New Plastic Drum</v>
          </cell>
          <cell r="J641" t="str">
            <v>TO</v>
          </cell>
          <cell r="K641" t="str">
            <v>0010</v>
          </cell>
          <cell r="L641" t="str">
            <v>L</v>
          </cell>
          <cell r="M641" t="str">
            <v>000000000000200050</v>
          </cell>
          <cell r="N641" t="str">
            <v>Slurry</v>
          </cell>
          <cell r="O641" t="str">
            <v>TO</v>
          </cell>
          <cell r="P641" t="str">
            <v>X</v>
          </cell>
          <cell r="Q641" t="str">
            <v>26.04.2011</v>
          </cell>
          <cell r="R641" t="str">
            <v>31.12.9999</v>
          </cell>
          <cell r="S641">
            <v>0</v>
          </cell>
          <cell r="T641">
            <v>0</v>
          </cell>
          <cell r="U641">
            <v>0</v>
          </cell>
          <cell r="V641" t="str">
            <v>00000001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>X</v>
          </cell>
          <cell r="AB641">
            <v>0</v>
          </cell>
          <cell r="AC641">
            <v>0</v>
          </cell>
          <cell r="AD641" t="str">
            <v>0.00</v>
          </cell>
          <cell r="AE641" t="str">
            <v>0.00</v>
          </cell>
          <cell r="AF641">
            <v>0</v>
          </cell>
          <cell r="AG641">
            <v>0</v>
          </cell>
          <cell r="AH641">
            <v>0</v>
          </cell>
          <cell r="AI641" t="str">
            <v>HMS-PD-43/63</v>
          </cell>
          <cell r="AJ641">
            <v>1000</v>
          </cell>
          <cell r="AK641">
            <v>1915.3320000000001</v>
          </cell>
        </row>
        <row r="642">
          <cell r="C642" t="str">
            <v>M</v>
          </cell>
          <cell r="D642" t="str">
            <v>01660301OI</v>
          </cell>
          <cell r="E642" t="str">
            <v>Glucose Syrup-PD-43/63</v>
          </cell>
          <cell r="F642" t="str">
            <v>5320</v>
          </cell>
          <cell r="G642" t="str">
            <v>1</v>
          </cell>
          <cell r="H642" t="str">
            <v>1</v>
          </cell>
          <cell r="I642" t="str">
            <v>Glucose Syrup 63DE/New Plastic Drum</v>
          </cell>
          <cell r="J642" t="str">
            <v>TO</v>
          </cell>
          <cell r="K642" t="str">
            <v>0020</v>
          </cell>
          <cell r="L642" t="str">
            <v>L</v>
          </cell>
          <cell r="M642" t="str">
            <v>000000000000250164</v>
          </cell>
          <cell r="N642" t="str">
            <v>Liquozyme Supra (gallon/30kg.)</v>
          </cell>
          <cell r="O642" t="str">
            <v>KG</v>
          </cell>
          <cell r="P642">
            <v>0</v>
          </cell>
          <cell r="Q642" t="str">
            <v>26.04.2011</v>
          </cell>
          <cell r="R642" t="str">
            <v>31.12.9999</v>
          </cell>
          <cell r="S642">
            <v>0</v>
          </cell>
          <cell r="T642">
            <v>0</v>
          </cell>
          <cell r="U642">
            <v>0</v>
          </cell>
          <cell r="V642" t="str">
            <v>00000002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>X</v>
          </cell>
          <cell r="AB642">
            <v>0</v>
          </cell>
          <cell r="AC642">
            <v>0</v>
          </cell>
          <cell r="AD642" t="str">
            <v>0.00</v>
          </cell>
          <cell r="AE642" t="str">
            <v>0.00</v>
          </cell>
          <cell r="AF642">
            <v>0</v>
          </cell>
          <cell r="AG642">
            <v>0</v>
          </cell>
          <cell r="AH642">
            <v>0</v>
          </cell>
          <cell r="AI642" t="str">
            <v>HMS-PD-43/63</v>
          </cell>
          <cell r="AJ642">
            <v>1000</v>
          </cell>
          <cell r="AK642">
            <v>528.63199999999995</v>
          </cell>
        </row>
        <row r="643">
          <cell r="C643" t="str">
            <v>M</v>
          </cell>
          <cell r="D643" t="str">
            <v>01660301OI</v>
          </cell>
          <cell r="E643" t="str">
            <v>Glucose Syrup-PD-43/63</v>
          </cell>
          <cell r="F643" t="str">
            <v>5320</v>
          </cell>
          <cell r="G643" t="str">
            <v>1</v>
          </cell>
          <cell r="H643" t="str">
            <v>1</v>
          </cell>
          <cell r="I643" t="str">
            <v>Glucose Syrup 63DE/New Plastic Drum</v>
          </cell>
          <cell r="J643" t="str">
            <v>TO</v>
          </cell>
          <cell r="K643" t="str">
            <v>0030</v>
          </cell>
          <cell r="L643" t="str">
            <v>L</v>
          </cell>
          <cell r="M643" t="str">
            <v>000000000000250178</v>
          </cell>
          <cell r="N643" t="str">
            <v>Enzyme Clarase L (28 kg./Gallon)</v>
          </cell>
          <cell r="O643" t="str">
            <v>KG</v>
          </cell>
          <cell r="P643">
            <v>0</v>
          </cell>
          <cell r="Q643" t="str">
            <v>26.04.2011</v>
          </cell>
          <cell r="R643" t="str">
            <v>31.12.9999</v>
          </cell>
          <cell r="S643">
            <v>0</v>
          </cell>
          <cell r="T643">
            <v>0</v>
          </cell>
          <cell r="U643">
            <v>0</v>
          </cell>
          <cell r="V643" t="str">
            <v>00000003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>X</v>
          </cell>
          <cell r="AB643">
            <v>0</v>
          </cell>
          <cell r="AC643">
            <v>0</v>
          </cell>
          <cell r="AD643" t="str">
            <v>0.00</v>
          </cell>
          <cell r="AE643" t="str">
            <v>0.00</v>
          </cell>
          <cell r="AF643">
            <v>0</v>
          </cell>
          <cell r="AG643">
            <v>0</v>
          </cell>
          <cell r="AH643">
            <v>0</v>
          </cell>
          <cell r="AI643" t="str">
            <v>HMS-PD-43/63</v>
          </cell>
          <cell r="AJ643">
            <v>1000</v>
          </cell>
          <cell r="AK643">
            <v>325.98899999999998</v>
          </cell>
        </row>
        <row r="644">
          <cell r="C644" t="str">
            <v>M</v>
          </cell>
          <cell r="D644" t="str">
            <v>01660301OI</v>
          </cell>
          <cell r="E644" t="str">
            <v>Glucose Syrup-PD-43/63</v>
          </cell>
          <cell r="F644" t="str">
            <v>5320</v>
          </cell>
          <cell r="G644" t="str">
            <v>1</v>
          </cell>
          <cell r="H644" t="str">
            <v>1</v>
          </cell>
          <cell r="I644" t="str">
            <v>Glucose Syrup 63DE/New Plastic Drum</v>
          </cell>
          <cell r="J644" t="str">
            <v>TO</v>
          </cell>
          <cell r="K644" t="str">
            <v>0040</v>
          </cell>
          <cell r="L644" t="str">
            <v>L</v>
          </cell>
          <cell r="M644" t="str">
            <v>000000000000250179</v>
          </cell>
          <cell r="N644" t="str">
            <v>Enzyme Otidex L400 (28 kg./Gallon)</v>
          </cell>
          <cell r="O644" t="str">
            <v>KG</v>
          </cell>
          <cell r="P644">
            <v>0</v>
          </cell>
          <cell r="Q644" t="str">
            <v>26.04.2011</v>
          </cell>
          <cell r="R644" t="str">
            <v>31.12.9999</v>
          </cell>
          <cell r="S644">
            <v>0</v>
          </cell>
          <cell r="T644">
            <v>0</v>
          </cell>
          <cell r="U644">
            <v>0</v>
          </cell>
          <cell r="V644" t="str">
            <v>00000004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>X</v>
          </cell>
          <cell r="AB644">
            <v>0</v>
          </cell>
          <cell r="AC644">
            <v>0</v>
          </cell>
          <cell r="AD644" t="str">
            <v>0.00</v>
          </cell>
          <cell r="AE644" t="str">
            <v>0.00</v>
          </cell>
          <cell r="AF644">
            <v>0</v>
          </cell>
          <cell r="AG644">
            <v>0</v>
          </cell>
          <cell r="AH644">
            <v>0</v>
          </cell>
          <cell r="AI644" t="str">
            <v>HMS-PD-43/63</v>
          </cell>
          <cell r="AJ644">
            <v>1000</v>
          </cell>
          <cell r="AK644">
            <v>176.21100000000001</v>
          </cell>
        </row>
        <row r="645">
          <cell r="C645" t="str">
            <v>M</v>
          </cell>
          <cell r="D645" t="str">
            <v>01660301OI</v>
          </cell>
          <cell r="E645" t="str">
            <v>Glucose Syrup-PD-43/63</v>
          </cell>
          <cell r="F645" t="str">
            <v>5320</v>
          </cell>
          <cell r="G645" t="str">
            <v>1</v>
          </cell>
          <cell r="H645" t="str">
            <v>1</v>
          </cell>
          <cell r="I645" t="str">
            <v>Glucose Syrup 63DE/New Plastic Drum</v>
          </cell>
          <cell r="J645" t="str">
            <v>TO</v>
          </cell>
          <cell r="K645" t="str">
            <v>0050</v>
          </cell>
          <cell r="L645" t="str">
            <v>L</v>
          </cell>
          <cell r="M645" t="str">
            <v>000000000000250152</v>
          </cell>
          <cell r="N645" t="str">
            <v>Sodium Matabisulphite 25kg.</v>
          </cell>
          <cell r="O645" t="str">
            <v>KG</v>
          </cell>
          <cell r="P645">
            <v>0</v>
          </cell>
          <cell r="Q645" t="str">
            <v>26.04.2011</v>
          </cell>
          <cell r="R645" t="str">
            <v>31.12.9999</v>
          </cell>
          <cell r="S645">
            <v>0</v>
          </cell>
          <cell r="T645">
            <v>0</v>
          </cell>
          <cell r="U645">
            <v>0</v>
          </cell>
          <cell r="V645" t="str">
            <v>00000005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>X</v>
          </cell>
          <cell r="AB645">
            <v>0</v>
          </cell>
          <cell r="AC645">
            <v>0</v>
          </cell>
          <cell r="AD645" t="str">
            <v>0.00</v>
          </cell>
          <cell r="AE645" t="str">
            <v>0.00</v>
          </cell>
          <cell r="AF645">
            <v>0</v>
          </cell>
          <cell r="AG645">
            <v>0</v>
          </cell>
          <cell r="AH645">
            <v>0</v>
          </cell>
          <cell r="AI645" t="str">
            <v>HMS-PD-43/63</v>
          </cell>
          <cell r="AJ645">
            <v>1000</v>
          </cell>
          <cell r="AK645">
            <v>687.221</v>
          </cell>
        </row>
        <row r="646">
          <cell r="C646" t="str">
            <v>M</v>
          </cell>
          <cell r="D646" t="str">
            <v>01660301OI</v>
          </cell>
          <cell r="E646" t="str">
            <v>Glucose Syrup-PD-43/63</v>
          </cell>
          <cell r="F646" t="str">
            <v>5320</v>
          </cell>
          <cell r="G646" t="str">
            <v>1</v>
          </cell>
          <cell r="H646" t="str">
            <v>1</v>
          </cell>
          <cell r="I646" t="str">
            <v>Glucose Syrup 63DE/New Plastic Drum</v>
          </cell>
          <cell r="J646" t="str">
            <v>TO</v>
          </cell>
          <cell r="K646" t="str">
            <v>0060</v>
          </cell>
          <cell r="L646" t="str">
            <v>L</v>
          </cell>
          <cell r="M646" t="str">
            <v>000000000000250160</v>
          </cell>
          <cell r="N646" t="str">
            <v>Hydrochloric  Acid 35%</v>
          </cell>
          <cell r="O646" t="str">
            <v>KG</v>
          </cell>
          <cell r="P646">
            <v>0</v>
          </cell>
          <cell r="Q646" t="str">
            <v>26.04.2011</v>
          </cell>
          <cell r="R646" t="str">
            <v>31.12.9999</v>
          </cell>
          <cell r="S646">
            <v>0</v>
          </cell>
          <cell r="T646">
            <v>0</v>
          </cell>
          <cell r="U646">
            <v>0</v>
          </cell>
          <cell r="V646" t="str">
            <v>00000006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>X</v>
          </cell>
          <cell r="AB646">
            <v>0</v>
          </cell>
          <cell r="AC646">
            <v>0</v>
          </cell>
          <cell r="AD646" t="str">
            <v>0.00</v>
          </cell>
          <cell r="AE646" t="str">
            <v>0.00</v>
          </cell>
          <cell r="AF646">
            <v>0</v>
          </cell>
          <cell r="AG646">
            <v>0</v>
          </cell>
          <cell r="AH646">
            <v>0</v>
          </cell>
          <cell r="AI646" t="str">
            <v>HMS-PD-43/63</v>
          </cell>
          <cell r="AJ646">
            <v>1000</v>
          </cell>
          <cell r="AK646">
            <v>39647.368000000002</v>
          </cell>
        </row>
        <row r="647">
          <cell r="C647" t="str">
            <v>M</v>
          </cell>
          <cell r="D647" t="str">
            <v>01660301OI</v>
          </cell>
          <cell r="E647" t="str">
            <v>Glucose Syrup-PD-43/63</v>
          </cell>
          <cell r="F647" t="str">
            <v>5320</v>
          </cell>
          <cell r="G647" t="str">
            <v>1</v>
          </cell>
          <cell r="H647" t="str">
            <v>1</v>
          </cell>
          <cell r="I647" t="str">
            <v>Glucose Syrup 63DE/New Plastic Drum</v>
          </cell>
          <cell r="J647" t="str">
            <v>TO</v>
          </cell>
          <cell r="K647" t="str">
            <v>0070</v>
          </cell>
          <cell r="L647" t="str">
            <v>L</v>
          </cell>
          <cell r="M647" t="str">
            <v>000000000000250187</v>
          </cell>
          <cell r="N647" t="str">
            <v>Sodium  Hydroxide (โซดาไฟ) 50%</v>
          </cell>
          <cell r="O647" t="str">
            <v>KG</v>
          </cell>
          <cell r="P647">
            <v>0</v>
          </cell>
          <cell r="Q647" t="str">
            <v>26.04.2011</v>
          </cell>
          <cell r="R647" t="str">
            <v>31.12.9999</v>
          </cell>
          <cell r="S647">
            <v>0</v>
          </cell>
          <cell r="T647">
            <v>0</v>
          </cell>
          <cell r="U647">
            <v>0</v>
          </cell>
          <cell r="V647" t="str">
            <v>00000007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>X</v>
          </cell>
          <cell r="AB647">
            <v>0</v>
          </cell>
          <cell r="AC647">
            <v>0</v>
          </cell>
          <cell r="AD647" t="str">
            <v>0.00</v>
          </cell>
          <cell r="AE647" t="str">
            <v>0.00</v>
          </cell>
          <cell r="AF647">
            <v>0</v>
          </cell>
          <cell r="AG647">
            <v>0</v>
          </cell>
          <cell r="AH647">
            <v>0</v>
          </cell>
          <cell r="AI647" t="str">
            <v>HMS-PD-43/63</v>
          </cell>
          <cell r="AJ647">
            <v>1000</v>
          </cell>
          <cell r="AK647">
            <v>35242.105000000003</v>
          </cell>
        </row>
        <row r="648">
          <cell r="C648" t="str">
            <v>M</v>
          </cell>
          <cell r="D648" t="str">
            <v>01660301OI</v>
          </cell>
          <cell r="E648" t="str">
            <v>Glucose Syrup-PD-43/63</v>
          </cell>
          <cell r="F648" t="str">
            <v>5320</v>
          </cell>
          <cell r="G648" t="str">
            <v>1</v>
          </cell>
          <cell r="H648" t="str">
            <v>1</v>
          </cell>
          <cell r="I648" t="str">
            <v>Glucose Syrup 63DE/New Plastic Drum</v>
          </cell>
          <cell r="J648" t="str">
            <v>TO</v>
          </cell>
          <cell r="K648" t="str">
            <v>0080</v>
          </cell>
          <cell r="L648" t="str">
            <v>L</v>
          </cell>
          <cell r="M648" t="str">
            <v>000000000000250750</v>
          </cell>
          <cell r="N648" t="str">
            <v>Activated Carbon YL303(20kg/bag)</v>
          </cell>
          <cell r="O648" t="str">
            <v>KG</v>
          </cell>
          <cell r="P648">
            <v>0</v>
          </cell>
          <cell r="Q648" t="str">
            <v>06.12.2012</v>
          </cell>
          <cell r="R648" t="str">
            <v>31.12.9999</v>
          </cell>
          <cell r="S648" t="str">
            <v>500000000598</v>
          </cell>
          <cell r="T648">
            <v>0</v>
          </cell>
          <cell r="U648">
            <v>0</v>
          </cell>
          <cell r="V648" t="str">
            <v>00000008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>X</v>
          </cell>
          <cell r="AB648">
            <v>0</v>
          </cell>
          <cell r="AC648">
            <v>0</v>
          </cell>
          <cell r="AD648" t="str">
            <v>0.00</v>
          </cell>
          <cell r="AE648" t="str">
            <v>0.00</v>
          </cell>
          <cell r="AF648">
            <v>0</v>
          </cell>
          <cell r="AG648">
            <v>0</v>
          </cell>
          <cell r="AH648">
            <v>0</v>
          </cell>
          <cell r="AI648" t="str">
            <v>HMS-PD-43/63</v>
          </cell>
          <cell r="AJ648">
            <v>1000</v>
          </cell>
          <cell r="AK648">
            <v>700</v>
          </cell>
        </row>
        <row r="649">
          <cell r="C649" t="str">
            <v>M</v>
          </cell>
          <cell r="D649" t="str">
            <v>01660301OI</v>
          </cell>
          <cell r="E649" t="str">
            <v>Glucose Syrup-PD-43/63</v>
          </cell>
          <cell r="F649" t="str">
            <v>5320</v>
          </cell>
          <cell r="G649" t="str">
            <v>1</v>
          </cell>
          <cell r="H649" t="str">
            <v>1</v>
          </cell>
          <cell r="I649" t="str">
            <v>Glucose Syrup 63DE/New Plastic Drum</v>
          </cell>
          <cell r="J649" t="str">
            <v>TO</v>
          </cell>
          <cell r="K649" t="str">
            <v>0090</v>
          </cell>
          <cell r="L649" t="str">
            <v>L</v>
          </cell>
          <cell r="M649" t="str">
            <v>000000000000250184</v>
          </cell>
          <cell r="N649" t="str">
            <v>Filter  Aid Celatom FW-14  20kg.</v>
          </cell>
          <cell r="O649" t="str">
            <v>KG</v>
          </cell>
          <cell r="P649">
            <v>0</v>
          </cell>
          <cell r="Q649" t="str">
            <v>26.04.2011</v>
          </cell>
          <cell r="R649" t="str">
            <v>31.12.9999</v>
          </cell>
          <cell r="S649">
            <v>0</v>
          </cell>
          <cell r="T649">
            <v>0</v>
          </cell>
          <cell r="U649">
            <v>0</v>
          </cell>
          <cell r="V649" t="str">
            <v>00000009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>X</v>
          </cell>
          <cell r="AB649">
            <v>0</v>
          </cell>
          <cell r="AC649">
            <v>0</v>
          </cell>
          <cell r="AD649" t="str">
            <v>0.00</v>
          </cell>
          <cell r="AE649" t="str">
            <v>0.00</v>
          </cell>
          <cell r="AF649">
            <v>0</v>
          </cell>
          <cell r="AG649">
            <v>0</v>
          </cell>
          <cell r="AH649">
            <v>0</v>
          </cell>
          <cell r="AI649" t="str">
            <v>HMS-PD-43/63</v>
          </cell>
          <cell r="AJ649">
            <v>1000</v>
          </cell>
          <cell r="AK649">
            <v>8810.5259999999998</v>
          </cell>
        </row>
        <row r="650">
          <cell r="C650" t="str">
            <v>M</v>
          </cell>
          <cell r="D650" t="str">
            <v>01660301OI</v>
          </cell>
          <cell r="E650" t="str">
            <v>Glucose Syrup-PD-43/63</v>
          </cell>
          <cell r="F650" t="str">
            <v>5320</v>
          </cell>
          <cell r="G650" t="str">
            <v>1</v>
          </cell>
          <cell r="H650" t="str">
            <v>1</v>
          </cell>
          <cell r="I650" t="str">
            <v>Glucose Syrup 63DE/New Plastic Drum</v>
          </cell>
          <cell r="J650" t="str">
            <v>TO</v>
          </cell>
          <cell r="K650" t="str">
            <v>0100</v>
          </cell>
          <cell r="L650" t="str">
            <v>L</v>
          </cell>
          <cell r="M650" t="str">
            <v>000000000000250162</v>
          </cell>
          <cell r="N650" t="str">
            <v>Sodium  Carbonate 20 Kg./Bag</v>
          </cell>
          <cell r="O650" t="str">
            <v>KG</v>
          </cell>
          <cell r="P650">
            <v>0</v>
          </cell>
          <cell r="Q650" t="str">
            <v>26.04.2011</v>
          </cell>
          <cell r="R650" t="str">
            <v>31.12.9999</v>
          </cell>
          <cell r="S650">
            <v>0</v>
          </cell>
          <cell r="T650">
            <v>0</v>
          </cell>
          <cell r="U650">
            <v>0</v>
          </cell>
          <cell r="V650" t="str">
            <v>00000010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>X</v>
          </cell>
          <cell r="AB650">
            <v>0</v>
          </cell>
          <cell r="AC650">
            <v>0</v>
          </cell>
          <cell r="AD650" t="str">
            <v>0.00</v>
          </cell>
          <cell r="AE650" t="str">
            <v>0.00</v>
          </cell>
          <cell r="AF650">
            <v>0</v>
          </cell>
          <cell r="AG650">
            <v>0</v>
          </cell>
          <cell r="AH650">
            <v>0</v>
          </cell>
          <cell r="AI650" t="str">
            <v>HMS-PD-43/63</v>
          </cell>
          <cell r="AJ650">
            <v>1000</v>
          </cell>
          <cell r="AK650">
            <v>616.73699999999997</v>
          </cell>
        </row>
        <row r="651">
          <cell r="C651" t="str">
            <v>M</v>
          </cell>
          <cell r="D651" t="str">
            <v>01660301OI</v>
          </cell>
          <cell r="E651" t="str">
            <v>Glucose Syrup-PD-43/63</v>
          </cell>
          <cell r="F651" t="str">
            <v>5320</v>
          </cell>
          <cell r="G651" t="str">
            <v>1</v>
          </cell>
          <cell r="H651" t="str">
            <v>1</v>
          </cell>
          <cell r="I651" t="str">
            <v>Glucose Syrup 63DE/New Plastic Drum</v>
          </cell>
          <cell r="J651" t="str">
            <v>TO</v>
          </cell>
          <cell r="K651" t="str">
            <v>0110</v>
          </cell>
          <cell r="L651" t="str">
            <v>L</v>
          </cell>
          <cell r="M651" t="str">
            <v>000000000000200053</v>
          </cell>
          <cell r="N651" t="str">
            <v>Treated Water</v>
          </cell>
          <cell r="O651" t="str">
            <v>M3</v>
          </cell>
          <cell r="P651" t="str">
            <v>X</v>
          </cell>
          <cell r="Q651" t="str">
            <v>26.04.2011</v>
          </cell>
          <cell r="R651" t="str">
            <v>31.12.9999</v>
          </cell>
          <cell r="S651">
            <v>0</v>
          </cell>
          <cell r="T651">
            <v>0</v>
          </cell>
          <cell r="U651">
            <v>0</v>
          </cell>
          <cell r="V651" t="str">
            <v>00000011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>X</v>
          </cell>
          <cell r="AB651">
            <v>0</v>
          </cell>
          <cell r="AC651">
            <v>0</v>
          </cell>
          <cell r="AD651" t="str">
            <v>0.00</v>
          </cell>
          <cell r="AE651" t="str">
            <v>0.00</v>
          </cell>
          <cell r="AF651">
            <v>0</v>
          </cell>
          <cell r="AG651">
            <v>0</v>
          </cell>
          <cell r="AH651">
            <v>0</v>
          </cell>
          <cell r="AI651" t="str">
            <v>HMS-PD-43/63</v>
          </cell>
          <cell r="AJ651">
            <v>1000</v>
          </cell>
          <cell r="AK651">
            <v>8810.5259999999998</v>
          </cell>
        </row>
        <row r="652">
          <cell r="C652" t="str">
            <v>M</v>
          </cell>
          <cell r="D652" t="str">
            <v>01660301OI</v>
          </cell>
          <cell r="E652" t="str">
            <v>Glucose Syrup-PD-43/63</v>
          </cell>
          <cell r="F652" t="str">
            <v>5320</v>
          </cell>
          <cell r="G652" t="str">
            <v>1</v>
          </cell>
          <cell r="H652" t="str">
            <v>1</v>
          </cell>
          <cell r="I652" t="str">
            <v>Glucose Syrup 63DE/New Plastic Drum</v>
          </cell>
          <cell r="J652" t="str">
            <v>TO</v>
          </cell>
          <cell r="K652" t="str">
            <v>0120</v>
          </cell>
          <cell r="L652" t="str">
            <v>L</v>
          </cell>
          <cell r="M652" t="str">
            <v>000000000000250176</v>
          </cell>
          <cell r="N652" t="str">
            <v>Electricity</v>
          </cell>
          <cell r="O652" t="str">
            <v>KWH</v>
          </cell>
          <cell r="P652">
            <v>0</v>
          </cell>
          <cell r="Q652" t="str">
            <v>26.04.2011</v>
          </cell>
          <cell r="R652" t="str">
            <v>31.12.9999</v>
          </cell>
          <cell r="S652">
            <v>0</v>
          </cell>
          <cell r="T652">
            <v>0</v>
          </cell>
          <cell r="U652">
            <v>0</v>
          </cell>
          <cell r="V652" t="str">
            <v>00000012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>X</v>
          </cell>
          <cell r="AB652">
            <v>0</v>
          </cell>
          <cell r="AC652">
            <v>0</v>
          </cell>
          <cell r="AD652" t="str">
            <v>0.00</v>
          </cell>
          <cell r="AE652" t="str">
            <v>0.00</v>
          </cell>
          <cell r="AF652">
            <v>0</v>
          </cell>
          <cell r="AG652">
            <v>0</v>
          </cell>
          <cell r="AH652">
            <v>0</v>
          </cell>
          <cell r="AI652" t="str">
            <v>HMS-PD-43/63</v>
          </cell>
          <cell r="AJ652">
            <v>1000</v>
          </cell>
          <cell r="AK652">
            <v>57268.421000000002</v>
          </cell>
        </row>
        <row r="653">
          <cell r="C653" t="str">
            <v>M</v>
          </cell>
          <cell r="D653" t="str">
            <v>01660301OI</v>
          </cell>
          <cell r="E653" t="str">
            <v>Glucose Syrup-PD-43/63</v>
          </cell>
          <cell r="F653" t="str">
            <v>5320</v>
          </cell>
          <cell r="G653" t="str">
            <v>1</v>
          </cell>
          <cell r="H653" t="str">
            <v>1</v>
          </cell>
          <cell r="I653" t="str">
            <v>Glucose Syrup 63DE/New Plastic Drum</v>
          </cell>
          <cell r="J653" t="str">
            <v>TO</v>
          </cell>
          <cell r="K653" t="str">
            <v>0130</v>
          </cell>
          <cell r="L653" t="str">
            <v>L</v>
          </cell>
          <cell r="M653" t="str">
            <v>000000000000200052</v>
          </cell>
          <cell r="N653" t="str">
            <v>Steam</v>
          </cell>
          <cell r="O653" t="str">
            <v>TO</v>
          </cell>
          <cell r="P653" t="str">
            <v>X</v>
          </cell>
          <cell r="Q653" t="str">
            <v>26.04.2011</v>
          </cell>
          <cell r="R653" t="str">
            <v>31.12.9999</v>
          </cell>
          <cell r="S653">
            <v>0</v>
          </cell>
          <cell r="T653">
            <v>0</v>
          </cell>
          <cell r="U653">
            <v>0</v>
          </cell>
          <cell r="V653" t="str">
            <v>00000013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>X</v>
          </cell>
          <cell r="AB653">
            <v>0</v>
          </cell>
          <cell r="AC653">
            <v>0</v>
          </cell>
          <cell r="AD653" t="str">
            <v>0.00</v>
          </cell>
          <cell r="AE653" t="str">
            <v>0.00</v>
          </cell>
          <cell r="AF653">
            <v>0</v>
          </cell>
          <cell r="AG653">
            <v>0</v>
          </cell>
          <cell r="AH653">
            <v>0</v>
          </cell>
          <cell r="AI653" t="str">
            <v>HMS-PD-43/63</v>
          </cell>
          <cell r="AJ653">
            <v>1000</v>
          </cell>
          <cell r="AK653">
            <v>1762.105</v>
          </cell>
        </row>
        <row r="654">
          <cell r="C654" t="str">
            <v>M</v>
          </cell>
          <cell r="D654" t="str">
            <v>01660301OI</v>
          </cell>
          <cell r="E654" t="str">
            <v>Glucose Syrup-PD-43/63</v>
          </cell>
          <cell r="F654" t="str">
            <v>5320</v>
          </cell>
          <cell r="G654" t="str">
            <v>1</v>
          </cell>
          <cell r="H654" t="str">
            <v>1</v>
          </cell>
          <cell r="I654" t="str">
            <v>Glucose Syrup 63DE/New Plastic Drum</v>
          </cell>
          <cell r="J654" t="str">
            <v>TO</v>
          </cell>
          <cell r="K654" t="str">
            <v>0140</v>
          </cell>
          <cell r="L654" t="str">
            <v>L</v>
          </cell>
          <cell r="M654" t="str">
            <v>000000000000600192</v>
          </cell>
          <cell r="N654" t="str">
            <v>Plastic Drum 200 Liter HI90</v>
          </cell>
          <cell r="O654" t="str">
            <v>EA</v>
          </cell>
          <cell r="P654">
            <v>0</v>
          </cell>
          <cell r="Q654" t="str">
            <v>26.04.2011</v>
          </cell>
          <cell r="R654" t="str">
            <v>31.12.9999</v>
          </cell>
          <cell r="S654">
            <v>0</v>
          </cell>
          <cell r="T654">
            <v>0</v>
          </cell>
          <cell r="U654">
            <v>0</v>
          </cell>
          <cell r="V654" t="str">
            <v>00000014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>X</v>
          </cell>
          <cell r="AB654">
            <v>0</v>
          </cell>
          <cell r="AC654">
            <v>0</v>
          </cell>
          <cell r="AD654" t="str">
            <v>0.00</v>
          </cell>
          <cell r="AE654" t="str">
            <v>0.00</v>
          </cell>
          <cell r="AF654">
            <v>0</v>
          </cell>
          <cell r="AG654">
            <v>0</v>
          </cell>
          <cell r="AH654">
            <v>0</v>
          </cell>
          <cell r="AI654" t="str">
            <v>HMS-PD-43/63</v>
          </cell>
          <cell r="AJ654">
            <v>1000</v>
          </cell>
          <cell r="AK654">
            <v>3333.3330000000001</v>
          </cell>
        </row>
        <row r="655">
          <cell r="C655" t="str">
            <v>M</v>
          </cell>
          <cell r="D655" t="str">
            <v>10520300CI</v>
          </cell>
          <cell r="E655" t="str">
            <v>Maltodextrin-PBO-GL25-10DE</v>
          </cell>
          <cell r="F655" t="str">
            <v>5320</v>
          </cell>
          <cell r="G655" t="str">
            <v>1</v>
          </cell>
          <cell r="H655" t="str">
            <v>1</v>
          </cell>
          <cell r="I655" t="str">
            <v>Maltodextrin Globe Brand 019123 25 Kg.</v>
          </cell>
          <cell r="J655" t="str">
            <v>TO</v>
          </cell>
          <cell r="K655" t="str">
            <v>0010</v>
          </cell>
          <cell r="L655" t="str">
            <v>L</v>
          </cell>
          <cell r="M655" t="str">
            <v>000000000000200050</v>
          </cell>
          <cell r="N655" t="str">
            <v>Slurry</v>
          </cell>
          <cell r="O655" t="str">
            <v>TO</v>
          </cell>
          <cell r="P655" t="str">
            <v>X</v>
          </cell>
          <cell r="Q655" t="str">
            <v>01.09.2009</v>
          </cell>
          <cell r="R655" t="str">
            <v>31.12.9999</v>
          </cell>
          <cell r="S655" t="str">
            <v>500000000106</v>
          </cell>
          <cell r="T655">
            <v>0</v>
          </cell>
          <cell r="U655">
            <v>0</v>
          </cell>
          <cell r="V655" t="str">
            <v>00000001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>X</v>
          </cell>
          <cell r="AB655">
            <v>0</v>
          </cell>
          <cell r="AC655">
            <v>0</v>
          </cell>
          <cell r="AD655" t="str">
            <v>0.00</v>
          </cell>
          <cell r="AE655" t="str">
            <v>0.00</v>
          </cell>
          <cell r="AF655">
            <v>0</v>
          </cell>
          <cell r="AG655">
            <v>0</v>
          </cell>
          <cell r="AH655">
            <v>0</v>
          </cell>
          <cell r="AI655" t="str">
            <v>Maltodextrin-PBO-GL25-10DE</v>
          </cell>
          <cell r="AJ655">
            <v>1000</v>
          </cell>
          <cell r="AK655">
            <v>2408.768</v>
          </cell>
        </row>
        <row r="656">
          <cell r="C656" t="str">
            <v>M</v>
          </cell>
          <cell r="D656" t="str">
            <v>10520300CI</v>
          </cell>
          <cell r="E656" t="str">
            <v>Maltodextrin-PBO-GL25-10DE</v>
          </cell>
          <cell r="F656" t="str">
            <v>5320</v>
          </cell>
          <cell r="G656" t="str">
            <v>1</v>
          </cell>
          <cell r="H656" t="str">
            <v>1</v>
          </cell>
          <cell r="I656" t="str">
            <v>Maltodextrin Globe Brand 019123 25 Kg.</v>
          </cell>
          <cell r="J656" t="str">
            <v>TO</v>
          </cell>
          <cell r="K656" t="str">
            <v>0030</v>
          </cell>
          <cell r="L656" t="str">
            <v>L</v>
          </cell>
          <cell r="M656" t="str">
            <v>000000000000250160</v>
          </cell>
          <cell r="N656" t="str">
            <v>Hydrochloric  Acid 35%</v>
          </cell>
          <cell r="O656" t="str">
            <v>KG</v>
          </cell>
          <cell r="P656">
            <v>0</v>
          </cell>
          <cell r="Q656" t="str">
            <v>01.09.2009</v>
          </cell>
          <cell r="R656" t="str">
            <v>31.12.9999</v>
          </cell>
          <cell r="S656" t="str">
            <v>500000000106</v>
          </cell>
          <cell r="T656">
            <v>0</v>
          </cell>
          <cell r="U656">
            <v>0</v>
          </cell>
          <cell r="V656" t="str">
            <v>00000004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>X</v>
          </cell>
          <cell r="AB656">
            <v>0</v>
          </cell>
          <cell r="AC656">
            <v>0</v>
          </cell>
          <cell r="AD656" t="str">
            <v>0.00</v>
          </cell>
          <cell r="AE656" t="str">
            <v>0.00</v>
          </cell>
          <cell r="AF656">
            <v>0</v>
          </cell>
          <cell r="AG656">
            <v>0</v>
          </cell>
          <cell r="AH656">
            <v>0</v>
          </cell>
          <cell r="AI656" t="str">
            <v>Maltodextrin-PBO-GL25-10DE</v>
          </cell>
          <cell r="AJ656">
            <v>1000</v>
          </cell>
          <cell r="AK656">
            <v>8864.2659999999996</v>
          </cell>
        </row>
        <row r="657">
          <cell r="C657" t="str">
            <v>M</v>
          </cell>
          <cell r="D657" t="str">
            <v>10520300CI</v>
          </cell>
          <cell r="E657" t="str">
            <v>Maltodextrin-PBO-GL25-10DE</v>
          </cell>
          <cell r="F657" t="str">
            <v>5320</v>
          </cell>
          <cell r="G657" t="str">
            <v>1</v>
          </cell>
          <cell r="H657" t="str">
            <v>1</v>
          </cell>
          <cell r="I657" t="str">
            <v>Maltodextrin Globe Brand 019123 25 Kg.</v>
          </cell>
          <cell r="J657" t="str">
            <v>TO</v>
          </cell>
          <cell r="K657" t="str">
            <v>0040</v>
          </cell>
          <cell r="L657" t="str">
            <v>L</v>
          </cell>
          <cell r="M657" t="str">
            <v>000000000000250631</v>
          </cell>
          <cell r="N657" t="str">
            <v>Activated Carbon S4W10LT-01 (20 kg/Bag)</v>
          </cell>
          <cell r="O657" t="str">
            <v>KG</v>
          </cell>
          <cell r="P657">
            <v>0</v>
          </cell>
          <cell r="Q657" t="str">
            <v>06.12.2012</v>
          </cell>
          <cell r="R657" t="str">
            <v>31.12.9999</v>
          </cell>
          <cell r="S657" t="str">
            <v>500000000598</v>
          </cell>
          <cell r="T657">
            <v>0</v>
          </cell>
          <cell r="U657">
            <v>0</v>
          </cell>
          <cell r="V657" t="str">
            <v>00000005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>X</v>
          </cell>
          <cell r="AB657">
            <v>0</v>
          </cell>
          <cell r="AC657">
            <v>0</v>
          </cell>
          <cell r="AD657" t="str">
            <v>0.00</v>
          </cell>
          <cell r="AE657" t="str">
            <v>0.00</v>
          </cell>
          <cell r="AF657">
            <v>0</v>
          </cell>
          <cell r="AG657">
            <v>0</v>
          </cell>
          <cell r="AH657">
            <v>0</v>
          </cell>
          <cell r="AI657" t="str">
            <v>Maltodextrin-PBO-GL25-10DE</v>
          </cell>
          <cell r="AJ657">
            <v>1000</v>
          </cell>
          <cell r="AK657">
            <v>5540.1660000000002</v>
          </cell>
        </row>
        <row r="658">
          <cell r="C658" t="str">
            <v>M</v>
          </cell>
          <cell r="D658" t="str">
            <v>10520300CI</v>
          </cell>
          <cell r="E658" t="str">
            <v>Maltodextrin-PBO-GL25-10DE</v>
          </cell>
          <cell r="F658" t="str">
            <v>5320</v>
          </cell>
          <cell r="G658" t="str">
            <v>1</v>
          </cell>
          <cell r="H658" t="str">
            <v>1</v>
          </cell>
          <cell r="I658" t="str">
            <v>Maltodextrin Globe Brand 019123 25 Kg.</v>
          </cell>
          <cell r="J658" t="str">
            <v>TO</v>
          </cell>
          <cell r="K658" t="str">
            <v>0050</v>
          </cell>
          <cell r="L658" t="str">
            <v>L</v>
          </cell>
          <cell r="M658" t="str">
            <v>000000000000250188</v>
          </cell>
          <cell r="N658" t="str">
            <v>Filter  Aid Celatom FW-20 (20kg.)</v>
          </cell>
          <cell r="O658" t="str">
            <v>KG</v>
          </cell>
          <cell r="P658">
            <v>0</v>
          </cell>
          <cell r="Q658" t="str">
            <v>01.09.2009</v>
          </cell>
          <cell r="R658" t="str">
            <v>31.12.9999</v>
          </cell>
          <cell r="S658" t="str">
            <v>500000000106</v>
          </cell>
          <cell r="T658">
            <v>0</v>
          </cell>
          <cell r="U658">
            <v>0</v>
          </cell>
          <cell r="V658" t="str">
            <v>00000006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>X</v>
          </cell>
          <cell r="AB658">
            <v>0</v>
          </cell>
          <cell r="AC658">
            <v>0</v>
          </cell>
          <cell r="AD658" t="str">
            <v>0.00</v>
          </cell>
          <cell r="AE658" t="str">
            <v>0.00</v>
          </cell>
          <cell r="AF658">
            <v>0</v>
          </cell>
          <cell r="AG658">
            <v>0</v>
          </cell>
          <cell r="AH658">
            <v>0</v>
          </cell>
          <cell r="AI658" t="str">
            <v>Maltodextrin-PBO-GL25-10DE</v>
          </cell>
          <cell r="AJ658">
            <v>1000</v>
          </cell>
          <cell r="AK658">
            <v>66481.994000000006</v>
          </cell>
        </row>
        <row r="659">
          <cell r="C659" t="str">
            <v>M</v>
          </cell>
          <cell r="D659" t="str">
            <v>10520300CI</v>
          </cell>
          <cell r="E659" t="str">
            <v>Maltodextrin-PBO-GL25-10DE</v>
          </cell>
          <cell r="F659" t="str">
            <v>5320</v>
          </cell>
          <cell r="G659" t="str">
            <v>1</v>
          </cell>
          <cell r="H659" t="str">
            <v>1</v>
          </cell>
          <cell r="I659" t="str">
            <v>Maltodextrin Globe Brand 019123 25 Kg.</v>
          </cell>
          <cell r="J659" t="str">
            <v>TO</v>
          </cell>
          <cell r="K659" t="str">
            <v>0060</v>
          </cell>
          <cell r="L659" t="str">
            <v>L</v>
          </cell>
          <cell r="M659" t="str">
            <v>000000000000250167</v>
          </cell>
          <cell r="N659" t="str">
            <v>Sodium Carbonate 50 kg.</v>
          </cell>
          <cell r="O659" t="str">
            <v>KG</v>
          </cell>
          <cell r="P659">
            <v>0</v>
          </cell>
          <cell r="Q659" t="str">
            <v>01.08.2010</v>
          </cell>
          <cell r="R659" t="str">
            <v>31.12.9999</v>
          </cell>
          <cell r="S659" t="str">
            <v>500000000480</v>
          </cell>
          <cell r="T659">
            <v>0</v>
          </cell>
          <cell r="U659">
            <v>0</v>
          </cell>
          <cell r="V659" t="str">
            <v>00000007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>X</v>
          </cell>
          <cell r="AB659">
            <v>0</v>
          </cell>
          <cell r="AC659">
            <v>0</v>
          </cell>
          <cell r="AD659" t="str">
            <v>0.00</v>
          </cell>
          <cell r="AE659" t="str">
            <v>0.00</v>
          </cell>
          <cell r="AF659">
            <v>0</v>
          </cell>
          <cell r="AG659">
            <v>0</v>
          </cell>
          <cell r="AH659">
            <v>0</v>
          </cell>
          <cell r="AI659" t="str">
            <v>Maltodextrin-PBO-GL25-10DE</v>
          </cell>
          <cell r="AJ659">
            <v>1000</v>
          </cell>
          <cell r="AK659">
            <v>775.62300000000005</v>
          </cell>
        </row>
        <row r="660">
          <cell r="C660" t="str">
            <v>M</v>
          </cell>
          <cell r="D660" t="str">
            <v>10520300CI</v>
          </cell>
          <cell r="E660" t="str">
            <v>Maltodextrin-PBO-GL25-10DE</v>
          </cell>
          <cell r="F660" t="str">
            <v>5320</v>
          </cell>
          <cell r="G660" t="str">
            <v>1</v>
          </cell>
          <cell r="H660" t="str">
            <v>1</v>
          </cell>
          <cell r="I660" t="str">
            <v>Maltodextrin Globe Brand 019123 25 Kg.</v>
          </cell>
          <cell r="J660" t="str">
            <v>TO</v>
          </cell>
          <cell r="K660" t="str">
            <v>0070</v>
          </cell>
          <cell r="L660" t="str">
            <v>L</v>
          </cell>
          <cell r="M660" t="str">
            <v>000000000000200053</v>
          </cell>
          <cell r="N660" t="str">
            <v>Treated Water</v>
          </cell>
          <cell r="O660" t="str">
            <v>M3</v>
          </cell>
          <cell r="P660" t="str">
            <v>X</v>
          </cell>
          <cell r="Q660" t="str">
            <v>01.09.2009</v>
          </cell>
          <cell r="R660" t="str">
            <v>31.12.9999</v>
          </cell>
          <cell r="S660" t="str">
            <v>500000000106</v>
          </cell>
          <cell r="T660">
            <v>0</v>
          </cell>
          <cell r="U660">
            <v>0</v>
          </cell>
          <cell r="V660" t="str">
            <v>00000008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>X</v>
          </cell>
          <cell r="AB660">
            <v>0</v>
          </cell>
          <cell r="AC660">
            <v>0</v>
          </cell>
          <cell r="AD660" t="str">
            <v>0.00</v>
          </cell>
          <cell r="AE660" t="str">
            <v>0.00</v>
          </cell>
          <cell r="AF660">
            <v>0</v>
          </cell>
          <cell r="AG660">
            <v>0</v>
          </cell>
          <cell r="AH660">
            <v>0</v>
          </cell>
          <cell r="AI660" t="str">
            <v>Maltodextrin-PBO-GL25-10DE</v>
          </cell>
          <cell r="AJ660">
            <v>1000</v>
          </cell>
          <cell r="AK660">
            <v>8864.2659999999996</v>
          </cell>
        </row>
        <row r="661">
          <cell r="C661" t="str">
            <v>M</v>
          </cell>
          <cell r="D661" t="str">
            <v>10520300CI</v>
          </cell>
          <cell r="E661" t="str">
            <v>Maltodextrin-PBO-GL25-10DE</v>
          </cell>
          <cell r="F661" t="str">
            <v>5320</v>
          </cell>
          <cell r="G661" t="str">
            <v>1</v>
          </cell>
          <cell r="H661" t="str">
            <v>1</v>
          </cell>
          <cell r="I661" t="str">
            <v>Maltodextrin Globe Brand 019123 25 Kg.</v>
          </cell>
          <cell r="J661" t="str">
            <v>TO</v>
          </cell>
          <cell r="K661" t="str">
            <v>0080</v>
          </cell>
          <cell r="L661" t="str">
            <v>L</v>
          </cell>
          <cell r="M661" t="str">
            <v>000000000000250176</v>
          </cell>
          <cell r="N661" t="str">
            <v>Electricity</v>
          </cell>
          <cell r="O661" t="str">
            <v>KWH</v>
          </cell>
          <cell r="P661">
            <v>0</v>
          </cell>
          <cell r="Q661" t="str">
            <v>01.09.2009</v>
          </cell>
          <cell r="R661" t="str">
            <v>31.12.9999</v>
          </cell>
          <cell r="S661" t="str">
            <v>500000000106</v>
          </cell>
          <cell r="T661">
            <v>0</v>
          </cell>
          <cell r="U661">
            <v>0</v>
          </cell>
          <cell r="V661" t="str">
            <v>00000009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>X</v>
          </cell>
          <cell r="AB661">
            <v>0</v>
          </cell>
          <cell r="AC661">
            <v>0</v>
          </cell>
          <cell r="AD661" t="str">
            <v>0.00</v>
          </cell>
          <cell r="AE661" t="str">
            <v>0.00</v>
          </cell>
          <cell r="AF661">
            <v>0</v>
          </cell>
          <cell r="AG661">
            <v>0</v>
          </cell>
          <cell r="AH661">
            <v>0</v>
          </cell>
          <cell r="AI661" t="str">
            <v>Maltodextrin-PBO-GL25-10DE</v>
          </cell>
          <cell r="AJ661">
            <v>1000</v>
          </cell>
          <cell r="AK661">
            <v>720221.60699999996</v>
          </cell>
        </row>
        <row r="662">
          <cell r="C662" t="str">
            <v>M</v>
          </cell>
          <cell r="D662" t="str">
            <v>10520300CI</v>
          </cell>
          <cell r="E662" t="str">
            <v>Maltodextrin-PBO-GL25-10DE</v>
          </cell>
          <cell r="F662" t="str">
            <v>5320</v>
          </cell>
          <cell r="G662" t="str">
            <v>1</v>
          </cell>
          <cell r="H662" t="str">
            <v>1</v>
          </cell>
          <cell r="I662" t="str">
            <v>Maltodextrin Globe Brand 019123 25 Kg.</v>
          </cell>
          <cell r="J662" t="str">
            <v>TO</v>
          </cell>
          <cell r="K662" t="str">
            <v>0090</v>
          </cell>
          <cell r="L662" t="str">
            <v>L</v>
          </cell>
          <cell r="M662" t="str">
            <v>000000000000200052</v>
          </cell>
          <cell r="N662" t="str">
            <v>Steam</v>
          </cell>
          <cell r="O662" t="str">
            <v>TO</v>
          </cell>
          <cell r="P662" t="str">
            <v>X</v>
          </cell>
          <cell r="Q662" t="str">
            <v>01.09.2009</v>
          </cell>
          <cell r="R662" t="str">
            <v>31.12.9999</v>
          </cell>
          <cell r="S662" t="str">
            <v>500000000106</v>
          </cell>
          <cell r="T662">
            <v>0</v>
          </cell>
          <cell r="U662">
            <v>0</v>
          </cell>
          <cell r="V662" t="str">
            <v>00000010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>X</v>
          </cell>
          <cell r="AB662">
            <v>0</v>
          </cell>
          <cell r="AC662">
            <v>0</v>
          </cell>
          <cell r="AD662" t="str">
            <v>0.00</v>
          </cell>
          <cell r="AE662" t="str">
            <v>0.00</v>
          </cell>
          <cell r="AF662">
            <v>0</v>
          </cell>
          <cell r="AG662">
            <v>0</v>
          </cell>
          <cell r="AH662">
            <v>0</v>
          </cell>
          <cell r="AI662" t="str">
            <v>Maltodextrin-PBO-GL25-10DE</v>
          </cell>
          <cell r="AJ662">
            <v>1000</v>
          </cell>
          <cell r="AK662">
            <v>7756.2330000000002</v>
          </cell>
        </row>
        <row r="663">
          <cell r="C663" t="str">
            <v>M</v>
          </cell>
          <cell r="D663" t="str">
            <v>10520300CI</v>
          </cell>
          <cell r="E663" t="str">
            <v>Maltodextrin-PBO-GL25-10DE</v>
          </cell>
          <cell r="F663" t="str">
            <v>5320</v>
          </cell>
          <cell r="G663" t="str">
            <v>1</v>
          </cell>
          <cell r="H663" t="str">
            <v>1</v>
          </cell>
          <cell r="I663" t="str">
            <v>Maltodextrin Globe Brand 019123 25 Kg.</v>
          </cell>
          <cell r="J663" t="str">
            <v>TO</v>
          </cell>
          <cell r="K663" t="str">
            <v>0100</v>
          </cell>
          <cell r="L663" t="str">
            <v>L</v>
          </cell>
          <cell r="M663" t="str">
            <v>000000000000601380</v>
          </cell>
          <cell r="N663" t="str">
            <v>Maltodextrin paper bag 25 kg. 019123</v>
          </cell>
          <cell r="O663" t="str">
            <v>EA</v>
          </cell>
          <cell r="P663">
            <v>0</v>
          </cell>
          <cell r="Q663" t="str">
            <v>01.09.2009</v>
          </cell>
          <cell r="R663" t="str">
            <v>31.12.9999</v>
          </cell>
          <cell r="S663" t="str">
            <v>500000000106</v>
          </cell>
          <cell r="T663">
            <v>0</v>
          </cell>
          <cell r="U663">
            <v>0</v>
          </cell>
          <cell r="V663" t="str">
            <v>00000011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>X</v>
          </cell>
          <cell r="AB663">
            <v>0</v>
          </cell>
          <cell r="AC663">
            <v>0</v>
          </cell>
          <cell r="AD663" t="str">
            <v>0.00</v>
          </cell>
          <cell r="AE663" t="str">
            <v>0.00</v>
          </cell>
          <cell r="AF663">
            <v>0</v>
          </cell>
          <cell r="AG663">
            <v>0</v>
          </cell>
          <cell r="AH663">
            <v>0</v>
          </cell>
          <cell r="AI663" t="str">
            <v>Maltodextrin-PBO-GL25-10DE</v>
          </cell>
          <cell r="AJ663">
            <v>1000</v>
          </cell>
          <cell r="AK663">
            <v>40000</v>
          </cell>
        </row>
        <row r="664">
          <cell r="C664" t="str">
            <v>M</v>
          </cell>
          <cell r="D664" t="str">
            <v>10520300CI</v>
          </cell>
          <cell r="E664" t="str">
            <v>Maltodextrin-PBO-GL25-10DE</v>
          </cell>
          <cell r="F664" t="str">
            <v>5320</v>
          </cell>
          <cell r="G664" t="str">
            <v>1</v>
          </cell>
          <cell r="H664" t="str">
            <v>1</v>
          </cell>
          <cell r="I664" t="str">
            <v>Maltodextrin Globe Brand 019123 25 Kg.</v>
          </cell>
          <cell r="J664" t="str">
            <v>TO</v>
          </cell>
          <cell r="K664" t="str">
            <v>0110</v>
          </cell>
          <cell r="L664" t="str">
            <v>L</v>
          </cell>
          <cell r="M664" t="str">
            <v>000000000000250161</v>
          </cell>
          <cell r="N664" t="str">
            <v>Enzyme-GC007 (gallon/25kg.)</v>
          </cell>
          <cell r="O664" t="str">
            <v>KG</v>
          </cell>
          <cell r="P664">
            <v>0</v>
          </cell>
          <cell r="Q664" t="str">
            <v>10.02.2011</v>
          </cell>
          <cell r="R664" t="str">
            <v>31.12.9999</v>
          </cell>
          <cell r="S664">
            <v>0</v>
          </cell>
          <cell r="T664">
            <v>0</v>
          </cell>
          <cell r="U664">
            <v>0</v>
          </cell>
          <cell r="V664" t="str">
            <v>00000013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>X</v>
          </cell>
          <cell r="AB664">
            <v>0</v>
          </cell>
          <cell r="AC664">
            <v>0</v>
          </cell>
          <cell r="AD664" t="str">
            <v>0.00</v>
          </cell>
          <cell r="AE664" t="str">
            <v>0.00</v>
          </cell>
          <cell r="AF664">
            <v>0</v>
          </cell>
          <cell r="AG664">
            <v>0</v>
          </cell>
          <cell r="AH664">
            <v>0</v>
          </cell>
          <cell r="AI664" t="str">
            <v>Maltodextrin-PBO-GL25-10DE</v>
          </cell>
          <cell r="AJ664">
            <v>1000</v>
          </cell>
          <cell r="AK664">
            <v>332.41</v>
          </cell>
        </row>
        <row r="665">
          <cell r="C665" t="str">
            <v>M</v>
          </cell>
          <cell r="D665" t="str">
            <v>10520300CJ</v>
          </cell>
          <cell r="E665" t="str">
            <v>Maltodextrin-PB-10DE-20kg</v>
          </cell>
          <cell r="F665" t="str">
            <v>5320</v>
          </cell>
          <cell r="G665" t="str">
            <v>1</v>
          </cell>
          <cell r="H665" t="str">
            <v>1</v>
          </cell>
          <cell r="I665" t="str">
            <v>Maltodextrin Plain bag 019123 20kg</v>
          </cell>
          <cell r="J665" t="str">
            <v>TO</v>
          </cell>
          <cell r="K665" t="str">
            <v>0010</v>
          </cell>
          <cell r="L665" t="str">
            <v>L</v>
          </cell>
          <cell r="M665" t="str">
            <v>000000000000200050</v>
          </cell>
          <cell r="N665" t="str">
            <v>Slurry</v>
          </cell>
          <cell r="O665" t="str">
            <v>TO</v>
          </cell>
          <cell r="P665" t="str">
            <v>X</v>
          </cell>
          <cell r="Q665" t="str">
            <v>11.11.2010</v>
          </cell>
          <cell r="R665" t="str">
            <v>31.12.9999</v>
          </cell>
          <cell r="S665">
            <v>0</v>
          </cell>
          <cell r="T665">
            <v>0</v>
          </cell>
          <cell r="U665">
            <v>0</v>
          </cell>
          <cell r="V665" t="str">
            <v>00000001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>X</v>
          </cell>
          <cell r="AB665">
            <v>0</v>
          </cell>
          <cell r="AC665">
            <v>0</v>
          </cell>
          <cell r="AD665" t="str">
            <v>0.00</v>
          </cell>
          <cell r="AE665" t="str">
            <v>0.00</v>
          </cell>
          <cell r="AF665">
            <v>0</v>
          </cell>
          <cell r="AG665">
            <v>0</v>
          </cell>
          <cell r="AH665">
            <v>0</v>
          </cell>
          <cell r="AI665" t="str">
            <v>Maltodextrin-PB-10DE</v>
          </cell>
          <cell r="AJ665">
            <v>1000</v>
          </cell>
          <cell r="AK665">
            <v>2408.768</v>
          </cell>
        </row>
        <row r="666">
          <cell r="C666" t="str">
            <v>M</v>
          </cell>
          <cell r="D666" t="str">
            <v>10520300CJ</v>
          </cell>
          <cell r="E666" t="str">
            <v>Maltodextrin-PB-10DE-20kg</v>
          </cell>
          <cell r="F666" t="str">
            <v>5320</v>
          </cell>
          <cell r="G666" t="str">
            <v>1</v>
          </cell>
          <cell r="H666" t="str">
            <v>1</v>
          </cell>
          <cell r="I666" t="str">
            <v>Maltodextrin Plain bag 019123 20kg</v>
          </cell>
          <cell r="J666" t="str">
            <v>TO</v>
          </cell>
          <cell r="K666" t="str">
            <v>0020</v>
          </cell>
          <cell r="L666" t="str">
            <v>L</v>
          </cell>
          <cell r="M666" t="str">
            <v>000000000000250164</v>
          </cell>
          <cell r="N666" t="str">
            <v>Liquozyme Supra (gallon/30kg.)</v>
          </cell>
          <cell r="O666" t="str">
            <v>KG</v>
          </cell>
          <cell r="P666">
            <v>0</v>
          </cell>
          <cell r="Q666" t="str">
            <v>11.11.2010</v>
          </cell>
          <cell r="R666" t="str">
            <v>31.12.9999</v>
          </cell>
          <cell r="S666">
            <v>0</v>
          </cell>
          <cell r="T666">
            <v>0</v>
          </cell>
          <cell r="U666">
            <v>0</v>
          </cell>
          <cell r="V666" t="str">
            <v>00000002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>X</v>
          </cell>
          <cell r="AB666">
            <v>0</v>
          </cell>
          <cell r="AC666">
            <v>0</v>
          </cell>
          <cell r="AD666" t="str">
            <v>0.00</v>
          </cell>
          <cell r="AE666" t="str">
            <v>0.00</v>
          </cell>
          <cell r="AF666">
            <v>0</v>
          </cell>
          <cell r="AG666">
            <v>0</v>
          </cell>
          <cell r="AH666">
            <v>0</v>
          </cell>
          <cell r="AI666" t="str">
            <v>Maltodextrin-PB-10DE</v>
          </cell>
          <cell r="AJ666">
            <v>1000</v>
          </cell>
          <cell r="AK666">
            <v>332.41</v>
          </cell>
        </row>
        <row r="667">
          <cell r="C667" t="str">
            <v>M</v>
          </cell>
          <cell r="D667" t="str">
            <v>10520300CJ</v>
          </cell>
          <cell r="E667" t="str">
            <v>Maltodextrin-PB-10DE-20kg</v>
          </cell>
          <cell r="F667" t="str">
            <v>5320</v>
          </cell>
          <cell r="G667" t="str">
            <v>1</v>
          </cell>
          <cell r="H667" t="str">
            <v>1</v>
          </cell>
          <cell r="I667" t="str">
            <v>Maltodextrin Plain bag 019123 20kg</v>
          </cell>
          <cell r="J667" t="str">
            <v>TO</v>
          </cell>
          <cell r="K667" t="str">
            <v>0030</v>
          </cell>
          <cell r="L667" t="str">
            <v>L</v>
          </cell>
          <cell r="M667" t="str">
            <v>000000000000250160</v>
          </cell>
          <cell r="N667" t="str">
            <v>Hydrochloric  Acid 35%</v>
          </cell>
          <cell r="O667" t="str">
            <v>KG</v>
          </cell>
          <cell r="P667">
            <v>0</v>
          </cell>
          <cell r="Q667" t="str">
            <v>11.11.2010</v>
          </cell>
          <cell r="R667" t="str">
            <v>31.12.9999</v>
          </cell>
          <cell r="S667">
            <v>0</v>
          </cell>
          <cell r="T667">
            <v>0</v>
          </cell>
          <cell r="U667">
            <v>0</v>
          </cell>
          <cell r="V667" t="str">
            <v>00000003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>X</v>
          </cell>
          <cell r="AB667">
            <v>0</v>
          </cell>
          <cell r="AC667">
            <v>0</v>
          </cell>
          <cell r="AD667" t="str">
            <v>0.00</v>
          </cell>
          <cell r="AE667" t="str">
            <v>0.00</v>
          </cell>
          <cell r="AF667">
            <v>0</v>
          </cell>
          <cell r="AG667">
            <v>0</v>
          </cell>
          <cell r="AH667">
            <v>0</v>
          </cell>
          <cell r="AI667" t="str">
            <v>Maltodextrin-PB-10DE</v>
          </cell>
          <cell r="AJ667">
            <v>1000</v>
          </cell>
          <cell r="AK667">
            <v>8864.2659999999996</v>
          </cell>
        </row>
        <row r="668">
          <cell r="C668" t="str">
            <v>M</v>
          </cell>
          <cell r="D668" t="str">
            <v>10520300CJ</v>
          </cell>
          <cell r="E668" t="str">
            <v>Maltodextrin-PB-10DE-20kg</v>
          </cell>
          <cell r="F668" t="str">
            <v>5320</v>
          </cell>
          <cell r="G668" t="str">
            <v>1</v>
          </cell>
          <cell r="H668" t="str">
            <v>1</v>
          </cell>
          <cell r="I668" t="str">
            <v>Maltodextrin Plain bag 019123 20kg</v>
          </cell>
          <cell r="J668" t="str">
            <v>TO</v>
          </cell>
          <cell r="K668" t="str">
            <v>0040</v>
          </cell>
          <cell r="L668" t="str">
            <v>L</v>
          </cell>
          <cell r="M668" t="str">
            <v>000000000000250631</v>
          </cell>
          <cell r="N668" t="str">
            <v>Activated Carbon S4W10LT-01 (20 kg/Bag)</v>
          </cell>
          <cell r="O668" t="str">
            <v>KG</v>
          </cell>
          <cell r="P668">
            <v>0</v>
          </cell>
          <cell r="Q668" t="str">
            <v>06.12.2012</v>
          </cell>
          <cell r="R668" t="str">
            <v>31.12.9999</v>
          </cell>
          <cell r="S668" t="str">
            <v>500000000598</v>
          </cell>
          <cell r="T668">
            <v>0</v>
          </cell>
          <cell r="U668">
            <v>0</v>
          </cell>
          <cell r="V668" t="str">
            <v>00000004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>X</v>
          </cell>
          <cell r="AB668">
            <v>0</v>
          </cell>
          <cell r="AC668">
            <v>0</v>
          </cell>
          <cell r="AD668" t="str">
            <v>0.00</v>
          </cell>
          <cell r="AE668" t="str">
            <v>0.00</v>
          </cell>
          <cell r="AF668">
            <v>0</v>
          </cell>
          <cell r="AG668">
            <v>0</v>
          </cell>
          <cell r="AH668">
            <v>0</v>
          </cell>
          <cell r="AI668" t="str">
            <v>Maltodextrin-PB-10DE</v>
          </cell>
          <cell r="AJ668">
            <v>1000</v>
          </cell>
          <cell r="AK668">
            <v>5540.1660000000002</v>
          </cell>
        </row>
        <row r="669">
          <cell r="C669" t="str">
            <v>M</v>
          </cell>
          <cell r="D669" t="str">
            <v>10520300CJ</v>
          </cell>
          <cell r="E669" t="str">
            <v>Maltodextrin-PB-10DE-20kg</v>
          </cell>
          <cell r="F669" t="str">
            <v>5320</v>
          </cell>
          <cell r="G669" t="str">
            <v>1</v>
          </cell>
          <cell r="H669" t="str">
            <v>1</v>
          </cell>
          <cell r="I669" t="str">
            <v>Maltodextrin Plain bag 019123 20kg</v>
          </cell>
          <cell r="J669" t="str">
            <v>TO</v>
          </cell>
          <cell r="K669" t="str">
            <v>0050</v>
          </cell>
          <cell r="L669" t="str">
            <v>L</v>
          </cell>
          <cell r="M669" t="str">
            <v>000000000000250188</v>
          </cell>
          <cell r="N669" t="str">
            <v>Filter  Aid Celatom FW-20 (20kg.)</v>
          </cell>
          <cell r="O669" t="str">
            <v>KG</v>
          </cell>
          <cell r="P669">
            <v>0</v>
          </cell>
          <cell r="Q669" t="str">
            <v>11.11.2010</v>
          </cell>
          <cell r="R669" t="str">
            <v>31.12.9999</v>
          </cell>
          <cell r="S669">
            <v>0</v>
          </cell>
          <cell r="T669">
            <v>0</v>
          </cell>
          <cell r="U669">
            <v>0</v>
          </cell>
          <cell r="V669" t="str">
            <v>00000005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>X</v>
          </cell>
          <cell r="AB669">
            <v>0</v>
          </cell>
          <cell r="AC669">
            <v>0</v>
          </cell>
          <cell r="AD669" t="str">
            <v>0.00</v>
          </cell>
          <cell r="AE669" t="str">
            <v>0.00</v>
          </cell>
          <cell r="AF669">
            <v>0</v>
          </cell>
          <cell r="AG669">
            <v>0</v>
          </cell>
          <cell r="AH669">
            <v>0</v>
          </cell>
          <cell r="AI669" t="str">
            <v>Maltodextrin-PB-10DE</v>
          </cell>
          <cell r="AJ669">
            <v>1000</v>
          </cell>
          <cell r="AK669">
            <v>66481.994000000006</v>
          </cell>
        </row>
        <row r="670">
          <cell r="C670" t="str">
            <v>M</v>
          </cell>
          <cell r="D670" t="str">
            <v>10520300CJ</v>
          </cell>
          <cell r="E670" t="str">
            <v>Maltodextrin-PB-10DE-20kg</v>
          </cell>
          <cell r="F670" t="str">
            <v>5320</v>
          </cell>
          <cell r="G670" t="str">
            <v>1</v>
          </cell>
          <cell r="H670" t="str">
            <v>1</v>
          </cell>
          <cell r="I670" t="str">
            <v>Maltodextrin Plain bag 019123 20kg</v>
          </cell>
          <cell r="J670" t="str">
            <v>TO</v>
          </cell>
          <cell r="K670" t="str">
            <v>0060</v>
          </cell>
          <cell r="L670" t="str">
            <v>L</v>
          </cell>
          <cell r="M670" t="str">
            <v>000000000000250167</v>
          </cell>
          <cell r="N670" t="str">
            <v>Sodium Carbonate 50 kg.</v>
          </cell>
          <cell r="O670" t="str">
            <v>KG</v>
          </cell>
          <cell r="P670">
            <v>0</v>
          </cell>
          <cell r="Q670" t="str">
            <v>11.11.2010</v>
          </cell>
          <cell r="R670" t="str">
            <v>31.12.9999</v>
          </cell>
          <cell r="S670">
            <v>0</v>
          </cell>
          <cell r="T670">
            <v>0</v>
          </cell>
          <cell r="U670">
            <v>0</v>
          </cell>
          <cell r="V670" t="str">
            <v>00000006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>X</v>
          </cell>
          <cell r="AB670">
            <v>0</v>
          </cell>
          <cell r="AC670">
            <v>0</v>
          </cell>
          <cell r="AD670" t="str">
            <v>0.00</v>
          </cell>
          <cell r="AE670" t="str">
            <v>0.00</v>
          </cell>
          <cell r="AF670">
            <v>0</v>
          </cell>
          <cell r="AG670">
            <v>0</v>
          </cell>
          <cell r="AH670">
            <v>0</v>
          </cell>
          <cell r="AI670" t="str">
            <v>Maltodextrin-PB-10DE</v>
          </cell>
          <cell r="AJ670">
            <v>1000</v>
          </cell>
          <cell r="AK670">
            <v>775.62300000000005</v>
          </cell>
        </row>
        <row r="671">
          <cell r="C671" t="str">
            <v>M</v>
          </cell>
          <cell r="D671" t="str">
            <v>10520300CJ</v>
          </cell>
          <cell r="E671" t="str">
            <v>Maltodextrin-PB-10DE-20kg</v>
          </cell>
          <cell r="F671" t="str">
            <v>5320</v>
          </cell>
          <cell r="G671" t="str">
            <v>1</v>
          </cell>
          <cell r="H671" t="str">
            <v>1</v>
          </cell>
          <cell r="I671" t="str">
            <v>Maltodextrin Plain bag 019123 20kg</v>
          </cell>
          <cell r="J671" t="str">
            <v>TO</v>
          </cell>
          <cell r="K671" t="str">
            <v>0070</v>
          </cell>
          <cell r="L671" t="str">
            <v>L</v>
          </cell>
          <cell r="M671" t="str">
            <v>000000000000200053</v>
          </cell>
          <cell r="N671" t="str">
            <v>Treated Water</v>
          </cell>
          <cell r="O671" t="str">
            <v>M3</v>
          </cell>
          <cell r="P671" t="str">
            <v>X</v>
          </cell>
          <cell r="Q671" t="str">
            <v>11.11.2010</v>
          </cell>
          <cell r="R671" t="str">
            <v>31.12.9999</v>
          </cell>
          <cell r="S671">
            <v>0</v>
          </cell>
          <cell r="T671">
            <v>0</v>
          </cell>
          <cell r="U671">
            <v>0</v>
          </cell>
          <cell r="V671" t="str">
            <v>00000007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>X</v>
          </cell>
          <cell r="AB671">
            <v>0</v>
          </cell>
          <cell r="AC671">
            <v>0</v>
          </cell>
          <cell r="AD671" t="str">
            <v>0.00</v>
          </cell>
          <cell r="AE671" t="str">
            <v>0.00</v>
          </cell>
          <cell r="AF671">
            <v>0</v>
          </cell>
          <cell r="AG671">
            <v>0</v>
          </cell>
          <cell r="AH671">
            <v>0</v>
          </cell>
          <cell r="AI671" t="str">
            <v>Maltodextrin-PB-10DE</v>
          </cell>
          <cell r="AJ671">
            <v>1000</v>
          </cell>
          <cell r="AK671">
            <v>8864.2659999999996</v>
          </cell>
        </row>
        <row r="672">
          <cell r="C672" t="str">
            <v>M</v>
          </cell>
          <cell r="D672" t="str">
            <v>10520300CJ</v>
          </cell>
          <cell r="E672" t="str">
            <v>Maltodextrin-PB-10DE-20kg</v>
          </cell>
          <cell r="F672" t="str">
            <v>5320</v>
          </cell>
          <cell r="G672" t="str">
            <v>1</v>
          </cell>
          <cell r="H672" t="str">
            <v>1</v>
          </cell>
          <cell r="I672" t="str">
            <v>Maltodextrin Plain bag 019123 20kg</v>
          </cell>
          <cell r="J672" t="str">
            <v>TO</v>
          </cell>
          <cell r="K672" t="str">
            <v>0080</v>
          </cell>
          <cell r="L672" t="str">
            <v>L</v>
          </cell>
          <cell r="M672" t="str">
            <v>000000000000250176</v>
          </cell>
          <cell r="N672" t="str">
            <v>Electricity</v>
          </cell>
          <cell r="O672" t="str">
            <v>KWH</v>
          </cell>
          <cell r="P672">
            <v>0</v>
          </cell>
          <cell r="Q672" t="str">
            <v>11.11.2010</v>
          </cell>
          <cell r="R672" t="str">
            <v>31.12.9999</v>
          </cell>
          <cell r="S672">
            <v>0</v>
          </cell>
          <cell r="T672">
            <v>0</v>
          </cell>
          <cell r="U672">
            <v>0</v>
          </cell>
          <cell r="V672" t="str">
            <v>00000008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>X</v>
          </cell>
          <cell r="AB672">
            <v>0</v>
          </cell>
          <cell r="AC672">
            <v>0</v>
          </cell>
          <cell r="AD672" t="str">
            <v>0.00</v>
          </cell>
          <cell r="AE672" t="str">
            <v>0.00</v>
          </cell>
          <cell r="AF672">
            <v>0</v>
          </cell>
          <cell r="AG672">
            <v>0</v>
          </cell>
          <cell r="AH672">
            <v>0</v>
          </cell>
          <cell r="AI672" t="str">
            <v>Maltodextrin-PB-10DE</v>
          </cell>
          <cell r="AJ672">
            <v>1000</v>
          </cell>
          <cell r="AK672">
            <v>720221.60699999996</v>
          </cell>
        </row>
        <row r="673">
          <cell r="C673" t="str">
            <v>M</v>
          </cell>
          <cell r="D673" t="str">
            <v>10520300CJ</v>
          </cell>
          <cell r="E673" t="str">
            <v>Maltodextrin-PB-10DE-20kg</v>
          </cell>
          <cell r="F673" t="str">
            <v>5320</v>
          </cell>
          <cell r="G673" t="str">
            <v>1</v>
          </cell>
          <cell r="H673" t="str">
            <v>1</v>
          </cell>
          <cell r="I673" t="str">
            <v>Maltodextrin Plain bag 019123 20kg</v>
          </cell>
          <cell r="J673" t="str">
            <v>TO</v>
          </cell>
          <cell r="K673" t="str">
            <v>0090</v>
          </cell>
          <cell r="L673" t="str">
            <v>L</v>
          </cell>
          <cell r="M673" t="str">
            <v>000000000000200052</v>
          </cell>
          <cell r="N673" t="str">
            <v>Steam</v>
          </cell>
          <cell r="O673" t="str">
            <v>TO</v>
          </cell>
          <cell r="P673" t="str">
            <v>X</v>
          </cell>
          <cell r="Q673" t="str">
            <v>11.11.2010</v>
          </cell>
          <cell r="R673" t="str">
            <v>31.12.9999</v>
          </cell>
          <cell r="S673">
            <v>0</v>
          </cell>
          <cell r="T673">
            <v>0</v>
          </cell>
          <cell r="U673">
            <v>0</v>
          </cell>
          <cell r="V673" t="str">
            <v>00000009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>X</v>
          </cell>
          <cell r="AB673">
            <v>0</v>
          </cell>
          <cell r="AC673">
            <v>0</v>
          </cell>
          <cell r="AD673" t="str">
            <v>0.00</v>
          </cell>
          <cell r="AE673" t="str">
            <v>0.00</v>
          </cell>
          <cell r="AF673">
            <v>0</v>
          </cell>
          <cell r="AG673">
            <v>0</v>
          </cell>
          <cell r="AH673">
            <v>0</v>
          </cell>
          <cell r="AI673" t="str">
            <v>Maltodextrin-PB-10DE</v>
          </cell>
          <cell r="AJ673">
            <v>1000</v>
          </cell>
          <cell r="AK673">
            <v>7756.2330000000002</v>
          </cell>
        </row>
        <row r="674">
          <cell r="C674" t="str">
            <v>M</v>
          </cell>
          <cell r="D674" t="str">
            <v>10520300CJ</v>
          </cell>
          <cell r="E674" t="str">
            <v>Maltodextrin-PB-10DE-20kg</v>
          </cell>
          <cell r="F674" t="str">
            <v>5320</v>
          </cell>
          <cell r="G674" t="str">
            <v>1</v>
          </cell>
          <cell r="H674" t="str">
            <v>1</v>
          </cell>
          <cell r="I674" t="str">
            <v>Maltodextrin Plain bag 019123 20kg</v>
          </cell>
          <cell r="J674" t="str">
            <v>TO</v>
          </cell>
          <cell r="K674" t="str">
            <v>0110</v>
          </cell>
          <cell r="L674" t="str">
            <v>L</v>
          </cell>
          <cell r="M674" t="str">
            <v>000000000000601140</v>
          </cell>
          <cell r="N674" t="str">
            <v>Paper Bag "Plain bag" Maltodextrin 20kg.</v>
          </cell>
          <cell r="O674" t="str">
            <v>EA</v>
          </cell>
          <cell r="P674">
            <v>0</v>
          </cell>
          <cell r="Q674" t="str">
            <v>11.11.2010</v>
          </cell>
          <cell r="R674" t="str">
            <v>31.12.9999</v>
          </cell>
          <cell r="S674">
            <v>0</v>
          </cell>
          <cell r="T674">
            <v>0</v>
          </cell>
          <cell r="U674">
            <v>0</v>
          </cell>
          <cell r="V674" t="str">
            <v>00000010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>X</v>
          </cell>
          <cell r="AB674">
            <v>0</v>
          </cell>
          <cell r="AC674">
            <v>0</v>
          </cell>
          <cell r="AD674" t="str">
            <v>0.00</v>
          </cell>
          <cell r="AE674" t="str">
            <v>0.00</v>
          </cell>
          <cell r="AF674">
            <v>0</v>
          </cell>
          <cell r="AG674">
            <v>0</v>
          </cell>
          <cell r="AH674">
            <v>0</v>
          </cell>
          <cell r="AI674" t="str">
            <v>Maltodextrin-PB-10DE</v>
          </cell>
          <cell r="AJ674">
            <v>1000</v>
          </cell>
          <cell r="AK674">
            <v>50000</v>
          </cell>
        </row>
        <row r="675">
          <cell r="C675" t="str">
            <v>M</v>
          </cell>
          <cell r="D675" t="str">
            <v>10520304CI</v>
          </cell>
          <cell r="E675" t="str">
            <v>Maltodextrin-PBO-NS25-10DE</v>
          </cell>
          <cell r="F675" t="str">
            <v>5320</v>
          </cell>
          <cell r="G675" t="str">
            <v>1</v>
          </cell>
          <cell r="H675" t="str">
            <v>1</v>
          </cell>
          <cell r="I675" t="str">
            <v>Maltodextrin Globe Brand 019123 25 Kg.</v>
          </cell>
          <cell r="J675" t="str">
            <v>TO</v>
          </cell>
          <cell r="K675" t="str">
            <v>0010</v>
          </cell>
          <cell r="L675" t="str">
            <v>L</v>
          </cell>
          <cell r="M675" t="str">
            <v>000000000000200050</v>
          </cell>
          <cell r="N675" t="str">
            <v>Slurry</v>
          </cell>
          <cell r="O675" t="str">
            <v>TO</v>
          </cell>
          <cell r="P675" t="str">
            <v>X</v>
          </cell>
          <cell r="Q675" t="str">
            <v>27.08.2012</v>
          </cell>
          <cell r="R675" t="str">
            <v>31.12.9999</v>
          </cell>
          <cell r="S675">
            <v>0</v>
          </cell>
          <cell r="T675">
            <v>0</v>
          </cell>
          <cell r="U675">
            <v>0</v>
          </cell>
          <cell r="V675" t="str">
            <v>00000001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>X</v>
          </cell>
          <cell r="AB675">
            <v>0</v>
          </cell>
          <cell r="AC675">
            <v>0</v>
          </cell>
          <cell r="AD675" t="str">
            <v>0.00</v>
          </cell>
          <cell r="AE675" t="str">
            <v>0.00</v>
          </cell>
          <cell r="AF675">
            <v>0</v>
          </cell>
          <cell r="AG675">
            <v>0</v>
          </cell>
          <cell r="AH675">
            <v>0</v>
          </cell>
          <cell r="AI675" t="str">
            <v>Maltodextrin-PBO-GL25-10DE</v>
          </cell>
          <cell r="AJ675">
            <v>1000</v>
          </cell>
          <cell r="AK675">
            <v>2408.768</v>
          </cell>
        </row>
        <row r="676">
          <cell r="C676" t="str">
            <v>M</v>
          </cell>
          <cell r="D676" t="str">
            <v>10520304CI</v>
          </cell>
          <cell r="E676" t="str">
            <v>Maltodextrin-PBO-NS25-10DE</v>
          </cell>
          <cell r="F676" t="str">
            <v>5320</v>
          </cell>
          <cell r="G676" t="str">
            <v>1</v>
          </cell>
          <cell r="H676" t="str">
            <v>1</v>
          </cell>
          <cell r="I676" t="str">
            <v>Maltodextrin Globe Brand 019123 25 Kg.</v>
          </cell>
          <cell r="J676" t="str">
            <v>TO</v>
          </cell>
          <cell r="K676" t="str">
            <v>0030</v>
          </cell>
          <cell r="L676" t="str">
            <v>L</v>
          </cell>
          <cell r="M676" t="str">
            <v>000000000000250160</v>
          </cell>
          <cell r="N676" t="str">
            <v>Hydrochloric  Acid 35%</v>
          </cell>
          <cell r="O676" t="str">
            <v>KG</v>
          </cell>
          <cell r="P676">
            <v>0</v>
          </cell>
          <cell r="Q676" t="str">
            <v>27.08.2012</v>
          </cell>
          <cell r="R676" t="str">
            <v>31.12.9999</v>
          </cell>
          <cell r="S676">
            <v>0</v>
          </cell>
          <cell r="T676">
            <v>0</v>
          </cell>
          <cell r="U676">
            <v>0</v>
          </cell>
          <cell r="V676" t="str">
            <v>00000002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>X</v>
          </cell>
          <cell r="AB676">
            <v>0</v>
          </cell>
          <cell r="AC676">
            <v>0</v>
          </cell>
          <cell r="AD676" t="str">
            <v>0.00</v>
          </cell>
          <cell r="AE676" t="str">
            <v>0.00</v>
          </cell>
          <cell r="AF676">
            <v>0</v>
          </cell>
          <cell r="AG676">
            <v>0</v>
          </cell>
          <cell r="AH676">
            <v>0</v>
          </cell>
          <cell r="AI676" t="str">
            <v>Maltodextrin-PBO-GL25-10DE</v>
          </cell>
          <cell r="AJ676">
            <v>1000</v>
          </cell>
          <cell r="AK676">
            <v>8864.2659999999996</v>
          </cell>
        </row>
        <row r="677">
          <cell r="C677" t="str">
            <v>M</v>
          </cell>
          <cell r="D677" t="str">
            <v>10520304CI</v>
          </cell>
          <cell r="E677" t="str">
            <v>Maltodextrin-PBO-NS25-10DE</v>
          </cell>
          <cell r="F677" t="str">
            <v>5320</v>
          </cell>
          <cell r="G677" t="str">
            <v>1</v>
          </cell>
          <cell r="H677" t="str">
            <v>1</v>
          </cell>
          <cell r="I677" t="str">
            <v>Maltodextrin Globe Brand 019123 25 Kg.</v>
          </cell>
          <cell r="J677" t="str">
            <v>TO</v>
          </cell>
          <cell r="K677" t="str">
            <v>0040</v>
          </cell>
          <cell r="L677" t="str">
            <v>L</v>
          </cell>
          <cell r="M677" t="str">
            <v>000000000000250631</v>
          </cell>
          <cell r="N677" t="str">
            <v>Activated Carbon S4W10LT-01 (20 kg/Bag)</v>
          </cell>
          <cell r="O677" t="str">
            <v>KG</v>
          </cell>
          <cell r="P677">
            <v>0</v>
          </cell>
          <cell r="Q677" t="str">
            <v>06.12.2012</v>
          </cell>
          <cell r="R677" t="str">
            <v>31.12.9999</v>
          </cell>
          <cell r="S677" t="str">
            <v>500000000598</v>
          </cell>
          <cell r="T677">
            <v>0</v>
          </cell>
          <cell r="U677">
            <v>0</v>
          </cell>
          <cell r="V677" t="str">
            <v>00000003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>X</v>
          </cell>
          <cell r="AB677">
            <v>0</v>
          </cell>
          <cell r="AC677">
            <v>0</v>
          </cell>
          <cell r="AD677" t="str">
            <v>0.00</v>
          </cell>
          <cell r="AE677" t="str">
            <v>0.00</v>
          </cell>
          <cell r="AF677">
            <v>0</v>
          </cell>
          <cell r="AG677">
            <v>0</v>
          </cell>
          <cell r="AH677">
            <v>0</v>
          </cell>
          <cell r="AI677" t="str">
            <v>Maltodextrin-PBO-GL25-10DE</v>
          </cell>
          <cell r="AJ677">
            <v>1000</v>
          </cell>
          <cell r="AK677">
            <v>5540.1660000000002</v>
          </cell>
        </row>
        <row r="678">
          <cell r="C678" t="str">
            <v>M</v>
          </cell>
          <cell r="D678" t="str">
            <v>10520304CI</v>
          </cell>
          <cell r="E678" t="str">
            <v>Maltodextrin-PBO-NS25-10DE</v>
          </cell>
          <cell r="F678" t="str">
            <v>5320</v>
          </cell>
          <cell r="G678" t="str">
            <v>1</v>
          </cell>
          <cell r="H678" t="str">
            <v>1</v>
          </cell>
          <cell r="I678" t="str">
            <v>Maltodextrin Globe Brand 019123 25 Kg.</v>
          </cell>
          <cell r="J678" t="str">
            <v>TO</v>
          </cell>
          <cell r="K678" t="str">
            <v>0050</v>
          </cell>
          <cell r="L678" t="str">
            <v>L</v>
          </cell>
          <cell r="M678" t="str">
            <v>000000000000250188</v>
          </cell>
          <cell r="N678" t="str">
            <v>Filter  Aid Celatom FW-20 (20kg.)</v>
          </cell>
          <cell r="O678" t="str">
            <v>KG</v>
          </cell>
          <cell r="P678">
            <v>0</v>
          </cell>
          <cell r="Q678" t="str">
            <v>27.08.2012</v>
          </cell>
          <cell r="R678" t="str">
            <v>31.12.9999</v>
          </cell>
          <cell r="S678">
            <v>0</v>
          </cell>
          <cell r="T678">
            <v>0</v>
          </cell>
          <cell r="U678">
            <v>0</v>
          </cell>
          <cell r="V678" t="str">
            <v>00000004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>X</v>
          </cell>
          <cell r="AB678">
            <v>0</v>
          </cell>
          <cell r="AC678">
            <v>0</v>
          </cell>
          <cell r="AD678" t="str">
            <v>0.00</v>
          </cell>
          <cell r="AE678" t="str">
            <v>0.00</v>
          </cell>
          <cell r="AF678">
            <v>0</v>
          </cell>
          <cell r="AG678">
            <v>0</v>
          </cell>
          <cell r="AH678">
            <v>0</v>
          </cell>
          <cell r="AI678" t="str">
            <v>Maltodextrin-PBO-GL25-10DE</v>
          </cell>
          <cell r="AJ678">
            <v>1000</v>
          </cell>
          <cell r="AK678">
            <v>66481.994000000006</v>
          </cell>
        </row>
        <row r="679">
          <cell r="C679" t="str">
            <v>M</v>
          </cell>
          <cell r="D679" t="str">
            <v>10520304CI</v>
          </cell>
          <cell r="E679" t="str">
            <v>Maltodextrin-PBO-NS25-10DE</v>
          </cell>
          <cell r="F679" t="str">
            <v>5320</v>
          </cell>
          <cell r="G679" t="str">
            <v>1</v>
          </cell>
          <cell r="H679" t="str">
            <v>1</v>
          </cell>
          <cell r="I679" t="str">
            <v>Maltodextrin Globe Brand 019123 25 Kg.</v>
          </cell>
          <cell r="J679" t="str">
            <v>TO</v>
          </cell>
          <cell r="K679" t="str">
            <v>0060</v>
          </cell>
          <cell r="L679" t="str">
            <v>L</v>
          </cell>
          <cell r="M679" t="str">
            <v>000000000000250167</v>
          </cell>
          <cell r="N679" t="str">
            <v>Sodium Carbonate 50 kg.</v>
          </cell>
          <cell r="O679" t="str">
            <v>KG</v>
          </cell>
          <cell r="P679">
            <v>0</v>
          </cell>
          <cell r="Q679" t="str">
            <v>27.08.2012</v>
          </cell>
          <cell r="R679" t="str">
            <v>31.12.9999</v>
          </cell>
          <cell r="S679">
            <v>0</v>
          </cell>
          <cell r="T679">
            <v>0</v>
          </cell>
          <cell r="U679">
            <v>0</v>
          </cell>
          <cell r="V679" t="str">
            <v>00000005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>X</v>
          </cell>
          <cell r="AB679">
            <v>0</v>
          </cell>
          <cell r="AC679">
            <v>0</v>
          </cell>
          <cell r="AD679" t="str">
            <v>0.00</v>
          </cell>
          <cell r="AE679" t="str">
            <v>0.00</v>
          </cell>
          <cell r="AF679">
            <v>0</v>
          </cell>
          <cell r="AG679">
            <v>0</v>
          </cell>
          <cell r="AH679">
            <v>0</v>
          </cell>
          <cell r="AI679" t="str">
            <v>Maltodextrin-PBO-GL25-10DE</v>
          </cell>
          <cell r="AJ679">
            <v>1000</v>
          </cell>
          <cell r="AK679">
            <v>775.62300000000005</v>
          </cell>
        </row>
        <row r="680">
          <cell r="C680" t="str">
            <v>M</v>
          </cell>
          <cell r="D680" t="str">
            <v>10520304CI</v>
          </cell>
          <cell r="E680" t="str">
            <v>Maltodextrin-PBO-NS25-10DE</v>
          </cell>
          <cell r="F680" t="str">
            <v>5320</v>
          </cell>
          <cell r="G680" t="str">
            <v>1</v>
          </cell>
          <cell r="H680" t="str">
            <v>1</v>
          </cell>
          <cell r="I680" t="str">
            <v>Maltodextrin Globe Brand 019123 25 Kg.</v>
          </cell>
          <cell r="J680" t="str">
            <v>TO</v>
          </cell>
          <cell r="K680" t="str">
            <v>0070</v>
          </cell>
          <cell r="L680" t="str">
            <v>L</v>
          </cell>
          <cell r="M680" t="str">
            <v>000000000000200053</v>
          </cell>
          <cell r="N680" t="str">
            <v>Treated Water</v>
          </cell>
          <cell r="O680" t="str">
            <v>M3</v>
          </cell>
          <cell r="P680" t="str">
            <v>X</v>
          </cell>
          <cell r="Q680" t="str">
            <v>27.08.2012</v>
          </cell>
          <cell r="R680" t="str">
            <v>31.12.9999</v>
          </cell>
          <cell r="S680">
            <v>0</v>
          </cell>
          <cell r="T680">
            <v>0</v>
          </cell>
          <cell r="U680">
            <v>0</v>
          </cell>
          <cell r="V680" t="str">
            <v>00000006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>X</v>
          </cell>
          <cell r="AB680">
            <v>0</v>
          </cell>
          <cell r="AC680">
            <v>0</v>
          </cell>
          <cell r="AD680" t="str">
            <v>0.00</v>
          </cell>
          <cell r="AE680" t="str">
            <v>0.00</v>
          </cell>
          <cell r="AF680">
            <v>0</v>
          </cell>
          <cell r="AG680">
            <v>0</v>
          </cell>
          <cell r="AH680">
            <v>0</v>
          </cell>
          <cell r="AI680" t="str">
            <v>Maltodextrin-PBO-GL25-10DE</v>
          </cell>
          <cell r="AJ680">
            <v>1000</v>
          </cell>
          <cell r="AK680">
            <v>8864.2659999999996</v>
          </cell>
        </row>
        <row r="681">
          <cell r="C681" t="str">
            <v>M</v>
          </cell>
          <cell r="D681" t="str">
            <v>10520304CI</v>
          </cell>
          <cell r="E681" t="str">
            <v>Maltodextrin-PBO-NS25-10DE</v>
          </cell>
          <cell r="F681" t="str">
            <v>5320</v>
          </cell>
          <cell r="G681" t="str">
            <v>1</v>
          </cell>
          <cell r="H681" t="str">
            <v>1</v>
          </cell>
          <cell r="I681" t="str">
            <v>Maltodextrin Globe Brand 019123 25 Kg.</v>
          </cell>
          <cell r="J681" t="str">
            <v>TO</v>
          </cell>
          <cell r="K681" t="str">
            <v>0080</v>
          </cell>
          <cell r="L681" t="str">
            <v>L</v>
          </cell>
          <cell r="M681" t="str">
            <v>000000000000250176</v>
          </cell>
          <cell r="N681" t="str">
            <v>Electricity</v>
          </cell>
          <cell r="O681" t="str">
            <v>KWH</v>
          </cell>
          <cell r="P681">
            <v>0</v>
          </cell>
          <cell r="Q681" t="str">
            <v>27.08.2012</v>
          </cell>
          <cell r="R681" t="str">
            <v>31.12.9999</v>
          </cell>
          <cell r="S681">
            <v>0</v>
          </cell>
          <cell r="T681">
            <v>0</v>
          </cell>
          <cell r="U681">
            <v>0</v>
          </cell>
          <cell r="V681" t="str">
            <v>00000007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>X</v>
          </cell>
          <cell r="AB681">
            <v>0</v>
          </cell>
          <cell r="AC681">
            <v>0</v>
          </cell>
          <cell r="AD681" t="str">
            <v>0.00</v>
          </cell>
          <cell r="AE681" t="str">
            <v>0.00</v>
          </cell>
          <cell r="AF681">
            <v>0</v>
          </cell>
          <cell r="AG681">
            <v>0</v>
          </cell>
          <cell r="AH681">
            <v>0</v>
          </cell>
          <cell r="AI681" t="str">
            <v>Maltodextrin-PBO-GL25-10DE</v>
          </cell>
          <cell r="AJ681">
            <v>1000</v>
          </cell>
          <cell r="AK681">
            <v>720221.60699999996</v>
          </cell>
        </row>
        <row r="682">
          <cell r="C682" t="str">
            <v>M</v>
          </cell>
          <cell r="D682" t="str">
            <v>10520304CI</v>
          </cell>
          <cell r="E682" t="str">
            <v>Maltodextrin-PBO-NS25-10DE</v>
          </cell>
          <cell r="F682" t="str">
            <v>5320</v>
          </cell>
          <cell r="G682" t="str">
            <v>1</v>
          </cell>
          <cell r="H682" t="str">
            <v>1</v>
          </cell>
          <cell r="I682" t="str">
            <v>Maltodextrin Globe Brand 019123 25 Kg.</v>
          </cell>
          <cell r="J682" t="str">
            <v>TO</v>
          </cell>
          <cell r="K682" t="str">
            <v>0090</v>
          </cell>
          <cell r="L682" t="str">
            <v>L</v>
          </cell>
          <cell r="M682" t="str">
            <v>000000000000200052</v>
          </cell>
          <cell r="N682" t="str">
            <v>Steam</v>
          </cell>
          <cell r="O682" t="str">
            <v>TO</v>
          </cell>
          <cell r="P682" t="str">
            <v>X</v>
          </cell>
          <cell r="Q682" t="str">
            <v>27.08.2012</v>
          </cell>
          <cell r="R682" t="str">
            <v>31.12.9999</v>
          </cell>
          <cell r="S682">
            <v>0</v>
          </cell>
          <cell r="T682">
            <v>0</v>
          </cell>
          <cell r="U682">
            <v>0</v>
          </cell>
          <cell r="V682" t="str">
            <v>00000008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>X</v>
          </cell>
          <cell r="AB682">
            <v>0</v>
          </cell>
          <cell r="AC682">
            <v>0</v>
          </cell>
          <cell r="AD682" t="str">
            <v>0.00</v>
          </cell>
          <cell r="AE682" t="str">
            <v>0.00</v>
          </cell>
          <cell r="AF682">
            <v>0</v>
          </cell>
          <cell r="AG682">
            <v>0</v>
          </cell>
          <cell r="AH682">
            <v>0</v>
          </cell>
          <cell r="AI682" t="str">
            <v>Maltodextrin-PBO-GL25-10DE</v>
          </cell>
          <cell r="AJ682">
            <v>1000</v>
          </cell>
          <cell r="AK682">
            <v>7756.2330000000002</v>
          </cell>
        </row>
        <row r="683">
          <cell r="C683" t="str">
            <v>M</v>
          </cell>
          <cell r="D683" t="str">
            <v>10520304CI</v>
          </cell>
          <cell r="E683" t="str">
            <v>Maltodextrin-PBO-NS25-10DE</v>
          </cell>
          <cell r="F683" t="str">
            <v>5320</v>
          </cell>
          <cell r="G683" t="str">
            <v>1</v>
          </cell>
          <cell r="H683" t="str">
            <v>1</v>
          </cell>
          <cell r="I683" t="str">
            <v>Maltodextrin Globe Brand 019123 25 Kg.</v>
          </cell>
          <cell r="J683" t="str">
            <v>TO</v>
          </cell>
          <cell r="K683" t="str">
            <v>0100</v>
          </cell>
          <cell r="L683" t="str">
            <v>L</v>
          </cell>
          <cell r="M683" t="str">
            <v>000000000000605054</v>
          </cell>
          <cell r="N683" t="str">
            <v>Maltodextrin paper bag - NS 25kg</v>
          </cell>
          <cell r="O683" t="str">
            <v>EA</v>
          </cell>
          <cell r="P683">
            <v>0</v>
          </cell>
          <cell r="Q683" t="str">
            <v>27.08.2012</v>
          </cell>
          <cell r="R683" t="str">
            <v>31.12.9999</v>
          </cell>
          <cell r="S683">
            <v>0</v>
          </cell>
          <cell r="T683">
            <v>0</v>
          </cell>
          <cell r="U683">
            <v>0</v>
          </cell>
          <cell r="V683" t="str">
            <v>00000009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>X</v>
          </cell>
          <cell r="AB683">
            <v>0</v>
          </cell>
          <cell r="AC683">
            <v>0</v>
          </cell>
          <cell r="AD683" t="str">
            <v>0.00</v>
          </cell>
          <cell r="AE683" t="str">
            <v>0.00</v>
          </cell>
          <cell r="AF683">
            <v>0</v>
          </cell>
          <cell r="AG683">
            <v>0</v>
          </cell>
          <cell r="AH683">
            <v>0</v>
          </cell>
          <cell r="AI683" t="str">
            <v>Maltodextrin-PBO-GL25-10DE</v>
          </cell>
          <cell r="AJ683">
            <v>1000</v>
          </cell>
          <cell r="AK683">
            <v>40000</v>
          </cell>
        </row>
        <row r="684">
          <cell r="C684" t="str">
            <v>M</v>
          </cell>
          <cell r="D684" t="str">
            <v>10520304CI</v>
          </cell>
          <cell r="E684" t="str">
            <v>Maltodextrin-PBO-NS25-10DE</v>
          </cell>
          <cell r="F684" t="str">
            <v>5320</v>
          </cell>
          <cell r="G684" t="str">
            <v>1</v>
          </cell>
          <cell r="H684" t="str">
            <v>1</v>
          </cell>
          <cell r="I684" t="str">
            <v>Maltodextrin Globe Brand 019123 25 Kg.</v>
          </cell>
          <cell r="J684" t="str">
            <v>TO</v>
          </cell>
          <cell r="K684" t="str">
            <v>0110</v>
          </cell>
          <cell r="L684" t="str">
            <v>L</v>
          </cell>
          <cell r="M684" t="str">
            <v>000000000000250161</v>
          </cell>
          <cell r="N684" t="str">
            <v>Enzyme-GC007 (gallon/25kg.)</v>
          </cell>
          <cell r="O684" t="str">
            <v>KG</v>
          </cell>
          <cell r="P684">
            <v>0</v>
          </cell>
          <cell r="Q684" t="str">
            <v>27.08.2012</v>
          </cell>
          <cell r="R684" t="str">
            <v>31.12.9999</v>
          </cell>
          <cell r="S684">
            <v>0</v>
          </cell>
          <cell r="T684">
            <v>0</v>
          </cell>
          <cell r="U684">
            <v>0</v>
          </cell>
          <cell r="V684" t="str">
            <v>00000010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>X</v>
          </cell>
          <cell r="AB684">
            <v>0</v>
          </cell>
          <cell r="AC684">
            <v>0</v>
          </cell>
          <cell r="AD684" t="str">
            <v>0.00</v>
          </cell>
          <cell r="AE684" t="str">
            <v>0.00</v>
          </cell>
          <cell r="AF684">
            <v>0</v>
          </cell>
          <cell r="AG684">
            <v>0</v>
          </cell>
          <cell r="AH684">
            <v>0</v>
          </cell>
          <cell r="AI684" t="str">
            <v>Maltodextrin-PBO-GL25-10DE</v>
          </cell>
          <cell r="AJ684">
            <v>1000</v>
          </cell>
          <cell r="AK684">
            <v>332.41</v>
          </cell>
        </row>
        <row r="685">
          <cell r="C685" t="str">
            <v>M</v>
          </cell>
          <cell r="D685" t="str">
            <v>10530300CI</v>
          </cell>
          <cell r="E685" t="str">
            <v>Maltodextrin-PBO-GL25-14DE</v>
          </cell>
          <cell r="F685" t="str">
            <v>5320</v>
          </cell>
          <cell r="G685" t="str">
            <v>1</v>
          </cell>
          <cell r="H685" t="str">
            <v>1</v>
          </cell>
          <cell r="I685" t="str">
            <v>Maltodextrin Globe Brand 019143 25 Kg.</v>
          </cell>
          <cell r="J685" t="str">
            <v>TO</v>
          </cell>
          <cell r="K685" t="str">
            <v>0010</v>
          </cell>
          <cell r="L685" t="str">
            <v>L</v>
          </cell>
          <cell r="M685" t="str">
            <v>000000000000200050</v>
          </cell>
          <cell r="N685" t="str">
            <v>Slurry</v>
          </cell>
          <cell r="O685" t="str">
            <v>TO</v>
          </cell>
          <cell r="P685" t="str">
            <v>X</v>
          </cell>
          <cell r="Q685" t="str">
            <v>01.09.2009</v>
          </cell>
          <cell r="R685" t="str">
            <v>31.12.9999</v>
          </cell>
          <cell r="S685" t="str">
            <v>500000000106</v>
          </cell>
          <cell r="T685">
            <v>0</v>
          </cell>
          <cell r="U685">
            <v>0</v>
          </cell>
          <cell r="V685" t="str">
            <v>00000001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>X</v>
          </cell>
          <cell r="AB685">
            <v>0</v>
          </cell>
          <cell r="AC685">
            <v>0</v>
          </cell>
          <cell r="AD685" t="str">
            <v>0.00</v>
          </cell>
          <cell r="AE685" t="str">
            <v>0.00</v>
          </cell>
          <cell r="AF685">
            <v>0</v>
          </cell>
          <cell r="AG685">
            <v>0</v>
          </cell>
          <cell r="AH685">
            <v>0</v>
          </cell>
          <cell r="AI685" t="str">
            <v>Maltodextrin-PBO-GL25-14DE</v>
          </cell>
          <cell r="AJ685">
            <v>1000</v>
          </cell>
          <cell r="AK685">
            <v>2408.768</v>
          </cell>
        </row>
        <row r="686">
          <cell r="C686" t="str">
            <v>M</v>
          </cell>
          <cell r="D686" t="str">
            <v>10530300CI</v>
          </cell>
          <cell r="E686" t="str">
            <v>Maltodextrin-PBO-GL25-14DE</v>
          </cell>
          <cell r="F686" t="str">
            <v>5320</v>
          </cell>
          <cell r="G686" t="str">
            <v>1</v>
          </cell>
          <cell r="H686" t="str">
            <v>1</v>
          </cell>
          <cell r="I686" t="str">
            <v>Maltodextrin Globe Brand 019143 25 Kg.</v>
          </cell>
          <cell r="J686" t="str">
            <v>TO</v>
          </cell>
          <cell r="K686" t="str">
            <v>0020</v>
          </cell>
          <cell r="L686" t="str">
            <v>L</v>
          </cell>
          <cell r="M686" t="str">
            <v>000000000000250161</v>
          </cell>
          <cell r="N686" t="str">
            <v>Enzyme-GC007 (gallon/25kg.)</v>
          </cell>
          <cell r="O686" t="str">
            <v>KG</v>
          </cell>
          <cell r="P686">
            <v>0</v>
          </cell>
          <cell r="Q686" t="str">
            <v>01.09.2009</v>
          </cell>
          <cell r="R686" t="str">
            <v>31.12.9999</v>
          </cell>
          <cell r="S686" t="str">
            <v>500000000106</v>
          </cell>
          <cell r="T686">
            <v>0</v>
          </cell>
          <cell r="U686">
            <v>0</v>
          </cell>
          <cell r="V686" t="str">
            <v>00000002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>X</v>
          </cell>
          <cell r="AB686">
            <v>0</v>
          </cell>
          <cell r="AC686">
            <v>0</v>
          </cell>
          <cell r="AD686" t="str">
            <v>0.00</v>
          </cell>
          <cell r="AE686" t="str">
            <v>0.00</v>
          </cell>
          <cell r="AF686">
            <v>0</v>
          </cell>
          <cell r="AG686">
            <v>0</v>
          </cell>
          <cell r="AH686">
            <v>0</v>
          </cell>
          <cell r="AI686" t="str">
            <v>Maltodextrin-PBO-GL25-14DE</v>
          </cell>
          <cell r="AJ686">
            <v>1000</v>
          </cell>
          <cell r="AK686">
            <v>332.41</v>
          </cell>
        </row>
        <row r="687">
          <cell r="C687" t="str">
            <v>M</v>
          </cell>
          <cell r="D687" t="str">
            <v>10530300CI</v>
          </cell>
          <cell r="E687" t="str">
            <v>Maltodextrin-PBO-GL25-14DE</v>
          </cell>
          <cell r="F687" t="str">
            <v>5320</v>
          </cell>
          <cell r="G687" t="str">
            <v>1</v>
          </cell>
          <cell r="H687" t="str">
            <v>1</v>
          </cell>
          <cell r="I687" t="str">
            <v>Maltodextrin Globe Brand 019143 25 Kg.</v>
          </cell>
          <cell r="J687" t="str">
            <v>TO</v>
          </cell>
          <cell r="K687" t="str">
            <v>0030</v>
          </cell>
          <cell r="L687" t="str">
            <v>L</v>
          </cell>
          <cell r="M687" t="str">
            <v>000000000000250160</v>
          </cell>
          <cell r="N687" t="str">
            <v>Hydrochloric  Acid 35%</v>
          </cell>
          <cell r="O687" t="str">
            <v>KG</v>
          </cell>
          <cell r="P687">
            <v>0</v>
          </cell>
          <cell r="Q687" t="str">
            <v>01.09.2009</v>
          </cell>
          <cell r="R687" t="str">
            <v>31.12.9999</v>
          </cell>
          <cell r="S687" t="str">
            <v>500000000106</v>
          </cell>
          <cell r="T687">
            <v>0</v>
          </cell>
          <cell r="U687">
            <v>0</v>
          </cell>
          <cell r="V687" t="str">
            <v>00000004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>X</v>
          </cell>
          <cell r="AB687">
            <v>0</v>
          </cell>
          <cell r="AC687">
            <v>0</v>
          </cell>
          <cell r="AD687" t="str">
            <v>0.00</v>
          </cell>
          <cell r="AE687" t="str">
            <v>0.00</v>
          </cell>
          <cell r="AF687">
            <v>0</v>
          </cell>
          <cell r="AG687">
            <v>0</v>
          </cell>
          <cell r="AH687">
            <v>0</v>
          </cell>
          <cell r="AI687" t="str">
            <v>Maltodextrin-PBO-GL25-14DE</v>
          </cell>
          <cell r="AJ687">
            <v>1000</v>
          </cell>
          <cell r="AK687">
            <v>8864.2659999999996</v>
          </cell>
        </row>
        <row r="688">
          <cell r="C688" t="str">
            <v>M</v>
          </cell>
          <cell r="D688" t="str">
            <v>10530300CI</v>
          </cell>
          <cell r="E688" t="str">
            <v>Maltodextrin-PBO-GL25-14DE</v>
          </cell>
          <cell r="F688" t="str">
            <v>5320</v>
          </cell>
          <cell r="G688" t="str">
            <v>1</v>
          </cell>
          <cell r="H688" t="str">
            <v>1</v>
          </cell>
          <cell r="I688" t="str">
            <v>Maltodextrin Globe Brand 019143 25 Kg.</v>
          </cell>
          <cell r="J688" t="str">
            <v>TO</v>
          </cell>
          <cell r="K688" t="str">
            <v>0040</v>
          </cell>
          <cell r="L688" t="str">
            <v>L</v>
          </cell>
          <cell r="M688" t="str">
            <v>000000000000250631</v>
          </cell>
          <cell r="N688" t="str">
            <v>Activated Carbon S4W10LT-01 (20 kg/Bag)</v>
          </cell>
          <cell r="O688" t="str">
            <v>KG</v>
          </cell>
          <cell r="P688">
            <v>0</v>
          </cell>
          <cell r="Q688" t="str">
            <v>06.12.2012</v>
          </cell>
          <cell r="R688" t="str">
            <v>31.12.9999</v>
          </cell>
          <cell r="S688" t="str">
            <v>500000000598</v>
          </cell>
          <cell r="T688">
            <v>0</v>
          </cell>
          <cell r="U688">
            <v>0</v>
          </cell>
          <cell r="V688" t="str">
            <v>00000005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>X</v>
          </cell>
          <cell r="AB688">
            <v>0</v>
          </cell>
          <cell r="AC688">
            <v>0</v>
          </cell>
          <cell r="AD688" t="str">
            <v>0.00</v>
          </cell>
          <cell r="AE688" t="str">
            <v>0.00</v>
          </cell>
          <cell r="AF688">
            <v>0</v>
          </cell>
          <cell r="AG688">
            <v>0</v>
          </cell>
          <cell r="AH688">
            <v>0</v>
          </cell>
          <cell r="AI688" t="str">
            <v>Maltodextrin-PBO-GL25-14DE</v>
          </cell>
          <cell r="AJ688">
            <v>1000</v>
          </cell>
          <cell r="AK688">
            <v>5540.1660000000002</v>
          </cell>
        </row>
        <row r="689">
          <cell r="C689" t="str">
            <v>M</v>
          </cell>
          <cell r="D689" t="str">
            <v>10530300CI</v>
          </cell>
          <cell r="E689" t="str">
            <v>Maltodextrin-PBO-GL25-14DE</v>
          </cell>
          <cell r="F689" t="str">
            <v>5320</v>
          </cell>
          <cell r="G689" t="str">
            <v>1</v>
          </cell>
          <cell r="H689" t="str">
            <v>1</v>
          </cell>
          <cell r="I689" t="str">
            <v>Maltodextrin Globe Brand 019143 25 Kg.</v>
          </cell>
          <cell r="J689" t="str">
            <v>TO</v>
          </cell>
          <cell r="K689" t="str">
            <v>0050</v>
          </cell>
          <cell r="L689" t="str">
            <v>L</v>
          </cell>
          <cell r="M689" t="str">
            <v>000000000000250188</v>
          </cell>
          <cell r="N689" t="str">
            <v>Filter  Aid Celatom FW-20 (20kg.)</v>
          </cell>
          <cell r="O689" t="str">
            <v>KG</v>
          </cell>
          <cell r="P689">
            <v>0</v>
          </cell>
          <cell r="Q689" t="str">
            <v>01.09.2009</v>
          </cell>
          <cell r="R689" t="str">
            <v>31.12.9999</v>
          </cell>
          <cell r="S689" t="str">
            <v>500000000106</v>
          </cell>
          <cell r="T689">
            <v>0</v>
          </cell>
          <cell r="U689">
            <v>0</v>
          </cell>
          <cell r="V689" t="str">
            <v>00000006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>X</v>
          </cell>
          <cell r="AB689">
            <v>0</v>
          </cell>
          <cell r="AC689">
            <v>0</v>
          </cell>
          <cell r="AD689" t="str">
            <v>0.00</v>
          </cell>
          <cell r="AE689" t="str">
            <v>0.00</v>
          </cell>
          <cell r="AF689">
            <v>0</v>
          </cell>
          <cell r="AG689">
            <v>0</v>
          </cell>
          <cell r="AH689">
            <v>0</v>
          </cell>
          <cell r="AI689" t="str">
            <v>Maltodextrin-PBO-GL25-14DE</v>
          </cell>
          <cell r="AJ689">
            <v>1000</v>
          </cell>
          <cell r="AK689">
            <v>66481.994000000006</v>
          </cell>
        </row>
        <row r="690">
          <cell r="C690" t="str">
            <v>M</v>
          </cell>
          <cell r="D690" t="str">
            <v>10530300CI</v>
          </cell>
          <cell r="E690" t="str">
            <v>Maltodextrin-PBO-GL25-14DE</v>
          </cell>
          <cell r="F690" t="str">
            <v>5320</v>
          </cell>
          <cell r="G690" t="str">
            <v>1</v>
          </cell>
          <cell r="H690" t="str">
            <v>1</v>
          </cell>
          <cell r="I690" t="str">
            <v>Maltodextrin Globe Brand 019143 25 Kg.</v>
          </cell>
          <cell r="J690" t="str">
            <v>TO</v>
          </cell>
          <cell r="K690" t="str">
            <v>0060</v>
          </cell>
          <cell r="L690" t="str">
            <v>L</v>
          </cell>
          <cell r="M690" t="str">
            <v>000000000000250167</v>
          </cell>
          <cell r="N690" t="str">
            <v>Sodium Carbonate 50 kg.</v>
          </cell>
          <cell r="O690" t="str">
            <v>KG</v>
          </cell>
          <cell r="P690">
            <v>0</v>
          </cell>
          <cell r="Q690" t="str">
            <v>01.08.2010</v>
          </cell>
          <cell r="R690" t="str">
            <v>31.12.9999</v>
          </cell>
          <cell r="S690" t="str">
            <v>500000000480</v>
          </cell>
          <cell r="T690">
            <v>0</v>
          </cell>
          <cell r="U690">
            <v>0</v>
          </cell>
          <cell r="V690" t="str">
            <v>00000007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>X</v>
          </cell>
          <cell r="AB690">
            <v>0</v>
          </cell>
          <cell r="AC690">
            <v>0</v>
          </cell>
          <cell r="AD690" t="str">
            <v>0.00</v>
          </cell>
          <cell r="AE690" t="str">
            <v>0.00</v>
          </cell>
          <cell r="AF690">
            <v>0</v>
          </cell>
          <cell r="AG690">
            <v>0</v>
          </cell>
          <cell r="AH690">
            <v>0</v>
          </cell>
          <cell r="AI690" t="str">
            <v>Maltodextrin-PBO-GL25-14DE</v>
          </cell>
          <cell r="AJ690">
            <v>1000</v>
          </cell>
          <cell r="AK690">
            <v>775.62300000000005</v>
          </cell>
        </row>
        <row r="691">
          <cell r="C691" t="str">
            <v>M</v>
          </cell>
          <cell r="D691" t="str">
            <v>10530300CI</v>
          </cell>
          <cell r="E691" t="str">
            <v>Maltodextrin-PBO-GL25-14DE</v>
          </cell>
          <cell r="F691" t="str">
            <v>5320</v>
          </cell>
          <cell r="G691" t="str">
            <v>1</v>
          </cell>
          <cell r="H691" t="str">
            <v>1</v>
          </cell>
          <cell r="I691" t="str">
            <v>Maltodextrin Globe Brand 019143 25 Kg.</v>
          </cell>
          <cell r="J691" t="str">
            <v>TO</v>
          </cell>
          <cell r="K691" t="str">
            <v>0070</v>
          </cell>
          <cell r="L691" t="str">
            <v>L</v>
          </cell>
          <cell r="M691" t="str">
            <v>000000000000200053</v>
          </cell>
          <cell r="N691" t="str">
            <v>Treated Water</v>
          </cell>
          <cell r="O691" t="str">
            <v>M3</v>
          </cell>
          <cell r="P691" t="str">
            <v>X</v>
          </cell>
          <cell r="Q691" t="str">
            <v>01.09.2009</v>
          </cell>
          <cell r="R691" t="str">
            <v>31.12.9999</v>
          </cell>
          <cell r="S691" t="str">
            <v>500000000106</v>
          </cell>
          <cell r="T691">
            <v>0</v>
          </cell>
          <cell r="U691">
            <v>0</v>
          </cell>
          <cell r="V691" t="str">
            <v>00000008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>X</v>
          </cell>
          <cell r="AB691">
            <v>0</v>
          </cell>
          <cell r="AC691">
            <v>0</v>
          </cell>
          <cell r="AD691" t="str">
            <v>0.00</v>
          </cell>
          <cell r="AE691" t="str">
            <v>0.00</v>
          </cell>
          <cell r="AF691">
            <v>0</v>
          </cell>
          <cell r="AG691">
            <v>0</v>
          </cell>
          <cell r="AH691">
            <v>0</v>
          </cell>
          <cell r="AI691" t="str">
            <v>Maltodextrin-PBO-GL25-14DE</v>
          </cell>
          <cell r="AJ691">
            <v>1000</v>
          </cell>
          <cell r="AK691">
            <v>8864.2659999999996</v>
          </cell>
        </row>
        <row r="692">
          <cell r="C692" t="str">
            <v>M</v>
          </cell>
          <cell r="D692" t="str">
            <v>10530300CI</v>
          </cell>
          <cell r="E692" t="str">
            <v>Maltodextrin-PBO-GL25-14DE</v>
          </cell>
          <cell r="F692" t="str">
            <v>5320</v>
          </cell>
          <cell r="G692" t="str">
            <v>1</v>
          </cell>
          <cell r="H692" t="str">
            <v>1</v>
          </cell>
          <cell r="I692" t="str">
            <v>Maltodextrin Globe Brand 019143 25 Kg.</v>
          </cell>
          <cell r="J692" t="str">
            <v>TO</v>
          </cell>
          <cell r="K692" t="str">
            <v>0080</v>
          </cell>
          <cell r="L692" t="str">
            <v>L</v>
          </cell>
          <cell r="M692" t="str">
            <v>000000000000250176</v>
          </cell>
          <cell r="N692" t="str">
            <v>Electricity</v>
          </cell>
          <cell r="O692" t="str">
            <v>KWH</v>
          </cell>
          <cell r="P692">
            <v>0</v>
          </cell>
          <cell r="Q692" t="str">
            <v>01.09.2009</v>
          </cell>
          <cell r="R692" t="str">
            <v>31.12.9999</v>
          </cell>
          <cell r="S692" t="str">
            <v>500000000106</v>
          </cell>
          <cell r="T692">
            <v>0</v>
          </cell>
          <cell r="U692">
            <v>0</v>
          </cell>
          <cell r="V692" t="str">
            <v>00000009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>X</v>
          </cell>
          <cell r="AB692">
            <v>0</v>
          </cell>
          <cell r="AC692">
            <v>0</v>
          </cell>
          <cell r="AD692" t="str">
            <v>0.00</v>
          </cell>
          <cell r="AE692" t="str">
            <v>0.00</v>
          </cell>
          <cell r="AF692">
            <v>0</v>
          </cell>
          <cell r="AG692">
            <v>0</v>
          </cell>
          <cell r="AH692">
            <v>0</v>
          </cell>
          <cell r="AI692" t="str">
            <v>Maltodextrin-PBO-GL25-14DE</v>
          </cell>
          <cell r="AJ692">
            <v>1000</v>
          </cell>
          <cell r="AK692">
            <v>720221.60699999996</v>
          </cell>
        </row>
        <row r="693">
          <cell r="C693" t="str">
            <v>M</v>
          </cell>
          <cell r="D693" t="str">
            <v>10530300CI</v>
          </cell>
          <cell r="E693" t="str">
            <v>Maltodextrin-PBO-GL25-14DE</v>
          </cell>
          <cell r="F693" t="str">
            <v>5320</v>
          </cell>
          <cell r="G693" t="str">
            <v>1</v>
          </cell>
          <cell r="H693" t="str">
            <v>1</v>
          </cell>
          <cell r="I693" t="str">
            <v>Maltodextrin Globe Brand 019143 25 Kg.</v>
          </cell>
          <cell r="J693" t="str">
            <v>TO</v>
          </cell>
          <cell r="K693" t="str">
            <v>0090</v>
          </cell>
          <cell r="L693" t="str">
            <v>L</v>
          </cell>
          <cell r="M693" t="str">
            <v>000000000000200052</v>
          </cell>
          <cell r="N693" t="str">
            <v>Steam</v>
          </cell>
          <cell r="O693" t="str">
            <v>TO</v>
          </cell>
          <cell r="P693" t="str">
            <v>X</v>
          </cell>
          <cell r="Q693" t="str">
            <v>01.09.2009</v>
          </cell>
          <cell r="R693" t="str">
            <v>31.12.9999</v>
          </cell>
          <cell r="S693" t="str">
            <v>500000000106</v>
          </cell>
          <cell r="T693">
            <v>0</v>
          </cell>
          <cell r="U693">
            <v>0</v>
          </cell>
          <cell r="V693" t="str">
            <v>00000010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>X</v>
          </cell>
          <cell r="AB693">
            <v>0</v>
          </cell>
          <cell r="AC693">
            <v>0</v>
          </cell>
          <cell r="AD693" t="str">
            <v>0.00</v>
          </cell>
          <cell r="AE693" t="str">
            <v>0.00</v>
          </cell>
          <cell r="AF693">
            <v>0</v>
          </cell>
          <cell r="AG693">
            <v>0</v>
          </cell>
          <cell r="AH693">
            <v>0</v>
          </cell>
          <cell r="AI693" t="str">
            <v>Maltodextrin-PBO-GL25-14DE</v>
          </cell>
          <cell r="AJ693">
            <v>1000</v>
          </cell>
          <cell r="AK693">
            <v>7756.2330000000002</v>
          </cell>
        </row>
        <row r="694">
          <cell r="C694" t="str">
            <v>M</v>
          </cell>
          <cell r="D694" t="str">
            <v>10530300CI</v>
          </cell>
          <cell r="E694" t="str">
            <v>Maltodextrin-PBO-GL25-14DE</v>
          </cell>
          <cell r="F694" t="str">
            <v>5320</v>
          </cell>
          <cell r="G694" t="str">
            <v>1</v>
          </cell>
          <cell r="H694" t="str">
            <v>1</v>
          </cell>
          <cell r="I694" t="str">
            <v>Maltodextrin Globe Brand 019143 25 Kg.</v>
          </cell>
          <cell r="J694" t="str">
            <v>TO</v>
          </cell>
          <cell r="K694" t="str">
            <v>0100</v>
          </cell>
          <cell r="L694" t="str">
            <v>L</v>
          </cell>
          <cell r="M694" t="str">
            <v>000000000000601381</v>
          </cell>
          <cell r="N694" t="str">
            <v>Maltodextrin paper bag 25 kg 019143</v>
          </cell>
          <cell r="O694" t="str">
            <v>EA</v>
          </cell>
          <cell r="P694">
            <v>0</v>
          </cell>
          <cell r="Q694" t="str">
            <v>01.09.2009</v>
          </cell>
          <cell r="R694" t="str">
            <v>31.12.9999</v>
          </cell>
          <cell r="S694" t="str">
            <v>500000000106</v>
          </cell>
          <cell r="T694">
            <v>0</v>
          </cell>
          <cell r="U694">
            <v>0</v>
          </cell>
          <cell r="V694" t="str">
            <v>00000011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>X</v>
          </cell>
          <cell r="AB694">
            <v>0</v>
          </cell>
          <cell r="AC694">
            <v>0</v>
          </cell>
          <cell r="AD694" t="str">
            <v>0.00</v>
          </cell>
          <cell r="AE694" t="str">
            <v>0.00</v>
          </cell>
          <cell r="AF694">
            <v>0</v>
          </cell>
          <cell r="AG694">
            <v>0</v>
          </cell>
          <cell r="AH694">
            <v>0</v>
          </cell>
          <cell r="AI694" t="str">
            <v>Maltodextrin-PBO-GL25-14DE</v>
          </cell>
          <cell r="AJ694">
            <v>1000</v>
          </cell>
          <cell r="AK694">
            <v>40000</v>
          </cell>
        </row>
        <row r="695">
          <cell r="C695" t="str">
            <v>M</v>
          </cell>
          <cell r="D695" t="str">
            <v>10530301CI</v>
          </cell>
          <cell r="E695" t="str">
            <v>Maltodextrin-PBO-GL25-15DE</v>
          </cell>
          <cell r="F695" t="str">
            <v>5320</v>
          </cell>
          <cell r="G695" t="str">
            <v>1</v>
          </cell>
          <cell r="H695" t="str">
            <v>1</v>
          </cell>
          <cell r="I695" t="str">
            <v>Maltodextrin Globe Brand 019153 25 Kg.</v>
          </cell>
          <cell r="J695" t="str">
            <v>TO</v>
          </cell>
          <cell r="K695" t="str">
            <v>0010</v>
          </cell>
          <cell r="L695" t="str">
            <v>L</v>
          </cell>
          <cell r="M695" t="str">
            <v>000000000000200050</v>
          </cell>
          <cell r="N695" t="str">
            <v>Slurry</v>
          </cell>
          <cell r="O695" t="str">
            <v>TO</v>
          </cell>
          <cell r="P695" t="str">
            <v>X</v>
          </cell>
          <cell r="Q695" t="str">
            <v>01.09.2009</v>
          </cell>
          <cell r="R695" t="str">
            <v>31.12.9999</v>
          </cell>
          <cell r="S695" t="str">
            <v>500000000106</v>
          </cell>
          <cell r="T695">
            <v>0</v>
          </cell>
          <cell r="U695">
            <v>0</v>
          </cell>
          <cell r="V695" t="str">
            <v>00000001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>X</v>
          </cell>
          <cell r="AB695">
            <v>0</v>
          </cell>
          <cell r="AC695">
            <v>0</v>
          </cell>
          <cell r="AD695" t="str">
            <v>0.00</v>
          </cell>
          <cell r="AE695" t="str">
            <v>0.00</v>
          </cell>
          <cell r="AF695">
            <v>0</v>
          </cell>
          <cell r="AG695">
            <v>0</v>
          </cell>
          <cell r="AH695">
            <v>0</v>
          </cell>
          <cell r="AI695" t="str">
            <v>Maltodextrin-PBO-GL25-15DE</v>
          </cell>
          <cell r="AJ695">
            <v>1000</v>
          </cell>
          <cell r="AK695">
            <v>2408.768</v>
          </cell>
        </row>
        <row r="696">
          <cell r="C696" t="str">
            <v>M</v>
          </cell>
          <cell r="D696" t="str">
            <v>10530301CI</v>
          </cell>
          <cell r="E696" t="str">
            <v>Maltodextrin-PBO-GL25-15DE</v>
          </cell>
          <cell r="F696" t="str">
            <v>5320</v>
          </cell>
          <cell r="G696" t="str">
            <v>1</v>
          </cell>
          <cell r="H696" t="str">
            <v>1</v>
          </cell>
          <cell r="I696" t="str">
            <v>Maltodextrin Globe Brand 019153 25 Kg.</v>
          </cell>
          <cell r="J696" t="str">
            <v>TO</v>
          </cell>
          <cell r="K696" t="str">
            <v>0020</v>
          </cell>
          <cell r="L696" t="str">
            <v>L</v>
          </cell>
          <cell r="M696" t="str">
            <v>000000000000250161</v>
          </cell>
          <cell r="N696" t="str">
            <v>Enzyme-GC007 (gallon/25kg.)</v>
          </cell>
          <cell r="O696" t="str">
            <v>KG</v>
          </cell>
          <cell r="P696">
            <v>0</v>
          </cell>
          <cell r="Q696" t="str">
            <v>01.09.2009</v>
          </cell>
          <cell r="R696" t="str">
            <v>31.12.9999</v>
          </cell>
          <cell r="S696" t="str">
            <v>500000000106</v>
          </cell>
          <cell r="T696">
            <v>0</v>
          </cell>
          <cell r="U696">
            <v>0</v>
          </cell>
          <cell r="V696" t="str">
            <v>00000002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>X</v>
          </cell>
          <cell r="AB696">
            <v>0</v>
          </cell>
          <cell r="AC696">
            <v>0</v>
          </cell>
          <cell r="AD696" t="str">
            <v>0.00</v>
          </cell>
          <cell r="AE696" t="str">
            <v>0.00</v>
          </cell>
          <cell r="AF696">
            <v>0</v>
          </cell>
          <cell r="AG696">
            <v>0</v>
          </cell>
          <cell r="AH696">
            <v>0</v>
          </cell>
          <cell r="AI696" t="str">
            <v>Maltodextrin-PBO-GL25-15DE</v>
          </cell>
          <cell r="AJ696">
            <v>1000</v>
          </cell>
          <cell r="AK696">
            <v>443.21300000000002</v>
          </cell>
        </row>
        <row r="697">
          <cell r="C697" t="str">
            <v>M</v>
          </cell>
          <cell r="D697" t="str">
            <v>10530301CI</v>
          </cell>
          <cell r="E697" t="str">
            <v>Maltodextrin-PBO-GL25-15DE</v>
          </cell>
          <cell r="F697" t="str">
            <v>5320</v>
          </cell>
          <cell r="G697" t="str">
            <v>1</v>
          </cell>
          <cell r="H697" t="str">
            <v>1</v>
          </cell>
          <cell r="I697" t="str">
            <v>Maltodextrin Globe Brand 019153 25 Kg.</v>
          </cell>
          <cell r="J697" t="str">
            <v>TO</v>
          </cell>
          <cell r="K697" t="str">
            <v>0030</v>
          </cell>
          <cell r="L697" t="str">
            <v>L</v>
          </cell>
          <cell r="M697" t="str">
            <v>000000000000250160</v>
          </cell>
          <cell r="N697" t="str">
            <v>Hydrochloric  Acid 35%</v>
          </cell>
          <cell r="O697" t="str">
            <v>KG</v>
          </cell>
          <cell r="P697">
            <v>0</v>
          </cell>
          <cell r="Q697" t="str">
            <v>01.09.2009</v>
          </cell>
          <cell r="R697" t="str">
            <v>31.12.9999</v>
          </cell>
          <cell r="S697" t="str">
            <v>500000000106</v>
          </cell>
          <cell r="T697">
            <v>0</v>
          </cell>
          <cell r="U697">
            <v>0</v>
          </cell>
          <cell r="V697" t="str">
            <v>00000004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>X</v>
          </cell>
          <cell r="AB697">
            <v>0</v>
          </cell>
          <cell r="AC697">
            <v>0</v>
          </cell>
          <cell r="AD697" t="str">
            <v>0.00</v>
          </cell>
          <cell r="AE697" t="str">
            <v>0.00</v>
          </cell>
          <cell r="AF697">
            <v>0</v>
          </cell>
          <cell r="AG697">
            <v>0</v>
          </cell>
          <cell r="AH697">
            <v>0</v>
          </cell>
          <cell r="AI697" t="str">
            <v>Maltodextrin-PBO-GL25-15DE</v>
          </cell>
          <cell r="AJ697">
            <v>1000</v>
          </cell>
          <cell r="AK697">
            <v>8864.2659999999996</v>
          </cell>
        </row>
        <row r="698">
          <cell r="C698" t="str">
            <v>M</v>
          </cell>
          <cell r="D698" t="str">
            <v>10530301CI</v>
          </cell>
          <cell r="E698" t="str">
            <v>Maltodextrin-PBO-GL25-15DE</v>
          </cell>
          <cell r="F698" t="str">
            <v>5320</v>
          </cell>
          <cell r="G698" t="str">
            <v>1</v>
          </cell>
          <cell r="H698" t="str">
            <v>1</v>
          </cell>
          <cell r="I698" t="str">
            <v>Maltodextrin Globe Brand 019153 25 Kg.</v>
          </cell>
          <cell r="J698" t="str">
            <v>TO</v>
          </cell>
          <cell r="K698" t="str">
            <v>0040</v>
          </cell>
          <cell r="L698" t="str">
            <v>L</v>
          </cell>
          <cell r="M698" t="str">
            <v>000000000000250631</v>
          </cell>
          <cell r="N698" t="str">
            <v>Activated Carbon S4W10LT-01 (20 kg/Bag)</v>
          </cell>
          <cell r="O698" t="str">
            <v>KG</v>
          </cell>
          <cell r="P698">
            <v>0</v>
          </cell>
          <cell r="Q698" t="str">
            <v>06.12.2012</v>
          </cell>
          <cell r="R698" t="str">
            <v>31.12.9999</v>
          </cell>
          <cell r="S698" t="str">
            <v>500000000598</v>
          </cell>
          <cell r="T698">
            <v>0</v>
          </cell>
          <cell r="U698">
            <v>0</v>
          </cell>
          <cell r="V698" t="str">
            <v>00000005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>X</v>
          </cell>
          <cell r="AB698">
            <v>0</v>
          </cell>
          <cell r="AC698">
            <v>0</v>
          </cell>
          <cell r="AD698" t="str">
            <v>0.00</v>
          </cell>
          <cell r="AE698" t="str">
            <v>0.00</v>
          </cell>
          <cell r="AF698">
            <v>0</v>
          </cell>
          <cell r="AG698">
            <v>0</v>
          </cell>
          <cell r="AH698">
            <v>0</v>
          </cell>
          <cell r="AI698" t="str">
            <v>Maltodextrin-PBO-GL25-15DE</v>
          </cell>
          <cell r="AJ698">
            <v>1000</v>
          </cell>
          <cell r="AK698">
            <v>5540.1660000000002</v>
          </cell>
        </row>
        <row r="699">
          <cell r="C699" t="str">
            <v>M</v>
          </cell>
          <cell r="D699" t="str">
            <v>10530301CI</v>
          </cell>
          <cell r="E699" t="str">
            <v>Maltodextrin-PBO-GL25-15DE</v>
          </cell>
          <cell r="F699" t="str">
            <v>5320</v>
          </cell>
          <cell r="G699" t="str">
            <v>1</v>
          </cell>
          <cell r="H699" t="str">
            <v>1</v>
          </cell>
          <cell r="I699" t="str">
            <v>Maltodextrin Globe Brand 019153 25 Kg.</v>
          </cell>
          <cell r="J699" t="str">
            <v>TO</v>
          </cell>
          <cell r="K699" t="str">
            <v>0050</v>
          </cell>
          <cell r="L699" t="str">
            <v>L</v>
          </cell>
          <cell r="M699" t="str">
            <v>000000000000250188</v>
          </cell>
          <cell r="N699" t="str">
            <v>Filter  Aid Celatom FW-20 (20kg.)</v>
          </cell>
          <cell r="O699" t="str">
            <v>KG</v>
          </cell>
          <cell r="P699">
            <v>0</v>
          </cell>
          <cell r="Q699" t="str">
            <v>01.09.2009</v>
          </cell>
          <cell r="R699" t="str">
            <v>31.12.9999</v>
          </cell>
          <cell r="S699" t="str">
            <v>500000000106</v>
          </cell>
          <cell r="T699">
            <v>0</v>
          </cell>
          <cell r="U699">
            <v>0</v>
          </cell>
          <cell r="V699" t="str">
            <v>00000006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>X</v>
          </cell>
          <cell r="AB699">
            <v>0</v>
          </cell>
          <cell r="AC699">
            <v>0</v>
          </cell>
          <cell r="AD699" t="str">
            <v>0.00</v>
          </cell>
          <cell r="AE699" t="str">
            <v>0.00</v>
          </cell>
          <cell r="AF699">
            <v>0</v>
          </cell>
          <cell r="AG699">
            <v>0</v>
          </cell>
          <cell r="AH699">
            <v>0</v>
          </cell>
          <cell r="AI699" t="str">
            <v>Maltodextrin-PBO-GL25-15DE</v>
          </cell>
          <cell r="AJ699">
            <v>1000</v>
          </cell>
          <cell r="AK699">
            <v>66481.994000000006</v>
          </cell>
        </row>
        <row r="700">
          <cell r="C700" t="str">
            <v>M</v>
          </cell>
          <cell r="D700" t="str">
            <v>10530301CI</v>
          </cell>
          <cell r="E700" t="str">
            <v>Maltodextrin-PBO-GL25-15DE</v>
          </cell>
          <cell r="F700" t="str">
            <v>5320</v>
          </cell>
          <cell r="G700" t="str">
            <v>1</v>
          </cell>
          <cell r="H700" t="str">
            <v>1</v>
          </cell>
          <cell r="I700" t="str">
            <v>Maltodextrin Globe Brand 019153 25 Kg.</v>
          </cell>
          <cell r="J700" t="str">
            <v>TO</v>
          </cell>
          <cell r="K700" t="str">
            <v>0060</v>
          </cell>
          <cell r="L700" t="str">
            <v>L</v>
          </cell>
          <cell r="M700" t="str">
            <v>000000000000250167</v>
          </cell>
          <cell r="N700" t="str">
            <v>Sodium Carbonate 50 kg.</v>
          </cell>
          <cell r="O700" t="str">
            <v>KG</v>
          </cell>
          <cell r="P700">
            <v>0</v>
          </cell>
          <cell r="Q700" t="str">
            <v>01.08.2010</v>
          </cell>
          <cell r="R700" t="str">
            <v>31.12.9999</v>
          </cell>
          <cell r="S700" t="str">
            <v>500000000480</v>
          </cell>
          <cell r="T700">
            <v>0</v>
          </cell>
          <cell r="U700">
            <v>0</v>
          </cell>
          <cell r="V700" t="str">
            <v>00000007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>X</v>
          </cell>
          <cell r="AB700">
            <v>0</v>
          </cell>
          <cell r="AC700">
            <v>0</v>
          </cell>
          <cell r="AD700" t="str">
            <v>0.00</v>
          </cell>
          <cell r="AE700" t="str">
            <v>0.00</v>
          </cell>
          <cell r="AF700">
            <v>0</v>
          </cell>
          <cell r="AG700">
            <v>0</v>
          </cell>
          <cell r="AH700">
            <v>0</v>
          </cell>
          <cell r="AI700" t="str">
            <v>Maltodextrin-PBO-GL25-15DE</v>
          </cell>
          <cell r="AJ700">
            <v>1000</v>
          </cell>
          <cell r="AK700">
            <v>775.62300000000005</v>
          </cell>
        </row>
        <row r="701">
          <cell r="C701" t="str">
            <v>M</v>
          </cell>
          <cell r="D701" t="str">
            <v>10530301CI</v>
          </cell>
          <cell r="E701" t="str">
            <v>Maltodextrin-PBO-GL25-15DE</v>
          </cell>
          <cell r="F701" t="str">
            <v>5320</v>
          </cell>
          <cell r="G701" t="str">
            <v>1</v>
          </cell>
          <cell r="H701" t="str">
            <v>1</v>
          </cell>
          <cell r="I701" t="str">
            <v>Maltodextrin Globe Brand 019153 25 Kg.</v>
          </cell>
          <cell r="J701" t="str">
            <v>TO</v>
          </cell>
          <cell r="K701" t="str">
            <v>0070</v>
          </cell>
          <cell r="L701" t="str">
            <v>L</v>
          </cell>
          <cell r="M701" t="str">
            <v>000000000000200053</v>
          </cell>
          <cell r="N701" t="str">
            <v>Treated Water</v>
          </cell>
          <cell r="O701" t="str">
            <v>M3</v>
          </cell>
          <cell r="P701" t="str">
            <v>X</v>
          </cell>
          <cell r="Q701" t="str">
            <v>01.09.2009</v>
          </cell>
          <cell r="R701" t="str">
            <v>31.12.9999</v>
          </cell>
          <cell r="S701" t="str">
            <v>500000000106</v>
          </cell>
          <cell r="T701">
            <v>0</v>
          </cell>
          <cell r="U701">
            <v>0</v>
          </cell>
          <cell r="V701" t="str">
            <v>00000008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>X</v>
          </cell>
          <cell r="AB701">
            <v>0</v>
          </cell>
          <cell r="AC701">
            <v>0</v>
          </cell>
          <cell r="AD701" t="str">
            <v>0.00</v>
          </cell>
          <cell r="AE701" t="str">
            <v>0.00</v>
          </cell>
          <cell r="AF701">
            <v>0</v>
          </cell>
          <cell r="AG701">
            <v>0</v>
          </cell>
          <cell r="AH701">
            <v>0</v>
          </cell>
          <cell r="AI701" t="str">
            <v>Maltodextrin-PBO-GL25-15DE</v>
          </cell>
          <cell r="AJ701">
            <v>1000</v>
          </cell>
          <cell r="AK701">
            <v>8864.2659999999996</v>
          </cell>
        </row>
        <row r="702">
          <cell r="C702" t="str">
            <v>M</v>
          </cell>
          <cell r="D702" t="str">
            <v>10530301CI</v>
          </cell>
          <cell r="E702" t="str">
            <v>Maltodextrin-PBO-GL25-15DE</v>
          </cell>
          <cell r="F702" t="str">
            <v>5320</v>
          </cell>
          <cell r="G702" t="str">
            <v>1</v>
          </cell>
          <cell r="H702" t="str">
            <v>1</v>
          </cell>
          <cell r="I702" t="str">
            <v>Maltodextrin Globe Brand 019153 25 Kg.</v>
          </cell>
          <cell r="J702" t="str">
            <v>TO</v>
          </cell>
          <cell r="K702" t="str">
            <v>0080</v>
          </cell>
          <cell r="L702" t="str">
            <v>L</v>
          </cell>
          <cell r="M702" t="str">
            <v>000000000000250176</v>
          </cell>
          <cell r="N702" t="str">
            <v>Electricity</v>
          </cell>
          <cell r="O702" t="str">
            <v>KWH</v>
          </cell>
          <cell r="P702">
            <v>0</v>
          </cell>
          <cell r="Q702" t="str">
            <v>01.09.2009</v>
          </cell>
          <cell r="R702" t="str">
            <v>31.12.9999</v>
          </cell>
          <cell r="S702" t="str">
            <v>500000000106</v>
          </cell>
          <cell r="T702">
            <v>0</v>
          </cell>
          <cell r="U702">
            <v>0</v>
          </cell>
          <cell r="V702" t="str">
            <v>00000009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>X</v>
          </cell>
          <cell r="AB702">
            <v>0</v>
          </cell>
          <cell r="AC702">
            <v>0</v>
          </cell>
          <cell r="AD702" t="str">
            <v>0.00</v>
          </cell>
          <cell r="AE702" t="str">
            <v>0.00</v>
          </cell>
          <cell r="AF702">
            <v>0</v>
          </cell>
          <cell r="AG702">
            <v>0</v>
          </cell>
          <cell r="AH702">
            <v>0</v>
          </cell>
          <cell r="AI702" t="str">
            <v>Maltodextrin-PBO-GL25-15DE</v>
          </cell>
          <cell r="AJ702">
            <v>1000</v>
          </cell>
          <cell r="AK702">
            <v>720221.60699999996</v>
          </cell>
        </row>
        <row r="703">
          <cell r="C703" t="str">
            <v>M</v>
          </cell>
          <cell r="D703" t="str">
            <v>10530301CI</v>
          </cell>
          <cell r="E703" t="str">
            <v>Maltodextrin-PBO-GL25-15DE</v>
          </cell>
          <cell r="F703" t="str">
            <v>5320</v>
          </cell>
          <cell r="G703" t="str">
            <v>1</v>
          </cell>
          <cell r="H703" t="str">
            <v>1</v>
          </cell>
          <cell r="I703" t="str">
            <v>Maltodextrin Globe Brand 019153 25 Kg.</v>
          </cell>
          <cell r="J703" t="str">
            <v>TO</v>
          </cell>
          <cell r="K703" t="str">
            <v>0090</v>
          </cell>
          <cell r="L703" t="str">
            <v>L</v>
          </cell>
          <cell r="M703" t="str">
            <v>000000000000200052</v>
          </cell>
          <cell r="N703" t="str">
            <v>Steam</v>
          </cell>
          <cell r="O703" t="str">
            <v>TO</v>
          </cell>
          <cell r="P703" t="str">
            <v>X</v>
          </cell>
          <cell r="Q703" t="str">
            <v>01.09.2009</v>
          </cell>
          <cell r="R703" t="str">
            <v>31.12.9999</v>
          </cell>
          <cell r="S703" t="str">
            <v>500000000106</v>
          </cell>
          <cell r="T703">
            <v>0</v>
          </cell>
          <cell r="U703">
            <v>0</v>
          </cell>
          <cell r="V703" t="str">
            <v>00000010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>X</v>
          </cell>
          <cell r="AB703">
            <v>0</v>
          </cell>
          <cell r="AC703">
            <v>0</v>
          </cell>
          <cell r="AD703" t="str">
            <v>0.00</v>
          </cell>
          <cell r="AE703" t="str">
            <v>0.00</v>
          </cell>
          <cell r="AF703">
            <v>0</v>
          </cell>
          <cell r="AG703">
            <v>0</v>
          </cell>
          <cell r="AH703">
            <v>0</v>
          </cell>
          <cell r="AI703" t="str">
            <v>Maltodextrin-PBO-GL25-15DE</v>
          </cell>
          <cell r="AJ703">
            <v>1000</v>
          </cell>
          <cell r="AK703">
            <v>7756.2330000000002</v>
          </cell>
        </row>
        <row r="704">
          <cell r="C704" t="str">
            <v>M</v>
          </cell>
          <cell r="D704" t="str">
            <v>10530301CI</v>
          </cell>
          <cell r="E704" t="str">
            <v>Maltodextrin-PBO-GL25-15DE</v>
          </cell>
          <cell r="F704" t="str">
            <v>5320</v>
          </cell>
          <cell r="G704" t="str">
            <v>1</v>
          </cell>
          <cell r="H704" t="str">
            <v>1</v>
          </cell>
          <cell r="I704" t="str">
            <v>Maltodextrin Globe Brand 019153 25 Kg.</v>
          </cell>
          <cell r="J704" t="str">
            <v>TO</v>
          </cell>
          <cell r="K704" t="str">
            <v>0100</v>
          </cell>
          <cell r="L704" t="str">
            <v>L</v>
          </cell>
          <cell r="M704" t="str">
            <v>000000000000601382</v>
          </cell>
          <cell r="N704" t="str">
            <v>Maltodextrin paper bag 25 kg 019153</v>
          </cell>
          <cell r="O704" t="str">
            <v>EA</v>
          </cell>
          <cell r="P704">
            <v>0</v>
          </cell>
          <cell r="Q704" t="str">
            <v>01.09.2009</v>
          </cell>
          <cell r="R704" t="str">
            <v>31.12.9999</v>
          </cell>
          <cell r="S704" t="str">
            <v>500000000106</v>
          </cell>
          <cell r="T704">
            <v>0</v>
          </cell>
          <cell r="U704">
            <v>0</v>
          </cell>
          <cell r="V704" t="str">
            <v>00000011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>X</v>
          </cell>
          <cell r="AB704">
            <v>0</v>
          </cell>
          <cell r="AC704">
            <v>0</v>
          </cell>
          <cell r="AD704" t="str">
            <v>0.00</v>
          </cell>
          <cell r="AE704" t="str">
            <v>0.00</v>
          </cell>
          <cell r="AF704">
            <v>0</v>
          </cell>
          <cell r="AG704">
            <v>0</v>
          </cell>
          <cell r="AH704">
            <v>0</v>
          </cell>
          <cell r="AI704" t="str">
            <v>Maltodextrin-PBO-GL25-15DE</v>
          </cell>
          <cell r="AJ704">
            <v>1000</v>
          </cell>
          <cell r="AK704">
            <v>40000</v>
          </cell>
        </row>
        <row r="705">
          <cell r="C705" t="str">
            <v>M</v>
          </cell>
          <cell r="D705" t="str">
            <v>10540300CF</v>
          </cell>
          <cell r="E705" t="str">
            <v>Maltodextrin-PBO-19DE-25kg</v>
          </cell>
          <cell r="F705" t="str">
            <v>5320</v>
          </cell>
          <cell r="G705" t="str">
            <v>1</v>
          </cell>
          <cell r="H705" t="str">
            <v>1</v>
          </cell>
          <cell r="I705" t="str">
            <v>Maltodextrin Globe Brand 019193 25 Kg.</v>
          </cell>
          <cell r="J705" t="str">
            <v>TO</v>
          </cell>
          <cell r="K705" t="str">
            <v>0010</v>
          </cell>
          <cell r="L705" t="str">
            <v>L</v>
          </cell>
          <cell r="M705" t="str">
            <v>000000000000200050</v>
          </cell>
          <cell r="N705" t="str">
            <v>Slurry</v>
          </cell>
          <cell r="O705" t="str">
            <v>TO</v>
          </cell>
          <cell r="P705" t="str">
            <v>X</v>
          </cell>
          <cell r="Q705" t="str">
            <v>19.06.2013</v>
          </cell>
          <cell r="R705" t="str">
            <v>31.12.9999</v>
          </cell>
          <cell r="S705">
            <v>0</v>
          </cell>
          <cell r="T705">
            <v>0</v>
          </cell>
          <cell r="U705">
            <v>0</v>
          </cell>
          <cell r="V705" t="str">
            <v>00000001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>X</v>
          </cell>
          <cell r="AB705">
            <v>0</v>
          </cell>
          <cell r="AC705">
            <v>0</v>
          </cell>
          <cell r="AD705" t="str">
            <v>0.00</v>
          </cell>
          <cell r="AE705" t="str">
            <v>0.00</v>
          </cell>
          <cell r="AF705">
            <v>0</v>
          </cell>
          <cell r="AG705">
            <v>0</v>
          </cell>
          <cell r="AH705">
            <v>0</v>
          </cell>
          <cell r="AI705" t="str">
            <v>Maltodextrin-PBO-GL25-19DE</v>
          </cell>
          <cell r="AJ705">
            <v>1000</v>
          </cell>
          <cell r="AK705">
            <v>2408.768</v>
          </cell>
        </row>
        <row r="706">
          <cell r="C706" t="str">
            <v>M</v>
          </cell>
          <cell r="D706" t="str">
            <v>10540300CF</v>
          </cell>
          <cell r="E706" t="str">
            <v>Maltodextrin-PBO-19DE-25kg</v>
          </cell>
          <cell r="F706" t="str">
            <v>5320</v>
          </cell>
          <cell r="G706" t="str">
            <v>1</v>
          </cell>
          <cell r="H706" t="str">
            <v>1</v>
          </cell>
          <cell r="I706" t="str">
            <v>Maltodextrin Globe Brand 019193 25 Kg.</v>
          </cell>
          <cell r="J706" t="str">
            <v>TO</v>
          </cell>
          <cell r="K706" t="str">
            <v>0020</v>
          </cell>
          <cell r="L706" t="str">
            <v>L</v>
          </cell>
          <cell r="M706" t="str">
            <v>000000000000250161</v>
          </cell>
          <cell r="N706" t="str">
            <v>Enzyme-GC007 (gallon/25kg.)</v>
          </cell>
          <cell r="O706" t="str">
            <v>KG</v>
          </cell>
          <cell r="P706">
            <v>0</v>
          </cell>
          <cell r="Q706" t="str">
            <v>19.06.2013</v>
          </cell>
          <cell r="R706" t="str">
            <v>31.12.9999</v>
          </cell>
          <cell r="S706">
            <v>0</v>
          </cell>
          <cell r="T706">
            <v>0</v>
          </cell>
          <cell r="U706">
            <v>0</v>
          </cell>
          <cell r="V706" t="str">
            <v>00000002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>X</v>
          </cell>
          <cell r="AB706">
            <v>0</v>
          </cell>
          <cell r="AC706">
            <v>0</v>
          </cell>
          <cell r="AD706" t="str">
            <v>0.00</v>
          </cell>
          <cell r="AE706" t="str">
            <v>0.00</v>
          </cell>
          <cell r="AF706">
            <v>0</v>
          </cell>
          <cell r="AG706">
            <v>0</v>
          </cell>
          <cell r="AH706">
            <v>0</v>
          </cell>
          <cell r="AI706" t="str">
            <v>Maltodextrin-PBO-GL25-19DE</v>
          </cell>
          <cell r="AJ706">
            <v>1000</v>
          </cell>
          <cell r="AK706">
            <v>498.61500000000001</v>
          </cell>
        </row>
        <row r="707">
          <cell r="C707" t="str">
            <v>M</v>
          </cell>
          <cell r="D707" t="str">
            <v>10540300CF</v>
          </cell>
          <cell r="E707" t="str">
            <v>Maltodextrin-PBO-19DE-25kg</v>
          </cell>
          <cell r="F707" t="str">
            <v>5320</v>
          </cell>
          <cell r="G707" t="str">
            <v>1</v>
          </cell>
          <cell r="H707" t="str">
            <v>1</v>
          </cell>
          <cell r="I707" t="str">
            <v>Maltodextrin Globe Brand 019193 25 Kg.</v>
          </cell>
          <cell r="J707" t="str">
            <v>TO</v>
          </cell>
          <cell r="K707" t="str">
            <v>0030</v>
          </cell>
          <cell r="L707" t="str">
            <v>L</v>
          </cell>
          <cell r="M707" t="str">
            <v>000000000000250160</v>
          </cell>
          <cell r="N707" t="str">
            <v>Hydrochloric  Acid 35%</v>
          </cell>
          <cell r="O707" t="str">
            <v>KG</v>
          </cell>
          <cell r="P707">
            <v>0</v>
          </cell>
          <cell r="Q707" t="str">
            <v>19.06.2013</v>
          </cell>
          <cell r="R707" t="str">
            <v>31.12.9999</v>
          </cell>
          <cell r="S707">
            <v>0</v>
          </cell>
          <cell r="T707">
            <v>0</v>
          </cell>
          <cell r="U707">
            <v>0</v>
          </cell>
          <cell r="V707" t="str">
            <v>00000003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>X</v>
          </cell>
          <cell r="AB707">
            <v>0</v>
          </cell>
          <cell r="AC707">
            <v>0</v>
          </cell>
          <cell r="AD707" t="str">
            <v>0.00</v>
          </cell>
          <cell r="AE707" t="str">
            <v>0.00</v>
          </cell>
          <cell r="AF707">
            <v>0</v>
          </cell>
          <cell r="AG707">
            <v>0</v>
          </cell>
          <cell r="AH707">
            <v>0</v>
          </cell>
          <cell r="AI707" t="str">
            <v>Maltodextrin-PBO-GL25-19DE</v>
          </cell>
          <cell r="AJ707">
            <v>1000</v>
          </cell>
          <cell r="AK707">
            <v>8864.2659999999996</v>
          </cell>
        </row>
        <row r="708">
          <cell r="C708" t="str">
            <v>M</v>
          </cell>
          <cell r="D708" t="str">
            <v>10540300CF</v>
          </cell>
          <cell r="E708" t="str">
            <v>Maltodextrin-PBO-19DE-25kg</v>
          </cell>
          <cell r="F708" t="str">
            <v>5320</v>
          </cell>
          <cell r="G708" t="str">
            <v>1</v>
          </cell>
          <cell r="H708" t="str">
            <v>1</v>
          </cell>
          <cell r="I708" t="str">
            <v>Maltodextrin Globe Brand 019193 25 Kg.</v>
          </cell>
          <cell r="J708" t="str">
            <v>TO</v>
          </cell>
          <cell r="K708" t="str">
            <v>0040</v>
          </cell>
          <cell r="L708" t="str">
            <v>L</v>
          </cell>
          <cell r="M708" t="str">
            <v>000000000000250631</v>
          </cell>
          <cell r="N708" t="str">
            <v>Activated Carbon S4W10LT-01 (20 kg/Bag)</v>
          </cell>
          <cell r="O708" t="str">
            <v>KG</v>
          </cell>
          <cell r="P708">
            <v>0</v>
          </cell>
          <cell r="Q708" t="str">
            <v>19.06.2013</v>
          </cell>
          <cell r="R708" t="str">
            <v>31.12.9999</v>
          </cell>
          <cell r="S708">
            <v>0</v>
          </cell>
          <cell r="T708">
            <v>0</v>
          </cell>
          <cell r="U708">
            <v>0</v>
          </cell>
          <cell r="V708" t="str">
            <v>00000004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>X</v>
          </cell>
          <cell r="AB708">
            <v>0</v>
          </cell>
          <cell r="AC708">
            <v>0</v>
          </cell>
          <cell r="AD708" t="str">
            <v>0.00</v>
          </cell>
          <cell r="AE708" t="str">
            <v>0.00</v>
          </cell>
          <cell r="AF708">
            <v>0</v>
          </cell>
          <cell r="AG708">
            <v>0</v>
          </cell>
          <cell r="AH708">
            <v>0</v>
          </cell>
          <cell r="AI708" t="str">
            <v>Maltodextrin-PBO-GL25-19DE</v>
          </cell>
          <cell r="AJ708">
            <v>1000</v>
          </cell>
          <cell r="AK708">
            <v>5540.1660000000002</v>
          </cell>
        </row>
        <row r="709">
          <cell r="C709" t="str">
            <v>M</v>
          </cell>
          <cell r="D709" t="str">
            <v>10540300CF</v>
          </cell>
          <cell r="E709" t="str">
            <v>Maltodextrin-PBO-19DE-25kg</v>
          </cell>
          <cell r="F709" t="str">
            <v>5320</v>
          </cell>
          <cell r="G709" t="str">
            <v>1</v>
          </cell>
          <cell r="H709" t="str">
            <v>1</v>
          </cell>
          <cell r="I709" t="str">
            <v>Maltodextrin Globe Brand 019193 25 Kg.</v>
          </cell>
          <cell r="J709" t="str">
            <v>TO</v>
          </cell>
          <cell r="K709" t="str">
            <v>0050</v>
          </cell>
          <cell r="L709" t="str">
            <v>L</v>
          </cell>
          <cell r="M709" t="str">
            <v>000000000000250188</v>
          </cell>
          <cell r="N709" t="str">
            <v>Filter  Aid Celatom FW-20 (20kg.)</v>
          </cell>
          <cell r="O709" t="str">
            <v>KG</v>
          </cell>
          <cell r="P709">
            <v>0</v>
          </cell>
          <cell r="Q709" t="str">
            <v>19.06.2013</v>
          </cell>
          <cell r="R709" t="str">
            <v>31.12.9999</v>
          </cell>
          <cell r="S709">
            <v>0</v>
          </cell>
          <cell r="T709">
            <v>0</v>
          </cell>
          <cell r="U709">
            <v>0</v>
          </cell>
          <cell r="V709" t="str">
            <v>00000005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>X</v>
          </cell>
          <cell r="AB709">
            <v>0</v>
          </cell>
          <cell r="AC709">
            <v>0</v>
          </cell>
          <cell r="AD709" t="str">
            <v>0.00</v>
          </cell>
          <cell r="AE709" t="str">
            <v>0.00</v>
          </cell>
          <cell r="AF709">
            <v>0</v>
          </cell>
          <cell r="AG709">
            <v>0</v>
          </cell>
          <cell r="AH709">
            <v>0</v>
          </cell>
          <cell r="AI709" t="str">
            <v>Maltodextrin-PBO-GL25-19DE</v>
          </cell>
          <cell r="AJ709">
            <v>1000</v>
          </cell>
          <cell r="AK709">
            <v>66481.994000000006</v>
          </cell>
        </row>
        <row r="710">
          <cell r="C710" t="str">
            <v>M</v>
          </cell>
          <cell r="D710" t="str">
            <v>10540300CF</v>
          </cell>
          <cell r="E710" t="str">
            <v>Maltodextrin-PBO-19DE-25kg</v>
          </cell>
          <cell r="F710" t="str">
            <v>5320</v>
          </cell>
          <cell r="G710" t="str">
            <v>1</v>
          </cell>
          <cell r="H710" t="str">
            <v>1</v>
          </cell>
          <cell r="I710" t="str">
            <v>Maltodextrin Globe Brand 019193 25 Kg.</v>
          </cell>
          <cell r="J710" t="str">
            <v>TO</v>
          </cell>
          <cell r="K710" t="str">
            <v>0060</v>
          </cell>
          <cell r="L710" t="str">
            <v>L</v>
          </cell>
          <cell r="M710" t="str">
            <v>000000000000250167</v>
          </cell>
          <cell r="N710" t="str">
            <v>Sodium Carbonate 50 kg.</v>
          </cell>
          <cell r="O710" t="str">
            <v>KG</v>
          </cell>
          <cell r="P710">
            <v>0</v>
          </cell>
          <cell r="Q710" t="str">
            <v>19.06.2013</v>
          </cell>
          <cell r="R710" t="str">
            <v>31.12.9999</v>
          </cell>
          <cell r="S710">
            <v>0</v>
          </cell>
          <cell r="T710">
            <v>0</v>
          </cell>
          <cell r="U710">
            <v>0</v>
          </cell>
          <cell r="V710" t="str">
            <v>00000006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>X</v>
          </cell>
          <cell r="AB710">
            <v>0</v>
          </cell>
          <cell r="AC710">
            <v>0</v>
          </cell>
          <cell r="AD710" t="str">
            <v>0.00</v>
          </cell>
          <cell r="AE710" t="str">
            <v>0.00</v>
          </cell>
          <cell r="AF710">
            <v>0</v>
          </cell>
          <cell r="AG710">
            <v>0</v>
          </cell>
          <cell r="AH710">
            <v>0</v>
          </cell>
          <cell r="AI710" t="str">
            <v>Maltodextrin-PBO-GL25-19DE</v>
          </cell>
          <cell r="AJ710">
            <v>1000</v>
          </cell>
          <cell r="AK710">
            <v>775.62300000000005</v>
          </cell>
        </row>
        <row r="711">
          <cell r="C711" t="str">
            <v>M</v>
          </cell>
          <cell r="D711" t="str">
            <v>10540300CF</v>
          </cell>
          <cell r="E711" t="str">
            <v>Maltodextrin-PBO-19DE-25kg</v>
          </cell>
          <cell r="F711" t="str">
            <v>5320</v>
          </cell>
          <cell r="G711" t="str">
            <v>1</v>
          </cell>
          <cell r="H711" t="str">
            <v>1</v>
          </cell>
          <cell r="I711" t="str">
            <v>Maltodextrin Globe Brand 019193 25 Kg.</v>
          </cell>
          <cell r="J711" t="str">
            <v>TO</v>
          </cell>
          <cell r="K711" t="str">
            <v>0070</v>
          </cell>
          <cell r="L711" t="str">
            <v>L</v>
          </cell>
          <cell r="M711" t="str">
            <v>000000000000200053</v>
          </cell>
          <cell r="N711" t="str">
            <v>Treated Water</v>
          </cell>
          <cell r="O711" t="str">
            <v>M3</v>
          </cell>
          <cell r="P711" t="str">
            <v>X</v>
          </cell>
          <cell r="Q711" t="str">
            <v>19.06.2013</v>
          </cell>
          <cell r="R711" t="str">
            <v>31.12.9999</v>
          </cell>
          <cell r="S711">
            <v>0</v>
          </cell>
          <cell r="T711">
            <v>0</v>
          </cell>
          <cell r="U711">
            <v>0</v>
          </cell>
          <cell r="V711" t="str">
            <v>00000007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 t="str">
            <v>X</v>
          </cell>
          <cell r="AB711">
            <v>0</v>
          </cell>
          <cell r="AC711">
            <v>0</v>
          </cell>
          <cell r="AD711" t="str">
            <v>0.00</v>
          </cell>
          <cell r="AE711" t="str">
            <v>0.00</v>
          </cell>
          <cell r="AF711">
            <v>0</v>
          </cell>
          <cell r="AG711">
            <v>0</v>
          </cell>
          <cell r="AH711">
            <v>0</v>
          </cell>
          <cell r="AI711" t="str">
            <v>Maltodextrin-PBO-GL25-19DE</v>
          </cell>
          <cell r="AJ711">
            <v>1000</v>
          </cell>
          <cell r="AK711">
            <v>8864.2659999999996</v>
          </cell>
        </row>
        <row r="712">
          <cell r="C712" t="str">
            <v>M</v>
          </cell>
          <cell r="D712" t="str">
            <v>10540300CF</v>
          </cell>
          <cell r="E712" t="str">
            <v>Maltodextrin-PBO-19DE-25kg</v>
          </cell>
          <cell r="F712" t="str">
            <v>5320</v>
          </cell>
          <cell r="G712" t="str">
            <v>1</v>
          </cell>
          <cell r="H712" t="str">
            <v>1</v>
          </cell>
          <cell r="I712" t="str">
            <v>Maltodextrin Globe Brand 019193 25 Kg.</v>
          </cell>
          <cell r="J712" t="str">
            <v>TO</v>
          </cell>
          <cell r="K712" t="str">
            <v>0080</v>
          </cell>
          <cell r="L712" t="str">
            <v>L</v>
          </cell>
          <cell r="M712" t="str">
            <v>000000000000250176</v>
          </cell>
          <cell r="N712" t="str">
            <v>Electricity</v>
          </cell>
          <cell r="O712" t="str">
            <v>KWH</v>
          </cell>
          <cell r="P712">
            <v>0</v>
          </cell>
          <cell r="Q712" t="str">
            <v>19.06.2013</v>
          </cell>
          <cell r="R712" t="str">
            <v>31.12.9999</v>
          </cell>
          <cell r="S712">
            <v>0</v>
          </cell>
          <cell r="T712">
            <v>0</v>
          </cell>
          <cell r="U712">
            <v>0</v>
          </cell>
          <cell r="V712" t="str">
            <v>00000008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>X</v>
          </cell>
          <cell r="AB712">
            <v>0</v>
          </cell>
          <cell r="AC712">
            <v>0</v>
          </cell>
          <cell r="AD712" t="str">
            <v>0.00</v>
          </cell>
          <cell r="AE712" t="str">
            <v>0.00</v>
          </cell>
          <cell r="AF712">
            <v>0</v>
          </cell>
          <cell r="AG712">
            <v>0</v>
          </cell>
          <cell r="AH712">
            <v>0</v>
          </cell>
          <cell r="AI712" t="str">
            <v>Maltodextrin-PBO-GL25-19DE</v>
          </cell>
          <cell r="AJ712">
            <v>1000</v>
          </cell>
          <cell r="AK712">
            <v>720221.60699999996</v>
          </cell>
        </row>
        <row r="713">
          <cell r="C713" t="str">
            <v>M</v>
          </cell>
          <cell r="D713" t="str">
            <v>10540300CF</v>
          </cell>
          <cell r="E713" t="str">
            <v>Maltodextrin-PBO-19DE-25kg</v>
          </cell>
          <cell r="F713" t="str">
            <v>5320</v>
          </cell>
          <cell r="G713" t="str">
            <v>1</v>
          </cell>
          <cell r="H713" t="str">
            <v>1</v>
          </cell>
          <cell r="I713" t="str">
            <v>Maltodextrin Globe Brand 019193 25 Kg.</v>
          </cell>
          <cell r="J713" t="str">
            <v>TO</v>
          </cell>
          <cell r="K713" t="str">
            <v>0090</v>
          </cell>
          <cell r="L713" t="str">
            <v>L</v>
          </cell>
          <cell r="M713" t="str">
            <v>000000000000200052</v>
          </cell>
          <cell r="N713" t="str">
            <v>Steam</v>
          </cell>
          <cell r="O713" t="str">
            <v>TO</v>
          </cell>
          <cell r="P713" t="str">
            <v>X</v>
          </cell>
          <cell r="Q713" t="str">
            <v>19.06.2013</v>
          </cell>
          <cell r="R713" t="str">
            <v>31.12.9999</v>
          </cell>
          <cell r="S713">
            <v>0</v>
          </cell>
          <cell r="T713">
            <v>0</v>
          </cell>
          <cell r="U713">
            <v>0</v>
          </cell>
          <cell r="V713" t="str">
            <v>00000009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>X</v>
          </cell>
          <cell r="AB713">
            <v>0</v>
          </cell>
          <cell r="AC713">
            <v>0</v>
          </cell>
          <cell r="AD713" t="str">
            <v>0.00</v>
          </cell>
          <cell r="AE713" t="str">
            <v>0.00</v>
          </cell>
          <cell r="AF713">
            <v>0</v>
          </cell>
          <cell r="AG713">
            <v>0</v>
          </cell>
          <cell r="AH713">
            <v>0</v>
          </cell>
          <cell r="AI713" t="str">
            <v>Maltodextrin-PBO-GL25-19DE</v>
          </cell>
          <cell r="AJ713">
            <v>1000</v>
          </cell>
          <cell r="AK713">
            <v>7756.2330000000002</v>
          </cell>
        </row>
        <row r="714">
          <cell r="C714" t="str">
            <v>M</v>
          </cell>
          <cell r="D714" t="str">
            <v>10540300CF</v>
          </cell>
          <cell r="E714" t="str">
            <v>Maltodextrin-PBO-19DE-25kg</v>
          </cell>
          <cell r="F714" t="str">
            <v>5320</v>
          </cell>
          <cell r="G714" t="str">
            <v>1</v>
          </cell>
          <cell r="H714" t="str">
            <v>1</v>
          </cell>
          <cell r="I714" t="str">
            <v>Maltodextrin Globe Brand 019193 25 Kg.</v>
          </cell>
          <cell r="J714" t="str">
            <v>TO</v>
          </cell>
          <cell r="K714" t="str">
            <v>0100</v>
          </cell>
          <cell r="L714" t="str">
            <v>L</v>
          </cell>
          <cell r="M714" t="str">
            <v>000000000000605128</v>
          </cell>
          <cell r="N714" t="str">
            <v>Maltodextrin paper bag 25 kg.19DE</v>
          </cell>
          <cell r="O714" t="str">
            <v>EA</v>
          </cell>
          <cell r="P714">
            <v>0</v>
          </cell>
          <cell r="Q714" t="str">
            <v>19.06.2013</v>
          </cell>
          <cell r="R714" t="str">
            <v>31.12.9999</v>
          </cell>
          <cell r="S714">
            <v>0</v>
          </cell>
          <cell r="T714">
            <v>0</v>
          </cell>
          <cell r="U714">
            <v>0</v>
          </cell>
          <cell r="V714" t="str">
            <v>00000010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>X</v>
          </cell>
          <cell r="AB714">
            <v>0</v>
          </cell>
          <cell r="AC714">
            <v>0</v>
          </cell>
          <cell r="AD714" t="str">
            <v>0.00</v>
          </cell>
          <cell r="AE714" t="str">
            <v>0.00</v>
          </cell>
          <cell r="AF714">
            <v>0</v>
          </cell>
          <cell r="AG714">
            <v>0</v>
          </cell>
          <cell r="AH714">
            <v>0</v>
          </cell>
          <cell r="AI714" t="str">
            <v>Maltodextrin-PBO-GL25-19DE</v>
          </cell>
          <cell r="AJ714">
            <v>1000</v>
          </cell>
          <cell r="AK714">
            <v>40000</v>
          </cell>
        </row>
        <row r="715">
          <cell r="C715" t="str">
            <v>M</v>
          </cell>
          <cell r="D715" t="str">
            <v>10540300CI</v>
          </cell>
          <cell r="E715" t="str">
            <v>Maltodextrin-PBO-GL25-19DE</v>
          </cell>
          <cell r="F715" t="str">
            <v>5320</v>
          </cell>
          <cell r="G715" t="str">
            <v>1</v>
          </cell>
          <cell r="H715" t="str">
            <v>1</v>
          </cell>
          <cell r="I715" t="str">
            <v>Maltodextrin Globe Brand 019193 25 Kg.</v>
          </cell>
          <cell r="J715" t="str">
            <v>TO</v>
          </cell>
          <cell r="K715" t="str">
            <v>0010</v>
          </cell>
          <cell r="L715" t="str">
            <v>L</v>
          </cell>
          <cell r="M715" t="str">
            <v>000000000000200050</v>
          </cell>
          <cell r="N715" t="str">
            <v>Slurry</v>
          </cell>
          <cell r="O715" t="str">
            <v>TO</v>
          </cell>
          <cell r="P715" t="str">
            <v>X</v>
          </cell>
          <cell r="Q715" t="str">
            <v>01.09.2009</v>
          </cell>
          <cell r="R715" t="str">
            <v>31.12.9999</v>
          </cell>
          <cell r="S715" t="str">
            <v>500000000106</v>
          </cell>
          <cell r="T715">
            <v>0</v>
          </cell>
          <cell r="U715">
            <v>0</v>
          </cell>
          <cell r="V715" t="str">
            <v>00000001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>X</v>
          </cell>
          <cell r="AB715">
            <v>0</v>
          </cell>
          <cell r="AC715">
            <v>0</v>
          </cell>
          <cell r="AD715" t="str">
            <v>0.00</v>
          </cell>
          <cell r="AE715" t="str">
            <v>0.00</v>
          </cell>
          <cell r="AF715">
            <v>0</v>
          </cell>
          <cell r="AG715">
            <v>0</v>
          </cell>
          <cell r="AH715">
            <v>0</v>
          </cell>
          <cell r="AI715" t="str">
            <v>Maltodextrin-PBO-GL25-19DE</v>
          </cell>
          <cell r="AJ715">
            <v>1000</v>
          </cell>
          <cell r="AK715">
            <v>2408.768</v>
          </cell>
        </row>
        <row r="716">
          <cell r="C716" t="str">
            <v>M</v>
          </cell>
          <cell r="D716" t="str">
            <v>10540300CI</v>
          </cell>
          <cell r="E716" t="str">
            <v>Maltodextrin-PBO-GL25-19DE</v>
          </cell>
          <cell r="F716" t="str">
            <v>5320</v>
          </cell>
          <cell r="G716" t="str">
            <v>1</v>
          </cell>
          <cell r="H716" t="str">
            <v>1</v>
          </cell>
          <cell r="I716" t="str">
            <v>Maltodextrin Globe Brand 019193 25 Kg.</v>
          </cell>
          <cell r="J716" t="str">
            <v>TO</v>
          </cell>
          <cell r="K716" t="str">
            <v>0020</v>
          </cell>
          <cell r="L716" t="str">
            <v>L</v>
          </cell>
          <cell r="M716" t="str">
            <v>000000000000250161</v>
          </cell>
          <cell r="N716" t="str">
            <v>Enzyme-GC007 (gallon/25kg.)</v>
          </cell>
          <cell r="O716" t="str">
            <v>KG</v>
          </cell>
          <cell r="P716">
            <v>0</v>
          </cell>
          <cell r="Q716" t="str">
            <v>01.09.2009</v>
          </cell>
          <cell r="R716" t="str">
            <v>31.12.9999</v>
          </cell>
          <cell r="S716" t="str">
            <v>500000000106</v>
          </cell>
          <cell r="T716">
            <v>0</v>
          </cell>
          <cell r="U716">
            <v>0</v>
          </cell>
          <cell r="V716" t="str">
            <v>00000002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>X</v>
          </cell>
          <cell r="AB716">
            <v>0</v>
          </cell>
          <cell r="AC716">
            <v>0</v>
          </cell>
          <cell r="AD716" t="str">
            <v>0.00</v>
          </cell>
          <cell r="AE716" t="str">
            <v>0.00</v>
          </cell>
          <cell r="AF716">
            <v>0</v>
          </cell>
          <cell r="AG716">
            <v>0</v>
          </cell>
          <cell r="AH716">
            <v>0</v>
          </cell>
          <cell r="AI716" t="str">
            <v>Maltodextrin-PBO-GL25-19DE</v>
          </cell>
          <cell r="AJ716">
            <v>1000</v>
          </cell>
          <cell r="AK716">
            <v>498.61500000000001</v>
          </cell>
        </row>
        <row r="717">
          <cell r="C717" t="str">
            <v>M</v>
          </cell>
          <cell r="D717" t="str">
            <v>10540300CI</v>
          </cell>
          <cell r="E717" t="str">
            <v>Maltodextrin-PBO-GL25-19DE</v>
          </cell>
          <cell r="F717" t="str">
            <v>5320</v>
          </cell>
          <cell r="G717" t="str">
            <v>1</v>
          </cell>
          <cell r="H717" t="str">
            <v>1</v>
          </cell>
          <cell r="I717" t="str">
            <v>Maltodextrin Globe Brand 019193 25 Kg.</v>
          </cell>
          <cell r="J717" t="str">
            <v>TO</v>
          </cell>
          <cell r="K717" t="str">
            <v>0030</v>
          </cell>
          <cell r="L717" t="str">
            <v>L</v>
          </cell>
          <cell r="M717" t="str">
            <v>000000000000250160</v>
          </cell>
          <cell r="N717" t="str">
            <v>Hydrochloric  Acid 35%</v>
          </cell>
          <cell r="O717" t="str">
            <v>KG</v>
          </cell>
          <cell r="P717">
            <v>0</v>
          </cell>
          <cell r="Q717" t="str">
            <v>01.09.2009</v>
          </cell>
          <cell r="R717" t="str">
            <v>31.12.9999</v>
          </cell>
          <cell r="S717" t="str">
            <v>500000000106</v>
          </cell>
          <cell r="T717">
            <v>0</v>
          </cell>
          <cell r="U717">
            <v>0</v>
          </cell>
          <cell r="V717" t="str">
            <v>00000004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>X</v>
          </cell>
          <cell r="AB717">
            <v>0</v>
          </cell>
          <cell r="AC717">
            <v>0</v>
          </cell>
          <cell r="AD717" t="str">
            <v>0.00</v>
          </cell>
          <cell r="AE717" t="str">
            <v>0.00</v>
          </cell>
          <cell r="AF717">
            <v>0</v>
          </cell>
          <cell r="AG717">
            <v>0</v>
          </cell>
          <cell r="AH717">
            <v>0</v>
          </cell>
          <cell r="AI717" t="str">
            <v>Maltodextrin-PBO-GL25-19DE</v>
          </cell>
          <cell r="AJ717">
            <v>1000</v>
          </cell>
          <cell r="AK717">
            <v>8864.2659999999996</v>
          </cell>
        </row>
        <row r="718">
          <cell r="C718" t="str">
            <v>M</v>
          </cell>
          <cell r="D718" t="str">
            <v>10540300CI</v>
          </cell>
          <cell r="E718" t="str">
            <v>Maltodextrin-PBO-GL25-19DE</v>
          </cell>
          <cell r="F718" t="str">
            <v>5320</v>
          </cell>
          <cell r="G718" t="str">
            <v>1</v>
          </cell>
          <cell r="H718" t="str">
            <v>1</v>
          </cell>
          <cell r="I718" t="str">
            <v>Maltodextrin Globe Brand 019193 25 Kg.</v>
          </cell>
          <cell r="J718" t="str">
            <v>TO</v>
          </cell>
          <cell r="K718" t="str">
            <v>0040</v>
          </cell>
          <cell r="L718" t="str">
            <v>L</v>
          </cell>
          <cell r="M718" t="str">
            <v>000000000000250631</v>
          </cell>
          <cell r="N718" t="str">
            <v>Activated Carbon S4W10LT-01 (20 kg/Bag)</v>
          </cell>
          <cell r="O718" t="str">
            <v>KG</v>
          </cell>
          <cell r="P718">
            <v>0</v>
          </cell>
          <cell r="Q718" t="str">
            <v>06.12.2012</v>
          </cell>
          <cell r="R718" t="str">
            <v>31.12.9999</v>
          </cell>
          <cell r="S718" t="str">
            <v>500000000598</v>
          </cell>
          <cell r="T718">
            <v>0</v>
          </cell>
          <cell r="U718">
            <v>0</v>
          </cell>
          <cell r="V718" t="str">
            <v>00000005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>X</v>
          </cell>
          <cell r="AB718">
            <v>0</v>
          </cell>
          <cell r="AC718">
            <v>0</v>
          </cell>
          <cell r="AD718" t="str">
            <v>0.00</v>
          </cell>
          <cell r="AE718" t="str">
            <v>0.00</v>
          </cell>
          <cell r="AF718">
            <v>0</v>
          </cell>
          <cell r="AG718">
            <v>0</v>
          </cell>
          <cell r="AH718">
            <v>0</v>
          </cell>
          <cell r="AI718" t="str">
            <v>Maltodextrin-PBO-GL25-19DE</v>
          </cell>
          <cell r="AJ718">
            <v>1000</v>
          </cell>
          <cell r="AK718">
            <v>5540.1660000000002</v>
          </cell>
        </row>
        <row r="719">
          <cell r="C719" t="str">
            <v>M</v>
          </cell>
          <cell r="D719" t="str">
            <v>10540300CI</v>
          </cell>
          <cell r="E719" t="str">
            <v>Maltodextrin-PBO-GL25-19DE</v>
          </cell>
          <cell r="F719" t="str">
            <v>5320</v>
          </cell>
          <cell r="G719" t="str">
            <v>1</v>
          </cell>
          <cell r="H719" t="str">
            <v>1</v>
          </cell>
          <cell r="I719" t="str">
            <v>Maltodextrin Globe Brand 019193 25 Kg.</v>
          </cell>
          <cell r="J719" t="str">
            <v>TO</v>
          </cell>
          <cell r="K719" t="str">
            <v>0050</v>
          </cell>
          <cell r="L719" t="str">
            <v>L</v>
          </cell>
          <cell r="M719" t="str">
            <v>000000000000250188</v>
          </cell>
          <cell r="N719" t="str">
            <v>Filter  Aid Celatom FW-20 (20kg.)</v>
          </cell>
          <cell r="O719" t="str">
            <v>KG</v>
          </cell>
          <cell r="P719">
            <v>0</v>
          </cell>
          <cell r="Q719" t="str">
            <v>01.09.2009</v>
          </cell>
          <cell r="R719" t="str">
            <v>31.12.9999</v>
          </cell>
          <cell r="S719" t="str">
            <v>500000000106</v>
          </cell>
          <cell r="T719">
            <v>0</v>
          </cell>
          <cell r="U719">
            <v>0</v>
          </cell>
          <cell r="V719" t="str">
            <v>00000006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>X</v>
          </cell>
          <cell r="AB719">
            <v>0</v>
          </cell>
          <cell r="AC719">
            <v>0</v>
          </cell>
          <cell r="AD719" t="str">
            <v>0.00</v>
          </cell>
          <cell r="AE719" t="str">
            <v>0.00</v>
          </cell>
          <cell r="AF719">
            <v>0</v>
          </cell>
          <cell r="AG719">
            <v>0</v>
          </cell>
          <cell r="AH719">
            <v>0</v>
          </cell>
          <cell r="AI719" t="str">
            <v>Maltodextrin-PBO-GL25-19DE</v>
          </cell>
          <cell r="AJ719">
            <v>1000</v>
          </cell>
          <cell r="AK719">
            <v>66481.994000000006</v>
          </cell>
        </row>
        <row r="720">
          <cell r="C720" t="str">
            <v>M</v>
          </cell>
          <cell r="D720" t="str">
            <v>10540300CI</v>
          </cell>
          <cell r="E720" t="str">
            <v>Maltodextrin-PBO-GL25-19DE</v>
          </cell>
          <cell r="F720" t="str">
            <v>5320</v>
          </cell>
          <cell r="G720" t="str">
            <v>1</v>
          </cell>
          <cell r="H720" t="str">
            <v>1</v>
          </cell>
          <cell r="I720" t="str">
            <v>Maltodextrin Globe Brand 019193 25 Kg.</v>
          </cell>
          <cell r="J720" t="str">
            <v>TO</v>
          </cell>
          <cell r="K720" t="str">
            <v>0060</v>
          </cell>
          <cell r="L720" t="str">
            <v>L</v>
          </cell>
          <cell r="M720" t="str">
            <v>000000000000250167</v>
          </cell>
          <cell r="N720" t="str">
            <v>Sodium Carbonate 50 kg.</v>
          </cell>
          <cell r="O720" t="str">
            <v>KG</v>
          </cell>
          <cell r="P720">
            <v>0</v>
          </cell>
          <cell r="Q720" t="str">
            <v>01.08.2010</v>
          </cell>
          <cell r="R720" t="str">
            <v>31.12.9999</v>
          </cell>
          <cell r="S720" t="str">
            <v>500000000480</v>
          </cell>
          <cell r="T720">
            <v>0</v>
          </cell>
          <cell r="U720">
            <v>0</v>
          </cell>
          <cell r="V720" t="str">
            <v>00000007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>X</v>
          </cell>
          <cell r="AB720">
            <v>0</v>
          </cell>
          <cell r="AC720">
            <v>0</v>
          </cell>
          <cell r="AD720" t="str">
            <v>0.00</v>
          </cell>
          <cell r="AE720" t="str">
            <v>0.00</v>
          </cell>
          <cell r="AF720">
            <v>0</v>
          </cell>
          <cell r="AG720">
            <v>0</v>
          </cell>
          <cell r="AH720">
            <v>0</v>
          </cell>
          <cell r="AI720" t="str">
            <v>Maltodextrin-PBO-GL25-19DE</v>
          </cell>
          <cell r="AJ720">
            <v>1000</v>
          </cell>
          <cell r="AK720">
            <v>775.62300000000005</v>
          </cell>
        </row>
        <row r="721">
          <cell r="C721" t="str">
            <v>M</v>
          </cell>
          <cell r="D721" t="str">
            <v>10540300CI</v>
          </cell>
          <cell r="E721" t="str">
            <v>Maltodextrin-PBO-GL25-19DE</v>
          </cell>
          <cell r="F721" t="str">
            <v>5320</v>
          </cell>
          <cell r="G721" t="str">
            <v>1</v>
          </cell>
          <cell r="H721" t="str">
            <v>1</v>
          </cell>
          <cell r="I721" t="str">
            <v>Maltodextrin Globe Brand 019193 25 Kg.</v>
          </cell>
          <cell r="J721" t="str">
            <v>TO</v>
          </cell>
          <cell r="K721" t="str">
            <v>0070</v>
          </cell>
          <cell r="L721" t="str">
            <v>L</v>
          </cell>
          <cell r="M721" t="str">
            <v>000000000000200053</v>
          </cell>
          <cell r="N721" t="str">
            <v>Treated Water</v>
          </cell>
          <cell r="O721" t="str">
            <v>M3</v>
          </cell>
          <cell r="P721" t="str">
            <v>X</v>
          </cell>
          <cell r="Q721" t="str">
            <v>01.09.2009</v>
          </cell>
          <cell r="R721" t="str">
            <v>31.12.9999</v>
          </cell>
          <cell r="S721" t="str">
            <v>500000000106</v>
          </cell>
          <cell r="T721">
            <v>0</v>
          </cell>
          <cell r="U721">
            <v>0</v>
          </cell>
          <cell r="V721" t="str">
            <v>00000008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>X</v>
          </cell>
          <cell r="AB721">
            <v>0</v>
          </cell>
          <cell r="AC721">
            <v>0</v>
          </cell>
          <cell r="AD721" t="str">
            <v>0.00</v>
          </cell>
          <cell r="AE721" t="str">
            <v>0.00</v>
          </cell>
          <cell r="AF721">
            <v>0</v>
          </cell>
          <cell r="AG721">
            <v>0</v>
          </cell>
          <cell r="AH721">
            <v>0</v>
          </cell>
          <cell r="AI721" t="str">
            <v>Maltodextrin-PBO-GL25-19DE</v>
          </cell>
          <cell r="AJ721">
            <v>1000</v>
          </cell>
          <cell r="AK721">
            <v>8864.2659999999996</v>
          </cell>
        </row>
        <row r="722">
          <cell r="C722" t="str">
            <v>M</v>
          </cell>
          <cell r="D722" t="str">
            <v>10540300CI</v>
          </cell>
          <cell r="E722" t="str">
            <v>Maltodextrin-PBO-GL25-19DE</v>
          </cell>
          <cell r="F722" t="str">
            <v>5320</v>
          </cell>
          <cell r="G722" t="str">
            <v>1</v>
          </cell>
          <cell r="H722" t="str">
            <v>1</v>
          </cell>
          <cell r="I722" t="str">
            <v>Maltodextrin Globe Brand 019193 25 Kg.</v>
          </cell>
          <cell r="J722" t="str">
            <v>TO</v>
          </cell>
          <cell r="K722" t="str">
            <v>0080</v>
          </cell>
          <cell r="L722" t="str">
            <v>L</v>
          </cell>
          <cell r="M722" t="str">
            <v>000000000000250176</v>
          </cell>
          <cell r="N722" t="str">
            <v>Electricity</v>
          </cell>
          <cell r="O722" t="str">
            <v>KWH</v>
          </cell>
          <cell r="P722">
            <v>0</v>
          </cell>
          <cell r="Q722" t="str">
            <v>01.09.2009</v>
          </cell>
          <cell r="R722" t="str">
            <v>31.12.9999</v>
          </cell>
          <cell r="S722" t="str">
            <v>500000000106</v>
          </cell>
          <cell r="T722">
            <v>0</v>
          </cell>
          <cell r="U722">
            <v>0</v>
          </cell>
          <cell r="V722" t="str">
            <v>00000009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>X</v>
          </cell>
          <cell r="AB722">
            <v>0</v>
          </cell>
          <cell r="AC722">
            <v>0</v>
          </cell>
          <cell r="AD722" t="str">
            <v>0.00</v>
          </cell>
          <cell r="AE722" t="str">
            <v>0.00</v>
          </cell>
          <cell r="AF722">
            <v>0</v>
          </cell>
          <cell r="AG722">
            <v>0</v>
          </cell>
          <cell r="AH722">
            <v>0</v>
          </cell>
          <cell r="AI722" t="str">
            <v>Maltodextrin-PBO-GL25-19DE</v>
          </cell>
          <cell r="AJ722">
            <v>1000</v>
          </cell>
          <cell r="AK722">
            <v>720221.60699999996</v>
          </cell>
        </row>
        <row r="723">
          <cell r="C723" t="str">
            <v>M</v>
          </cell>
          <cell r="D723" t="str">
            <v>10540300CI</v>
          </cell>
          <cell r="E723" t="str">
            <v>Maltodextrin-PBO-GL25-19DE</v>
          </cell>
          <cell r="F723" t="str">
            <v>5320</v>
          </cell>
          <cell r="G723" t="str">
            <v>1</v>
          </cell>
          <cell r="H723" t="str">
            <v>1</v>
          </cell>
          <cell r="I723" t="str">
            <v>Maltodextrin Globe Brand 019193 25 Kg.</v>
          </cell>
          <cell r="J723" t="str">
            <v>TO</v>
          </cell>
          <cell r="K723" t="str">
            <v>0090</v>
          </cell>
          <cell r="L723" t="str">
            <v>L</v>
          </cell>
          <cell r="M723" t="str">
            <v>000000000000200052</v>
          </cell>
          <cell r="N723" t="str">
            <v>Steam</v>
          </cell>
          <cell r="O723" t="str">
            <v>TO</v>
          </cell>
          <cell r="P723" t="str">
            <v>X</v>
          </cell>
          <cell r="Q723" t="str">
            <v>01.09.2009</v>
          </cell>
          <cell r="R723" t="str">
            <v>31.12.9999</v>
          </cell>
          <cell r="S723" t="str">
            <v>500000000106</v>
          </cell>
          <cell r="T723">
            <v>0</v>
          </cell>
          <cell r="U723">
            <v>0</v>
          </cell>
          <cell r="V723" t="str">
            <v>00000010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>X</v>
          </cell>
          <cell r="AB723">
            <v>0</v>
          </cell>
          <cell r="AC723">
            <v>0</v>
          </cell>
          <cell r="AD723" t="str">
            <v>0.00</v>
          </cell>
          <cell r="AE723" t="str">
            <v>0.00</v>
          </cell>
          <cell r="AF723">
            <v>0</v>
          </cell>
          <cell r="AG723">
            <v>0</v>
          </cell>
          <cell r="AH723">
            <v>0</v>
          </cell>
          <cell r="AI723" t="str">
            <v>Maltodextrin-PBO-GL25-19DE</v>
          </cell>
          <cell r="AJ723">
            <v>1000</v>
          </cell>
          <cell r="AK723">
            <v>7756.2330000000002</v>
          </cell>
        </row>
        <row r="724">
          <cell r="C724" t="str">
            <v>M</v>
          </cell>
          <cell r="D724" t="str">
            <v>10540300CI</v>
          </cell>
          <cell r="E724" t="str">
            <v>Maltodextrin-PBO-GL25-19DE</v>
          </cell>
          <cell r="F724" t="str">
            <v>5320</v>
          </cell>
          <cell r="G724" t="str">
            <v>1</v>
          </cell>
          <cell r="H724" t="str">
            <v>1</v>
          </cell>
          <cell r="I724" t="str">
            <v>Maltodextrin Globe Brand 019193 25 Kg.</v>
          </cell>
          <cell r="J724" t="str">
            <v>TO</v>
          </cell>
          <cell r="K724" t="str">
            <v>0100</v>
          </cell>
          <cell r="L724" t="str">
            <v>L</v>
          </cell>
          <cell r="M724" t="str">
            <v>000000000000601383</v>
          </cell>
          <cell r="N724" t="str">
            <v>Maltodextrin paper bag 25 kg 019193</v>
          </cell>
          <cell r="O724" t="str">
            <v>EA</v>
          </cell>
          <cell r="P724">
            <v>0</v>
          </cell>
          <cell r="Q724" t="str">
            <v>01.09.2009</v>
          </cell>
          <cell r="R724" t="str">
            <v>31.12.9999</v>
          </cell>
          <cell r="S724" t="str">
            <v>500000000106</v>
          </cell>
          <cell r="T724">
            <v>0</v>
          </cell>
          <cell r="U724">
            <v>0</v>
          </cell>
          <cell r="V724" t="str">
            <v>00000011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>X</v>
          </cell>
          <cell r="AB724">
            <v>0</v>
          </cell>
          <cell r="AC724">
            <v>0</v>
          </cell>
          <cell r="AD724" t="str">
            <v>0.00</v>
          </cell>
          <cell r="AE724" t="str">
            <v>0.00</v>
          </cell>
          <cell r="AF724">
            <v>0</v>
          </cell>
          <cell r="AG724">
            <v>0</v>
          </cell>
          <cell r="AH724">
            <v>0</v>
          </cell>
          <cell r="AI724" t="str">
            <v>Maltodextrin-PBO-GL25-19DE</v>
          </cell>
          <cell r="AJ724">
            <v>1000</v>
          </cell>
          <cell r="AK724">
            <v>40000</v>
          </cell>
        </row>
      </sheetData>
      <sheetData sheetId="8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"/>
      <sheetName val="4 Sections Evl."/>
      <sheetName val="Data"/>
      <sheetName val="Pvoit"/>
      <sheetName val="Flow"/>
      <sheetName val="Data RM"/>
      <sheetName val="DATA PK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"/>
      <sheetName val="4 Sections Evl."/>
      <sheetName val="Data"/>
      <sheetName val="Pvoit"/>
      <sheetName val="Flow"/>
      <sheetName val="Data RM"/>
      <sheetName val="DATA PK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ification"/>
      <sheetName val="First2"/>
      <sheetName val="Sheet2"/>
    </sheetNames>
    <sheetDataSet>
      <sheetData sheetId="0"/>
      <sheetData sheetId="1"/>
      <sheetData sheetId="2" refreshError="1">
        <row r="1">
          <cell r="A1" t="str">
            <v>production</v>
          </cell>
        </row>
        <row r="2">
          <cell r="A2" t="str">
            <v>purchasing-domestic</v>
          </cell>
        </row>
        <row r="3">
          <cell r="A3" t="str">
            <v>purchasing-imported</v>
          </cell>
        </row>
        <row r="4">
          <cell r="A4" t="str">
            <v>purchasing-imported affiliate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ification"/>
      <sheetName val="First2"/>
      <sheetName val="Sheet2"/>
    </sheetNames>
    <sheetDataSet>
      <sheetData sheetId="0"/>
      <sheetData sheetId="1"/>
      <sheetData sheetId="2" refreshError="1">
        <row r="1">
          <cell r="A1" t="str">
            <v>production</v>
          </cell>
        </row>
        <row r="2">
          <cell r="A2" t="str">
            <v>purchasing-domestic</v>
          </cell>
        </row>
        <row r="3">
          <cell r="A3" t="str">
            <v>purchasing-imported</v>
          </cell>
        </row>
        <row r="4">
          <cell r="A4" t="str">
            <v>purchasing-imported affiliate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ification"/>
      <sheetName val="First2"/>
      <sheetName val="Sheet2"/>
    </sheetNames>
    <sheetDataSet>
      <sheetData sheetId="0"/>
      <sheetData sheetId="1"/>
      <sheetData sheetId="2" refreshError="1">
        <row r="1">
          <cell r="A1" t="str">
            <v>production</v>
          </cell>
        </row>
        <row r="2">
          <cell r="A2" t="str">
            <v>purchasing-domestic</v>
          </cell>
        </row>
        <row r="3">
          <cell r="A3" t="str">
            <v>purchasing-imported</v>
          </cell>
        </row>
        <row r="4">
          <cell r="A4" t="str">
            <v>purchasing-imported affiliate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"/>
      <sheetName val="FebSales"/>
      <sheetName val="FebDetail"/>
      <sheetName val="MarDetail"/>
      <sheetName val="AprDetail"/>
    </sheetNames>
    <sheetDataSet>
      <sheetData sheetId="0"/>
      <sheetData sheetId="1"/>
      <sheetData sheetId="2" refreshError="1">
        <row r="2">
          <cell r="S2">
            <v>33</v>
          </cell>
        </row>
      </sheetData>
      <sheetData sheetId="3"/>
      <sheetData sheetId="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Accounts Index"/>
      <sheetName val="A. Narrativ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B. Group"/>
      <sheetName val="14"/>
      <sheetName val="15"/>
      <sheetName val="16"/>
      <sheetName val="C. Korean Co"/>
      <sheetName val="17"/>
      <sheetName val="18"/>
      <sheetName val="18A"/>
      <sheetName val="18B"/>
      <sheetName val="19"/>
      <sheetName val="19A"/>
      <sheetName val="19B"/>
      <sheetName val="20"/>
      <sheetName val="20A"/>
      <sheetName val="20B"/>
      <sheetName val="21"/>
      <sheetName val="22"/>
      <sheetName val="23"/>
      <sheetName val="23A"/>
      <sheetName val="24"/>
      <sheetName val="25"/>
      <sheetName val="26"/>
      <sheetName val="27"/>
      <sheetName val="28"/>
      <sheetName val="28A"/>
      <sheetName val="29"/>
      <sheetName val="29A"/>
      <sheetName val="29B"/>
      <sheetName val="29C"/>
      <sheetName val="30"/>
      <sheetName val="31"/>
      <sheetName val="32"/>
      <sheetName val="32A"/>
      <sheetName val="32B"/>
      <sheetName val="D. Switching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E. Networking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F. Fiber Optic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G. IMT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H. Belco"/>
      <sheetName val="73"/>
      <sheetName val="74"/>
      <sheetName val="75"/>
      <sheetName val="I. Dutch Co"/>
      <sheetName val="76"/>
      <sheetName val="77"/>
      <sheetName val="7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3">
          <cell r="A13" t="str">
            <v xml:space="preserve">            (91 ~ 180 days)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"/>
      <sheetName val="ข้อมูล "/>
      <sheetName val="ข้อมูล1"/>
      <sheetName val="Sheet3"/>
      <sheetName val="จ๊ะโอ๋"/>
      <sheetName val="Sheet1"/>
      <sheetName val="Vendor 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"/>
      <sheetName val="ข้อมูล "/>
      <sheetName val="ข้อมูล1"/>
      <sheetName val="Sheet3"/>
      <sheetName val="จ๊ะโอ๋"/>
      <sheetName val="Sheet1"/>
      <sheetName val="Vendor 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 author"/>
      <sheetName val="Star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Learn more"/>
      <sheetName val="Visuals"/>
      <sheetName val="WalkMe"/>
      <sheetName val="Review"/>
      <sheetName val="Practice"/>
      <sheetName val="Accessibility"/>
      <sheetName val="Font &amp; Shapes"/>
      <sheetName val="Sample data"/>
      <sheetName val="Excel Template Master 05_29_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ytd"/>
      <sheetName val="0 Frontpage"/>
      <sheetName val="inflation"/>
      <sheetName val="curr"/>
      <sheetName val="TP2010"/>
      <sheetName val="1 topas"/>
      <sheetName val="Capacity"/>
      <sheetName val="2 Capacity+Vol"/>
      <sheetName val="3 by product group"/>
      <sheetName val="4 FPC bridgetable"/>
      <sheetName val="E1"/>
      <sheetName val="5 KPItable"/>
      <sheetName val="6 FPC bridge"/>
      <sheetName val="Overview(1)"/>
      <sheetName val="SCM(2)"/>
      <sheetName val="Investment(3)"/>
      <sheetName val="Headcount(4)"/>
      <sheetName val="Cost saving projects(5)"/>
      <sheetName val="Expense(6)"/>
      <sheetName val="TORIS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ytd"/>
      <sheetName val="0 Frontpage"/>
      <sheetName val="inflation"/>
      <sheetName val="curr"/>
      <sheetName val="TP2010"/>
      <sheetName val="1 topas"/>
      <sheetName val="Capacity"/>
      <sheetName val="2 Capacity+Vol"/>
      <sheetName val="3 by product group"/>
      <sheetName val="4 FPC bridgetable"/>
      <sheetName val="E1"/>
      <sheetName val="5 KPItable"/>
      <sheetName val="6 FPC bridge"/>
      <sheetName val="Overview(1)"/>
      <sheetName val="SCM(2)"/>
      <sheetName val="Investment(3)"/>
      <sheetName val="Headcount(4)"/>
      <sheetName val="Cost saving projects(5)"/>
      <sheetName val="Expense(6)"/>
      <sheetName val="TORIS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호프"/>
      <sheetName val="추가예산"/>
      <sheetName val="5.전사투자계획종함안"/>
      <sheetName val="산출기준(파견전산실)"/>
      <sheetName val="손익분석"/>
      <sheetName val="98년1.1차"/>
    </sheetNames>
    <sheetDataSet>
      <sheetData sheetId="0" refreshError="1">
        <row r="2">
          <cell r="A2" t="str">
            <v xml:space="preserve"> </v>
          </cell>
          <cell r="I2" t="str">
            <v xml:space="preserve"> '97년  손 익  계 획 </v>
          </cell>
        </row>
        <row r="3">
          <cell r="Q3" t="str">
            <v xml:space="preserve">   작 성 자 : 이  수 한</v>
          </cell>
        </row>
        <row r="4">
          <cell r="Q4" t="str">
            <v xml:space="preserve">   작성일자 : '96.10.16</v>
          </cell>
        </row>
        <row r="5">
          <cell r="A5" t="str">
            <v>DISK NO. : 97-손익F/PLAN97</v>
          </cell>
          <cell r="Q5" t="str">
            <v xml:space="preserve">   단    위 : 천    원</v>
          </cell>
        </row>
        <row r="6">
          <cell r="Q6" t="str">
            <v xml:space="preserve"> </v>
          </cell>
        </row>
        <row r="7">
          <cell r="A7" t="str">
            <v>항  목</v>
          </cell>
          <cell r="B7" t="str">
            <v>세  목</v>
          </cell>
          <cell r="C7" t="str">
            <v>부문</v>
          </cell>
          <cell r="D7" t="str">
            <v>'96년 실적</v>
          </cell>
          <cell r="E7" t="str">
            <v>'96. 1</v>
          </cell>
          <cell r="F7" t="str">
            <v>2</v>
          </cell>
          <cell r="G7" t="str">
            <v>3</v>
          </cell>
          <cell r="H7" t="str">
            <v>4</v>
          </cell>
          <cell r="I7" t="str">
            <v>5</v>
          </cell>
          <cell r="J7" t="str">
            <v>6</v>
          </cell>
          <cell r="K7" t="str">
            <v>7</v>
          </cell>
          <cell r="L7" t="str">
            <v>8</v>
          </cell>
          <cell r="M7" t="str">
            <v>9</v>
          </cell>
          <cell r="N7" t="str">
            <v>10</v>
          </cell>
          <cell r="O7" t="str">
            <v>11</v>
          </cell>
          <cell r="P7" t="str">
            <v>12</v>
          </cell>
          <cell r="Q7" t="str">
            <v>합  계</v>
          </cell>
          <cell r="R7" t="str">
            <v>비    고</v>
          </cell>
        </row>
        <row r="9">
          <cell r="A9" t="str">
            <v>객    실</v>
          </cell>
          <cell r="B9" t="str">
            <v>객실수입</v>
          </cell>
          <cell r="D9">
            <v>1008385</v>
          </cell>
          <cell r="E9">
            <v>91765</v>
          </cell>
          <cell r="F9">
            <v>83758</v>
          </cell>
          <cell r="G9">
            <v>91913</v>
          </cell>
          <cell r="H9">
            <v>95318</v>
          </cell>
          <cell r="I9">
            <v>97171</v>
          </cell>
          <cell r="J9">
            <v>99127</v>
          </cell>
          <cell r="K9">
            <v>99131</v>
          </cell>
          <cell r="L9">
            <v>93224</v>
          </cell>
          <cell r="M9">
            <v>82198</v>
          </cell>
          <cell r="N9">
            <v>91242</v>
          </cell>
          <cell r="O9">
            <v>90355</v>
          </cell>
          <cell r="P9">
            <v>89430</v>
          </cell>
          <cell r="Q9">
            <v>1104632</v>
          </cell>
        </row>
        <row r="10">
          <cell r="A10" t="str">
            <v>식 음 과</v>
          </cell>
          <cell r="B10" t="str">
            <v>식료매출</v>
          </cell>
          <cell r="D10">
            <v>1804472</v>
          </cell>
          <cell r="E10">
            <v>167283</v>
          </cell>
          <cell r="F10">
            <v>165319</v>
          </cell>
          <cell r="G10">
            <v>175307</v>
          </cell>
          <cell r="H10">
            <v>170561</v>
          </cell>
          <cell r="I10">
            <v>168705</v>
          </cell>
          <cell r="J10">
            <v>160431</v>
          </cell>
          <cell r="K10">
            <v>158511</v>
          </cell>
          <cell r="L10">
            <v>140227</v>
          </cell>
          <cell r="M10">
            <v>159595</v>
          </cell>
          <cell r="N10">
            <v>166866</v>
          </cell>
          <cell r="O10">
            <v>175163</v>
          </cell>
          <cell r="P10">
            <v>202230</v>
          </cell>
          <cell r="Q10">
            <v>2010198</v>
          </cell>
          <cell r="R10" t="str">
            <v xml:space="preserve"> </v>
          </cell>
        </row>
        <row r="11">
          <cell r="B11" t="str">
            <v>음료매출</v>
          </cell>
          <cell r="D11">
            <v>252092</v>
          </cell>
          <cell r="E11">
            <v>36098</v>
          </cell>
          <cell r="F11">
            <v>19908</v>
          </cell>
          <cell r="G11">
            <v>25486</v>
          </cell>
          <cell r="H11">
            <v>24654</v>
          </cell>
          <cell r="I11">
            <v>26772</v>
          </cell>
          <cell r="J11">
            <v>20444</v>
          </cell>
          <cell r="K11">
            <v>21229</v>
          </cell>
          <cell r="L11">
            <v>16634</v>
          </cell>
          <cell r="M11">
            <v>24476</v>
          </cell>
          <cell r="N11">
            <v>27024</v>
          </cell>
          <cell r="O11">
            <v>30572</v>
          </cell>
          <cell r="P11">
            <v>36283</v>
          </cell>
          <cell r="Q11">
            <v>309580</v>
          </cell>
          <cell r="R11" t="str">
            <v xml:space="preserve"> </v>
          </cell>
        </row>
        <row r="12">
          <cell r="A12" t="str">
            <v>사 우 나</v>
          </cell>
          <cell r="B12" t="str">
            <v>입장수입</v>
          </cell>
          <cell r="D12">
            <v>348333</v>
          </cell>
          <cell r="E12">
            <v>35052</v>
          </cell>
          <cell r="F12">
            <v>33011</v>
          </cell>
          <cell r="G12">
            <v>34223</v>
          </cell>
          <cell r="H12">
            <v>31638</v>
          </cell>
          <cell r="I12">
            <v>30589</v>
          </cell>
          <cell r="J12">
            <v>29725</v>
          </cell>
          <cell r="K12">
            <v>27188</v>
          </cell>
          <cell r="L12">
            <v>27494</v>
          </cell>
          <cell r="M12">
            <v>30063</v>
          </cell>
          <cell r="N12">
            <v>33954</v>
          </cell>
          <cell r="O12">
            <v>33461</v>
          </cell>
          <cell r="P12">
            <v>33795</v>
          </cell>
          <cell r="Q12">
            <v>380193</v>
          </cell>
        </row>
        <row r="13">
          <cell r="B13" t="str">
            <v>온돌매출</v>
          </cell>
          <cell r="D13">
            <v>25636</v>
          </cell>
          <cell r="E13">
            <v>2575</v>
          </cell>
          <cell r="F13">
            <v>2467</v>
          </cell>
          <cell r="G13">
            <v>2627</v>
          </cell>
          <cell r="H13">
            <v>2602</v>
          </cell>
          <cell r="I13">
            <v>2305</v>
          </cell>
          <cell r="J13">
            <v>1974</v>
          </cell>
          <cell r="K13">
            <v>1725</v>
          </cell>
          <cell r="L13">
            <v>2135</v>
          </cell>
          <cell r="M13">
            <v>2139</v>
          </cell>
          <cell r="N13">
            <v>2465</v>
          </cell>
          <cell r="O13">
            <v>2406</v>
          </cell>
          <cell r="P13">
            <v>2480</v>
          </cell>
          <cell r="Q13">
            <v>27900</v>
          </cell>
        </row>
        <row r="14">
          <cell r="B14" t="str">
            <v>식료매출</v>
          </cell>
          <cell r="D14">
            <v>162260</v>
          </cell>
          <cell r="E14">
            <v>14127</v>
          </cell>
          <cell r="F14">
            <v>13205</v>
          </cell>
          <cell r="G14">
            <v>14524</v>
          </cell>
          <cell r="H14">
            <v>13462</v>
          </cell>
          <cell r="I14">
            <v>12287</v>
          </cell>
          <cell r="J14">
            <v>12691</v>
          </cell>
          <cell r="K14">
            <v>12924</v>
          </cell>
          <cell r="L14">
            <v>12616</v>
          </cell>
          <cell r="M14">
            <v>14965</v>
          </cell>
          <cell r="N14">
            <v>17979</v>
          </cell>
          <cell r="O14">
            <v>17781</v>
          </cell>
          <cell r="P14">
            <v>18375</v>
          </cell>
          <cell r="Q14">
            <v>174936</v>
          </cell>
        </row>
        <row r="15">
          <cell r="B15" t="str">
            <v>음료매출</v>
          </cell>
          <cell r="D15">
            <v>43023</v>
          </cell>
          <cell r="E15">
            <v>4485</v>
          </cell>
          <cell r="F15">
            <v>4166</v>
          </cell>
          <cell r="G15">
            <v>4512</v>
          </cell>
          <cell r="H15">
            <v>4255</v>
          </cell>
          <cell r="I15">
            <v>4195</v>
          </cell>
          <cell r="J15">
            <v>4822</v>
          </cell>
          <cell r="K15">
            <v>3232</v>
          </cell>
          <cell r="L15">
            <v>4058</v>
          </cell>
          <cell r="M15">
            <v>4817</v>
          </cell>
          <cell r="N15">
            <v>4974</v>
          </cell>
          <cell r="O15">
            <v>4885</v>
          </cell>
          <cell r="P15">
            <v>5058</v>
          </cell>
          <cell r="Q15">
            <v>53459</v>
          </cell>
        </row>
        <row r="16">
          <cell r="B16" t="str">
            <v>소    계</v>
          </cell>
          <cell r="D16">
            <v>579252</v>
          </cell>
          <cell r="E16">
            <v>56239</v>
          </cell>
          <cell r="F16">
            <v>52849</v>
          </cell>
          <cell r="G16">
            <v>55886</v>
          </cell>
          <cell r="H16">
            <v>51957</v>
          </cell>
          <cell r="I16">
            <v>49376</v>
          </cell>
          <cell r="J16">
            <v>49212</v>
          </cell>
          <cell r="K16">
            <v>45069</v>
          </cell>
          <cell r="L16">
            <v>46303</v>
          </cell>
          <cell r="M16">
            <v>51984</v>
          </cell>
          <cell r="N16">
            <v>59372</v>
          </cell>
          <cell r="O16">
            <v>58533</v>
          </cell>
          <cell r="P16">
            <v>59708</v>
          </cell>
          <cell r="Q16">
            <v>636488</v>
          </cell>
        </row>
        <row r="18">
          <cell r="A18" t="str">
            <v>호 텔   영 업   매 출 액</v>
          </cell>
          <cell r="D18">
            <v>3644201</v>
          </cell>
          <cell r="E18">
            <v>351385</v>
          </cell>
          <cell r="F18">
            <v>321834</v>
          </cell>
          <cell r="G18">
            <v>348592</v>
          </cell>
          <cell r="H18">
            <v>342490</v>
          </cell>
          <cell r="I18">
            <v>342024</v>
          </cell>
          <cell r="J18">
            <v>329214</v>
          </cell>
          <cell r="K18">
            <v>323940</v>
          </cell>
          <cell r="L18">
            <v>296388</v>
          </cell>
          <cell r="M18">
            <v>318253</v>
          </cell>
          <cell r="N18">
            <v>344504</v>
          </cell>
          <cell r="O18">
            <v>354623</v>
          </cell>
          <cell r="P18">
            <v>387651</v>
          </cell>
          <cell r="Q18">
            <v>4060898</v>
          </cell>
        </row>
        <row r="20">
          <cell r="A20" t="str">
            <v>기 타 수 입</v>
          </cell>
          <cell r="B20" t="str">
            <v>봉사료 수 입</v>
          </cell>
          <cell r="D20">
            <v>330850</v>
          </cell>
          <cell r="E20">
            <v>31633</v>
          </cell>
          <cell r="F20">
            <v>28882</v>
          </cell>
          <cell r="G20">
            <v>31437</v>
          </cell>
          <cell r="H20">
            <v>31085</v>
          </cell>
          <cell r="I20">
            <v>31144</v>
          </cell>
          <cell r="J20">
            <v>29949</v>
          </cell>
          <cell r="K20">
            <v>29675</v>
          </cell>
          <cell r="L20">
            <v>26889</v>
          </cell>
          <cell r="M20">
            <v>28819</v>
          </cell>
          <cell r="N20">
            <v>31055</v>
          </cell>
          <cell r="O20">
            <v>32116</v>
          </cell>
          <cell r="P20">
            <v>35386</v>
          </cell>
          <cell r="Q20">
            <v>368070</v>
          </cell>
        </row>
        <row r="21">
          <cell r="B21" t="str">
            <v>연회장 렌 탈</v>
          </cell>
          <cell r="C21" t="str">
            <v xml:space="preserve"> </v>
          </cell>
          <cell r="D21">
            <v>120957</v>
          </cell>
          <cell r="E21">
            <v>10208.9</v>
          </cell>
          <cell r="F21">
            <v>12433.2</v>
          </cell>
          <cell r="G21">
            <v>15450.5</v>
          </cell>
          <cell r="H21">
            <v>12320.1</v>
          </cell>
          <cell r="I21">
            <v>14434.2</v>
          </cell>
          <cell r="J21">
            <v>17009.2</v>
          </cell>
          <cell r="K21">
            <v>11137.5</v>
          </cell>
          <cell r="L21">
            <v>12607.650000000001</v>
          </cell>
          <cell r="M21">
            <v>14667.750000000002</v>
          </cell>
          <cell r="N21">
            <v>13439.25</v>
          </cell>
          <cell r="O21">
            <v>11269.800000000001</v>
          </cell>
          <cell r="P21">
            <v>8997.75</v>
          </cell>
          <cell r="Q21">
            <v>153975.79999999999</v>
          </cell>
        </row>
        <row r="22">
          <cell r="B22" t="str">
            <v>세 탁  수 입</v>
          </cell>
          <cell r="D22">
            <v>5332</v>
          </cell>
          <cell r="E22">
            <v>710</v>
          </cell>
          <cell r="F22">
            <v>710</v>
          </cell>
          <cell r="G22">
            <v>710</v>
          </cell>
          <cell r="H22">
            <v>710</v>
          </cell>
          <cell r="I22">
            <v>710</v>
          </cell>
          <cell r="J22">
            <v>710</v>
          </cell>
          <cell r="K22">
            <v>710</v>
          </cell>
          <cell r="L22">
            <v>710</v>
          </cell>
          <cell r="M22">
            <v>710</v>
          </cell>
          <cell r="N22">
            <v>710</v>
          </cell>
          <cell r="O22">
            <v>710</v>
          </cell>
          <cell r="P22">
            <v>710</v>
          </cell>
          <cell r="Q22">
            <v>8520</v>
          </cell>
          <cell r="R22" t="str">
            <v xml:space="preserve"> </v>
          </cell>
        </row>
        <row r="23">
          <cell r="B23" t="str">
            <v>전선료 수 입</v>
          </cell>
          <cell r="D23">
            <v>28405</v>
          </cell>
          <cell r="E23">
            <v>3400</v>
          </cell>
          <cell r="F23">
            <v>3400</v>
          </cell>
          <cell r="G23">
            <v>3400</v>
          </cell>
          <cell r="H23">
            <v>3400</v>
          </cell>
          <cell r="I23">
            <v>3400</v>
          </cell>
          <cell r="J23">
            <v>3400</v>
          </cell>
          <cell r="K23">
            <v>3400</v>
          </cell>
          <cell r="L23">
            <v>3400</v>
          </cell>
          <cell r="M23">
            <v>3400</v>
          </cell>
          <cell r="N23">
            <v>3400</v>
          </cell>
          <cell r="O23">
            <v>3400</v>
          </cell>
          <cell r="P23">
            <v>3400</v>
          </cell>
          <cell r="Q23">
            <v>40800</v>
          </cell>
          <cell r="R23" t="str">
            <v xml:space="preserve"> </v>
          </cell>
        </row>
        <row r="24">
          <cell r="B24" t="str">
            <v>건물수입</v>
          </cell>
          <cell r="C24" t="str">
            <v>임대</v>
          </cell>
          <cell r="D24">
            <v>46208</v>
          </cell>
          <cell r="E24">
            <v>3000</v>
          </cell>
          <cell r="F24">
            <v>3000</v>
          </cell>
          <cell r="G24">
            <v>3000</v>
          </cell>
          <cell r="H24">
            <v>3000</v>
          </cell>
          <cell r="I24">
            <v>3000</v>
          </cell>
          <cell r="J24">
            <v>3000</v>
          </cell>
          <cell r="K24">
            <v>3000</v>
          </cell>
          <cell r="L24">
            <v>3000</v>
          </cell>
          <cell r="M24">
            <v>3000</v>
          </cell>
          <cell r="N24">
            <v>3000</v>
          </cell>
          <cell r="O24">
            <v>3000</v>
          </cell>
          <cell r="P24">
            <v>3000</v>
          </cell>
          <cell r="Q24">
            <v>36000</v>
          </cell>
        </row>
        <row r="25">
          <cell r="B25" t="str">
            <v xml:space="preserve">    〃     전기수도</v>
          </cell>
          <cell r="D25">
            <v>211243</v>
          </cell>
          <cell r="E25">
            <v>18003.7</v>
          </cell>
          <cell r="F25">
            <v>18429.400000000001</v>
          </cell>
          <cell r="G25">
            <v>18727.5</v>
          </cell>
          <cell r="H25">
            <v>17587.900000000001</v>
          </cell>
          <cell r="I25">
            <v>15548.500000000002</v>
          </cell>
          <cell r="J25">
            <v>16492.300000000003</v>
          </cell>
          <cell r="K25">
            <v>24285.800000000003</v>
          </cell>
          <cell r="L25">
            <v>25060.2</v>
          </cell>
          <cell r="M25">
            <v>27574.800000000003</v>
          </cell>
          <cell r="N25">
            <v>20328</v>
          </cell>
          <cell r="O25">
            <v>15730.000000000002</v>
          </cell>
          <cell r="P25">
            <v>16456</v>
          </cell>
          <cell r="Q25">
            <v>234224.10000000003</v>
          </cell>
          <cell r="R25" t="str">
            <v xml:space="preserve"> </v>
          </cell>
        </row>
        <row r="26">
          <cell r="B26" t="str">
            <v>담배판매수입</v>
          </cell>
          <cell r="D26">
            <v>28905</v>
          </cell>
          <cell r="E26">
            <v>3237</v>
          </cell>
          <cell r="F26">
            <v>3034.5</v>
          </cell>
          <cell r="G26">
            <v>3034.5</v>
          </cell>
          <cell r="H26">
            <v>2925</v>
          </cell>
          <cell r="I26">
            <v>2175</v>
          </cell>
          <cell r="J26">
            <v>2659.5</v>
          </cell>
          <cell r="K26">
            <v>2055</v>
          </cell>
          <cell r="L26">
            <v>2113.5</v>
          </cell>
          <cell r="M26">
            <v>1996.5</v>
          </cell>
          <cell r="N26">
            <v>2425.5</v>
          </cell>
          <cell r="O26">
            <v>2425.5</v>
          </cell>
          <cell r="P26">
            <v>2425.5</v>
          </cell>
          <cell r="Q26">
            <v>30507</v>
          </cell>
        </row>
        <row r="27">
          <cell r="B27" t="str">
            <v>부가 수입</v>
          </cell>
          <cell r="C27" t="str">
            <v>객실</v>
          </cell>
          <cell r="D27" t="e">
            <v>#REF!</v>
          </cell>
          <cell r="E27">
            <v>734</v>
          </cell>
          <cell r="F27">
            <v>670</v>
          </cell>
          <cell r="G27">
            <v>735</v>
          </cell>
          <cell r="H27">
            <v>763</v>
          </cell>
          <cell r="I27">
            <v>777</v>
          </cell>
          <cell r="J27">
            <v>793</v>
          </cell>
          <cell r="K27">
            <v>793</v>
          </cell>
          <cell r="L27">
            <v>746</v>
          </cell>
          <cell r="M27">
            <v>658</v>
          </cell>
          <cell r="N27">
            <v>730</v>
          </cell>
          <cell r="O27">
            <v>723</v>
          </cell>
          <cell r="P27">
            <v>715</v>
          </cell>
          <cell r="Q27">
            <v>8837</v>
          </cell>
          <cell r="R27" t="str">
            <v>객실수입×0.8%</v>
          </cell>
        </row>
        <row r="28">
          <cell r="C28" t="str">
            <v>SAUNA</v>
          </cell>
          <cell r="D28" t="e">
            <v>#REF!</v>
          </cell>
          <cell r="E28">
            <v>1402</v>
          </cell>
          <cell r="F28">
            <v>1320</v>
          </cell>
          <cell r="G28">
            <v>1369</v>
          </cell>
          <cell r="H28">
            <v>1266</v>
          </cell>
          <cell r="I28">
            <v>1224</v>
          </cell>
          <cell r="J28">
            <v>1189</v>
          </cell>
          <cell r="K28">
            <v>1088</v>
          </cell>
          <cell r="L28">
            <v>1100</v>
          </cell>
          <cell r="M28">
            <v>1203</v>
          </cell>
          <cell r="N28">
            <v>1358</v>
          </cell>
          <cell r="O28">
            <v>1338</v>
          </cell>
          <cell r="P28">
            <v>1352</v>
          </cell>
          <cell r="Q28">
            <v>15209</v>
          </cell>
          <cell r="R28" t="str">
            <v>입장수입×4.0%</v>
          </cell>
        </row>
        <row r="29">
          <cell r="C29" t="str">
            <v>연회</v>
          </cell>
          <cell r="D29" t="e">
            <v>#REF!</v>
          </cell>
          <cell r="E29">
            <v>1885</v>
          </cell>
          <cell r="F29">
            <v>1116</v>
          </cell>
          <cell r="G29">
            <v>1147</v>
          </cell>
          <cell r="H29">
            <v>1144</v>
          </cell>
          <cell r="I29">
            <v>1241</v>
          </cell>
          <cell r="J29">
            <v>1044</v>
          </cell>
          <cell r="K29">
            <v>778</v>
          </cell>
          <cell r="L29">
            <v>393</v>
          </cell>
          <cell r="M29">
            <v>923</v>
          </cell>
          <cell r="N29">
            <v>1372</v>
          </cell>
          <cell r="O29">
            <v>1509</v>
          </cell>
          <cell r="P29">
            <v>2085</v>
          </cell>
          <cell r="Q29">
            <v>14637</v>
          </cell>
          <cell r="R29" t="str">
            <v>연회수입×3.0%</v>
          </cell>
        </row>
        <row r="31">
          <cell r="B31" t="str">
            <v xml:space="preserve">            소   계</v>
          </cell>
          <cell r="D31">
            <v>40860</v>
          </cell>
          <cell r="E31">
            <v>4342.68</v>
          </cell>
          <cell r="F31">
            <v>3292.36</v>
          </cell>
          <cell r="G31">
            <v>3446.0600000000004</v>
          </cell>
          <cell r="H31">
            <v>3363.38</v>
          </cell>
          <cell r="I31">
            <v>3468.94</v>
          </cell>
          <cell r="J31">
            <v>3268.0800000000004</v>
          </cell>
          <cell r="K31">
            <v>2871.7200000000003</v>
          </cell>
          <cell r="L31">
            <v>2418.1200000000003</v>
          </cell>
          <cell r="M31">
            <v>3006.7200000000003</v>
          </cell>
          <cell r="N31">
            <v>3702.2000000000003</v>
          </cell>
          <cell r="O31">
            <v>3819.9</v>
          </cell>
          <cell r="P31">
            <v>4484.16</v>
          </cell>
          <cell r="Q31">
            <v>41484.320000000007</v>
          </cell>
        </row>
        <row r="33">
          <cell r="A33" t="str">
            <v>기  타  매  출   합  계</v>
          </cell>
          <cell r="D33">
            <v>812760</v>
          </cell>
          <cell r="E33">
            <v>74535.28</v>
          </cell>
          <cell r="F33">
            <v>73181.460000000006</v>
          </cell>
          <cell r="G33">
            <v>79205.56</v>
          </cell>
          <cell r="H33">
            <v>74391.38</v>
          </cell>
          <cell r="I33">
            <v>73880.639999999999</v>
          </cell>
          <cell r="J33">
            <v>76488.08</v>
          </cell>
          <cell r="K33">
            <v>77135.02</v>
          </cell>
          <cell r="L33">
            <v>76198.47</v>
          </cell>
          <cell r="M33">
            <v>83174.77</v>
          </cell>
          <cell r="N33">
            <v>78059.95</v>
          </cell>
          <cell r="O33">
            <v>72471.199999999997</v>
          </cell>
          <cell r="P33">
            <v>74859.41</v>
          </cell>
          <cell r="Q33">
            <v>913581.2200000002</v>
          </cell>
        </row>
        <row r="34">
          <cell r="Q34" t="str">
            <v xml:space="preserve"> </v>
          </cell>
        </row>
        <row r="36">
          <cell r="A36" t="str">
            <v>매   출   액     합  계</v>
          </cell>
          <cell r="D36">
            <v>4456961</v>
          </cell>
          <cell r="E36">
            <v>425920.28</v>
          </cell>
          <cell r="F36">
            <v>395015.46</v>
          </cell>
          <cell r="G36">
            <v>427797.56</v>
          </cell>
          <cell r="H36">
            <v>416881.38</v>
          </cell>
          <cell r="I36">
            <v>415904.64</v>
          </cell>
          <cell r="J36">
            <v>405702.08</v>
          </cell>
          <cell r="K36">
            <v>401075.02</v>
          </cell>
          <cell r="L36">
            <v>372586.47</v>
          </cell>
          <cell r="M36">
            <v>401427.77</v>
          </cell>
          <cell r="N36">
            <v>422563.95</v>
          </cell>
          <cell r="O36">
            <v>427094.2</v>
          </cell>
          <cell r="P36">
            <v>462510.41000000003</v>
          </cell>
          <cell r="Q36">
            <v>4974479.2200000007</v>
          </cell>
        </row>
        <row r="38">
          <cell r="A38" t="str">
            <v>재료비</v>
          </cell>
          <cell r="B38" t="str">
            <v>식료 재료비</v>
          </cell>
          <cell r="C38" t="str">
            <v xml:space="preserve"> </v>
          </cell>
          <cell r="D38" t="e">
            <v>#REF!</v>
          </cell>
          <cell r="E38">
            <v>67122</v>
          </cell>
          <cell r="F38">
            <v>66054</v>
          </cell>
          <cell r="G38">
            <v>70237</v>
          </cell>
          <cell r="H38">
            <v>68089</v>
          </cell>
          <cell r="I38">
            <v>66967</v>
          </cell>
          <cell r="J38">
            <v>64055</v>
          </cell>
          <cell r="K38">
            <v>63431</v>
          </cell>
          <cell r="L38">
            <v>56552</v>
          </cell>
          <cell r="M38">
            <v>62842</v>
          </cell>
          <cell r="N38">
            <v>66544</v>
          </cell>
          <cell r="O38">
            <v>71339</v>
          </cell>
          <cell r="P38">
            <v>79418</v>
          </cell>
          <cell r="Q38">
            <v>802650</v>
          </cell>
        </row>
        <row r="39">
          <cell r="B39" t="str">
            <v>음료 재료비</v>
          </cell>
          <cell r="D39" t="e">
            <v>#REF!</v>
          </cell>
          <cell r="E39">
            <v>8522</v>
          </cell>
          <cell r="F39">
            <v>5056</v>
          </cell>
          <cell r="G39">
            <v>6300</v>
          </cell>
          <cell r="H39">
            <v>6071</v>
          </cell>
          <cell r="I39">
            <v>6503</v>
          </cell>
          <cell r="J39">
            <v>5306</v>
          </cell>
          <cell r="K39">
            <v>5137</v>
          </cell>
          <cell r="L39">
            <v>4345</v>
          </cell>
          <cell r="M39">
            <v>6152</v>
          </cell>
          <cell r="N39">
            <v>6720</v>
          </cell>
          <cell r="O39">
            <v>7446</v>
          </cell>
          <cell r="P39">
            <v>8682</v>
          </cell>
          <cell r="Q39">
            <v>76240</v>
          </cell>
        </row>
        <row r="40">
          <cell r="A40" t="str">
            <v>재료비</v>
          </cell>
          <cell r="B40" t="str">
            <v>소      계</v>
          </cell>
          <cell r="C40" t="str">
            <v xml:space="preserve"> </v>
          </cell>
          <cell r="D40">
            <v>817628</v>
          </cell>
          <cell r="E40">
            <v>75644</v>
          </cell>
          <cell r="F40">
            <v>71110</v>
          </cell>
          <cell r="G40">
            <v>76537</v>
          </cell>
          <cell r="H40">
            <v>74160</v>
          </cell>
          <cell r="I40">
            <v>73470</v>
          </cell>
          <cell r="J40">
            <v>69361</v>
          </cell>
          <cell r="K40">
            <v>68568</v>
          </cell>
          <cell r="L40">
            <v>60897</v>
          </cell>
          <cell r="M40">
            <v>68994</v>
          </cell>
          <cell r="N40">
            <v>73264</v>
          </cell>
          <cell r="O40">
            <v>78785</v>
          </cell>
          <cell r="P40">
            <v>88100</v>
          </cell>
          <cell r="Q40">
            <v>878890</v>
          </cell>
          <cell r="R40" t="str">
            <v xml:space="preserve"> </v>
          </cell>
        </row>
        <row r="41">
          <cell r="A41" t="str">
            <v>노무비</v>
          </cell>
          <cell r="B41" t="str">
            <v>소      계</v>
          </cell>
          <cell r="C41" t="str">
            <v xml:space="preserve"> </v>
          </cell>
          <cell r="D41" t="e">
            <v>#REF!</v>
          </cell>
          <cell r="E41">
            <v>4459.84</v>
          </cell>
          <cell r="F41">
            <v>5700</v>
          </cell>
          <cell r="G41">
            <v>4459.84</v>
          </cell>
          <cell r="H41">
            <v>4460</v>
          </cell>
          <cell r="I41">
            <v>4460</v>
          </cell>
          <cell r="J41">
            <v>4460</v>
          </cell>
          <cell r="K41">
            <v>4600</v>
          </cell>
          <cell r="L41">
            <v>4600</v>
          </cell>
          <cell r="M41">
            <v>4600</v>
          </cell>
          <cell r="N41">
            <v>4600</v>
          </cell>
          <cell r="O41">
            <v>4600</v>
          </cell>
          <cell r="P41">
            <v>4600</v>
          </cell>
          <cell r="Q41">
            <v>55599.68</v>
          </cell>
        </row>
        <row r="42">
          <cell r="B42" t="str">
            <v>소      계</v>
          </cell>
          <cell r="C42" t="str">
            <v xml:space="preserve"> </v>
          </cell>
          <cell r="D42" t="e">
            <v>#REF!</v>
          </cell>
          <cell r="G42">
            <v>1240</v>
          </cell>
          <cell r="J42">
            <v>1240</v>
          </cell>
          <cell r="M42">
            <v>1240</v>
          </cell>
          <cell r="P42">
            <v>2034</v>
          </cell>
          <cell r="Q42">
            <v>5754</v>
          </cell>
        </row>
        <row r="43">
          <cell r="B43" t="str">
            <v>소      계</v>
          </cell>
          <cell r="C43" t="str">
            <v xml:space="preserve"> </v>
          </cell>
          <cell r="D43" t="e">
            <v>#REF!</v>
          </cell>
          <cell r="J43">
            <v>2900</v>
          </cell>
          <cell r="K43">
            <v>-2900</v>
          </cell>
          <cell r="P43">
            <v>3000</v>
          </cell>
          <cell r="Q43">
            <v>3000</v>
          </cell>
        </row>
        <row r="44">
          <cell r="B44" t="str">
            <v>소      계</v>
          </cell>
          <cell r="C44" t="str">
            <v xml:space="preserve"> </v>
          </cell>
          <cell r="D44" t="e">
            <v>#REF!</v>
          </cell>
          <cell r="J44">
            <v>3000</v>
          </cell>
          <cell r="K44">
            <v>-3000</v>
          </cell>
          <cell r="P44">
            <v>3100</v>
          </cell>
          <cell r="Q44">
            <v>3100</v>
          </cell>
          <cell r="R44" t="str">
            <v xml:space="preserve"> </v>
          </cell>
        </row>
        <row r="45">
          <cell r="A45" t="str">
            <v>노무비</v>
          </cell>
          <cell r="B45" t="str">
            <v>소      계</v>
          </cell>
          <cell r="C45" t="str">
            <v xml:space="preserve"> </v>
          </cell>
          <cell r="D45">
            <v>65420</v>
          </cell>
          <cell r="E45">
            <v>4459.84</v>
          </cell>
          <cell r="F45">
            <v>5700</v>
          </cell>
          <cell r="G45">
            <v>5699.84</v>
          </cell>
          <cell r="H45">
            <v>4460</v>
          </cell>
          <cell r="I45">
            <v>4460</v>
          </cell>
          <cell r="J45">
            <v>11600</v>
          </cell>
          <cell r="K45">
            <v>-1300</v>
          </cell>
          <cell r="L45">
            <v>4600</v>
          </cell>
          <cell r="M45">
            <v>5840</v>
          </cell>
          <cell r="N45">
            <v>4600</v>
          </cell>
          <cell r="O45">
            <v>4600</v>
          </cell>
          <cell r="P45">
            <v>12734</v>
          </cell>
          <cell r="Q45">
            <v>67453.679999999993</v>
          </cell>
        </row>
        <row r="46">
          <cell r="A46" t="str">
            <v>외주용역비</v>
          </cell>
          <cell r="B46" t="str">
            <v>소      계</v>
          </cell>
          <cell r="C46" t="str">
            <v xml:space="preserve"> </v>
          </cell>
          <cell r="D46" t="e">
            <v>#REF!</v>
          </cell>
          <cell r="E46">
            <v>61339</v>
          </cell>
          <cell r="F46">
            <v>68715</v>
          </cell>
          <cell r="G46">
            <v>66034</v>
          </cell>
          <cell r="H46">
            <v>64587</v>
          </cell>
          <cell r="I46">
            <v>67771</v>
          </cell>
          <cell r="J46">
            <v>66456</v>
          </cell>
          <cell r="K46">
            <v>64595</v>
          </cell>
          <cell r="L46">
            <v>61948</v>
          </cell>
          <cell r="M46">
            <v>63366</v>
          </cell>
          <cell r="N46">
            <v>65246</v>
          </cell>
          <cell r="O46">
            <v>65243</v>
          </cell>
          <cell r="P46">
            <v>65249</v>
          </cell>
          <cell r="Q46">
            <v>780549</v>
          </cell>
          <cell r="R46" t="str">
            <v>'95실적10%↑</v>
          </cell>
        </row>
        <row r="47">
          <cell r="B47" t="str">
            <v>소      계</v>
          </cell>
          <cell r="C47" t="str">
            <v xml:space="preserve"> </v>
          </cell>
          <cell r="D47" t="e">
            <v>#REF!</v>
          </cell>
          <cell r="G47">
            <v>72574</v>
          </cell>
          <cell r="J47">
            <v>73928</v>
          </cell>
          <cell r="M47">
            <v>70425</v>
          </cell>
          <cell r="P47">
            <v>73920</v>
          </cell>
          <cell r="Q47">
            <v>290847</v>
          </cell>
          <cell r="R47" t="str">
            <v>(최저임금.정기승호반영)</v>
          </cell>
        </row>
        <row r="48">
          <cell r="B48" t="str">
            <v>소      계</v>
          </cell>
          <cell r="C48" t="str">
            <v xml:space="preserve"> </v>
          </cell>
          <cell r="D48" t="e">
            <v>#REF!</v>
          </cell>
          <cell r="E48">
            <v>1700</v>
          </cell>
          <cell r="F48">
            <v>1500</v>
          </cell>
          <cell r="G48">
            <v>400</v>
          </cell>
          <cell r="H48">
            <v>400</v>
          </cell>
          <cell r="I48">
            <v>400</v>
          </cell>
          <cell r="J48">
            <v>1500</v>
          </cell>
          <cell r="K48">
            <v>1500</v>
          </cell>
          <cell r="L48">
            <v>1500</v>
          </cell>
          <cell r="M48">
            <v>400</v>
          </cell>
          <cell r="N48">
            <v>1000</v>
          </cell>
          <cell r="O48">
            <v>1500</v>
          </cell>
          <cell r="P48">
            <v>1700</v>
          </cell>
          <cell r="Q48">
            <v>13500</v>
          </cell>
          <cell r="R48" t="str">
            <v>일용직/아르바이트</v>
          </cell>
        </row>
        <row r="49">
          <cell r="B49" t="str">
            <v>소      계</v>
          </cell>
          <cell r="C49" t="str">
            <v xml:space="preserve"> </v>
          </cell>
          <cell r="D49" t="e">
            <v>#REF!</v>
          </cell>
          <cell r="E49">
            <v>1338</v>
          </cell>
          <cell r="F49">
            <v>1462</v>
          </cell>
          <cell r="G49">
            <v>1460</v>
          </cell>
          <cell r="H49">
            <v>1428</v>
          </cell>
          <cell r="I49">
            <v>1475</v>
          </cell>
          <cell r="J49">
            <v>1442</v>
          </cell>
          <cell r="K49">
            <v>1404</v>
          </cell>
          <cell r="L49">
            <v>1324</v>
          </cell>
          <cell r="M49">
            <v>1382</v>
          </cell>
          <cell r="N49">
            <v>1444</v>
          </cell>
          <cell r="O49">
            <v>1460</v>
          </cell>
          <cell r="P49">
            <v>1509</v>
          </cell>
          <cell r="Q49">
            <v>17128</v>
          </cell>
          <cell r="R49" t="str">
            <v>급료+봉사료1.5%</v>
          </cell>
        </row>
        <row r="50">
          <cell r="B50" t="str">
            <v>소      계</v>
          </cell>
          <cell r="C50" t="str">
            <v xml:space="preserve"> </v>
          </cell>
          <cell r="D50" t="e">
            <v>#REF!</v>
          </cell>
          <cell r="E50">
            <v>2212</v>
          </cell>
          <cell r="F50">
            <v>2275</v>
          </cell>
          <cell r="G50">
            <v>2222</v>
          </cell>
          <cell r="H50">
            <v>2648</v>
          </cell>
          <cell r="I50">
            <v>2680</v>
          </cell>
          <cell r="J50">
            <v>2656</v>
          </cell>
          <cell r="K50">
            <v>2519</v>
          </cell>
          <cell r="L50">
            <v>2501</v>
          </cell>
          <cell r="M50">
            <v>2382</v>
          </cell>
          <cell r="N50">
            <v>2282</v>
          </cell>
          <cell r="O50">
            <v>2284</v>
          </cell>
          <cell r="P50">
            <v>2367</v>
          </cell>
          <cell r="Q50">
            <v>29028</v>
          </cell>
        </row>
        <row r="51">
          <cell r="B51" t="str">
            <v>소      계</v>
          </cell>
          <cell r="C51" t="str">
            <v xml:space="preserve"> </v>
          </cell>
          <cell r="D51" t="e">
            <v>#REF!</v>
          </cell>
          <cell r="E51">
            <v>462</v>
          </cell>
          <cell r="F51">
            <v>487</v>
          </cell>
          <cell r="G51">
            <v>849</v>
          </cell>
          <cell r="H51">
            <v>476</v>
          </cell>
          <cell r="I51">
            <v>491</v>
          </cell>
          <cell r="J51">
            <v>850</v>
          </cell>
          <cell r="K51">
            <v>468</v>
          </cell>
          <cell r="L51">
            <v>426</v>
          </cell>
          <cell r="M51">
            <v>813</v>
          </cell>
          <cell r="N51">
            <v>481</v>
          </cell>
          <cell r="O51">
            <v>486</v>
          </cell>
          <cell r="P51">
            <v>872</v>
          </cell>
          <cell r="Q51">
            <v>7161</v>
          </cell>
          <cell r="R51" t="str">
            <v>급료+봉사료+상여5%</v>
          </cell>
        </row>
        <row r="52">
          <cell r="B52" t="str">
            <v>소      계</v>
          </cell>
          <cell r="C52" t="str">
            <v xml:space="preserve"> </v>
          </cell>
          <cell r="D52" t="e">
            <v>#REF!</v>
          </cell>
          <cell r="E52">
            <v>3515</v>
          </cell>
          <cell r="F52">
            <v>3219</v>
          </cell>
          <cell r="G52">
            <v>3485</v>
          </cell>
          <cell r="H52">
            <v>3424</v>
          </cell>
          <cell r="I52">
            <v>3420</v>
          </cell>
          <cell r="J52">
            <v>3292</v>
          </cell>
          <cell r="K52">
            <v>3240</v>
          </cell>
          <cell r="L52">
            <v>2963</v>
          </cell>
          <cell r="M52">
            <v>3199</v>
          </cell>
          <cell r="N52">
            <v>3445</v>
          </cell>
          <cell r="O52">
            <v>3546</v>
          </cell>
          <cell r="P52">
            <v>3876</v>
          </cell>
          <cell r="Q52">
            <v>40624</v>
          </cell>
          <cell r="R52" t="str">
            <v>영업매출×1%</v>
          </cell>
        </row>
        <row r="53">
          <cell r="B53" t="str">
            <v>소      계</v>
          </cell>
          <cell r="C53" t="str">
            <v xml:space="preserve"> </v>
          </cell>
          <cell r="D53" t="e">
            <v>#REF!</v>
          </cell>
          <cell r="E53">
            <v>13867</v>
          </cell>
          <cell r="F53">
            <v>1281</v>
          </cell>
          <cell r="G53">
            <v>1000</v>
          </cell>
          <cell r="H53">
            <v>1805</v>
          </cell>
          <cell r="I53">
            <v>1000</v>
          </cell>
          <cell r="J53">
            <v>3621</v>
          </cell>
          <cell r="K53">
            <v>5066</v>
          </cell>
          <cell r="L53">
            <v>2396</v>
          </cell>
          <cell r="M53">
            <v>6180</v>
          </cell>
          <cell r="N53">
            <v>1871</v>
          </cell>
          <cell r="O53">
            <v>4441</v>
          </cell>
          <cell r="P53">
            <v>1954</v>
          </cell>
          <cell r="Q53">
            <v>44482</v>
          </cell>
        </row>
        <row r="54">
          <cell r="B54" t="str">
            <v>소      계</v>
          </cell>
          <cell r="C54" t="str">
            <v xml:space="preserve"> </v>
          </cell>
          <cell r="D54" t="e">
            <v>#REF!</v>
          </cell>
          <cell r="E54">
            <v>250</v>
          </cell>
          <cell r="F54">
            <v>250</v>
          </cell>
          <cell r="G54">
            <v>250</v>
          </cell>
          <cell r="H54">
            <v>250</v>
          </cell>
          <cell r="I54">
            <v>250</v>
          </cell>
          <cell r="J54">
            <v>250</v>
          </cell>
          <cell r="K54">
            <v>250</v>
          </cell>
          <cell r="L54">
            <v>250</v>
          </cell>
          <cell r="M54">
            <v>250</v>
          </cell>
          <cell r="N54">
            <v>250</v>
          </cell>
          <cell r="O54">
            <v>250</v>
          </cell>
          <cell r="P54">
            <v>250</v>
          </cell>
          <cell r="Q54">
            <v>3000</v>
          </cell>
        </row>
        <row r="55">
          <cell r="B55" t="str">
            <v>소      계</v>
          </cell>
          <cell r="C55" t="str">
            <v xml:space="preserve"> </v>
          </cell>
          <cell r="D55" t="e">
            <v>#REF!</v>
          </cell>
          <cell r="E55">
            <v>22798</v>
          </cell>
          <cell r="F55">
            <v>115</v>
          </cell>
          <cell r="G55">
            <v>90</v>
          </cell>
          <cell r="H55">
            <v>138</v>
          </cell>
          <cell r="I55">
            <v>90</v>
          </cell>
          <cell r="J55">
            <v>270</v>
          </cell>
          <cell r="K55">
            <v>500</v>
          </cell>
          <cell r="L55">
            <v>150</v>
          </cell>
          <cell r="M55">
            <v>550</v>
          </cell>
          <cell r="N55">
            <v>143</v>
          </cell>
          <cell r="O55">
            <v>450</v>
          </cell>
          <cell r="P55">
            <v>170</v>
          </cell>
          <cell r="Q55">
            <v>25464</v>
          </cell>
          <cell r="R55" t="str">
            <v xml:space="preserve"> </v>
          </cell>
        </row>
        <row r="56">
          <cell r="B56" t="str">
            <v>소      계</v>
          </cell>
          <cell r="C56" t="str">
            <v xml:space="preserve"> </v>
          </cell>
          <cell r="D56" t="e">
            <v>#REF!</v>
          </cell>
          <cell r="E56">
            <v>11350</v>
          </cell>
          <cell r="F56">
            <v>110</v>
          </cell>
          <cell r="G56">
            <v>110</v>
          </cell>
          <cell r="H56">
            <v>110</v>
          </cell>
          <cell r="I56">
            <v>110</v>
          </cell>
          <cell r="J56">
            <v>110</v>
          </cell>
          <cell r="K56">
            <v>110</v>
          </cell>
          <cell r="L56">
            <v>110</v>
          </cell>
          <cell r="M56">
            <v>110</v>
          </cell>
          <cell r="N56">
            <v>110</v>
          </cell>
          <cell r="O56">
            <v>110</v>
          </cell>
          <cell r="P56">
            <v>110</v>
          </cell>
          <cell r="Q56">
            <v>12560</v>
          </cell>
          <cell r="R56" t="str">
            <v>안전.보험관리대행료</v>
          </cell>
        </row>
        <row r="57">
          <cell r="B57" t="str">
            <v>소      계</v>
          </cell>
          <cell r="C57" t="str">
            <v xml:space="preserve"> </v>
          </cell>
          <cell r="D57" t="e">
            <v>#REF!</v>
          </cell>
          <cell r="E57">
            <v>70</v>
          </cell>
          <cell r="F57">
            <v>70</v>
          </cell>
          <cell r="G57">
            <v>70</v>
          </cell>
          <cell r="H57">
            <v>70</v>
          </cell>
          <cell r="I57">
            <v>70</v>
          </cell>
          <cell r="J57">
            <v>70</v>
          </cell>
          <cell r="K57">
            <v>70</v>
          </cell>
          <cell r="L57">
            <v>70</v>
          </cell>
          <cell r="M57">
            <v>70</v>
          </cell>
          <cell r="N57">
            <v>70</v>
          </cell>
          <cell r="O57">
            <v>70</v>
          </cell>
          <cell r="P57">
            <v>70</v>
          </cell>
          <cell r="Q57">
            <v>840</v>
          </cell>
        </row>
        <row r="58">
          <cell r="B58" t="str">
            <v>소      계</v>
          </cell>
          <cell r="C58" t="str">
            <v xml:space="preserve"> </v>
          </cell>
          <cell r="D58" t="e">
            <v>#REF!</v>
          </cell>
          <cell r="J58">
            <v>11000</v>
          </cell>
          <cell r="Q58">
            <v>11000</v>
          </cell>
          <cell r="R58" t="str">
            <v>100천원×110명</v>
          </cell>
        </row>
        <row r="59">
          <cell r="B59" t="str">
            <v>소      계</v>
          </cell>
          <cell r="C59" t="str">
            <v xml:space="preserve"> </v>
          </cell>
          <cell r="D59" t="e">
            <v>#REF!</v>
          </cell>
          <cell r="G59">
            <v>2050</v>
          </cell>
          <cell r="J59">
            <v>2050</v>
          </cell>
          <cell r="M59">
            <v>2050</v>
          </cell>
          <cell r="P59">
            <v>2050</v>
          </cell>
          <cell r="Q59">
            <v>8200</v>
          </cell>
          <cell r="R59" t="str">
            <v xml:space="preserve"> </v>
          </cell>
        </row>
        <row r="60">
          <cell r="B60" t="str">
            <v>소      계</v>
          </cell>
          <cell r="C60" t="str">
            <v xml:space="preserve"> </v>
          </cell>
          <cell r="D60" t="e">
            <v>#REF!</v>
          </cell>
          <cell r="E60">
            <v>277</v>
          </cell>
          <cell r="F60">
            <v>292</v>
          </cell>
          <cell r="G60">
            <v>509</v>
          </cell>
          <cell r="H60">
            <v>285</v>
          </cell>
          <cell r="I60">
            <v>295</v>
          </cell>
          <cell r="J60">
            <v>510</v>
          </cell>
          <cell r="K60">
            <v>280</v>
          </cell>
          <cell r="L60">
            <v>264</v>
          </cell>
          <cell r="M60">
            <v>487</v>
          </cell>
          <cell r="N60">
            <v>288</v>
          </cell>
          <cell r="O60">
            <v>292</v>
          </cell>
          <cell r="P60">
            <v>523</v>
          </cell>
          <cell r="Q60">
            <v>4302</v>
          </cell>
          <cell r="R60" t="str">
            <v>급여+봉사료+상여3%</v>
          </cell>
        </row>
        <row r="61">
          <cell r="A61" t="str">
            <v>외주용역비</v>
          </cell>
          <cell r="B61" t="str">
            <v>소      계</v>
          </cell>
          <cell r="C61" t="str">
            <v xml:space="preserve"> </v>
          </cell>
          <cell r="D61">
            <v>1259129</v>
          </cell>
          <cell r="E61">
            <v>125136.90000000001</v>
          </cell>
          <cell r="F61">
            <v>83764.800000000003</v>
          </cell>
          <cell r="G61">
            <v>158658.15</v>
          </cell>
          <cell r="H61">
            <v>79402.05</v>
          </cell>
          <cell r="I61">
            <v>81954.600000000006</v>
          </cell>
          <cell r="J61">
            <v>176405.25</v>
          </cell>
          <cell r="K61">
            <v>84002.1</v>
          </cell>
          <cell r="L61">
            <v>76858.080000000002</v>
          </cell>
          <cell r="M61">
            <v>157730.56</v>
          </cell>
          <cell r="N61">
            <v>79695.199999999997</v>
          </cell>
          <cell r="O61">
            <v>83337.279999999999</v>
          </cell>
          <cell r="P61">
            <v>162351</v>
          </cell>
          <cell r="Q61">
            <v>1349295.97</v>
          </cell>
        </row>
        <row r="62">
          <cell r="B62" t="str">
            <v>소      계</v>
          </cell>
          <cell r="C62" t="str">
            <v xml:space="preserve"> </v>
          </cell>
        </row>
        <row r="63">
          <cell r="A63" t="str">
            <v>외주관리비</v>
          </cell>
          <cell r="B63" t="str">
            <v>소      계</v>
          </cell>
          <cell r="C63" t="str">
            <v xml:space="preserve"> </v>
          </cell>
          <cell r="D63">
            <v>421959</v>
          </cell>
          <cell r="E63">
            <v>36177.75</v>
          </cell>
          <cell r="F63">
            <v>35533.050000000003</v>
          </cell>
          <cell r="G63">
            <v>35341.950000000004</v>
          </cell>
          <cell r="H63">
            <v>36110.550000000003</v>
          </cell>
          <cell r="I63">
            <v>35498.400000000001</v>
          </cell>
          <cell r="J63">
            <v>39553.5</v>
          </cell>
          <cell r="K63">
            <v>36509.550000000003</v>
          </cell>
          <cell r="L63">
            <v>35375.550000000003</v>
          </cell>
          <cell r="M63">
            <v>35957.25</v>
          </cell>
          <cell r="N63">
            <v>36750</v>
          </cell>
          <cell r="O63">
            <v>36750</v>
          </cell>
          <cell r="P63">
            <v>36750</v>
          </cell>
          <cell r="Q63">
            <v>436307.55</v>
          </cell>
        </row>
        <row r="64">
          <cell r="B64" t="str">
            <v>소      계</v>
          </cell>
          <cell r="C64" t="str">
            <v xml:space="preserve"> </v>
          </cell>
        </row>
        <row r="65">
          <cell r="A65" t="str">
            <v>외주세탁비</v>
          </cell>
          <cell r="B65" t="str">
            <v>소      계</v>
          </cell>
          <cell r="C65" t="str">
            <v xml:space="preserve"> </v>
          </cell>
          <cell r="D65" t="e">
            <v>#REF!</v>
          </cell>
          <cell r="E65">
            <v>2150</v>
          </cell>
          <cell r="F65">
            <v>1210</v>
          </cell>
          <cell r="G65">
            <v>2400</v>
          </cell>
          <cell r="H65">
            <v>1290</v>
          </cell>
          <cell r="I65">
            <v>870</v>
          </cell>
          <cell r="J65">
            <v>3240</v>
          </cell>
          <cell r="K65">
            <v>950</v>
          </cell>
          <cell r="L65">
            <v>1210</v>
          </cell>
          <cell r="M65">
            <v>2700</v>
          </cell>
          <cell r="N65">
            <v>1290</v>
          </cell>
          <cell r="O65">
            <v>870</v>
          </cell>
          <cell r="P65">
            <v>2740</v>
          </cell>
          <cell r="Q65">
            <v>20920</v>
          </cell>
        </row>
        <row r="66">
          <cell r="B66" t="str">
            <v>소      계</v>
          </cell>
          <cell r="C66" t="str">
            <v xml:space="preserve"> </v>
          </cell>
          <cell r="D66" t="e">
            <v>#REF!</v>
          </cell>
          <cell r="E66">
            <v>4810</v>
          </cell>
          <cell r="F66">
            <v>4660</v>
          </cell>
          <cell r="G66">
            <v>4774</v>
          </cell>
          <cell r="H66">
            <v>4587</v>
          </cell>
          <cell r="I66">
            <v>4620</v>
          </cell>
          <cell r="J66">
            <v>4236</v>
          </cell>
          <cell r="K66">
            <v>3659</v>
          </cell>
          <cell r="L66">
            <v>4146</v>
          </cell>
          <cell r="M66">
            <v>3936</v>
          </cell>
          <cell r="N66">
            <v>4547</v>
          </cell>
          <cell r="O66">
            <v>4513</v>
          </cell>
          <cell r="P66">
            <v>5257</v>
          </cell>
          <cell r="Q66">
            <v>53745</v>
          </cell>
        </row>
        <row r="67">
          <cell r="B67" t="str">
            <v>소      계</v>
          </cell>
          <cell r="C67" t="str">
            <v xml:space="preserve"> </v>
          </cell>
          <cell r="D67" t="e">
            <v>#REF!</v>
          </cell>
          <cell r="E67">
            <v>258</v>
          </cell>
          <cell r="F67">
            <v>170</v>
          </cell>
          <cell r="G67">
            <v>141</v>
          </cell>
          <cell r="H67">
            <v>355</v>
          </cell>
          <cell r="I67">
            <v>675</v>
          </cell>
          <cell r="J67">
            <v>402</v>
          </cell>
          <cell r="K67">
            <v>546</v>
          </cell>
          <cell r="L67">
            <v>243</v>
          </cell>
          <cell r="M67">
            <v>174</v>
          </cell>
          <cell r="N67">
            <v>421</v>
          </cell>
          <cell r="O67">
            <v>941</v>
          </cell>
          <cell r="P67">
            <v>586</v>
          </cell>
          <cell r="Q67">
            <v>4912</v>
          </cell>
        </row>
        <row r="68">
          <cell r="A68" t="str">
            <v>외주세탁비</v>
          </cell>
          <cell r="B68" t="str">
            <v>소      계</v>
          </cell>
          <cell r="C68" t="str">
            <v xml:space="preserve"> </v>
          </cell>
          <cell r="D68">
            <v>62503</v>
          </cell>
          <cell r="E68">
            <v>7218</v>
          </cell>
          <cell r="F68">
            <v>6040</v>
          </cell>
          <cell r="G68">
            <v>7315</v>
          </cell>
          <cell r="H68">
            <v>6232</v>
          </cell>
          <cell r="I68">
            <v>6165</v>
          </cell>
          <cell r="J68">
            <v>7878</v>
          </cell>
          <cell r="K68">
            <v>5155</v>
          </cell>
          <cell r="L68">
            <v>5599</v>
          </cell>
          <cell r="M68">
            <v>6810</v>
          </cell>
          <cell r="N68">
            <v>6258</v>
          </cell>
          <cell r="O68">
            <v>6324</v>
          </cell>
          <cell r="P68">
            <v>8583</v>
          </cell>
          <cell r="Q68">
            <v>79577</v>
          </cell>
        </row>
        <row r="69">
          <cell r="A69" t="str">
            <v>복리후생비</v>
          </cell>
          <cell r="B69" t="str">
            <v>식당유지비</v>
          </cell>
          <cell r="D69" t="e">
            <v>#REF!</v>
          </cell>
          <cell r="E69">
            <v>7055.4000000000005</v>
          </cell>
          <cell r="F69">
            <v>6523.0000000000009</v>
          </cell>
          <cell r="G69">
            <v>7641.7000000000007</v>
          </cell>
          <cell r="H69">
            <v>7245.7000000000007</v>
          </cell>
          <cell r="I69">
            <v>7615.3</v>
          </cell>
          <cell r="J69">
            <v>7242.4000000000005</v>
          </cell>
          <cell r="K69">
            <v>7731.9000000000005</v>
          </cell>
          <cell r="L69">
            <v>7452.9000000000005</v>
          </cell>
          <cell r="M69">
            <v>7505.4000000000005</v>
          </cell>
          <cell r="N69">
            <v>7593.6</v>
          </cell>
          <cell r="O69">
            <v>7651.35</v>
          </cell>
          <cell r="P69">
            <v>7649.25</v>
          </cell>
          <cell r="Q69">
            <v>88907.900000000023</v>
          </cell>
          <cell r="R69" t="str">
            <v>'95실적×10%↑</v>
          </cell>
        </row>
        <row r="70">
          <cell r="B70" t="str">
            <v>회  식  대</v>
          </cell>
          <cell r="C70" t="str">
            <v xml:space="preserve"> </v>
          </cell>
          <cell r="D70" t="e">
            <v>#REF!</v>
          </cell>
          <cell r="E70">
            <v>3200</v>
          </cell>
          <cell r="F70">
            <v>3200</v>
          </cell>
          <cell r="G70">
            <v>3200</v>
          </cell>
          <cell r="H70">
            <v>3200</v>
          </cell>
          <cell r="I70">
            <v>3200</v>
          </cell>
          <cell r="J70">
            <v>3200</v>
          </cell>
          <cell r="K70">
            <v>3200</v>
          </cell>
          <cell r="L70">
            <v>3200</v>
          </cell>
          <cell r="M70">
            <v>3200</v>
          </cell>
          <cell r="N70">
            <v>3200</v>
          </cell>
          <cell r="O70">
            <v>3200</v>
          </cell>
          <cell r="P70">
            <v>3200</v>
          </cell>
          <cell r="Q70">
            <v>38400</v>
          </cell>
          <cell r="R70" t="str">
            <v>95실적*10%↑/출장식대포함</v>
          </cell>
        </row>
        <row r="71">
          <cell r="B71" t="str">
            <v>선  물  비</v>
          </cell>
          <cell r="C71" t="str">
            <v xml:space="preserve"> </v>
          </cell>
          <cell r="D71" t="e">
            <v>#REF!</v>
          </cell>
          <cell r="E71">
            <v>200</v>
          </cell>
          <cell r="F71">
            <v>1750</v>
          </cell>
          <cell r="G71">
            <v>200</v>
          </cell>
          <cell r="H71">
            <v>100</v>
          </cell>
          <cell r="I71">
            <v>3500</v>
          </cell>
          <cell r="J71">
            <v>200</v>
          </cell>
          <cell r="K71">
            <v>100</v>
          </cell>
          <cell r="L71">
            <v>100</v>
          </cell>
          <cell r="M71">
            <v>1750</v>
          </cell>
          <cell r="N71">
            <v>3500</v>
          </cell>
          <cell r="O71">
            <v>100</v>
          </cell>
          <cell r="P71">
            <v>200</v>
          </cell>
          <cell r="Q71">
            <v>11700</v>
          </cell>
          <cell r="R71" t="str">
            <v>노동절/추석 25천원×110명</v>
          </cell>
        </row>
        <row r="72">
          <cell r="B72" t="str">
            <v>단체행사비</v>
          </cell>
          <cell r="C72" t="str">
            <v xml:space="preserve"> </v>
          </cell>
          <cell r="D72" t="e">
            <v>#REF!</v>
          </cell>
          <cell r="H72">
            <v>1800</v>
          </cell>
          <cell r="N72">
            <v>2600</v>
          </cell>
          <cell r="P72">
            <v>2000</v>
          </cell>
          <cell r="Q72">
            <v>6400</v>
          </cell>
          <cell r="R72" t="str">
            <v xml:space="preserve"> </v>
          </cell>
        </row>
        <row r="73">
          <cell r="A73" t="str">
            <v xml:space="preserve"> </v>
          </cell>
          <cell r="B73" t="str">
            <v>서클지원비</v>
          </cell>
          <cell r="D73" t="e">
            <v>#REF!</v>
          </cell>
          <cell r="E73">
            <v>300</v>
          </cell>
          <cell r="F73">
            <v>300</v>
          </cell>
          <cell r="G73">
            <v>300</v>
          </cell>
          <cell r="H73">
            <v>300</v>
          </cell>
          <cell r="I73">
            <v>300</v>
          </cell>
          <cell r="J73">
            <v>300</v>
          </cell>
          <cell r="K73">
            <v>300</v>
          </cell>
          <cell r="L73">
            <v>300</v>
          </cell>
          <cell r="M73">
            <v>300</v>
          </cell>
          <cell r="N73">
            <v>300</v>
          </cell>
          <cell r="O73">
            <v>300</v>
          </cell>
          <cell r="P73">
            <v>300</v>
          </cell>
          <cell r="Q73">
            <v>3600</v>
          </cell>
          <cell r="R73" t="str">
            <v>써클당15만원/월×2개 단체</v>
          </cell>
        </row>
        <row r="74">
          <cell r="A74" t="str">
            <v xml:space="preserve"> </v>
          </cell>
          <cell r="B74" t="str">
            <v>피  복  대</v>
          </cell>
          <cell r="C74" t="str">
            <v xml:space="preserve"> </v>
          </cell>
          <cell r="D74" t="e">
            <v>#REF!</v>
          </cell>
          <cell r="E74">
            <v>300</v>
          </cell>
          <cell r="F74">
            <v>300</v>
          </cell>
          <cell r="G74">
            <v>300</v>
          </cell>
          <cell r="H74">
            <v>500</v>
          </cell>
          <cell r="I74">
            <v>300</v>
          </cell>
          <cell r="J74">
            <v>300</v>
          </cell>
          <cell r="K74">
            <v>300</v>
          </cell>
          <cell r="L74">
            <v>300</v>
          </cell>
          <cell r="M74">
            <v>300</v>
          </cell>
          <cell r="N74">
            <v>300</v>
          </cell>
          <cell r="O74">
            <v>300</v>
          </cell>
          <cell r="P74">
            <v>300</v>
          </cell>
          <cell r="Q74">
            <v>3800</v>
          </cell>
          <cell r="R74" t="str">
            <v>1월위생복/4월접객복</v>
          </cell>
        </row>
        <row r="75">
          <cell r="B75" t="str">
            <v>포  상  비</v>
          </cell>
          <cell r="D75" t="e">
            <v>#REF!</v>
          </cell>
          <cell r="K75">
            <v>300</v>
          </cell>
          <cell r="P75">
            <v>800</v>
          </cell>
          <cell r="Q75">
            <v>1100</v>
          </cell>
          <cell r="R75" t="str">
            <v>상하반기우수업장(사원)</v>
          </cell>
        </row>
        <row r="76">
          <cell r="B76" t="str">
            <v>치  료  비</v>
          </cell>
          <cell r="D76" t="e">
            <v>#REF!</v>
          </cell>
          <cell r="E76">
            <v>50</v>
          </cell>
          <cell r="F76">
            <v>50</v>
          </cell>
          <cell r="G76">
            <v>50</v>
          </cell>
          <cell r="H76">
            <v>50</v>
          </cell>
          <cell r="I76">
            <v>50</v>
          </cell>
          <cell r="J76">
            <v>50</v>
          </cell>
          <cell r="K76">
            <v>50</v>
          </cell>
          <cell r="L76">
            <v>50</v>
          </cell>
          <cell r="M76">
            <v>50</v>
          </cell>
          <cell r="N76">
            <v>50</v>
          </cell>
          <cell r="O76">
            <v>50</v>
          </cell>
          <cell r="P76">
            <v>50</v>
          </cell>
          <cell r="Q76">
            <v>600</v>
          </cell>
          <cell r="R76" t="str">
            <v>공상치료비</v>
          </cell>
        </row>
        <row r="77">
          <cell r="B77" t="str">
            <v>기      타</v>
          </cell>
          <cell r="D77" t="e">
            <v>#REF!</v>
          </cell>
          <cell r="E77">
            <v>600</v>
          </cell>
          <cell r="F77">
            <v>700</v>
          </cell>
          <cell r="G77">
            <v>500</v>
          </cell>
          <cell r="H77">
            <v>500</v>
          </cell>
          <cell r="I77">
            <v>500</v>
          </cell>
          <cell r="J77">
            <v>500</v>
          </cell>
          <cell r="K77">
            <v>500</v>
          </cell>
          <cell r="L77">
            <v>500</v>
          </cell>
          <cell r="M77">
            <v>500</v>
          </cell>
          <cell r="N77">
            <v>300</v>
          </cell>
          <cell r="O77">
            <v>300</v>
          </cell>
          <cell r="P77">
            <v>400</v>
          </cell>
          <cell r="Q77">
            <v>5800</v>
          </cell>
        </row>
        <row r="78">
          <cell r="A78" t="str">
            <v>복리후생비</v>
          </cell>
          <cell r="B78" t="str">
            <v>소      계</v>
          </cell>
          <cell r="C78" t="str">
            <v xml:space="preserve"> </v>
          </cell>
          <cell r="D78">
            <v>168281</v>
          </cell>
          <cell r="E78">
            <v>11705.400000000001</v>
          </cell>
          <cell r="F78">
            <v>12823</v>
          </cell>
          <cell r="G78">
            <v>12191.7</v>
          </cell>
          <cell r="H78">
            <v>13695.7</v>
          </cell>
          <cell r="I78">
            <v>15465.3</v>
          </cell>
          <cell r="J78">
            <v>11792.400000000001</v>
          </cell>
          <cell r="K78">
            <v>12481.900000000001</v>
          </cell>
          <cell r="L78">
            <v>11902.900000000001</v>
          </cell>
          <cell r="M78">
            <v>13605.400000000001</v>
          </cell>
          <cell r="N78">
            <v>17843.599999999999</v>
          </cell>
          <cell r="O78">
            <v>11901.35</v>
          </cell>
          <cell r="P78">
            <v>14899.25</v>
          </cell>
          <cell r="Q78">
            <v>160307.90000000002</v>
          </cell>
        </row>
        <row r="79">
          <cell r="A79" t="str">
            <v>여비교통비</v>
          </cell>
          <cell r="B79" t="str">
            <v>시내교통비</v>
          </cell>
          <cell r="C79" t="str">
            <v xml:space="preserve"> </v>
          </cell>
          <cell r="D79" t="e">
            <v>#REF!</v>
          </cell>
          <cell r="E79">
            <v>100</v>
          </cell>
          <cell r="F79">
            <v>100</v>
          </cell>
          <cell r="G79">
            <v>100</v>
          </cell>
          <cell r="H79">
            <v>100</v>
          </cell>
          <cell r="I79">
            <v>100</v>
          </cell>
          <cell r="J79">
            <v>50</v>
          </cell>
          <cell r="K79">
            <v>50</v>
          </cell>
          <cell r="L79">
            <v>100</v>
          </cell>
          <cell r="M79">
            <v>100</v>
          </cell>
          <cell r="N79">
            <v>50</v>
          </cell>
          <cell r="O79">
            <v>50</v>
          </cell>
          <cell r="P79">
            <v>50</v>
          </cell>
          <cell r="Q79">
            <v>950</v>
          </cell>
          <cell r="R79" t="str">
            <v xml:space="preserve"> </v>
          </cell>
        </row>
        <row r="80">
          <cell r="B80" t="str">
            <v>판촉 및 야근자</v>
          </cell>
          <cell r="D80" t="e">
            <v>#REF!</v>
          </cell>
          <cell r="E80">
            <v>150</v>
          </cell>
          <cell r="F80">
            <v>200</v>
          </cell>
          <cell r="G80">
            <v>150</v>
          </cell>
          <cell r="H80">
            <v>150</v>
          </cell>
          <cell r="I80">
            <v>150</v>
          </cell>
          <cell r="J80">
            <v>150</v>
          </cell>
          <cell r="K80">
            <v>150</v>
          </cell>
          <cell r="L80">
            <v>150</v>
          </cell>
          <cell r="M80">
            <v>150</v>
          </cell>
          <cell r="N80">
            <v>150</v>
          </cell>
          <cell r="O80">
            <v>150</v>
          </cell>
          <cell r="P80">
            <v>150</v>
          </cell>
          <cell r="Q80">
            <v>1850</v>
          </cell>
        </row>
        <row r="81">
          <cell r="B81" t="str">
            <v>출  장  비</v>
          </cell>
          <cell r="C81" t="str">
            <v xml:space="preserve"> </v>
          </cell>
          <cell r="D81" t="e">
            <v>#REF!</v>
          </cell>
          <cell r="E81">
            <v>50</v>
          </cell>
          <cell r="F81">
            <v>50</v>
          </cell>
          <cell r="G81">
            <v>50</v>
          </cell>
          <cell r="H81">
            <v>50</v>
          </cell>
          <cell r="I81">
            <v>50</v>
          </cell>
          <cell r="J81">
            <v>50</v>
          </cell>
          <cell r="K81">
            <v>50</v>
          </cell>
          <cell r="L81">
            <v>50</v>
          </cell>
          <cell r="M81">
            <v>50</v>
          </cell>
          <cell r="N81">
            <v>50</v>
          </cell>
          <cell r="O81">
            <v>50</v>
          </cell>
          <cell r="P81">
            <v>50</v>
          </cell>
          <cell r="Q81">
            <v>600</v>
          </cell>
          <cell r="R81" t="str">
            <v xml:space="preserve">   </v>
          </cell>
        </row>
        <row r="82">
          <cell r="A82" t="str">
            <v>여비교통비</v>
          </cell>
          <cell r="B82" t="str">
            <v>소      계</v>
          </cell>
          <cell r="C82" t="str">
            <v xml:space="preserve"> </v>
          </cell>
          <cell r="D82">
            <v>2840</v>
          </cell>
          <cell r="E82">
            <v>300</v>
          </cell>
          <cell r="F82">
            <v>350</v>
          </cell>
          <cell r="G82">
            <v>300</v>
          </cell>
          <cell r="H82">
            <v>300</v>
          </cell>
          <cell r="I82">
            <v>300</v>
          </cell>
          <cell r="J82">
            <v>250</v>
          </cell>
          <cell r="K82">
            <v>250</v>
          </cell>
          <cell r="L82">
            <v>300</v>
          </cell>
          <cell r="M82">
            <v>300</v>
          </cell>
          <cell r="N82">
            <v>250</v>
          </cell>
          <cell r="O82">
            <v>250</v>
          </cell>
          <cell r="P82">
            <v>250</v>
          </cell>
          <cell r="Q82">
            <v>3400</v>
          </cell>
        </row>
        <row r="83">
          <cell r="A83" t="str">
            <v>통  신  비</v>
          </cell>
          <cell r="B83" t="str">
            <v>전화료  외</v>
          </cell>
          <cell r="D83" t="e">
            <v>#REF!</v>
          </cell>
          <cell r="E83">
            <v>4000</v>
          </cell>
          <cell r="F83">
            <v>4000</v>
          </cell>
          <cell r="G83">
            <v>4000</v>
          </cell>
          <cell r="H83">
            <v>4000</v>
          </cell>
          <cell r="I83">
            <v>4400</v>
          </cell>
          <cell r="J83">
            <v>4300</v>
          </cell>
          <cell r="K83">
            <v>4400</v>
          </cell>
          <cell r="L83">
            <v>4400</v>
          </cell>
          <cell r="M83">
            <v>4400</v>
          </cell>
          <cell r="N83">
            <v>4400</v>
          </cell>
          <cell r="O83">
            <v>4380</v>
          </cell>
          <cell r="P83">
            <v>4400</v>
          </cell>
          <cell r="Q83">
            <v>51080</v>
          </cell>
          <cell r="R83" t="str">
            <v>FAX사용료포함</v>
          </cell>
        </row>
        <row r="84">
          <cell r="B84" t="str">
            <v>우편 요 금</v>
          </cell>
          <cell r="D84" t="e">
            <v>#REF!</v>
          </cell>
          <cell r="E84">
            <v>50</v>
          </cell>
          <cell r="F84">
            <v>50</v>
          </cell>
          <cell r="G84">
            <v>50</v>
          </cell>
          <cell r="H84">
            <v>50</v>
          </cell>
          <cell r="I84">
            <v>50</v>
          </cell>
          <cell r="J84">
            <v>50</v>
          </cell>
          <cell r="K84">
            <v>50</v>
          </cell>
          <cell r="L84">
            <v>50</v>
          </cell>
          <cell r="M84">
            <v>50</v>
          </cell>
          <cell r="N84">
            <v>50</v>
          </cell>
          <cell r="O84">
            <v>50</v>
          </cell>
          <cell r="P84">
            <v>50</v>
          </cell>
          <cell r="Q84">
            <v>600</v>
          </cell>
        </row>
        <row r="85">
          <cell r="B85" t="str">
            <v>T.V 시청료</v>
          </cell>
          <cell r="D85" t="e">
            <v>#REF!</v>
          </cell>
          <cell r="E85">
            <v>200</v>
          </cell>
          <cell r="F85">
            <v>200</v>
          </cell>
          <cell r="G85">
            <v>200</v>
          </cell>
          <cell r="H85">
            <v>200</v>
          </cell>
          <cell r="I85">
            <v>200</v>
          </cell>
          <cell r="J85">
            <v>200</v>
          </cell>
          <cell r="K85">
            <v>200</v>
          </cell>
          <cell r="L85">
            <v>200</v>
          </cell>
          <cell r="M85">
            <v>200</v>
          </cell>
          <cell r="N85">
            <v>200</v>
          </cell>
          <cell r="O85">
            <v>200</v>
          </cell>
          <cell r="P85">
            <v>200</v>
          </cell>
          <cell r="Q85">
            <v>2400</v>
          </cell>
          <cell r="R85" t="str">
            <v>5천원/2달×80대</v>
          </cell>
        </row>
        <row r="86">
          <cell r="B86" t="str">
            <v>무선호출기</v>
          </cell>
          <cell r="D86" t="e">
            <v>#REF!</v>
          </cell>
          <cell r="E86">
            <v>35</v>
          </cell>
          <cell r="F86">
            <v>35</v>
          </cell>
          <cell r="G86">
            <v>35</v>
          </cell>
          <cell r="H86">
            <v>35</v>
          </cell>
          <cell r="I86">
            <v>35</v>
          </cell>
          <cell r="J86">
            <v>35</v>
          </cell>
          <cell r="K86">
            <v>35</v>
          </cell>
          <cell r="L86">
            <v>35</v>
          </cell>
          <cell r="M86">
            <v>35</v>
          </cell>
          <cell r="N86">
            <v>35</v>
          </cell>
          <cell r="O86">
            <v>35</v>
          </cell>
          <cell r="P86">
            <v>35</v>
          </cell>
          <cell r="Q86">
            <v>420</v>
          </cell>
          <cell r="R86" t="str">
            <v>(객실:72, 사우나:8)</v>
          </cell>
        </row>
        <row r="87">
          <cell r="A87" t="str">
            <v>통  신  비</v>
          </cell>
          <cell r="B87" t="str">
            <v>소      계</v>
          </cell>
          <cell r="C87" t="str">
            <v xml:space="preserve"> </v>
          </cell>
          <cell r="D87">
            <v>43406</v>
          </cell>
          <cell r="E87">
            <v>4285</v>
          </cell>
          <cell r="F87">
            <v>4285</v>
          </cell>
          <cell r="G87">
            <v>4285</v>
          </cell>
          <cell r="H87">
            <v>4285</v>
          </cell>
          <cell r="I87">
            <v>4685</v>
          </cell>
          <cell r="J87">
            <v>4585</v>
          </cell>
          <cell r="K87">
            <v>4685</v>
          </cell>
          <cell r="L87">
            <v>4685</v>
          </cell>
          <cell r="M87">
            <v>4685</v>
          </cell>
          <cell r="N87">
            <v>4685</v>
          </cell>
          <cell r="O87">
            <v>4665</v>
          </cell>
          <cell r="P87">
            <v>4685</v>
          </cell>
          <cell r="Q87">
            <v>54500</v>
          </cell>
        </row>
        <row r="88">
          <cell r="A88" t="str">
            <v>수도광열비</v>
          </cell>
          <cell r="B88" t="str">
            <v>전  기  료</v>
          </cell>
          <cell r="C88" t="str">
            <v>호텔</v>
          </cell>
          <cell r="D88" t="e">
            <v>#REF!</v>
          </cell>
          <cell r="E88">
            <v>11765</v>
          </cell>
          <cell r="F88">
            <v>12666</v>
          </cell>
          <cell r="G88">
            <v>12996</v>
          </cell>
          <cell r="H88">
            <v>12174</v>
          </cell>
          <cell r="I88">
            <v>13230</v>
          </cell>
          <cell r="J88">
            <v>22202</v>
          </cell>
          <cell r="K88">
            <v>23885</v>
          </cell>
          <cell r="L88">
            <v>25870</v>
          </cell>
          <cell r="M88">
            <v>16748</v>
          </cell>
          <cell r="N88">
            <v>12636</v>
          </cell>
          <cell r="O88">
            <v>12929</v>
          </cell>
          <cell r="P88">
            <v>14803</v>
          </cell>
          <cell r="Q88">
            <v>191904</v>
          </cell>
          <cell r="R88" t="str">
            <v>'95년실적×8.0%</v>
          </cell>
        </row>
        <row r="89">
          <cell r="B89" t="str">
            <v>수  도  료</v>
          </cell>
          <cell r="C89" t="str">
            <v>부분</v>
          </cell>
          <cell r="D89" t="e">
            <v>#REF!</v>
          </cell>
          <cell r="E89">
            <v>3139</v>
          </cell>
          <cell r="F89">
            <v>3476</v>
          </cell>
          <cell r="G89">
            <v>3998</v>
          </cell>
          <cell r="H89">
            <v>4043</v>
          </cell>
          <cell r="I89">
            <v>3958</v>
          </cell>
          <cell r="J89">
            <v>4271</v>
          </cell>
          <cell r="K89">
            <v>4881</v>
          </cell>
          <cell r="L89">
            <v>4828</v>
          </cell>
          <cell r="M89">
            <v>4903</v>
          </cell>
          <cell r="N89">
            <v>3837</v>
          </cell>
          <cell r="O89">
            <v>4644</v>
          </cell>
          <cell r="P89">
            <v>4217</v>
          </cell>
          <cell r="Q89">
            <v>50195</v>
          </cell>
          <cell r="R89" t="str">
            <v>'95년실적×5.0%</v>
          </cell>
        </row>
        <row r="90">
          <cell r="A90" t="str">
            <v xml:space="preserve"> </v>
          </cell>
          <cell r="B90" t="str">
            <v>도시가스료</v>
          </cell>
          <cell r="D90" t="e">
            <v>#REF!</v>
          </cell>
          <cell r="E90">
            <v>11736</v>
          </cell>
          <cell r="F90">
            <v>11603</v>
          </cell>
          <cell r="G90">
            <v>7186</v>
          </cell>
          <cell r="H90">
            <v>6280</v>
          </cell>
          <cell r="I90">
            <v>4626</v>
          </cell>
          <cell r="J90">
            <v>3830</v>
          </cell>
          <cell r="K90">
            <v>2780</v>
          </cell>
          <cell r="L90">
            <v>4389</v>
          </cell>
          <cell r="M90">
            <v>2759</v>
          </cell>
          <cell r="N90">
            <v>4082</v>
          </cell>
          <cell r="O90">
            <v>5542</v>
          </cell>
          <cell r="P90">
            <v>10674</v>
          </cell>
          <cell r="Q90">
            <v>75487</v>
          </cell>
          <cell r="R90" t="str">
            <v>'95년실적×5.0%</v>
          </cell>
        </row>
        <row r="91">
          <cell r="B91" t="str">
            <v>고체알콜외</v>
          </cell>
          <cell r="D91" t="e">
            <v>#REF!</v>
          </cell>
          <cell r="E91">
            <v>336</v>
          </cell>
          <cell r="F91">
            <v>336</v>
          </cell>
          <cell r="G91">
            <v>336</v>
          </cell>
          <cell r="H91">
            <v>336</v>
          </cell>
          <cell r="I91">
            <v>336</v>
          </cell>
          <cell r="J91">
            <v>336</v>
          </cell>
          <cell r="K91">
            <v>336</v>
          </cell>
          <cell r="L91">
            <v>336</v>
          </cell>
          <cell r="M91">
            <v>336</v>
          </cell>
          <cell r="N91">
            <v>336</v>
          </cell>
          <cell r="O91">
            <v>336</v>
          </cell>
          <cell r="P91">
            <v>336</v>
          </cell>
          <cell r="Q91">
            <v>4032</v>
          </cell>
        </row>
        <row r="92">
          <cell r="B92" t="str">
            <v>유  류  대</v>
          </cell>
          <cell r="D92" t="e">
            <v>#REF!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N92">
            <v>150</v>
          </cell>
          <cell r="O92">
            <v>150</v>
          </cell>
          <cell r="P92">
            <v>150</v>
          </cell>
          <cell r="Q92">
            <v>1200</v>
          </cell>
        </row>
        <row r="93">
          <cell r="A93" t="str">
            <v>수도광열비</v>
          </cell>
          <cell r="B93" t="str">
            <v>소      계</v>
          </cell>
          <cell r="D93">
            <v>328741</v>
          </cell>
          <cell r="E93">
            <v>31194.899999999998</v>
          </cell>
          <cell r="F93">
            <v>32465.649999999998</v>
          </cell>
          <cell r="G93">
            <v>28365.899999999998</v>
          </cell>
          <cell r="H93">
            <v>26430.449999999997</v>
          </cell>
          <cell r="I93">
            <v>25644.999999999996</v>
          </cell>
          <cell r="J93">
            <v>35234.85</v>
          </cell>
          <cell r="K93">
            <v>36664.299999999996</v>
          </cell>
          <cell r="L93">
            <v>40736.449999999997</v>
          </cell>
          <cell r="M93">
            <v>28457.899999999998</v>
          </cell>
          <cell r="N93">
            <v>24197.149999999998</v>
          </cell>
          <cell r="O93">
            <v>27141.149999999998</v>
          </cell>
          <cell r="P93">
            <v>34707</v>
          </cell>
          <cell r="Q93">
            <v>371240.70000000007</v>
          </cell>
        </row>
        <row r="94">
          <cell r="A94" t="str">
            <v>지급임차료</v>
          </cell>
          <cell r="B94" t="str">
            <v>화분</v>
          </cell>
          <cell r="D94" t="e">
            <v>#REF!</v>
          </cell>
          <cell r="E94">
            <v>1000</v>
          </cell>
          <cell r="F94">
            <v>1000</v>
          </cell>
          <cell r="G94">
            <v>1000</v>
          </cell>
          <cell r="H94">
            <v>1000</v>
          </cell>
          <cell r="I94">
            <v>1000</v>
          </cell>
          <cell r="J94">
            <v>1000</v>
          </cell>
          <cell r="K94">
            <v>1000</v>
          </cell>
          <cell r="L94">
            <v>1000</v>
          </cell>
          <cell r="M94">
            <v>1000</v>
          </cell>
          <cell r="N94">
            <v>1000</v>
          </cell>
          <cell r="O94">
            <v>1000</v>
          </cell>
          <cell r="P94">
            <v>1000</v>
          </cell>
          <cell r="Q94">
            <v>12000</v>
          </cell>
          <cell r="R94" t="str">
            <v xml:space="preserve"> </v>
          </cell>
        </row>
        <row r="95">
          <cell r="B95" t="str">
            <v>TAPE</v>
          </cell>
          <cell r="D95" t="e">
            <v>#REF!</v>
          </cell>
          <cell r="E95">
            <v>100</v>
          </cell>
          <cell r="F95">
            <v>100</v>
          </cell>
          <cell r="G95">
            <v>90</v>
          </cell>
          <cell r="H95">
            <v>90</v>
          </cell>
          <cell r="I95">
            <v>90</v>
          </cell>
          <cell r="J95">
            <v>90</v>
          </cell>
          <cell r="K95">
            <v>90</v>
          </cell>
          <cell r="L95">
            <v>90</v>
          </cell>
          <cell r="M95">
            <v>90</v>
          </cell>
          <cell r="N95">
            <v>100</v>
          </cell>
          <cell r="O95">
            <v>100</v>
          </cell>
          <cell r="P95">
            <v>100</v>
          </cell>
          <cell r="Q95">
            <v>1130</v>
          </cell>
          <cell r="R95" t="str">
            <v xml:space="preserve"> </v>
          </cell>
        </row>
        <row r="96">
          <cell r="B96" t="str">
            <v>전산리스료</v>
          </cell>
          <cell r="D96" t="e">
            <v>#REF!</v>
          </cell>
          <cell r="G96">
            <v>7100</v>
          </cell>
          <cell r="J96">
            <v>7100</v>
          </cell>
          <cell r="M96">
            <v>7100</v>
          </cell>
          <cell r="P96">
            <v>7100</v>
          </cell>
          <cell r="Q96">
            <v>28400</v>
          </cell>
        </row>
        <row r="97">
          <cell r="D97" t="e">
            <v>#REF!</v>
          </cell>
          <cell r="Q97" t="str">
            <v xml:space="preserve"> </v>
          </cell>
          <cell r="R97" t="str">
            <v xml:space="preserve"> </v>
          </cell>
        </row>
        <row r="98">
          <cell r="A98" t="str">
            <v>지급임차료</v>
          </cell>
          <cell r="B98" t="str">
            <v>소      계</v>
          </cell>
          <cell r="D98">
            <v>27556</v>
          </cell>
          <cell r="E98">
            <v>1100</v>
          </cell>
          <cell r="F98">
            <v>1100</v>
          </cell>
          <cell r="G98">
            <v>8190</v>
          </cell>
          <cell r="H98">
            <v>1090</v>
          </cell>
          <cell r="I98">
            <v>1090</v>
          </cell>
          <cell r="J98">
            <v>8190</v>
          </cell>
          <cell r="K98">
            <v>1090</v>
          </cell>
          <cell r="L98">
            <v>1090</v>
          </cell>
          <cell r="M98">
            <v>8190</v>
          </cell>
          <cell r="N98">
            <v>1100</v>
          </cell>
          <cell r="O98">
            <v>1100</v>
          </cell>
          <cell r="P98">
            <v>8200</v>
          </cell>
          <cell r="Q98">
            <v>41530</v>
          </cell>
          <cell r="R98" t="str">
            <v xml:space="preserve"> </v>
          </cell>
        </row>
        <row r="99">
          <cell r="A99" t="str">
            <v>수 선 비</v>
          </cell>
          <cell r="B99" t="str">
            <v>소      계</v>
          </cell>
          <cell r="D99" t="e">
            <v>#REF!</v>
          </cell>
          <cell r="E99">
            <v>45000</v>
          </cell>
          <cell r="F99">
            <v>1000</v>
          </cell>
          <cell r="G99">
            <v>1000</v>
          </cell>
          <cell r="H99">
            <v>35000</v>
          </cell>
          <cell r="I99">
            <v>3000</v>
          </cell>
          <cell r="J99">
            <v>3000</v>
          </cell>
          <cell r="K99">
            <v>3000</v>
          </cell>
          <cell r="L99">
            <v>3000</v>
          </cell>
          <cell r="M99">
            <v>2200</v>
          </cell>
          <cell r="N99" t="str">
            <v xml:space="preserve"> </v>
          </cell>
          <cell r="O99" t="str">
            <v xml:space="preserve"> </v>
          </cell>
          <cell r="P99" t="str">
            <v xml:space="preserve"> </v>
          </cell>
          <cell r="Q99">
            <v>96200</v>
          </cell>
          <cell r="R99" t="str">
            <v xml:space="preserve"> </v>
          </cell>
        </row>
        <row r="100">
          <cell r="B100" t="str">
            <v>소      계</v>
          </cell>
          <cell r="D100" t="e">
            <v>#REF!</v>
          </cell>
          <cell r="E100">
            <v>1300</v>
          </cell>
          <cell r="F100">
            <v>3875</v>
          </cell>
          <cell r="G100">
            <v>1250</v>
          </cell>
          <cell r="H100">
            <v>1350</v>
          </cell>
          <cell r="I100">
            <v>2000</v>
          </cell>
          <cell r="J100">
            <v>1230</v>
          </cell>
          <cell r="K100">
            <v>1490</v>
          </cell>
          <cell r="L100">
            <v>1560</v>
          </cell>
          <cell r="M100">
            <v>2000</v>
          </cell>
          <cell r="N100">
            <v>1500</v>
          </cell>
          <cell r="O100">
            <v>1200</v>
          </cell>
          <cell r="P100">
            <v>1250</v>
          </cell>
          <cell r="Q100">
            <v>20005</v>
          </cell>
          <cell r="R100" t="str">
            <v xml:space="preserve"> </v>
          </cell>
        </row>
        <row r="101">
          <cell r="B101" t="str">
            <v>소      계</v>
          </cell>
          <cell r="D101" t="e">
            <v>#REF!</v>
          </cell>
          <cell r="E101">
            <v>150</v>
          </cell>
          <cell r="F101">
            <v>150</v>
          </cell>
          <cell r="G101">
            <v>150</v>
          </cell>
          <cell r="H101">
            <v>150</v>
          </cell>
          <cell r="I101">
            <v>150</v>
          </cell>
          <cell r="J101">
            <v>150</v>
          </cell>
          <cell r="K101">
            <v>150</v>
          </cell>
          <cell r="L101">
            <v>150</v>
          </cell>
          <cell r="M101">
            <v>150</v>
          </cell>
          <cell r="N101">
            <v>150</v>
          </cell>
          <cell r="O101">
            <v>150</v>
          </cell>
          <cell r="P101">
            <v>150</v>
          </cell>
          <cell r="Q101">
            <v>1800</v>
          </cell>
        </row>
        <row r="102">
          <cell r="B102" t="str">
            <v>소      계</v>
          </cell>
          <cell r="D102" t="e">
            <v>#REF!</v>
          </cell>
          <cell r="E102">
            <v>720</v>
          </cell>
          <cell r="F102">
            <v>720</v>
          </cell>
          <cell r="G102">
            <v>720</v>
          </cell>
          <cell r="H102">
            <v>720</v>
          </cell>
          <cell r="I102">
            <v>720</v>
          </cell>
          <cell r="J102">
            <v>720</v>
          </cell>
          <cell r="K102">
            <v>720</v>
          </cell>
          <cell r="L102">
            <v>720</v>
          </cell>
          <cell r="M102">
            <v>720</v>
          </cell>
          <cell r="N102">
            <v>720</v>
          </cell>
          <cell r="O102">
            <v>720</v>
          </cell>
          <cell r="P102">
            <v>720</v>
          </cell>
          <cell r="Q102">
            <v>8640</v>
          </cell>
          <cell r="R102" t="str">
            <v>TOWER PARKING</v>
          </cell>
        </row>
        <row r="103">
          <cell r="B103" t="str">
            <v>소      계</v>
          </cell>
          <cell r="D103" t="e">
            <v>#REF!</v>
          </cell>
          <cell r="E103">
            <v>350</v>
          </cell>
          <cell r="F103">
            <v>350</v>
          </cell>
          <cell r="G103">
            <v>350</v>
          </cell>
          <cell r="H103">
            <v>350</v>
          </cell>
          <cell r="I103">
            <v>350</v>
          </cell>
          <cell r="J103">
            <v>350</v>
          </cell>
          <cell r="K103">
            <v>350</v>
          </cell>
          <cell r="L103">
            <v>350</v>
          </cell>
          <cell r="M103">
            <v>350</v>
          </cell>
          <cell r="N103">
            <v>350</v>
          </cell>
          <cell r="O103">
            <v>350</v>
          </cell>
          <cell r="P103">
            <v>350</v>
          </cell>
          <cell r="Q103">
            <v>4200</v>
          </cell>
        </row>
        <row r="104">
          <cell r="B104" t="str">
            <v>소      계</v>
          </cell>
          <cell r="D104" t="e">
            <v>#REF!</v>
          </cell>
          <cell r="E104">
            <v>600</v>
          </cell>
          <cell r="F104">
            <v>600</v>
          </cell>
          <cell r="G104">
            <v>600</v>
          </cell>
          <cell r="H104">
            <v>600</v>
          </cell>
          <cell r="I104">
            <v>600</v>
          </cell>
          <cell r="J104">
            <v>600</v>
          </cell>
          <cell r="K104">
            <v>650</v>
          </cell>
          <cell r="L104">
            <v>650</v>
          </cell>
          <cell r="M104">
            <v>650</v>
          </cell>
          <cell r="N104">
            <v>650</v>
          </cell>
          <cell r="O104">
            <v>650</v>
          </cell>
          <cell r="P104">
            <v>650</v>
          </cell>
          <cell r="Q104">
            <v>7500</v>
          </cell>
        </row>
        <row r="105">
          <cell r="B105" t="str">
            <v>소      계</v>
          </cell>
          <cell r="D105" t="e">
            <v>#REF!</v>
          </cell>
          <cell r="E105">
            <v>200</v>
          </cell>
          <cell r="F105">
            <v>200</v>
          </cell>
          <cell r="G105">
            <v>200</v>
          </cell>
          <cell r="H105">
            <v>200</v>
          </cell>
          <cell r="I105">
            <v>200</v>
          </cell>
          <cell r="J105">
            <v>200</v>
          </cell>
          <cell r="K105">
            <v>200</v>
          </cell>
          <cell r="L105">
            <v>200</v>
          </cell>
          <cell r="M105">
            <v>200</v>
          </cell>
          <cell r="N105">
            <v>200</v>
          </cell>
          <cell r="O105">
            <v>200</v>
          </cell>
          <cell r="P105">
            <v>200</v>
          </cell>
          <cell r="Q105">
            <v>2400</v>
          </cell>
          <cell r="R105" t="str">
            <v>커피머쉰,화장실타월기</v>
          </cell>
        </row>
        <row r="106">
          <cell r="A106" t="str">
            <v>수 선 비</v>
          </cell>
          <cell r="B106" t="str">
            <v>소      계</v>
          </cell>
          <cell r="C106" t="str">
            <v xml:space="preserve"> </v>
          </cell>
          <cell r="D106">
            <v>55282</v>
          </cell>
          <cell r="E106">
            <v>48320</v>
          </cell>
          <cell r="F106">
            <v>6895</v>
          </cell>
          <cell r="G106">
            <v>4270</v>
          </cell>
          <cell r="H106">
            <v>38370</v>
          </cell>
          <cell r="I106">
            <v>7020</v>
          </cell>
          <cell r="J106">
            <v>6250</v>
          </cell>
          <cell r="K106">
            <v>6560</v>
          </cell>
          <cell r="L106">
            <v>6630</v>
          </cell>
          <cell r="M106">
            <v>6270</v>
          </cell>
          <cell r="N106">
            <v>3570</v>
          </cell>
          <cell r="O106">
            <v>3270</v>
          </cell>
          <cell r="P106">
            <v>3320</v>
          </cell>
          <cell r="Q106">
            <v>140745</v>
          </cell>
          <cell r="R106" t="str">
            <v xml:space="preserve"> </v>
          </cell>
        </row>
        <row r="107">
          <cell r="A107" t="str">
            <v>보 험 료</v>
          </cell>
          <cell r="B107" t="str">
            <v>소      계</v>
          </cell>
          <cell r="D107" t="e">
            <v>#REF!</v>
          </cell>
          <cell r="E107" t="str">
            <v xml:space="preserve"> </v>
          </cell>
          <cell r="F107" t="str">
            <v xml:space="preserve"> </v>
          </cell>
          <cell r="G107" t="str">
            <v xml:space="preserve"> </v>
          </cell>
          <cell r="H107" t="str">
            <v xml:space="preserve"> </v>
          </cell>
          <cell r="I107" t="str">
            <v xml:space="preserve"> </v>
          </cell>
          <cell r="J107" t="str">
            <v xml:space="preserve"> </v>
          </cell>
          <cell r="K107" t="str">
            <v xml:space="preserve"> </v>
          </cell>
          <cell r="L107" t="str">
            <v xml:space="preserve"> </v>
          </cell>
          <cell r="M107">
            <v>8600</v>
          </cell>
          <cell r="N107" t="str">
            <v xml:space="preserve"> </v>
          </cell>
          <cell r="O107" t="str">
            <v xml:space="preserve"> </v>
          </cell>
          <cell r="P107" t="str">
            <v xml:space="preserve"> </v>
          </cell>
          <cell r="Q107">
            <v>8600</v>
          </cell>
          <cell r="R107" t="str">
            <v xml:space="preserve"> </v>
          </cell>
        </row>
        <row r="108">
          <cell r="B108" t="str">
            <v>소      계</v>
          </cell>
          <cell r="D108" t="e">
            <v>#REF!</v>
          </cell>
          <cell r="E108" t="str">
            <v xml:space="preserve"> </v>
          </cell>
          <cell r="F108">
            <v>731</v>
          </cell>
          <cell r="G108" t="str">
            <v xml:space="preserve"> </v>
          </cell>
          <cell r="H108" t="str">
            <v xml:space="preserve"> </v>
          </cell>
          <cell r="I108">
            <v>525</v>
          </cell>
          <cell r="J108" t="str">
            <v xml:space="preserve"> </v>
          </cell>
          <cell r="K108" t="str">
            <v xml:space="preserve"> </v>
          </cell>
          <cell r="L108">
            <v>302</v>
          </cell>
          <cell r="M108" t="str">
            <v xml:space="preserve"> </v>
          </cell>
          <cell r="N108" t="str">
            <v xml:space="preserve"> </v>
          </cell>
          <cell r="O108">
            <v>1250</v>
          </cell>
          <cell r="P108" t="str">
            <v xml:space="preserve"> </v>
          </cell>
          <cell r="Q108">
            <v>2808</v>
          </cell>
        </row>
        <row r="109">
          <cell r="B109" t="str">
            <v>소      계</v>
          </cell>
          <cell r="D109" t="e">
            <v>#REF!</v>
          </cell>
          <cell r="E109" t="str">
            <v xml:space="preserve"> </v>
          </cell>
          <cell r="F109" t="str">
            <v xml:space="preserve"> </v>
          </cell>
          <cell r="G109" t="str">
            <v xml:space="preserve"> </v>
          </cell>
          <cell r="H109">
            <v>7800</v>
          </cell>
          <cell r="I109" t="str">
            <v xml:space="preserve"> </v>
          </cell>
          <cell r="J109" t="str">
            <v xml:space="preserve"> </v>
          </cell>
          <cell r="K109" t="str">
            <v xml:space="preserve"> </v>
          </cell>
          <cell r="L109" t="str">
            <v xml:space="preserve"> </v>
          </cell>
          <cell r="M109" t="str">
            <v xml:space="preserve"> </v>
          </cell>
          <cell r="N109" t="str">
            <v xml:space="preserve"> </v>
          </cell>
          <cell r="O109" t="str">
            <v xml:space="preserve"> </v>
          </cell>
          <cell r="P109" t="str">
            <v xml:space="preserve"> </v>
          </cell>
          <cell r="Q109">
            <v>7800</v>
          </cell>
          <cell r="R109" t="str">
            <v>시설/주차장/생산물</v>
          </cell>
        </row>
        <row r="110">
          <cell r="B110" t="str">
            <v>소      계</v>
          </cell>
          <cell r="C110" t="str">
            <v xml:space="preserve"> </v>
          </cell>
          <cell r="D110" t="e">
            <v>#REF!</v>
          </cell>
          <cell r="E110">
            <v>80</v>
          </cell>
          <cell r="F110">
            <v>85.5</v>
          </cell>
          <cell r="G110">
            <v>85.497600000000006</v>
          </cell>
          <cell r="H110">
            <v>80</v>
          </cell>
          <cell r="I110">
            <v>80</v>
          </cell>
          <cell r="J110">
            <v>80</v>
          </cell>
          <cell r="K110">
            <v>85</v>
          </cell>
          <cell r="L110">
            <v>85</v>
          </cell>
          <cell r="M110">
            <v>87.6</v>
          </cell>
          <cell r="N110">
            <v>69</v>
          </cell>
          <cell r="O110">
            <v>69</v>
          </cell>
          <cell r="P110">
            <v>99.509999999999991</v>
          </cell>
          <cell r="Q110">
            <v>986.10760000000005</v>
          </cell>
          <cell r="R110" t="str">
            <v>산재보험료포함</v>
          </cell>
        </row>
        <row r="111">
          <cell r="B111" t="str">
            <v>소      계</v>
          </cell>
          <cell r="D111" t="e">
            <v>#REF!</v>
          </cell>
          <cell r="E111">
            <v>13.379520000000001</v>
          </cell>
          <cell r="F111">
            <v>17.100000000000001</v>
          </cell>
          <cell r="G111">
            <v>17.099520000000002</v>
          </cell>
          <cell r="H111">
            <v>13.38</v>
          </cell>
          <cell r="I111">
            <v>13.38</v>
          </cell>
          <cell r="J111">
            <v>17.100000000000001</v>
          </cell>
          <cell r="K111">
            <v>13.8</v>
          </cell>
          <cell r="L111">
            <v>13.8</v>
          </cell>
          <cell r="M111">
            <v>17.52</v>
          </cell>
          <cell r="N111">
            <v>13.8</v>
          </cell>
          <cell r="O111">
            <v>13.8</v>
          </cell>
          <cell r="P111">
            <v>19.902000000000001</v>
          </cell>
          <cell r="Q111">
            <v>184.06104000000005</v>
          </cell>
        </row>
        <row r="112">
          <cell r="A112" t="str">
            <v>보 험 료</v>
          </cell>
          <cell r="B112" t="str">
            <v>소      계</v>
          </cell>
          <cell r="C112" t="str">
            <v xml:space="preserve">  </v>
          </cell>
          <cell r="D112">
            <v>21465</v>
          </cell>
          <cell r="E112">
            <v>93.379519999999999</v>
          </cell>
          <cell r="F112">
            <v>833.6</v>
          </cell>
          <cell r="G112">
            <v>102.59712</v>
          </cell>
          <cell r="H112">
            <v>7893.38</v>
          </cell>
          <cell r="I112">
            <v>618.38</v>
          </cell>
          <cell r="J112">
            <v>97.1</v>
          </cell>
          <cell r="K112">
            <v>98.8</v>
          </cell>
          <cell r="L112">
            <v>400.8</v>
          </cell>
          <cell r="M112">
            <v>8705.1200000000008</v>
          </cell>
          <cell r="N112">
            <v>82.8</v>
          </cell>
          <cell r="O112">
            <v>1332.8</v>
          </cell>
          <cell r="P112">
            <v>119.41199999999999</v>
          </cell>
          <cell r="Q112">
            <v>20378.16864</v>
          </cell>
        </row>
        <row r="113">
          <cell r="R113" t="str">
            <v>'95년예산 10%↑</v>
          </cell>
        </row>
        <row r="114">
          <cell r="A114" t="str">
            <v>접 대 비</v>
          </cell>
          <cell r="B114" t="str">
            <v>소      계</v>
          </cell>
          <cell r="C114" t="str">
            <v xml:space="preserve">  </v>
          </cell>
          <cell r="D114">
            <v>4972</v>
          </cell>
          <cell r="E114">
            <v>300</v>
          </cell>
          <cell r="F114">
            <v>1800</v>
          </cell>
          <cell r="G114">
            <v>300</v>
          </cell>
          <cell r="H114">
            <v>300</v>
          </cell>
          <cell r="I114">
            <v>300</v>
          </cell>
          <cell r="J114">
            <v>300</v>
          </cell>
          <cell r="K114">
            <v>400</v>
          </cell>
          <cell r="L114">
            <v>400</v>
          </cell>
          <cell r="M114">
            <v>800</v>
          </cell>
          <cell r="N114">
            <v>300</v>
          </cell>
          <cell r="O114">
            <v>300</v>
          </cell>
          <cell r="P114">
            <v>300</v>
          </cell>
          <cell r="Q114">
            <v>5800</v>
          </cell>
        </row>
        <row r="115">
          <cell r="B115" t="str">
            <v>소      계</v>
          </cell>
        </row>
        <row r="116">
          <cell r="B116" t="str">
            <v>소      계</v>
          </cell>
        </row>
        <row r="117">
          <cell r="A117" t="str">
            <v>광고선전비</v>
          </cell>
          <cell r="B117" t="str">
            <v>소      계</v>
          </cell>
          <cell r="C117" t="str">
            <v xml:space="preserve">  </v>
          </cell>
          <cell r="D117">
            <v>7050</v>
          </cell>
          <cell r="E117">
            <v>1000</v>
          </cell>
          <cell r="F117" t="str">
            <v xml:space="preserve"> </v>
          </cell>
          <cell r="G117">
            <v>2000</v>
          </cell>
          <cell r="H117">
            <v>200</v>
          </cell>
          <cell r="I117">
            <v>1500</v>
          </cell>
          <cell r="K117" t="str">
            <v xml:space="preserve"> </v>
          </cell>
          <cell r="L117">
            <v>2000</v>
          </cell>
          <cell r="O117">
            <v>6500</v>
          </cell>
          <cell r="Q117">
            <v>13200</v>
          </cell>
        </row>
        <row r="119">
          <cell r="A119" t="str">
            <v>차 량 비</v>
          </cell>
          <cell r="B119" t="str">
            <v>유 류 대</v>
          </cell>
          <cell r="D119" t="e">
            <v>#REF!</v>
          </cell>
          <cell r="E119">
            <v>750</v>
          </cell>
          <cell r="F119">
            <v>750</v>
          </cell>
          <cell r="G119">
            <v>750</v>
          </cell>
          <cell r="H119">
            <v>750</v>
          </cell>
          <cell r="I119">
            <v>750</v>
          </cell>
          <cell r="J119">
            <v>750</v>
          </cell>
          <cell r="K119">
            <v>750</v>
          </cell>
          <cell r="L119">
            <v>750</v>
          </cell>
          <cell r="M119">
            <v>750</v>
          </cell>
          <cell r="N119">
            <v>750</v>
          </cell>
          <cell r="O119">
            <v>750</v>
          </cell>
          <cell r="P119">
            <v>750</v>
          </cell>
          <cell r="Q119">
            <v>9000</v>
          </cell>
        </row>
        <row r="120">
          <cell r="B120" t="str">
            <v>수 리 비</v>
          </cell>
          <cell r="D120" t="e">
            <v>#REF!</v>
          </cell>
          <cell r="E120">
            <v>670</v>
          </cell>
          <cell r="F120">
            <v>500</v>
          </cell>
          <cell r="G120">
            <v>420</v>
          </cell>
          <cell r="H120">
            <v>500</v>
          </cell>
          <cell r="I120">
            <v>500</v>
          </cell>
          <cell r="J120">
            <v>500</v>
          </cell>
          <cell r="K120">
            <v>670</v>
          </cell>
          <cell r="L120">
            <v>200</v>
          </cell>
          <cell r="M120">
            <v>200</v>
          </cell>
          <cell r="N120">
            <v>200</v>
          </cell>
          <cell r="O120">
            <v>300</v>
          </cell>
          <cell r="P120">
            <v>230</v>
          </cell>
          <cell r="Q120">
            <v>4890</v>
          </cell>
          <cell r="R120" t="str">
            <v>점검료포함(25,12인승)</v>
          </cell>
        </row>
        <row r="121">
          <cell r="B121" t="str">
            <v>기 타</v>
          </cell>
          <cell r="D121" t="e">
            <v>#REF!</v>
          </cell>
          <cell r="E121">
            <v>300</v>
          </cell>
          <cell r="F121">
            <v>300</v>
          </cell>
          <cell r="G121">
            <v>300</v>
          </cell>
          <cell r="H121">
            <v>300</v>
          </cell>
          <cell r="I121">
            <v>300</v>
          </cell>
          <cell r="J121">
            <v>300</v>
          </cell>
          <cell r="K121">
            <v>300</v>
          </cell>
          <cell r="L121">
            <v>300</v>
          </cell>
          <cell r="M121">
            <v>300</v>
          </cell>
          <cell r="N121">
            <v>300</v>
          </cell>
          <cell r="O121">
            <v>250</v>
          </cell>
          <cell r="P121">
            <v>250</v>
          </cell>
          <cell r="Q121">
            <v>3500</v>
          </cell>
          <cell r="R121" t="str">
            <v>통행료,(고정)주차료</v>
          </cell>
        </row>
        <row r="122">
          <cell r="A122" t="str">
            <v>차 량 비</v>
          </cell>
          <cell r="B122" t="str">
            <v>소      계</v>
          </cell>
          <cell r="C122" t="str">
            <v xml:space="preserve"> </v>
          </cell>
          <cell r="D122">
            <v>16214</v>
          </cell>
          <cell r="E122">
            <v>1720</v>
          </cell>
          <cell r="F122">
            <v>1550</v>
          </cell>
          <cell r="G122">
            <v>1470</v>
          </cell>
          <cell r="H122">
            <v>1550</v>
          </cell>
          <cell r="I122">
            <v>1550</v>
          </cell>
          <cell r="J122">
            <v>1550</v>
          </cell>
          <cell r="K122">
            <v>1720</v>
          </cell>
          <cell r="L122">
            <v>1250</v>
          </cell>
          <cell r="M122">
            <v>1250</v>
          </cell>
          <cell r="N122">
            <v>1250</v>
          </cell>
          <cell r="O122">
            <v>1300</v>
          </cell>
          <cell r="P122">
            <v>1230</v>
          </cell>
          <cell r="Q122">
            <v>17390</v>
          </cell>
        </row>
        <row r="123">
          <cell r="A123" t="str">
            <v>사 무 비</v>
          </cell>
          <cell r="B123" t="str">
            <v>소      계</v>
          </cell>
          <cell r="D123" t="e">
            <v>#REF!</v>
          </cell>
          <cell r="E123">
            <v>200</v>
          </cell>
          <cell r="F123">
            <v>200</v>
          </cell>
          <cell r="G123">
            <v>200</v>
          </cell>
          <cell r="H123">
            <v>200</v>
          </cell>
          <cell r="I123">
            <v>200</v>
          </cell>
          <cell r="J123">
            <v>200</v>
          </cell>
          <cell r="K123">
            <v>200</v>
          </cell>
          <cell r="L123">
            <v>200</v>
          </cell>
          <cell r="M123">
            <v>200</v>
          </cell>
          <cell r="N123">
            <v>200</v>
          </cell>
          <cell r="O123">
            <v>200</v>
          </cell>
          <cell r="P123">
            <v>200</v>
          </cell>
          <cell r="Q123">
            <v>2400</v>
          </cell>
        </row>
        <row r="124">
          <cell r="B124" t="str">
            <v>소      계</v>
          </cell>
          <cell r="D124" t="e">
            <v>#REF!</v>
          </cell>
          <cell r="E124">
            <v>350</v>
          </cell>
          <cell r="F124">
            <v>350</v>
          </cell>
          <cell r="G124">
            <v>350</v>
          </cell>
          <cell r="H124">
            <v>350</v>
          </cell>
          <cell r="I124">
            <v>350</v>
          </cell>
          <cell r="J124">
            <v>350</v>
          </cell>
          <cell r="K124">
            <v>350</v>
          </cell>
          <cell r="L124">
            <v>350</v>
          </cell>
          <cell r="M124">
            <v>350</v>
          </cell>
          <cell r="N124">
            <v>350</v>
          </cell>
          <cell r="O124">
            <v>350</v>
          </cell>
          <cell r="P124">
            <v>350</v>
          </cell>
          <cell r="Q124">
            <v>4200</v>
          </cell>
          <cell r="R124" t="str">
            <v>(신문/잡지)</v>
          </cell>
        </row>
        <row r="125">
          <cell r="B125" t="str">
            <v>소      계</v>
          </cell>
          <cell r="D125" t="e">
            <v>#REF!</v>
          </cell>
          <cell r="E125">
            <v>200</v>
          </cell>
          <cell r="F125">
            <v>200</v>
          </cell>
          <cell r="G125">
            <v>200</v>
          </cell>
          <cell r="H125">
            <v>200</v>
          </cell>
          <cell r="I125">
            <v>200</v>
          </cell>
          <cell r="J125">
            <v>200</v>
          </cell>
          <cell r="K125">
            <v>200</v>
          </cell>
          <cell r="L125">
            <v>200</v>
          </cell>
          <cell r="M125">
            <v>200</v>
          </cell>
          <cell r="N125">
            <v>200</v>
          </cell>
          <cell r="O125">
            <v>200</v>
          </cell>
          <cell r="P125">
            <v>200</v>
          </cell>
          <cell r="Q125">
            <v>2400</v>
          </cell>
          <cell r="R125" t="str">
            <v>복사용지,FAX용지/토너</v>
          </cell>
        </row>
        <row r="126">
          <cell r="B126" t="str">
            <v>소      계</v>
          </cell>
          <cell r="D126" t="e">
            <v>#REF!</v>
          </cell>
          <cell r="E126">
            <v>2340</v>
          </cell>
          <cell r="F126">
            <v>1000</v>
          </cell>
          <cell r="G126">
            <v>1350</v>
          </cell>
          <cell r="H126">
            <v>1450</v>
          </cell>
          <cell r="I126">
            <v>1350</v>
          </cell>
          <cell r="J126">
            <v>1750</v>
          </cell>
          <cell r="K126">
            <v>1000</v>
          </cell>
          <cell r="L126">
            <v>1650</v>
          </cell>
          <cell r="M126">
            <v>1000</v>
          </cell>
          <cell r="N126">
            <v>950</v>
          </cell>
          <cell r="O126">
            <v>800</v>
          </cell>
          <cell r="P126">
            <v>7750</v>
          </cell>
          <cell r="Q126">
            <v>22390</v>
          </cell>
          <cell r="R126" t="str">
            <v>BILL,홍보물,메뉴판등 포함</v>
          </cell>
        </row>
        <row r="127">
          <cell r="B127" t="str">
            <v>소      계</v>
          </cell>
          <cell r="D127" t="e">
            <v>#REF!</v>
          </cell>
          <cell r="E127">
            <v>60</v>
          </cell>
          <cell r="F127">
            <v>60</v>
          </cell>
          <cell r="G127">
            <v>60</v>
          </cell>
          <cell r="H127">
            <v>60</v>
          </cell>
          <cell r="I127">
            <v>60</v>
          </cell>
          <cell r="J127">
            <v>60</v>
          </cell>
          <cell r="K127">
            <v>60</v>
          </cell>
          <cell r="L127">
            <v>60</v>
          </cell>
          <cell r="M127">
            <v>60</v>
          </cell>
          <cell r="N127">
            <v>60</v>
          </cell>
          <cell r="O127">
            <v>60</v>
          </cell>
          <cell r="P127">
            <v>60</v>
          </cell>
          <cell r="Q127">
            <v>720</v>
          </cell>
        </row>
        <row r="128">
          <cell r="B128" t="str">
            <v>소      계</v>
          </cell>
          <cell r="C128" t="str">
            <v xml:space="preserve"> </v>
          </cell>
          <cell r="D128" t="e">
            <v>#REF!</v>
          </cell>
          <cell r="E128">
            <v>400</v>
          </cell>
          <cell r="F128">
            <v>400</v>
          </cell>
          <cell r="G128">
            <v>400</v>
          </cell>
          <cell r="H128">
            <v>400</v>
          </cell>
          <cell r="I128">
            <v>400</v>
          </cell>
          <cell r="J128">
            <v>400</v>
          </cell>
          <cell r="K128">
            <v>400</v>
          </cell>
          <cell r="L128">
            <v>400</v>
          </cell>
          <cell r="M128">
            <v>400</v>
          </cell>
          <cell r="N128">
            <v>400</v>
          </cell>
          <cell r="O128">
            <v>400</v>
          </cell>
          <cell r="P128">
            <v>400</v>
          </cell>
          <cell r="Q128">
            <v>4800</v>
          </cell>
        </row>
        <row r="129">
          <cell r="A129" t="str">
            <v>사 무 비</v>
          </cell>
          <cell r="B129" t="str">
            <v>소      계</v>
          </cell>
          <cell r="D129">
            <v>18879</v>
          </cell>
          <cell r="E129">
            <v>3550</v>
          </cell>
          <cell r="F129">
            <v>2210</v>
          </cell>
          <cell r="G129">
            <v>2560</v>
          </cell>
          <cell r="H129">
            <v>2660</v>
          </cell>
          <cell r="I129">
            <v>2560</v>
          </cell>
          <cell r="J129">
            <v>2960</v>
          </cell>
          <cell r="K129">
            <v>2210</v>
          </cell>
          <cell r="L129">
            <v>2860</v>
          </cell>
          <cell r="M129">
            <v>2210</v>
          </cell>
          <cell r="N129">
            <v>2160</v>
          </cell>
          <cell r="O129">
            <v>2010</v>
          </cell>
          <cell r="P129">
            <v>8960</v>
          </cell>
          <cell r="Q129">
            <v>36910</v>
          </cell>
        </row>
        <row r="130">
          <cell r="A130" t="str">
            <v>소모품비</v>
          </cell>
          <cell r="B130" t="str">
            <v>소      계</v>
          </cell>
          <cell r="C130" t="str">
            <v>객실</v>
          </cell>
          <cell r="D130" t="e">
            <v>#REF!</v>
          </cell>
          <cell r="E130">
            <v>2350</v>
          </cell>
          <cell r="F130">
            <v>1650</v>
          </cell>
          <cell r="G130">
            <v>3580</v>
          </cell>
          <cell r="H130">
            <v>2217</v>
          </cell>
          <cell r="I130">
            <v>1500</v>
          </cell>
          <cell r="J130">
            <v>1515</v>
          </cell>
          <cell r="K130">
            <v>1912</v>
          </cell>
          <cell r="L130">
            <v>1415</v>
          </cell>
          <cell r="M130">
            <v>1500</v>
          </cell>
          <cell r="N130">
            <v>1567</v>
          </cell>
          <cell r="O130">
            <v>1810</v>
          </cell>
          <cell r="P130">
            <v>1365</v>
          </cell>
          <cell r="Q130">
            <v>22381</v>
          </cell>
        </row>
        <row r="131">
          <cell r="B131" t="str">
            <v>소      계</v>
          </cell>
          <cell r="D131" t="e">
            <v>#REF!</v>
          </cell>
          <cell r="E131">
            <v>1397</v>
          </cell>
          <cell r="F131">
            <v>1280</v>
          </cell>
          <cell r="G131">
            <v>1500</v>
          </cell>
          <cell r="H131">
            <v>1600</v>
          </cell>
          <cell r="I131">
            <v>1500</v>
          </cell>
          <cell r="J131">
            <v>1057</v>
          </cell>
          <cell r="K131">
            <v>1397</v>
          </cell>
          <cell r="L131">
            <v>1200</v>
          </cell>
          <cell r="M131">
            <v>1350</v>
          </cell>
          <cell r="N131">
            <v>1237</v>
          </cell>
          <cell r="O131">
            <v>1200</v>
          </cell>
          <cell r="P131">
            <v>1158</v>
          </cell>
          <cell r="Q131">
            <v>15876</v>
          </cell>
        </row>
        <row r="132">
          <cell r="B132" t="str">
            <v>소      계</v>
          </cell>
          <cell r="D132" t="e">
            <v>#REF!</v>
          </cell>
          <cell r="E132">
            <v>2508</v>
          </cell>
          <cell r="F132">
            <v>1926</v>
          </cell>
          <cell r="G132">
            <v>1572</v>
          </cell>
          <cell r="H132">
            <v>3098</v>
          </cell>
          <cell r="I132">
            <v>1650</v>
          </cell>
          <cell r="J132">
            <v>1890</v>
          </cell>
          <cell r="K132">
            <v>2298</v>
          </cell>
          <cell r="L132">
            <v>2304</v>
          </cell>
          <cell r="M132">
            <v>1500</v>
          </cell>
          <cell r="N132">
            <v>2833</v>
          </cell>
          <cell r="O132">
            <v>1800</v>
          </cell>
          <cell r="P132">
            <v>2211</v>
          </cell>
          <cell r="Q132">
            <v>25590</v>
          </cell>
        </row>
        <row r="133">
          <cell r="B133" t="str">
            <v>소      계</v>
          </cell>
          <cell r="D133" t="e">
            <v>#REF!</v>
          </cell>
          <cell r="E133">
            <v>2792</v>
          </cell>
          <cell r="F133">
            <v>3906</v>
          </cell>
          <cell r="G133">
            <v>3085</v>
          </cell>
          <cell r="H133">
            <v>2359</v>
          </cell>
          <cell r="I133">
            <v>3108</v>
          </cell>
          <cell r="J133">
            <v>2949</v>
          </cell>
          <cell r="K133">
            <v>3041</v>
          </cell>
          <cell r="L133">
            <v>2646</v>
          </cell>
          <cell r="M133">
            <v>2805</v>
          </cell>
          <cell r="N133">
            <v>2974</v>
          </cell>
          <cell r="O133">
            <v>3208</v>
          </cell>
          <cell r="P133">
            <v>2634</v>
          </cell>
          <cell r="Q133">
            <v>35507</v>
          </cell>
        </row>
        <row r="134">
          <cell r="B134" t="str">
            <v>소      계</v>
          </cell>
          <cell r="C134" t="str">
            <v>사우나</v>
          </cell>
          <cell r="D134" t="e">
            <v>#REF!</v>
          </cell>
          <cell r="E134">
            <v>350</v>
          </cell>
          <cell r="G134">
            <v>400</v>
          </cell>
          <cell r="I134">
            <v>400</v>
          </cell>
          <cell r="K134">
            <v>300</v>
          </cell>
          <cell r="M134">
            <v>400</v>
          </cell>
          <cell r="O134">
            <v>400</v>
          </cell>
          <cell r="Q134">
            <v>2250</v>
          </cell>
        </row>
        <row r="135">
          <cell r="B135" t="str">
            <v>소      계</v>
          </cell>
          <cell r="D135" t="e">
            <v>#REF!</v>
          </cell>
          <cell r="E135">
            <v>1090</v>
          </cell>
          <cell r="F135">
            <v>2000</v>
          </cell>
          <cell r="H135">
            <v>1090</v>
          </cell>
          <cell r="J135">
            <v>1500</v>
          </cell>
          <cell r="K135">
            <v>1090</v>
          </cell>
          <cell r="M135">
            <v>1800</v>
          </cell>
          <cell r="N135">
            <v>2090</v>
          </cell>
          <cell r="O135">
            <v>150</v>
          </cell>
          <cell r="Q135">
            <v>10810</v>
          </cell>
          <cell r="R135" t="str">
            <v>청관제외</v>
          </cell>
        </row>
        <row r="136">
          <cell r="A136" t="str">
            <v>소모품비</v>
          </cell>
          <cell r="B136" t="str">
            <v>소      계</v>
          </cell>
          <cell r="C136" t="str">
            <v xml:space="preserve"> </v>
          </cell>
          <cell r="D136">
            <v>131881</v>
          </cell>
          <cell r="E136">
            <v>10487</v>
          </cell>
          <cell r="F136">
            <v>10762</v>
          </cell>
          <cell r="G136">
            <v>10137</v>
          </cell>
          <cell r="H136">
            <v>10364</v>
          </cell>
          <cell r="I136">
            <v>8158</v>
          </cell>
          <cell r="J136">
            <v>8911</v>
          </cell>
          <cell r="K136">
            <v>10038</v>
          </cell>
          <cell r="L136">
            <v>7565</v>
          </cell>
          <cell r="M136">
            <v>9355</v>
          </cell>
          <cell r="N136">
            <v>10701</v>
          </cell>
          <cell r="O136">
            <v>8568</v>
          </cell>
          <cell r="P136">
            <v>7368</v>
          </cell>
          <cell r="Q136">
            <v>112414</v>
          </cell>
        </row>
        <row r="137">
          <cell r="A137" t="str">
            <v>세금과공과</v>
          </cell>
          <cell r="B137" t="str">
            <v>소      계</v>
          </cell>
          <cell r="D137" t="e">
            <v>#REF!</v>
          </cell>
          <cell r="E137" t="str">
            <v xml:space="preserve"> </v>
          </cell>
          <cell r="F137" t="str">
            <v xml:space="preserve"> </v>
          </cell>
          <cell r="G137">
            <v>650</v>
          </cell>
          <cell r="H137" t="str">
            <v xml:space="preserve"> </v>
          </cell>
          <cell r="I137" t="str">
            <v xml:space="preserve"> </v>
          </cell>
          <cell r="J137">
            <v>700</v>
          </cell>
          <cell r="K137" t="str">
            <v xml:space="preserve"> </v>
          </cell>
          <cell r="L137" t="str">
            <v xml:space="preserve"> </v>
          </cell>
          <cell r="M137">
            <v>700</v>
          </cell>
          <cell r="N137" t="str">
            <v xml:space="preserve"> </v>
          </cell>
          <cell r="O137" t="str">
            <v xml:space="preserve"> </v>
          </cell>
          <cell r="P137">
            <v>700</v>
          </cell>
          <cell r="Q137">
            <v>2750</v>
          </cell>
          <cell r="R137" t="str">
            <v xml:space="preserve"> </v>
          </cell>
        </row>
        <row r="138">
          <cell r="B138" t="str">
            <v>소      계</v>
          </cell>
          <cell r="D138" t="e">
            <v>#REF!</v>
          </cell>
          <cell r="E138">
            <v>250</v>
          </cell>
          <cell r="F138">
            <v>200</v>
          </cell>
          <cell r="G138">
            <v>200</v>
          </cell>
          <cell r="H138">
            <v>200</v>
          </cell>
          <cell r="I138">
            <v>200</v>
          </cell>
          <cell r="J138">
            <v>200</v>
          </cell>
          <cell r="K138">
            <v>200</v>
          </cell>
          <cell r="L138">
            <v>200</v>
          </cell>
          <cell r="M138">
            <v>200</v>
          </cell>
          <cell r="N138">
            <v>200</v>
          </cell>
          <cell r="O138">
            <v>200</v>
          </cell>
          <cell r="P138">
            <v>200</v>
          </cell>
          <cell r="Q138">
            <v>2450</v>
          </cell>
          <cell r="R138" t="str">
            <v xml:space="preserve"> </v>
          </cell>
        </row>
        <row r="139">
          <cell r="B139" t="str">
            <v>소      계</v>
          </cell>
          <cell r="D139" t="e">
            <v>#REF!</v>
          </cell>
          <cell r="E139" t="str">
            <v xml:space="preserve"> </v>
          </cell>
          <cell r="F139" t="str">
            <v xml:space="preserve"> </v>
          </cell>
          <cell r="G139">
            <v>40</v>
          </cell>
          <cell r="H139" t="str">
            <v xml:space="preserve"> </v>
          </cell>
          <cell r="I139" t="str">
            <v xml:space="preserve"> </v>
          </cell>
          <cell r="J139">
            <v>40</v>
          </cell>
          <cell r="K139" t="str">
            <v xml:space="preserve"> </v>
          </cell>
          <cell r="L139" t="str">
            <v xml:space="preserve"> </v>
          </cell>
          <cell r="M139">
            <v>40</v>
          </cell>
          <cell r="N139" t="str">
            <v xml:space="preserve"> </v>
          </cell>
          <cell r="O139" t="str">
            <v xml:space="preserve"> </v>
          </cell>
          <cell r="P139">
            <v>40</v>
          </cell>
          <cell r="Q139">
            <v>160</v>
          </cell>
          <cell r="R139" t="str">
            <v xml:space="preserve"> </v>
          </cell>
        </row>
        <row r="140">
          <cell r="B140" t="str">
            <v>소      계</v>
          </cell>
          <cell r="D140" t="e">
            <v>#REF!</v>
          </cell>
          <cell r="E140" t="str">
            <v xml:space="preserve"> </v>
          </cell>
          <cell r="F140" t="str">
            <v xml:space="preserve"> </v>
          </cell>
          <cell r="G140" t="str">
            <v xml:space="preserve"> </v>
          </cell>
          <cell r="H140" t="str">
            <v xml:space="preserve"> </v>
          </cell>
          <cell r="I140" t="str">
            <v xml:space="preserve"> </v>
          </cell>
          <cell r="J140">
            <v>72650</v>
          </cell>
          <cell r="K140" t="str">
            <v xml:space="preserve"> </v>
          </cell>
          <cell r="L140" t="str">
            <v xml:space="preserve"> </v>
          </cell>
          <cell r="M140" t="str">
            <v xml:space="preserve"> </v>
          </cell>
          <cell r="N140" t="str">
            <v xml:space="preserve"> </v>
          </cell>
          <cell r="O140" t="str">
            <v xml:space="preserve"> </v>
          </cell>
          <cell r="P140" t="str">
            <v xml:space="preserve"> </v>
          </cell>
          <cell r="Q140">
            <v>72650</v>
          </cell>
          <cell r="R140" t="str">
            <v>'95년 과세표준 15%↑</v>
          </cell>
        </row>
        <row r="141">
          <cell r="B141" t="str">
            <v>소      계</v>
          </cell>
          <cell r="D141" t="e">
            <v>#REF!</v>
          </cell>
          <cell r="E141" t="str">
            <v xml:space="preserve"> </v>
          </cell>
          <cell r="F141" t="str">
            <v xml:space="preserve"> </v>
          </cell>
          <cell r="G141" t="str">
            <v xml:space="preserve"> </v>
          </cell>
          <cell r="H141" t="str">
            <v xml:space="preserve"> </v>
          </cell>
          <cell r="I141" t="str">
            <v xml:space="preserve"> </v>
          </cell>
          <cell r="J141" t="str">
            <v xml:space="preserve"> </v>
          </cell>
          <cell r="K141" t="str">
            <v xml:space="preserve"> </v>
          </cell>
          <cell r="L141" t="str">
            <v xml:space="preserve"> </v>
          </cell>
          <cell r="M141">
            <v>26000</v>
          </cell>
          <cell r="N141" t="str">
            <v xml:space="preserve"> </v>
          </cell>
          <cell r="O141" t="str">
            <v xml:space="preserve"> </v>
          </cell>
          <cell r="P141" t="str">
            <v xml:space="preserve"> </v>
          </cell>
          <cell r="Q141">
            <v>26000</v>
          </cell>
          <cell r="R141" t="str">
            <v>'95년 과세표준 15%↑</v>
          </cell>
        </row>
        <row r="142">
          <cell r="B142" t="str">
            <v>소      계</v>
          </cell>
          <cell r="D142" t="e">
            <v>#REF!</v>
          </cell>
          <cell r="E142" t="str">
            <v xml:space="preserve"> </v>
          </cell>
          <cell r="F142" t="str">
            <v xml:space="preserve"> </v>
          </cell>
          <cell r="G142" t="str">
            <v xml:space="preserve"> </v>
          </cell>
          <cell r="H142" t="str">
            <v xml:space="preserve"> </v>
          </cell>
          <cell r="I142">
            <v>2800</v>
          </cell>
          <cell r="J142" t="str">
            <v xml:space="preserve"> </v>
          </cell>
          <cell r="K142" t="str">
            <v xml:space="preserve"> </v>
          </cell>
          <cell r="L142" t="str">
            <v xml:space="preserve"> </v>
          </cell>
          <cell r="M142" t="str">
            <v xml:space="preserve"> </v>
          </cell>
          <cell r="N142" t="str">
            <v xml:space="preserve"> </v>
          </cell>
          <cell r="O142" t="str">
            <v xml:space="preserve"> </v>
          </cell>
          <cell r="P142" t="str">
            <v xml:space="preserve"> </v>
          </cell>
          <cell r="Q142">
            <v>2800</v>
          </cell>
        </row>
        <row r="143">
          <cell r="B143" t="str">
            <v>소      계</v>
          </cell>
          <cell r="D143" t="e">
            <v>#REF!</v>
          </cell>
          <cell r="E143" t="str">
            <v xml:space="preserve"> </v>
          </cell>
          <cell r="F143" t="str">
            <v xml:space="preserve"> </v>
          </cell>
          <cell r="G143" t="str">
            <v xml:space="preserve"> </v>
          </cell>
          <cell r="H143">
            <v>600</v>
          </cell>
          <cell r="I143" t="str">
            <v xml:space="preserve"> </v>
          </cell>
          <cell r="J143" t="str">
            <v xml:space="preserve"> </v>
          </cell>
          <cell r="K143" t="str">
            <v xml:space="preserve"> </v>
          </cell>
          <cell r="L143" t="str">
            <v xml:space="preserve"> </v>
          </cell>
          <cell r="M143" t="str">
            <v xml:space="preserve"> </v>
          </cell>
          <cell r="N143">
            <v>600</v>
          </cell>
          <cell r="O143" t="str">
            <v xml:space="preserve"> </v>
          </cell>
          <cell r="P143" t="str">
            <v xml:space="preserve"> </v>
          </cell>
          <cell r="Q143">
            <v>1200</v>
          </cell>
          <cell r="R143" t="str">
            <v xml:space="preserve"> </v>
          </cell>
        </row>
        <row r="144">
          <cell r="B144" t="str">
            <v>소      계</v>
          </cell>
          <cell r="D144" t="e">
            <v>#REF!</v>
          </cell>
          <cell r="E144" t="str">
            <v xml:space="preserve"> </v>
          </cell>
          <cell r="F144" t="str">
            <v xml:space="preserve"> </v>
          </cell>
          <cell r="G144" t="str">
            <v xml:space="preserve"> </v>
          </cell>
          <cell r="H144" t="str">
            <v xml:space="preserve"> </v>
          </cell>
          <cell r="I144" t="str">
            <v xml:space="preserve"> </v>
          </cell>
          <cell r="J144" t="str">
            <v xml:space="preserve"> </v>
          </cell>
          <cell r="K144">
            <v>4500</v>
          </cell>
          <cell r="L144" t="str">
            <v xml:space="preserve"> </v>
          </cell>
          <cell r="M144" t="str">
            <v xml:space="preserve"> </v>
          </cell>
          <cell r="N144" t="str">
            <v xml:space="preserve"> </v>
          </cell>
          <cell r="O144" t="str">
            <v xml:space="preserve"> </v>
          </cell>
          <cell r="P144" t="str">
            <v xml:space="preserve"> </v>
          </cell>
          <cell r="Q144">
            <v>4500</v>
          </cell>
        </row>
        <row r="145">
          <cell r="B145" t="str">
            <v>소      계</v>
          </cell>
          <cell r="D145" t="e">
            <v>#REF!</v>
          </cell>
          <cell r="E145" t="str">
            <v xml:space="preserve"> </v>
          </cell>
          <cell r="F145" t="str">
            <v xml:space="preserve"> </v>
          </cell>
          <cell r="G145" t="str">
            <v xml:space="preserve"> </v>
          </cell>
          <cell r="H145" t="str">
            <v xml:space="preserve"> </v>
          </cell>
          <cell r="I145" t="str">
            <v xml:space="preserve"> </v>
          </cell>
          <cell r="J145" t="str">
            <v xml:space="preserve"> </v>
          </cell>
          <cell r="K145">
            <v>220</v>
          </cell>
          <cell r="L145" t="str">
            <v xml:space="preserve"> </v>
          </cell>
          <cell r="M145" t="str">
            <v xml:space="preserve"> </v>
          </cell>
          <cell r="N145" t="str">
            <v xml:space="preserve"> </v>
          </cell>
          <cell r="O145" t="str">
            <v xml:space="preserve"> </v>
          </cell>
          <cell r="P145" t="str">
            <v xml:space="preserve"> </v>
          </cell>
          <cell r="Q145">
            <v>220</v>
          </cell>
        </row>
        <row r="146">
          <cell r="B146" t="str">
            <v>소      계</v>
          </cell>
          <cell r="C146" t="str">
            <v xml:space="preserve"> </v>
          </cell>
          <cell r="D146" t="e">
            <v>#REF!</v>
          </cell>
          <cell r="E146" t="str">
            <v xml:space="preserve"> </v>
          </cell>
          <cell r="F146">
            <v>89.19680000000001</v>
          </cell>
          <cell r="G146">
            <v>114</v>
          </cell>
          <cell r="H146">
            <v>113.99680000000001</v>
          </cell>
          <cell r="I146">
            <v>89.2</v>
          </cell>
          <cell r="J146">
            <v>89.2</v>
          </cell>
          <cell r="K146">
            <v>114</v>
          </cell>
          <cell r="L146">
            <v>92</v>
          </cell>
          <cell r="M146">
            <v>92</v>
          </cell>
          <cell r="N146">
            <v>116.8</v>
          </cell>
          <cell r="O146">
            <v>92</v>
          </cell>
          <cell r="P146">
            <v>184</v>
          </cell>
          <cell r="Q146">
            <v>1186.3935999999999</v>
          </cell>
          <cell r="R146" t="str">
            <v xml:space="preserve"> </v>
          </cell>
        </row>
        <row r="147">
          <cell r="B147" t="str">
            <v>소      계</v>
          </cell>
          <cell r="D147" t="e">
            <v>#REF!</v>
          </cell>
          <cell r="E147" t="str">
            <v xml:space="preserve"> </v>
          </cell>
          <cell r="F147" t="str">
            <v xml:space="preserve"> </v>
          </cell>
          <cell r="G147">
            <v>2092</v>
          </cell>
          <cell r="H147" t="str">
            <v xml:space="preserve"> </v>
          </cell>
          <cell r="I147" t="str">
            <v xml:space="preserve"> </v>
          </cell>
          <cell r="J147" t="str">
            <v xml:space="preserve"> </v>
          </cell>
          <cell r="K147" t="str">
            <v xml:space="preserve"> </v>
          </cell>
          <cell r="L147" t="str">
            <v xml:space="preserve"> </v>
          </cell>
          <cell r="M147">
            <v>2092</v>
          </cell>
          <cell r="N147" t="str">
            <v xml:space="preserve"> </v>
          </cell>
          <cell r="O147" t="str">
            <v xml:space="preserve"> </v>
          </cell>
          <cell r="P147" t="str">
            <v xml:space="preserve"> </v>
          </cell>
          <cell r="Q147">
            <v>4184</v>
          </cell>
          <cell r="R147">
            <v>435954.39360000001</v>
          </cell>
        </row>
        <row r="148">
          <cell r="B148" t="str">
            <v>소      계</v>
          </cell>
          <cell r="D148" t="e">
            <v>#REF!</v>
          </cell>
          <cell r="E148" t="str">
            <v xml:space="preserve"> </v>
          </cell>
          <cell r="F148" t="str">
            <v xml:space="preserve"> </v>
          </cell>
          <cell r="G148">
            <v>250</v>
          </cell>
          <cell r="H148" t="str">
            <v xml:space="preserve"> </v>
          </cell>
          <cell r="I148" t="str">
            <v xml:space="preserve"> </v>
          </cell>
          <cell r="J148">
            <v>250</v>
          </cell>
          <cell r="K148" t="str">
            <v xml:space="preserve"> </v>
          </cell>
          <cell r="L148" t="str">
            <v xml:space="preserve"> </v>
          </cell>
          <cell r="M148">
            <v>250</v>
          </cell>
          <cell r="N148" t="str">
            <v xml:space="preserve"> </v>
          </cell>
          <cell r="O148" t="str">
            <v xml:space="preserve"> </v>
          </cell>
          <cell r="P148">
            <v>250</v>
          </cell>
          <cell r="Q148">
            <v>1000</v>
          </cell>
          <cell r="R148">
            <v>116690</v>
          </cell>
        </row>
        <row r="149">
          <cell r="A149" t="str">
            <v>세금과공과</v>
          </cell>
          <cell r="B149" t="str">
            <v>소      계</v>
          </cell>
          <cell r="D149">
            <v>106837</v>
          </cell>
          <cell r="E149">
            <v>250</v>
          </cell>
          <cell r="F149">
            <v>289.1968</v>
          </cell>
          <cell r="G149">
            <v>3346</v>
          </cell>
          <cell r="H149">
            <v>913.99680000000001</v>
          </cell>
          <cell r="I149">
            <v>3089.2</v>
          </cell>
          <cell r="J149">
            <v>73929.2</v>
          </cell>
          <cell r="K149">
            <v>5034</v>
          </cell>
          <cell r="L149">
            <v>292</v>
          </cell>
          <cell r="M149">
            <v>29374</v>
          </cell>
          <cell r="N149">
            <v>916.8</v>
          </cell>
          <cell r="O149">
            <v>292</v>
          </cell>
          <cell r="P149">
            <v>1374</v>
          </cell>
          <cell r="Q149">
            <v>119100.3936</v>
          </cell>
          <cell r="R149">
            <v>319264.39360000001</v>
          </cell>
        </row>
        <row r="150">
          <cell r="A150" t="str">
            <v>건물임대원가</v>
          </cell>
          <cell r="B150" t="str">
            <v>소      계</v>
          </cell>
          <cell r="D150" t="e">
            <v>#REF!</v>
          </cell>
          <cell r="J150">
            <v>7344</v>
          </cell>
          <cell r="Q150">
            <v>7344</v>
          </cell>
          <cell r="R150" t="str">
            <v>'95년 과세표준 15%↑</v>
          </cell>
        </row>
        <row r="151">
          <cell r="B151" t="str">
            <v>소      계</v>
          </cell>
          <cell r="D151" t="e">
            <v>#REF!</v>
          </cell>
          <cell r="M151">
            <v>2600</v>
          </cell>
          <cell r="Q151">
            <v>2600</v>
          </cell>
          <cell r="R151" t="str">
            <v>'95년 과세표준 15%↑</v>
          </cell>
        </row>
        <row r="152">
          <cell r="B152" t="str">
            <v>소      계</v>
          </cell>
          <cell r="D152" t="e">
            <v>#REF!</v>
          </cell>
          <cell r="G152">
            <v>250</v>
          </cell>
          <cell r="M152">
            <v>250</v>
          </cell>
          <cell r="Q152">
            <v>500</v>
          </cell>
        </row>
        <row r="153">
          <cell r="B153" t="str">
            <v>소      계</v>
          </cell>
          <cell r="D153" t="e">
            <v>#REF!</v>
          </cell>
          <cell r="G153">
            <v>4300</v>
          </cell>
          <cell r="J153">
            <v>4500</v>
          </cell>
          <cell r="M153">
            <v>4300</v>
          </cell>
          <cell r="P153">
            <v>4300</v>
          </cell>
          <cell r="Q153">
            <v>17400</v>
          </cell>
        </row>
        <row r="154">
          <cell r="B154" t="str">
            <v>소      계</v>
          </cell>
          <cell r="D154" t="e">
            <v>#REF!</v>
          </cell>
          <cell r="E154">
            <v>23500</v>
          </cell>
          <cell r="F154">
            <v>16500</v>
          </cell>
          <cell r="G154">
            <v>16500</v>
          </cell>
          <cell r="H154">
            <v>16500</v>
          </cell>
          <cell r="I154">
            <v>18000</v>
          </cell>
          <cell r="J154">
            <v>22469</v>
          </cell>
          <cell r="K154">
            <v>22469</v>
          </cell>
          <cell r="L154">
            <v>22469</v>
          </cell>
          <cell r="M154">
            <v>16250</v>
          </cell>
          <cell r="N154">
            <v>16250</v>
          </cell>
          <cell r="O154">
            <v>16250</v>
          </cell>
          <cell r="P154">
            <v>19950</v>
          </cell>
          <cell r="Q154">
            <v>227107</v>
          </cell>
          <cell r="R154" t="str">
            <v>'95년 실적대비 8%↑</v>
          </cell>
        </row>
        <row r="155">
          <cell r="B155" t="str">
            <v>소      계</v>
          </cell>
          <cell r="D155" t="e">
            <v>#REF!</v>
          </cell>
          <cell r="E155">
            <v>2345</v>
          </cell>
          <cell r="F155">
            <v>1600</v>
          </cell>
          <cell r="G155">
            <v>1800</v>
          </cell>
          <cell r="H155">
            <v>2270</v>
          </cell>
          <cell r="I155">
            <v>2320</v>
          </cell>
          <cell r="J155">
            <v>2320</v>
          </cell>
          <cell r="K155">
            <v>2900</v>
          </cell>
          <cell r="L155">
            <v>2700</v>
          </cell>
          <cell r="M155">
            <v>2530</v>
          </cell>
          <cell r="N155">
            <v>2500</v>
          </cell>
          <cell r="O155">
            <v>2500</v>
          </cell>
          <cell r="P155">
            <v>2530</v>
          </cell>
          <cell r="Q155">
            <v>28315</v>
          </cell>
          <cell r="R155" t="str">
            <v>'95년 실적대비 5%↑</v>
          </cell>
        </row>
        <row r="156">
          <cell r="B156" t="str">
            <v>소      계</v>
          </cell>
          <cell r="D156" t="e">
            <v>#REF!</v>
          </cell>
          <cell r="E156">
            <v>3445</v>
          </cell>
          <cell r="F156">
            <v>3445</v>
          </cell>
          <cell r="G156">
            <v>3183</v>
          </cell>
          <cell r="H156">
            <v>1000</v>
          </cell>
          <cell r="I156">
            <v>650</v>
          </cell>
          <cell r="J156">
            <v>650</v>
          </cell>
          <cell r="K156">
            <v>230</v>
          </cell>
          <cell r="L156">
            <v>200</v>
          </cell>
          <cell r="M156">
            <v>200</v>
          </cell>
          <cell r="N156">
            <v>250</v>
          </cell>
          <cell r="O156">
            <v>1540</v>
          </cell>
          <cell r="P156">
            <v>3445</v>
          </cell>
          <cell r="Q156">
            <v>18238</v>
          </cell>
          <cell r="R156" t="str">
            <v>'95년 실적대비 5%↑</v>
          </cell>
        </row>
        <row r="157">
          <cell r="B157" t="str">
            <v>소      계</v>
          </cell>
          <cell r="D157" t="e">
            <v>#REF!</v>
          </cell>
          <cell r="F157">
            <v>3500</v>
          </cell>
          <cell r="I157">
            <v>3500</v>
          </cell>
          <cell r="J157">
            <v>3500</v>
          </cell>
          <cell r="M157">
            <v>1350</v>
          </cell>
          <cell r="O157">
            <v>0</v>
          </cell>
          <cell r="P157">
            <v>3500</v>
          </cell>
          <cell r="Q157">
            <v>15350</v>
          </cell>
        </row>
        <row r="158">
          <cell r="A158" t="str">
            <v>건물임대원가</v>
          </cell>
          <cell r="B158" t="str">
            <v>소      계</v>
          </cell>
          <cell r="D158">
            <v>102718</v>
          </cell>
          <cell r="E158">
            <v>29290</v>
          </cell>
          <cell r="F158">
            <v>25045</v>
          </cell>
          <cell r="G158">
            <v>26033</v>
          </cell>
          <cell r="H158">
            <v>19770</v>
          </cell>
          <cell r="I158">
            <v>24470</v>
          </cell>
          <cell r="J158">
            <v>40783</v>
          </cell>
          <cell r="K158">
            <v>25599</v>
          </cell>
          <cell r="L158">
            <v>25369</v>
          </cell>
          <cell r="M158">
            <v>27480</v>
          </cell>
          <cell r="N158">
            <v>19000</v>
          </cell>
          <cell r="O158">
            <v>20290</v>
          </cell>
          <cell r="P158">
            <v>33725</v>
          </cell>
          <cell r="Q158">
            <v>316854</v>
          </cell>
        </row>
        <row r="159">
          <cell r="B159" t="str">
            <v>소      계</v>
          </cell>
        </row>
        <row r="160">
          <cell r="A160" t="str">
            <v>운 반 비</v>
          </cell>
          <cell r="B160" t="str">
            <v>소      계</v>
          </cell>
          <cell r="D160">
            <v>2490</v>
          </cell>
          <cell r="E160">
            <v>250</v>
          </cell>
          <cell r="F160">
            <v>250</v>
          </cell>
          <cell r="G160">
            <v>250</v>
          </cell>
          <cell r="H160">
            <v>250</v>
          </cell>
          <cell r="I160">
            <v>250</v>
          </cell>
          <cell r="J160">
            <v>200</v>
          </cell>
          <cell r="K160">
            <v>200</v>
          </cell>
          <cell r="L160">
            <v>230</v>
          </cell>
          <cell r="M160">
            <v>250</v>
          </cell>
          <cell r="N160">
            <v>250</v>
          </cell>
          <cell r="O160">
            <v>250</v>
          </cell>
          <cell r="P160">
            <v>250</v>
          </cell>
          <cell r="Q160">
            <v>2880</v>
          </cell>
        </row>
        <row r="161">
          <cell r="B161" t="str">
            <v>소      계</v>
          </cell>
        </row>
        <row r="162">
          <cell r="A162" t="str">
            <v>지급수수료</v>
          </cell>
          <cell r="B162" t="str">
            <v>소      계</v>
          </cell>
          <cell r="D162" t="e">
            <v>#REF!</v>
          </cell>
          <cell r="E162">
            <v>6440</v>
          </cell>
          <cell r="F162">
            <v>5972.4</v>
          </cell>
          <cell r="G162">
            <v>6468</v>
          </cell>
          <cell r="H162">
            <v>5852.6</v>
          </cell>
          <cell r="I162">
            <v>5839.6</v>
          </cell>
          <cell r="J162">
            <v>5696.6</v>
          </cell>
          <cell r="K162">
            <v>6064.7999999999993</v>
          </cell>
          <cell r="L162">
            <v>5633.5999999999995</v>
          </cell>
          <cell r="M162">
            <v>6069</v>
          </cell>
          <cell r="N162">
            <v>6389.5999999999995</v>
          </cell>
          <cell r="O162">
            <v>6458.2</v>
          </cell>
          <cell r="P162">
            <v>6993</v>
          </cell>
          <cell r="Q162">
            <v>73877.399999999994</v>
          </cell>
          <cell r="R162" t="str">
            <v>호텔매출×30%×3.6%</v>
          </cell>
        </row>
        <row r="163">
          <cell r="B163" t="str">
            <v>소      계</v>
          </cell>
          <cell r="D163" t="e">
            <v>#REF!</v>
          </cell>
          <cell r="E163">
            <v>1542.2</v>
          </cell>
          <cell r="F163">
            <v>1452.0000000000002</v>
          </cell>
          <cell r="G163">
            <v>1505.9</v>
          </cell>
          <cell r="H163">
            <v>1392.6000000000001</v>
          </cell>
          <cell r="I163">
            <v>1346.4</v>
          </cell>
          <cell r="J163">
            <v>1307.9000000000001</v>
          </cell>
          <cell r="K163">
            <v>1196.8000000000002</v>
          </cell>
          <cell r="L163">
            <v>1210</v>
          </cell>
          <cell r="M163">
            <v>1323.3000000000002</v>
          </cell>
          <cell r="N163">
            <v>1493.8000000000002</v>
          </cell>
          <cell r="O163">
            <v>1471.8000000000002</v>
          </cell>
          <cell r="P163">
            <v>1487.2</v>
          </cell>
          <cell r="Q163">
            <v>16729.899999999998</v>
          </cell>
          <cell r="R163" t="str">
            <v>입장수입/9×0.36</v>
          </cell>
        </row>
        <row r="164">
          <cell r="B164" t="str">
            <v>소      계</v>
          </cell>
          <cell r="D164" t="e">
            <v>#REF!</v>
          </cell>
          <cell r="E164">
            <v>300</v>
          </cell>
          <cell r="F164">
            <v>300</v>
          </cell>
          <cell r="G164">
            <v>300</v>
          </cell>
          <cell r="H164">
            <v>300</v>
          </cell>
          <cell r="I164">
            <v>300</v>
          </cell>
          <cell r="J164">
            <v>300</v>
          </cell>
          <cell r="K164">
            <v>300</v>
          </cell>
          <cell r="L164">
            <v>300</v>
          </cell>
          <cell r="M164">
            <v>300</v>
          </cell>
          <cell r="N164">
            <v>300</v>
          </cell>
          <cell r="O164">
            <v>300</v>
          </cell>
          <cell r="P164">
            <v>300</v>
          </cell>
          <cell r="Q164">
            <v>3600</v>
          </cell>
        </row>
        <row r="165">
          <cell r="B165" t="str">
            <v>소      계</v>
          </cell>
          <cell r="D165" t="e">
            <v>#REF!</v>
          </cell>
          <cell r="E165">
            <v>30</v>
          </cell>
          <cell r="F165">
            <v>30</v>
          </cell>
          <cell r="G165">
            <v>30</v>
          </cell>
          <cell r="H165">
            <v>30</v>
          </cell>
          <cell r="I165">
            <v>30</v>
          </cell>
          <cell r="J165">
            <v>30</v>
          </cell>
          <cell r="K165">
            <v>30</v>
          </cell>
          <cell r="L165">
            <v>30</v>
          </cell>
          <cell r="M165">
            <v>30</v>
          </cell>
          <cell r="N165">
            <v>30</v>
          </cell>
          <cell r="O165">
            <v>30</v>
          </cell>
          <cell r="P165">
            <v>30</v>
          </cell>
          <cell r="Q165">
            <v>360</v>
          </cell>
        </row>
        <row r="166">
          <cell r="A166" t="str">
            <v>지급수수료</v>
          </cell>
          <cell r="B166" t="str">
            <v>소      계</v>
          </cell>
          <cell r="D166">
            <v>89552</v>
          </cell>
          <cell r="E166">
            <v>8312.2000000000007</v>
          </cell>
          <cell r="F166">
            <v>7754.4</v>
          </cell>
          <cell r="G166">
            <v>8303.9</v>
          </cell>
          <cell r="H166">
            <v>7575.2000000000007</v>
          </cell>
          <cell r="I166">
            <v>7516</v>
          </cell>
          <cell r="J166">
            <v>7334.5</v>
          </cell>
          <cell r="K166">
            <v>7591.5999999999995</v>
          </cell>
          <cell r="L166">
            <v>7173.5999999999995</v>
          </cell>
          <cell r="M166">
            <v>7722.3</v>
          </cell>
          <cell r="N166">
            <v>8213.4</v>
          </cell>
          <cell r="O166">
            <v>8260</v>
          </cell>
          <cell r="P166">
            <v>8810.2000000000007</v>
          </cell>
          <cell r="Q166">
            <v>94567.299999999988</v>
          </cell>
        </row>
        <row r="167">
          <cell r="A167" t="str">
            <v>교육훈련비</v>
          </cell>
          <cell r="B167" t="str">
            <v>소      계</v>
          </cell>
          <cell r="D167">
            <v>2712</v>
          </cell>
          <cell r="G167">
            <v>600</v>
          </cell>
          <cell r="J167">
            <v>600</v>
          </cell>
          <cell r="Q167">
            <v>1200</v>
          </cell>
          <cell r="R167" t="str">
            <v>어학교재외(영어,일어)</v>
          </cell>
        </row>
        <row r="168">
          <cell r="B168" t="str">
            <v>소      계</v>
          </cell>
          <cell r="D168" t="e">
            <v>#REF!</v>
          </cell>
          <cell r="E168">
            <v>100</v>
          </cell>
          <cell r="F168">
            <v>500</v>
          </cell>
          <cell r="G168">
            <v>100</v>
          </cell>
          <cell r="H168">
            <v>600</v>
          </cell>
          <cell r="I168">
            <v>600</v>
          </cell>
          <cell r="J168">
            <v>100</v>
          </cell>
          <cell r="K168">
            <v>600</v>
          </cell>
          <cell r="L168">
            <v>500</v>
          </cell>
          <cell r="M168">
            <v>100</v>
          </cell>
          <cell r="N168">
            <v>500</v>
          </cell>
          <cell r="O168">
            <v>100</v>
          </cell>
          <cell r="P168">
            <v>100</v>
          </cell>
          <cell r="Q168">
            <v>3900</v>
          </cell>
          <cell r="R168" t="str">
            <v>OJT 및 SVC교육</v>
          </cell>
        </row>
        <row r="169">
          <cell r="B169" t="str">
            <v>소      계</v>
          </cell>
          <cell r="D169" t="e">
            <v>#REF!</v>
          </cell>
          <cell r="E169">
            <v>100</v>
          </cell>
          <cell r="F169">
            <v>100</v>
          </cell>
          <cell r="G169">
            <v>100</v>
          </cell>
          <cell r="H169">
            <v>100</v>
          </cell>
          <cell r="I169">
            <v>100</v>
          </cell>
          <cell r="J169">
            <v>100</v>
          </cell>
          <cell r="K169">
            <v>100</v>
          </cell>
          <cell r="L169">
            <v>100</v>
          </cell>
          <cell r="M169">
            <v>100</v>
          </cell>
          <cell r="N169">
            <v>100</v>
          </cell>
          <cell r="O169">
            <v>100</v>
          </cell>
          <cell r="P169">
            <v>100</v>
          </cell>
          <cell r="Q169">
            <v>1200</v>
          </cell>
        </row>
        <row r="170">
          <cell r="B170" t="str">
            <v>소      계</v>
          </cell>
          <cell r="D170" t="e">
            <v>#REF!</v>
          </cell>
          <cell r="F170">
            <v>0</v>
          </cell>
          <cell r="G170">
            <v>200</v>
          </cell>
          <cell r="H170">
            <v>200</v>
          </cell>
          <cell r="I170">
            <v>250</v>
          </cell>
          <cell r="K170">
            <v>0</v>
          </cell>
          <cell r="L170">
            <v>200</v>
          </cell>
          <cell r="N170">
            <v>200</v>
          </cell>
          <cell r="Q170">
            <v>1050</v>
          </cell>
          <cell r="R170" t="str">
            <v>관리.경리책임자교육외</v>
          </cell>
        </row>
        <row r="171">
          <cell r="A171" t="str">
            <v>교육훈련비</v>
          </cell>
          <cell r="B171" t="str">
            <v>소      계</v>
          </cell>
          <cell r="D171">
            <v>2712</v>
          </cell>
          <cell r="E171">
            <v>200</v>
          </cell>
          <cell r="F171">
            <v>600</v>
          </cell>
          <cell r="G171">
            <v>1000</v>
          </cell>
          <cell r="H171">
            <v>900</v>
          </cell>
          <cell r="I171">
            <v>950</v>
          </cell>
          <cell r="J171">
            <v>800</v>
          </cell>
          <cell r="K171">
            <v>700</v>
          </cell>
          <cell r="L171">
            <v>800</v>
          </cell>
          <cell r="M171">
            <v>200</v>
          </cell>
          <cell r="N171">
            <v>800</v>
          </cell>
          <cell r="O171">
            <v>200</v>
          </cell>
          <cell r="P171">
            <v>200</v>
          </cell>
          <cell r="Q171">
            <v>7350</v>
          </cell>
        </row>
        <row r="172">
          <cell r="A172" t="str">
            <v>판 촉 비</v>
          </cell>
          <cell r="B172" t="str">
            <v>소      계</v>
          </cell>
          <cell r="D172" t="e">
            <v>#REF!</v>
          </cell>
          <cell r="E172">
            <v>826</v>
          </cell>
          <cell r="F172">
            <v>610</v>
          </cell>
          <cell r="G172">
            <v>450</v>
          </cell>
          <cell r="H172">
            <v>1200</v>
          </cell>
          <cell r="I172">
            <v>630</v>
          </cell>
          <cell r="J172">
            <v>650</v>
          </cell>
          <cell r="K172">
            <v>600</v>
          </cell>
          <cell r="L172">
            <v>500</v>
          </cell>
          <cell r="M172">
            <v>500</v>
          </cell>
          <cell r="N172">
            <v>900</v>
          </cell>
          <cell r="O172">
            <v>1000</v>
          </cell>
          <cell r="P172">
            <v>1460</v>
          </cell>
          <cell r="Q172">
            <v>9326</v>
          </cell>
          <cell r="R172" t="str">
            <v xml:space="preserve"> </v>
          </cell>
        </row>
        <row r="173">
          <cell r="B173" t="str">
            <v>소      계</v>
          </cell>
          <cell r="D173" t="e">
            <v>#REF!</v>
          </cell>
          <cell r="E173">
            <v>1250</v>
          </cell>
          <cell r="F173">
            <v>864</v>
          </cell>
          <cell r="G173">
            <v>612</v>
          </cell>
          <cell r="H173">
            <v>1140</v>
          </cell>
          <cell r="I173">
            <v>800</v>
          </cell>
          <cell r="J173">
            <v>410</v>
          </cell>
          <cell r="K173">
            <v>615</v>
          </cell>
          <cell r="L173">
            <v>330</v>
          </cell>
          <cell r="M173">
            <v>670</v>
          </cell>
          <cell r="N173">
            <v>1040</v>
          </cell>
          <cell r="O173">
            <v>1184</v>
          </cell>
          <cell r="P173">
            <v>1250</v>
          </cell>
          <cell r="Q173">
            <v>10165</v>
          </cell>
        </row>
        <row r="174">
          <cell r="B174" t="str">
            <v>소      계</v>
          </cell>
          <cell r="D174" t="e">
            <v>#REF!</v>
          </cell>
          <cell r="E174">
            <v>1033</v>
          </cell>
          <cell r="F174">
            <v>662</v>
          </cell>
          <cell r="G174">
            <v>600</v>
          </cell>
          <cell r="H174">
            <v>750</v>
          </cell>
          <cell r="I174">
            <v>850</v>
          </cell>
          <cell r="J174">
            <v>400</v>
          </cell>
          <cell r="K174">
            <v>600</v>
          </cell>
          <cell r="L174">
            <v>500</v>
          </cell>
          <cell r="M174">
            <v>500</v>
          </cell>
          <cell r="N174">
            <v>700</v>
          </cell>
          <cell r="O174">
            <v>800</v>
          </cell>
          <cell r="P174">
            <v>1150</v>
          </cell>
          <cell r="Q174">
            <v>8545</v>
          </cell>
        </row>
        <row r="175">
          <cell r="B175" t="str">
            <v>소      계</v>
          </cell>
          <cell r="D175" t="e">
            <v>#REF!</v>
          </cell>
          <cell r="E175">
            <v>621</v>
          </cell>
          <cell r="F175">
            <v>300</v>
          </cell>
          <cell r="G175">
            <v>200</v>
          </cell>
          <cell r="H175">
            <v>300</v>
          </cell>
          <cell r="I175">
            <v>300</v>
          </cell>
          <cell r="J175">
            <v>160</v>
          </cell>
          <cell r="K175">
            <v>160</v>
          </cell>
          <cell r="L175">
            <v>120</v>
          </cell>
          <cell r="M175">
            <v>210</v>
          </cell>
          <cell r="N175">
            <v>310</v>
          </cell>
          <cell r="O175">
            <v>380</v>
          </cell>
          <cell r="P175">
            <v>500</v>
          </cell>
          <cell r="Q175">
            <v>3561</v>
          </cell>
        </row>
        <row r="176">
          <cell r="B176" t="str">
            <v>소      계</v>
          </cell>
          <cell r="D176" t="e">
            <v>#REF!</v>
          </cell>
          <cell r="E176">
            <v>120</v>
          </cell>
          <cell r="F176">
            <v>120</v>
          </cell>
          <cell r="G176">
            <v>120</v>
          </cell>
          <cell r="H176">
            <v>120</v>
          </cell>
          <cell r="I176">
            <v>120</v>
          </cell>
          <cell r="J176">
            <v>120</v>
          </cell>
          <cell r="K176">
            <v>120</v>
          </cell>
          <cell r="L176">
            <v>120</v>
          </cell>
          <cell r="M176">
            <v>120</v>
          </cell>
          <cell r="N176">
            <v>120</v>
          </cell>
          <cell r="O176">
            <v>120</v>
          </cell>
          <cell r="P176">
            <v>120</v>
          </cell>
          <cell r="Q176">
            <v>1440</v>
          </cell>
        </row>
        <row r="177">
          <cell r="A177" t="str">
            <v>판촉비</v>
          </cell>
          <cell r="B177" t="str">
            <v>소      계</v>
          </cell>
          <cell r="D177">
            <v>31978</v>
          </cell>
          <cell r="E177">
            <v>3850</v>
          </cell>
          <cell r="F177">
            <v>2556</v>
          </cell>
          <cell r="G177">
            <v>1982</v>
          </cell>
          <cell r="H177">
            <v>3510</v>
          </cell>
          <cell r="I177">
            <v>2700</v>
          </cell>
          <cell r="J177">
            <v>1740</v>
          </cell>
          <cell r="K177">
            <v>2095</v>
          </cell>
          <cell r="L177">
            <v>1570</v>
          </cell>
          <cell r="M177">
            <v>2000</v>
          </cell>
          <cell r="N177">
            <v>3070</v>
          </cell>
          <cell r="O177">
            <v>3484</v>
          </cell>
          <cell r="P177">
            <v>4480</v>
          </cell>
          <cell r="Q177">
            <v>33037</v>
          </cell>
        </row>
        <row r="178">
          <cell r="B178" t="str">
            <v>소      계</v>
          </cell>
        </row>
        <row r="179">
          <cell r="A179" t="str">
            <v>건물관리비</v>
          </cell>
          <cell r="B179" t="str">
            <v>소      계</v>
          </cell>
          <cell r="D179">
            <v>40408</v>
          </cell>
          <cell r="E179">
            <v>4345</v>
          </cell>
          <cell r="F179">
            <v>4125</v>
          </cell>
          <cell r="G179">
            <v>4125</v>
          </cell>
          <cell r="H179">
            <v>4092.0000000000005</v>
          </cell>
          <cell r="I179">
            <v>4026.0000000000005</v>
          </cell>
          <cell r="J179">
            <v>4732.2000000000007</v>
          </cell>
          <cell r="K179">
            <v>4436.3</v>
          </cell>
          <cell r="L179">
            <v>4444</v>
          </cell>
          <cell r="M179">
            <v>4598</v>
          </cell>
          <cell r="N179">
            <v>4092.0000000000005</v>
          </cell>
          <cell r="O179">
            <v>4136</v>
          </cell>
          <cell r="P179">
            <v>4136</v>
          </cell>
          <cell r="Q179">
            <v>51287.5</v>
          </cell>
        </row>
        <row r="180">
          <cell r="B180" t="str">
            <v>소      계</v>
          </cell>
        </row>
        <row r="181">
          <cell r="A181" t="str">
            <v>기타 원가</v>
          </cell>
          <cell r="B181" t="str">
            <v>소      계</v>
          </cell>
          <cell r="D181" t="e">
            <v>#REF!</v>
          </cell>
          <cell r="E181">
            <v>2913</v>
          </cell>
          <cell r="F181">
            <v>2731</v>
          </cell>
          <cell r="G181">
            <v>2731</v>
          </cell>
          <cell r="H181">
            <v>2633</v>
          </cell>
          <cell r="I181">
            <v>1958</v>
          </cell>
          <cell r="J181">
            <v>2394</v>
          </cell>
          <cell r="K181">
            <v>1850</v>
          </cell>
          <cell r="L181">
            <v>1902</v>
          </cell>
          <cell r="M181">
            <v>1797</v>
          </cell>
          <cell r="N181">
            <v>2183</v>
          </cell>
          <cell r="O181">
            <v>2183</v>
          </cell>
          <cell r="P181">
            <v>2183</v>
          </cell>
          <cell r="Q181">
            <v>27458</v>
          </cell>
          <cell r="R181" t="str">
            <v>담배 판매액×90%</v>
          </cell>
        </row>
        <row r="182">
          <cell r="B182" t="str">
            <v>소      계</v>
          </cell>
          <cell r="C182" t="str">
            <v>객실</v>
          </cell>
          <cell r="D182" t="e">
            <v>#REF!</v>
          </cell>
          <cell r="E182">
            <v>484</v>
          </cell>
          <cell r="F182">
            <v>442</v>
          </cell>
          <cell r="G182">
            <v>485</v>
          </cell>
          <cell r="H182">
            <v>504</v>
          </cell>
          <cell r="I182">
            <v>513</v>
          </cell>
          <cell r="J182">
            <v>523</v>
          </cell>
          <cell r="K182">
            <v>523</v>
          </cell>
          <cell r="L182">
            <v>492</v>
          </cell>
          <cell r="M182">
            <v>434</v>
          </cell>
          <cell r="N182">
            <v>482</v>
          </cell>
          <cell r="O182">
            <v>477</v>
          </cell>
          <cell r="P182">
            <v>472</v>
          </cell>
          <cell r="Q182">
            <v>5831</v>
          </cell>
          <cell r="R182" t="str">
            <v>객실부가수입×66%</v>
          </cell>
        </row>
        <row r="183">
          <cell r="B183" t="str">
            <v>소      계</v>
          </cell>
          <cell r="C183" t="str">
            <v>SAUNA</v>
          </cell>
          <cell r="D183" t="e">
            <v>#REF!</v>
          </cell>
          <cell r="E183">
            <v>617</v>
          </cell>
          <cell r="F183">
            <v>581</v>
          </cell>
          <cell r="G183">
            <v>602</v>
          </cell>
          <cell r="H183">
            <v>557</v>
          </cell>
          <cell r="I183">
            <v>539</v>
          </cell>
          <cell r="J183">
            <v>523</v>
          </cell>
          <cell r="K183">
            <v>479</v>
          </cell>
          <cell r="L183">
            <v>484</v>
          </cell>
          <cell r="M183">
            <v>529</v>
          </cell>
          <cell r="N183">
            <v>598</v>
          </cell>
          <cell r="O183">
            <v>589</v>
          </cell>
          <cell r="P183">
            <v>595</v>
          </cell>
          <cell r="Q183">
            <v>6693</v>
          </cell>
          <cell r="R183" t="str">
            <v>SAUNA부가수입×44%</v>
          </cell>
        </row>
        <row r="184">
          <cell r="B184" t="str">
            <v>소      계</v>
          </cell>
          <cell r="C184" t="str">
            <v>연회</v>
          </cell>
          <cell r="D184" t="e">
            <v>#REF!</v>
          </cell>
          <cell r="E184">
            <v>1631</v>
          </cell>
          <cell r="F184">
            <v>965</v>
          </cell>
          <cell r="G184">
            <v>992</v>
          </cell>
          <cell r="H184">
            <v>990</v>
          </cell>
          <cell r="I184">
            <v>1073</v>
          </cell>
          <cell r="J184">
            <v>903</v>
          </cell>
          <cell r="K184">
            <v>673</v>
          </cell>
          <cell r="L184">
            <v>340</v>
          </cell>
          <cell r="M184">
            <v>798</v>
          </cell>
          <cell r="N184">
            <v>1187</v>
          </cell>
          <cell r="O184">
            <v>1305</v>
          </cell>
          <cell r="P184">
            <v>1804</v>
          </cell>
          <cell r="Q184">
            <v>12661</v>
          </cell>
          <cell r="R184" t="str">
            <v>연회부가수입×86.5%</v>
          </cell>
        </row>
        <row r="185">
          <cell r="B185" t="str">
            <v>소      계</v>
          </cell>
          <cell r="D185" t="e">
            <v>#REF!</v>
          </cell>
          <cell r="E185">
            <v>31633</v>
          </cell>
          <cell r="F185">
            <v>28882</v>
          </cell>
          <cell r="G185">
            <v>31437</v>
          </cell>
          <cell r="H185">
            <v>31085</v>
          </cell>
          <cell r="I185">
            <v>31144</v>
          </cell>
          <cell r="J185">
            <v>29949</v>
          </cell>
          <cell r="K185">
            <v>29675</v>
          </cell>
          <cell r="L185">
            <v>26889</v>
          </cell>
          <cell r="M185">
            <v>28819</v>
          </cell>
          <cell r="N185">
            <v>31055</v>
          </cell>
          <cell r="O185">
            <v>32116</v>
          </cell>
          <cell r="P185">
            <v>35386</v>
          </cell>
          <cell r="Q185">
            <v>368070</v>
          </cell>
        </row>
        <row r="186">
          <cell r="B186" t="str">
            <v>소      계</v>
          </cell>
        </row>
        <row r="187">
          <cell r="A187" t="str">
            <v>기타 원가</v>
          </cell>
          <cell r="B187" t="str">
            <v>소      계</v>
          </cell>
          <cell r="D187">
            <v>499335</v>
          </cell>
          <cell r="E187">
            <v>37278</v>
          </cell>
          <cell r="F187">
            <v>33601</v>
          </cell>
          <cell r="G187">
            <v>36247</v>
          </cell>
          <cell r="H187">
            <v>35769</v>
          </cell>
          <cell r="I187">
            <v>35227</v>
          </cell>
          <cell r="J187">
            <v>34292</v>
          </cell>
          <cell r="K187">
            <v>33200</v>
          </cell>
          <cell r="L187">
            <v>30107</v>
          </cell>
          <cell r="M187">
            <v>32377</v>
          </cell>
          <cell r="N187">
            <v>35505</v>
          </cell>
          <cell r="O187">
            <v>36670</v>
          </cell>
          <cell r="P187">
            <v>40440</v>
          </cell>
          <cell r="Q187">
            <v>420713</v>
          </cell>
        </row>
        <row r="189">
          <cell r="A189" t="str">
            <v>감가상각비</v>
          </cell>
          <cell r="B189" t="str">
            <v>비품</v>
          </cell>
          <cell r="D189">
            <v>120764</v>
          </cell>
          <cell r="J189">
            <v>40589</v>
          </cell>
          <cell r="K189">
            <v>-40589</v>
          </cell>
          <cell r="P189">
            <v>81178</v>
          </cell>
          <cell r="Q189">
            <v>81178</v>
          </cell>
        </row>
        <row r="191">
          <cell r="D191" t="str">
            <v xml:space="preserve"> </v>
          </cell>
        </row>
        <row r="192">
          <cell r="A192" t="str">
            <v>투 입 합 계</v>
          </cell>
          <cell r="B192" t="str">
            <v xml:space="preserve"> </v>
          </cell>
          <cell r="D192">
            <v>4450000</v>
          </cell>
          <cell r="E192">
            <v>446467.36952000007</v>
          </cell>
          <cell r="F192">
            <v>351442.69679999998</v>
          </cell>
          <cell r="G192">
            <v>439011.03712000005</v>
          </cell>
          <cell r="H192">
            <v>380283.32680000004</v>
          </cell>
          <cell r="I192">
            <v>348667.88</v>
          </cell>
          <cell r="J192">
            <v>589318</v>
          </cell>
          <cell r="K192">
            <v>307399.55</v>
          </cell>
          <cell r="L192">
            <v>333135.37999999995</v>
          </cell>
          <cell r="M192">
            <v>463161.53</v>
          </cell>
          <cell r="N192">
            <v>338553.95</v>
          </cell>
          <cell r="O192">
            <v>351716.57999999996</v>
          </cell>
          <cell r="P192">
            <v>567149.86199999996</v>
          </cell>
          <cell r="Q192">
            <v>4916307.1622399995</v>
          </cell>
        </row>
        <row r="193">
          <cell r="Q193" t="str">
            <v xml:space="preserve"> </v>
          </cell>
        </row>
        <row r="195">
          <cell r="A195" t="str">
            <v>영업 이익</v>
          </cell>
          <cell r="B195" t="str">
            <v xml:space="preserve"> </v>
          </cell>
          <cell r="D195">
            <v>6961</v>
          </cell>
          <cell r="E195">
            <v>-20547.089520000038</v>
          </cell>
          <cell r="F195">
            <v>43572.763200000045</v>
          </cell>
          <cell r="G195">
            <v>-11213.477120000054</v>
          </cell>
          <cell r="H195">
            <v>36598.053199999966</v>
          </cell>
          <cell r="I195">
            <v>67236.760000000009</v>
          </cell>
          <cell r="J195">
            <v>-183615.91999999998</v>
          </cell>
          <cell r="K195">
            <v>93675.47000000003</v>
          </cell>
          <cell r="L195">
            <v>39451.090000000026</v>
          </cell>
          <cell r="M195">
            <v>-61733.760000000009</v>
          </cell>
          <cell r="N195">
            <v>84010</v>
          </cell>
          <cell r="O195">
            <v>75377.620000000054</v>
          </cell>
          <cell r="P195">
            <v>-104639.45199999993</v>
          </cell>
          <cell r="Q195">
            <v>58172.05776000116</v>
          </cell>
          <cell r="R195" t="str">
            <v xml:space="preserve"> </v>
          </cell>
        </row>
        <row r="198">
          <cell r="A198" t="str">
            <v>감가상각비</v>
          </cell>
          <cell r="B198" t="str">
            <v>건물</v>
          </cell>
          <cell r="D198">
            <v>665564</v>
          </cell>
          <cell r="J198">
            <v>335537</v>
          </cell>
          <cell r="K198">
            <v>-335537</v>
          </cell>
          <cell r="P198">
            <v>665564</v>
          </cell>
          <cell r="Q198">
            <v>665564</v>
          </cell>
        </row>
        <row r="200">
          <cell r="B200" t="str">
            <v>영업외 이익</v>
          </cell>
          <cell r="D200">
            <v>6961</v>
          </cell>
          <cell r="E200">
            <v>500</v>
          </cell>
          <cell r="F200">
            <v>500</v>
          </cell>
          <cell r="G200">
            <v>500</v>
          </cell>
          <cell r="H200">
            <v>500</v>
          </cell>
          <cell r="I200">
            <v>500</v>
          </cell>
          <cell r="J200">
            <v>500</v>
          </cell>
          <cell r="K200">
            <v>500</v>
          </cell>
          <cell r="L200">
            <v>500</v>
          </cell>
          <cell r="M200">
            <v>500</v>
          </cell>
          <cell r="N200">
            <v>500</v>
          </cell>
          <cell r="O200">
            <v>500</v>
          </cell>
          <cell r="P200">
            <v>500</v>
          </cell>
          <cell r="Q200">
            <v>6000</v>
          </cell>
        </row>
        <row r="201">
          <cell r="A201" t="str">
            <v>영업외 손익</v>
          </cell>
          <cell r="B201" t="str">
            <v xml:space="preserve"> </v>
          </cell>
          <cell r="D201" t="str">
            <v xml:space="preserve"> </v>
          </cell>
          <cell r="E201" t="str">
            <v xml:space="preserve"> </v>
          </cell>
          <cell r="F201" t="str">
            <v xml:space="preserve"> </v>
          </cell>
          <cell r="G201" t="str">
            <v xml:space="preserve"> </v>
          </cell>
          <cell r="H201" t="str">
            <v xml:space="preserve"> </v>
          </cell>
          <cell r="I201" t="str">
            <v xml:space="preserve"> </v>
          </cell>
          <cell r="J201" t="str">
            <v xml:space="preserve"> </v>
          </cell>
          <cell r="K201" t="str">
            <v xml:space="preserve"> </v>
          </cell>
          <cell r="L201" t="str">
            <v xml:space="preserve"> </v>
          </cell>
          <cell r="M201" t="str">
            <v xml:space="preserve"> </v>
          </cell>
          <cell r="N201" t="str">
            <v xml:space="preserve"> 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</row>
        <row r="202">
          <cell r="B202" t="str">
            <v>영업외 비용</v>
          </cell>
          <cell r="D202">
            <v>3394</v>
          </cell>
          <cell r="E202">
            <v>100</v>
          </cell>
          <cell r="F202">
            <v>100</v>
          </cell>
          <cell r="G202">
            <v>100</v>
          </cell>
          <cell r="H202">
            <v>100</v>
          </cell>
          <cell r="I202">
            <v>100</v>
          </cell>
          <cell r="J202">
            <v>100</v>
          </cell>
          <cell r="K202">
            <v>100</v>
          </cell>
          <cell r="L202">
            <v>100</v>
          </cell>
          <cell r="M202">
            <v>100</v>
          </cell>
          <cell r="N202">
            <v>100</v>
          </cell>
          <cell r="O202">
            <v>100</v>
          </cell>
          <cell r="P202">
            <v>100</v>
          </cell>
          <cell r="Q202">
            <v>1200</v>
          </cell>
        </row>
        <row r="204">
          <cell r="A204" t="str">
            <v>감가상각비 반영후 경상이익</v>
          </cell>
          <cell r="D204">
            <v>-655036</v>
          </cell>
          <cell r="E204">
            <v>-20147.089520000038</v>
          </cell>
          <cell r="F204">
            <v>43972.763200000045</v>
          </cell>
          <cell r="G204">
            <v>-10813.477120000054</v>
          </cell>
          <cell r="H204">
            <v>36998.053199999966</v>
          </cell>
          <cell r="I204">
            <v>67636.760000000009</v>
          </cell>
          <cell r="J204">
            <v>-518752.92</v>
          </cell>
          <cell r="K204">
            <v>429612.47000000003</v>
          </cell>
          <cell r="L204">
            <v>39851.090000000026</v>
          </cell>
          <cell r="M204">
            <v>-61333.760000000009</v>
          </cell>
          <cell r="N204">
            <v>84410</v>
          </cell>
          <cell r="O204">
            <v>75777.620000000054</v>
          </cell>
          <cell r="P204">
            <v>-769803.45199999993</v>
          </cell>
          <cell r="Q204">
            <v>-602591.94223999884</v>
          </cell>
        </row>
        <row r="205">
          <cell r="D205" t="str">
            <v xml:space="preserve"> </v>
          </cell>
          <cell r="Q205" t="str">
            <v xml:space="preserve"> </v>
          </cell>
        </row>
        <row r="206">
          <cell r="A206" t="str">
            <v>자산취득</v>
          </cell>
          <cell r="B206" t="str">
            <v>건물 (자본적지출)</v>
          </cell>
          <cell r="D206" t="e">
            <v>#REF!</v>
          </cell>
          <cell r="Q206">
            <v>0</v>
          </cell>
          <cell r="R206" t="str">
            <v>명세별첨</v>
          </cell>
        </row>
        <row r="207">
          <cell r="B207" t="str">
            <v>비품</v>
          </cell>
          <cell r="D207" t="e">
            <v>#REF!</v>
          </cell>
          <cell r="E207">
            <v>4400</v>
          </cell>
          <cell r="F207">
            <v>3250</v>
          </cell>
          <cell r="G207">
            <v>17420</v>
          </cell>
          <cell r="H207">
            <v>4050</v>
          </cell>
          <cell r="I207">
            <v>3680</v>
          </cell>
          <cell r="J207">
            <v>17200</v>
          </cell>
          <cell r="K207">
            <v>4375</v>
          </cell>
          <cell r="L207">
            <v>2000</v>
          </cell>
          <cell r="M207">
            <v>2400</v>
          </cell>
          <cell r="N207">
            <v>600</v>
          </cell>
          <cell r="O207">
            <v>1950</v>
          </cell>
          <cell r="P207">
            <v>1050</v>
          </cell>
          <cell r="Q207">
            <v>62375</v>
          </cell>
        </row>
        <row r="208">
          <cell r="B208" t="str">
            <v>저장품</v>
          </cell>
          <cell r="C208" t="str">
            <v>그라스류</v>
          </cell>
          <cell r="D208" t="e">
            <v>#REF!</v>
          </cell>
          <cell r="E208">
            <v>1340</v>
          </cell>
          <cell r="F208">
            <v>950</v>
          </cell>
          <cell r="G208">
            <v>450</v>
          </cell>
          <cell r="H208">
            <v>450</v>
          </cell>
          <cell r="I208">
            <v>1000</v>
          </cell>
          <cell r="J208">
            <v>840</v>
          </cell>
          <cell r="K208">
            <v>660</v>
          </cell>
          <cell r="L208">
            <v>450</v>
          </cell>
          <cell r="M208">
            <v>450</v>
          </cell>
          <cell r="N208">
            <v>500</v>
          </cell>
          <cell r="O208">
            <v>840</v>
          </cell>
          <cell r="P208">
            <v>450</v>
          </cell>
          <cell r="Q208">
            <v>8380</v>
          </cell>
        </row>
        <row r="209">
          <cell r="B209" t="str">
            <v xml:space="preserve"> </v>
          </cell>
          <cell r="C209" t="str">
            <v>식기류</v>
          </cell>
          <cell r="D209" t="e">
            <v>#REF!</v>
          </cell>
          <cell r="E209">
            <v>1800</v>
          </cell>
          <cell r="F209">
            <v>2180</v>
          </cell>
          <cell r="G209">
            <v>4820</v>
          </cell>
          <cell r="H209">
            <v>580</v>
          </cell>
          <cell r="I209">
            <v>900</v>
          </cell>
          <cell r="J209">
            <v>1800</v>
          </cell>
          <cell r="K209">
            <v>250</v>
          </cell>
          <cell r="L209">
            <v>250</v>
          </cell>
          <cell r="M209">
            <v>470</v>
          </cell>
          <cell r="N209">
            <v>250</v>
          </cell>
          <cell r="O209">
            <v>300</v>
          </cell>
          <cell r="P209">
            <v>500</v>
          </cell>
          <cell r="Q209">
            <v>14100</v>
          </cell>
        </row>
        <row r="210">
          <cell r="B210" t="str">
            <v xml:space="preserve"> </v>
          </cell>
          <cell r="C210" t="str">
            <v>유텐실</v>
          </cell>
          <cell r="D210" t="e">
            <v>#REF!</v>
          </cell>
          <cell r="E210">
            <v>910</v>
          </cell>
          <cell r="F210">
            <v>1340</v>
          </cell>
          <cell r="G210">
            <v>1500</v>
          </cell>
          <cell r="H210">
            <v>1250</v>
          </cell>
          <cell r="I210">
            <v>1360</v>
          </cell>
          <cell r="J210">
            <v>350</v>
          </cell>
          <cell r="K210">
            <v>800</v>
          </cell>
          <cell r="L210">
            <v>1800</v>
          </cell>
          <cell r="M210">
            <v>1500</v>
          </cell>
          <cell r="N210">
            <v>250</v>
          </cell>
          <cell r="O210">
            <v>440</v>
          </cell>
          <cell r="P210">
            <v>525</v>
          </cell>
          <cell r="Q210">
            <v>12025</v>
          </cell>
        </row>
        <row r="211">
          <cell r="B211" t="str">
            <v xml:space="preserve"> </v>
          </cell>
          <cell r="C211" t="str">
            <v>린넨류</v>
          </cell>
          <cell r="D211" t="e">
            <v>#REF!</v>
          </cell>
          <cell r="E211">
            <v>150</v>
          </cell>
          <cell r="F211">
            <v>3175</v>
          </cell>
          <cell r="G211">
            <v>2820</v>
          </cell>
          <cell r="H211">
            <v>4500</v>
          </cell>
          <cell r="I211">
            <v>900</v>
          </cell>
          <cell r="J211">
            <v>1500</v>
          </cell>
          <cell r="K211" t="str">
            <v xml:space="preserve"> </v>
          </cell>
          <cell r="L211">
            <v>1500</v>
          </cell>
          <cell r="M211">
            <v>3300</v>
          </cell>
          <cell r="N211">
            <v>6810</v>
          </cell>
          <cell r="O211">
            <v>1400</v>
          </cell>
          <cell r="P211">
            <v>300</v>
          </cell>
          <cell r="Q211">
            <v>26355</v>
          </cell>
        </row>
        <row r="212">
          <cell r="B212" t="str">
            <v xml:space="preserve">       소  계</v>
          </cell>
          <cell r="D212" t="e">
            <v>#REF!</v>
          </cell>
          <cell r="E212">
            <v>4200</v>
          </cell>
          <cell r="F212">
            <v>7645</v>
          </cell>
          <cell r="G212">
            <v>9590</v>
          </cell>
          <cell r="H212">
            <v>6780</v>
          </cell>
          <cell r="I212">
            <v>4160</v>
          </cell>
          <cell r="J212">
            <v>4490</v>
          </cell>
          <cell r="K212">
            <v>1710</v>
          </cell>
          <cell r="L212">
            <v>4000</v>
          </cell>
          <cell r="M212">
            <v>5720</v>
          </cell>
          <cell r="N212">
            <v>7810</v>
          </cell>
          <cell r="O212">
            <v>2980</v>
          </cell>
          <cell r="P212">
            <v>1775</v>
          </cell>
          <cell r="Q212">
            <v>60860</v>
          </cell>
        </row>
        <row r="214">
          <cell r="B214" t="str">
            <v>합계</v>
          </cell>
          <cell r="D214" t="e">
            <v>#REF!</v>
          </cell>
          <cell r="E214">
            <v>8600</v>
          </cell>
          <cell r="F214">
            <v>10895</v>
          </cell>
          <cell r="G214">
            <v>27010</v>
          </cell>
          <cell r="H214">
            <v>10830</v>
          </cell>
          <cell r="I214">
            <v>7840</v>
          </cell>
          <cell r="J214">
            <v>21690</v>
          </cell>
          <cell r="K214">
            <v>6085</v>
          </cell>
          <cell r="L214">
            <v>6000</v>
          </cell>
          <cell r="M214">
            <v>8120</v>
          </cell>
          <cell r="N214">
            <v>8410</v>
          </cell>
          <cell r="O214">
            <v>4930</v>
          </cell>
          <cell r="P214">
            <v>2825</v>
          </cell>
          <cell r="Q214">
            <v>123235</v>
          </cell>
        </row>
        <row r="215">
          <cell r="R215" t="str">
            <v>［SYSTEM DPT］</v>
          </cell>
        </row>
        <row r="216">
          <cell r="A216" t="str">
            <v>|::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9604"/>
      <sheetName val="콘도손익"/>
      <sheetName val="장림"/>
      <sheetName val="장림전제"/>
      <sheetName val="Sheet2"/>
      <sheetName val="Sheet3"/>
      <sheetName val="기초"/>
      <sheetName val="주요거래처별 (GMO구분)"/>
      <sheetName val="실행(1)"/>
      <sheetName val="전체"/>
      <sheetName val="특외대"/>
      <sheetName val="신공항A-9(원가수정)"/>
      <sheetName val="9604월차"/>
    </sheetNames>
    <sheetDataSet>
      <sheetData sheetId="0" refreshError="1">
        <row r="2">
          <cell r="A2" t="str">
            <v xml:space="preserve">   </v>
          </cell>
          <cell r="G2" t="str">
            <v>수 입 금 액 조 정 표</v>
          </cell>
        </row>
        <row r="3">
          <cell r="N3" t="str">
            <v xml:space="preserve"> </v>
          </cell>
        </row>
        <row r="4">
          <cell r="A4" t="str">
            <v>F/N : 월차결산RE9604.XLS</v>
          </cell>
          <cell r="F4" t="str">
            <v xml:space="preserve"> </v>
          </cell>
          <cell r="T4" t="str">
            <v xml:space="preserve">           1996. 04. 30 현재</v>
          </cell>
        </row>
        <row r="5">
          <cell r="B5" t="str">
            <v xml:space="preserve"> </v>
          </cell>
          <cell r="E5" t="str">
            <v>도   급   액</v>
          </cell>
          <cell r="G5" t="str">
            <v xml:space="preserve"> 원 가 율</v>
          </cell>
          <cell r="I5" t="str">
            <v xml:space="preserve"> </v>
          </cell>
          <cell r="J5" t="str">
            <v>공 사 수 입 금</v>
          </cell>
          <cell r="M5" t="str">
            <v>공    사    비</v>
          </cell>
          <cell r="O5" t="str">
            <v>공 사 미 수 금</v>
          </cell>
          <cell r="P5" t="str">
            <v>공 사 선 수 금</v>
          </cell>
          <cell r="Q5" t="str">
            <v>공 사 수 입 금</v>
          </cell>
          <cell r="R5" t="str">
            <v xml:space="preserve"> </v>
          </cell>
          <cell r="S5" t="str">
            <v>기 성 고  계 상  자 료</v>
          </cell>
        </row>
        <row r="6">
          <cell r="A6" t="str">
            <v>번호</v>
          </cell>
          <cell r="B6" t="str">
            <v>공 사 명</v>
          </cell>
          <cell r="D6" t="str">
            <v xml:space="preserve"> 96 년도 이전    계   약   액</v>
          </cell>
          <cell r="E6" t="str">
            <v xml:space="preserve"> 96 년 도 중     신 규 계 약          </v>
          </cell>
          <cell r="F6" t="str">
            <v>( 합  계 )</v>
          </cell>
          <cell r="G6" t="str">
            <v>통산</v>
          </cell>
          <cell r="H6" t="str">
            <v xml:space="preserve"> 96년중</v>
          </cell>
          <cell r="I6" t="str">
            <v xml:space="preserve"> 96 년 이 전  수입금 계상액</v>
          </cell>
          <cell r="J6" t="str">
            <v xml:space="preserve">  9 6 년 중     계상 한도액</v>
          </cell>
          <cell r="K6" t="str">
            <v>진행율에 의한 96년중 수입금</v>
          </cell>
          <cell r="L6" t="str">
            <v xml:space="preserve"> 96 년 이 전   투  입  액</v>
          </cell>
          <cell r="M6" t="str">
            <v xml:space="preserve"> 9 6 년 중     투  입  액</v>
          </cell>
          <cell r="N6" t="str">
            <v>( 합 계 )</v>
          </cell>
          <cell r="O6" t="str">
            <v>계  상  액    (상 계 액)</v>
          </cell>
          <cell r="P6" t="str">
            <v>상  계  액    (계 상 액)</v>
          </cell>
          <cell r="Q6" t="str">
            <v>계  상  액    (상 계 액)</v>
          </cell>
          <cell r="R6" t="str">
            <v xml:space="preserve">공사비 </v>
          </cell>
          <cell r="S6" t="str">
            <v>공사수입금</v>
          </cell>
          <cell r="T6" t="str">
            <v xml:space="preserve">   공사선수금 </v>
          </cell>
          <cell r="U6" t="str">
            <v>공사미수금</v>
          </cell>
        </row>
        <row r="7">
          <cell r="A7">
            <v>1</v>
          </cell>
          <cell r="B7" t="str">
            <v xml:space="preserve"> 11부두</v>
          </cell>
          <cell r="C7" t="str">
            <v xml:space="preserve"> </v>
          </cell>
        </row>
        <row r="8">
          <cell r="A8">
            <v>2</v>
          </cell>
          <cell r="B8" t="str">
            <v xml:space="preserve"> 59시설</v>
          </cell>
        </row>
        <row r="9">
          <cell r="A9">
            <v>3</v>
          </cell>
          <cell r="B9" t="str">
            <v xml:space="preserve"> 강경우회</v>
          </cell>
        </row>
        <row r="10">
          <cell r="A10">
            <v>4</v>
          </cell>
          <cell r="B10" t="str">
            <v xml:space="preserve"> 고령선로</v>
          </cell>
        </row>
        <row r="11">
          <cell r="A11">
            <v>5</v>
          </cell>
          <cell r="B11" t="str">
            <v xml:space="preserve"> 고속철도</v>
          </cell>
        </row>
        <row r="12">
          <cell r="A12">
            <v>6</v>
          </cell>
          <cell r="B12" t="str">
            <v xml:space="preserve"> 공릉배수</v>
          </cell>
        </row>
        <row r="13">
          <cell r="A13">
            <v>7</v>
          </cell>
          <cell r="B13" t="str">
            <v xml:space="preserve"> 광역상수</v>
          </cell>
        </row>
        <row r="14">
          <cell r="A14">
            <v>8</v>
          </cell>
          <cell r="B14" t="str">
            <v xml:space="preserve"> 구곡택지</v>
          </cell>
        </row>
        <row r="15">
          <cell r="A15">
            <v>9</v>
          </cell>
          <cell r="B15" t="str">
            <v xml:space="preserve"> 군장도로</v>
          </cell>
        </row>
        <row r="16">
          <cell r="A16">
            <v>10</v>
          </cell>
          <cell r="B16" t="str">
            <v xml:space="preserve"> 남동도로</v>
          </cell>
        </row>
        <row r="17">
          <cell r="A17">
            <v>11</v>
          </cell>
          <cell r="B17" t="str">
            <v xml:space="preserve"> 남해고속</v>
          </cell>
        </row>
        <row r="18">
          <cell r="A18">
            <v>12</v>
          </cell>
          <cell r="B18" t="str">
            <v xml:space="preserve"> 당진선로</v>
          </cell>
          <cell r="C18" t="str">
            <v xml:space="preserve"> </v>
          </cell>
        </row>
        <row r="19">
          <cell r="A19">
            <v>13</v>
          </cell>
          <cell r="B19" t="str">
            <v xml:space="preserve"> 대야도로</v>
          </cell>
          <cell r="C19" t="str">
            <v xml:space="preserve"> </v>
          </cell>
        </row>
        <row r="20">
          <cell r="A20">
            <v>14</v>
          </cell>
          <cell r="B20" t="str">
            <v xml:space="preserve"> 대전도로</v>
          </cell>
          <cell r="C20" t="str">
            <v xml:space="preserve"> </v>
          </cell>
        </row>
        <row r="21">
          <cell r="A21">
            <v>15</v>
          </cell>
          <cell r="B21" t="str">
            <v xml:space="preserve"> 분당도로</v>
          </cell>
          <cell r="C21" t="str">
            <v xml:space="preserve"> </v>
          </cell>
        </row>
        <row r="22">
          <cell r="A22">
            <v>16</v>
          </cell>
          <cell r="B22" t="str">
            <v xml:space="preserve"> 분당철도</v>
          </cell>
          <cell r="C22" t="str">
            <v xml:space="preserve"> </v>
          </cell>
        </row>
        <row r="23">
          <cell r="A23">
            <v>17</v>
          </cell>
          <cell r="B23" t="str">
            <v xml:space="preserve"> 삼성소각</v>
          </cell>
        </row>
        <row r="24">
          <cell r="A24">
            <v>18</v>
          </cell>
          <cell r="B24" t="str">
            <v xml:space="preserve"> 상모도로</v>
          </cell>
          <cell r="C24" t="str">
            <v xml:space="preserve"> </v>
          </cell>
        </row>
        <row r="25">
          <cell r="A25">
            <v>19</v>
          </cell>
          <cell r="B25" t="str">
            <v xml:space="preserve"> 서라벌CC</v>
          </cell>
        </row>
        <row r="26">
          <cell r="A26">
            <v>20</v>
          </cell>
          <cell r="B26" t="str">
            <v xml:space="preserve"> 서부도로</v>
          </cell>
          <cell r="C26" t="str">
            <v xml:space="preserve"> </v>
          </cell>
        </row>
        <row r="27">
          <cell r="A27">
            <v>21</v>
          </cell>
          <cell r="B27" t="str">
            <v xml:space="preserve"> 서산개발</v>
          </cell>
        </row>
        <row r="28">
          <cell r="A28">
            <v>22</v>
          </cell>
          <cell r="B28" t="str">
            <v xml:space="preserve"> 서울도로</v>
          </cell>
        </row>
        <row r="29">
          <cell r="A29">
            <v>23</v>
          </cell>
          <cell r="B29" t="str">
            <v xml:space="preserve"> 서해고속</v>
          </cell>
        </row>
        <row r="30">
          <cell r="A30">
            <v>24</v>
          </cell>
          <cell r="B30" t="str">
            <v xml:space="preserve"> 서해도로</v>
          </cell>
        </row>
        <row r="31">
          <cell r="A31">
            <v>25</v>
          </cell>
          <cell r="B31" t="str">
            <v xml:space="preserve"> 순환도로</v>
          </cell>
        </row>
        <row r="32">
          <cell r="A32">
            <v>26</v>
          </cell>
          <cell r="B32" t="str">
            <v xml:space="preserve"> 신공항</v>
          </cell>
        </row>
        <row r="33">
          <cell r="A33">
            <v>27</v>
          </cell>
          <cell r="B33" t="str">
            <v xml:space="preserve"> 영등택지</v>
          </cell>
        </row>
        <row r="34">
          <cell r="A34">
            <v>28</v>
          </cell>
          <cell r="B34" t="str">
            <v xml:space="preserve"> 옥산TL</v>
          </cell>
          <cell r="C34" t="str">
            <v xml:space="preserve"> </v>
          </cell>
        </row>
        <row r="35">
          <cell r="A35">
            <v>29</v>
          </cell>
          <cell r="B35" t="str">
            <v xml:space="preserve"> 옥산도로</v>
          </cell>
        </row>
        <row r="36">
          <cell r="A36">
            <v>30</v>
          </cell>
          <cell r="B36" t="str">
            <v xml:space="preserve"> 외곽도로</v>
          </cell>
        </row>
        <row r="37">
          <cell r="A37">
            <v>31</v>
          </cell>
          <cell r="B37" t="str">
            <v xml:space="preserve"> 용평터널</v>
          </cell>
          <cell r="C37" t="str">
            <v xml:space="preserve"> </v>
          </cell>
        </row>
        <row r="38">
          <cell r="A38">
            <v>32</v>
          </cell>
          <cell r="B38" t="str">
            <v xml:space="preserve"> 유수매립</v>
          </cell>
          <cell r="C38" t="str">
            <v xml:space="preserve"> </v>
          </cell>
        </row>
        <row r="39">
          <cell r="A39">
            <v>33</v>
          </cell>
          <cell r="B39" t="str">
            <v xml:space="preserve"> 육육공단</v>
          </cell>
          <cell r="C39" t="str">
            <v xml:space="preserve"> </v>
          </cell>
        </row>
        <row r="40">
          <cell r="A40">
            <v>34</v>
          </cell>
          <cell r="B40" t="str">
            <v xml:space="preserve"> 이리도로</v>
          </cell>
          <cell r="C40" t="str">
            <v xml:space="preserve"> </v>
          </cell>
        </row>
        <row r="41">
          <cell r="A41">
            <v>35</v>
          </cell>
          <cell r="B41" t="str">
            <v xml:space="preserve"> 이화터널</v>
          </cell>
          <cell r="C41" t="str">
            <v xml:space="preserve"> </v>
          </cell>
        </row>
        <row r="42">
          <cell r="A42">
            <v>36</v>
          </cell>
          <cell r="B42" t="str">
            <v xml:space="preserve"> 정수시설</v>
          </cell>
          <cell r="C42" t="str">
            <v xml:space="preserve"> </v>
          </cell>
        </row>
        <row r="43">
          <cell r="A43">
            <v>37</v>
          </cell>
          <cell r="B43" t="str">
            <v xml:space="preserve"> 정포C.C</v>
          </cell>
          <cell r="C43" t="str">
            <v xml:space="preserve"> </v>
          </cell>
        </row>
        <row r="44">
          <cell r="A44">
            <v>38</v>
          </cell>
          <cell r="B44" t="str">
            <v xml:space="preserve"> 제 2고속</v>
          </cell>
          <cell r="C44" t="str">
            <v xml:space="preserve"> </v>
          </cell>
        </row>
        <row r="45">
          <cell r="A45">
            <v>39</v>
          </cell>
          <cell r="B45" t="str">
            <v xml:space="preserve"> 제7부두</v>
          </cell>
          <cell r="C45" t="str">
            <v xml:space="preserve"> </v>
          </cell>
        </row>
        <row r="46">
          <cell r="A46">
            <v>40</v>
          </cell>
          <cell r="B46" t="str">
            <v xml:space="preserve"> 제천고속</v>
          </cell>
        </row>
        <row r="47">
          <cell r="A47">
            <v>41</v>
          </cell>
          <cell r="B47" t="str">
            <v xml:space="preserve"> 중부도로</v>
          </cell>
          <cell r="C47" t="str">
            <v xml:space="preserve"> </v>
          </cell>
        </row>
        <row r="48">
          <cell r="A48">
            <v>42</v>
          </cell>
          <cell r="B48" t="str">
            <v xml:space="preserve"> 지하5호</v>
          </cell>
        </row>
        <row r="49">
          <cell r="A49">
            <v>43</v>
          </cell>
          <cell r="B49" t="str">
            <v xml:space="preserve"> 창원저수</v>
          </cell>
        </row>
        <row r="50">
          <cell r="A50">
            <v>44</v>
          </cell>
          <cell r="B50" t="str">
            <v xml:space="preserve"> 춘천저류</v>
          </cell>
        </row>
        <row r="51">
          <cell r="A51">
            <v>45</v>
          </cell>
          <cell r="B51" t="str">
            <v xml:space="preserve"> 충주저수</v>
          </cell>
        </row>
        <row r="52">
          <cell r="A52">
            <v>46</v>
          </cell>
          <cell r="B52" t="str">
            <v xml:space="preserve"> 회산교량</v>
          </cell>
        </row>
        <row r="53">
          <cell r="A53">
            <v>47</v>
          </cell>
          <cell r="B53" t="str">
            <v xml:space="preserve"> LNG시설</v>
          </cell>
          <cell r="C53">
            <v>1</v>
          </cell>
        </row>
        <row r="54">
          <cell r="A54">
            <v>48</v>
          </cell>
          <cell r="B54" t="str">
            <v xml:space="preserve"> 남원TL</v>
          </cell>
          <cell r="C54">
            <v>1</v>
          </cell>
        </row>
        <row r="55">
          <cell r="A55">
            <v>49</v>
          </cell>
          <cell r="B55" t="str">
            <v xml:space="preserve"> 식수개발</v>
          </cell>
          <cell r="C55">
            <v>1</v>
          </cell>
        </row>
        <row r="56">
          <cell r="A56">
            <v>50</v>
          </cell>
          <cell r="B56" t="str">
            <v xml:space="preserve"> 중부송유</v>
          </cell>
          <cell r="C56">
            <v>1</v>
          </cell>
        </row>
        <row r="57">
          <cell r="A57" t="str">
            <v xml:space="preserve"> </v>
          </cell>
          <cell r="B57" t="str">
            <v xml:space="preserve"> 토목소계</v>
          </cell>
        </row>
        <row r="58">
          <cell r="A58">
            <v>51</v>
          </cell>
          <cell r="B58" t="str">
            <v xml:space="preserve"> 3M신축</v>
          </cell>
        </row>
        <row r="59">
          <cell r="A59">
            <v>52</v>
          </cell>
          <cell r="B59" t="str">
            <v xml:space="preserve"> B 빌딩</v>
          </cell>
        </row>
        <row r="60">
          <cell r="A60">
            <v>53</v>
          </cell>
          <cell r="B60" t="str">
            <v xml:space="preserve"> KL빌딩</v>
          </cell>
        </row>
        <row r="61">
          <cell r="A61">
            <v>54</v>
          </cell>
          <cell r="B61" t="str">
            <v xml:space="preserve"> OB5공장</v>
          </cell>
          <cell r="C61" t="str">
            <v xml:space="preserve"> </v>
          </cell>
        </row>
        <row r="62">
          <cell r="A62">
            <v>55</v>
          </cell>
          <cell r="B62" t="str">
            <v xml:space="preserve"> OB기숙사</v>
          </cell>
        </row>
        <row r="63">
          <cell r="A63">
            <v>56</v>
          </cell>
          <cell r="B63" t="str">
            <v xml:space="preserve"> PC공장</v>
          </cell>
        </row>
        <row r="64">
          <cell r="A64">
            <v>57</v>
          </cell>
          <cell r="B64" t="str">
            <v xml:space="preserve"> 개발잡96</v>
          </cell>
        </row>
        <row r="65">
          <cell r="A65">
            <v>58</v>
          </cell>
          <cell r="B65" t="str">
            <v xml:space="preserve"> 경월공장</v>
          </cell>
          <cell r="C65" t="str">
            <v xml:space="preserve"> </v>
          </cell>
        </row>
        <row r="66">
          <cell r="A66">
            <v>59</v>
          </cell>
          <cell r="B66" t="str">
            <v xml:space="preserve"> 계산APT</v>
          </cell>
          <cell r="C66" t="str">
            <v xml:space="preserve"> </v>
          </cell>
        </row>
        <row r="67">
          <cell r="A67">
            <v>60</v>
          </cell>
          <cell r="B67" t="str">
            <v xml:space="preserve"> 공구상가</v>
          </cell>
        </row>
        <row r="68">
          <cell r="A68">
            <v>61</v>
          </cell>
          <cell r="B68" t="str">
            <v xml:space="preserve"> 공원시설</v>
          </cell>
        </row>
        <row r="69">
          <cell r="A69">
            <v>62</v>
          </cell>
          <cell r="B69" t="str">
            <v xml:space="preserve"> 광주통신</v>
          </cell>
        </row>
        <row r="70">
          <cell r="A70">
            <v>63</v>
          </cell>
          <cell r="B70" t="str">
            <v xml:space="preserve"> 구로개량</v>
          </cell>
        </row>
        <row r="71">
          <cell r="A71">
            <v>64</v>
          </cell>
          <cell r="B71" t="str">
            <v xml:space="preserve"> 구로복합</v>
          </cell>
        </row>
        <row r="72">
          <cell r="A72">
            <v>65</v>
          </cell>
          <cell r="B72" t="str">
            <v xml:space="preserve"> 남가좌-7</v>
          </cell>
        </row>
        <row r="73">
          <cell r="A73">
            <v>66</v>
          </cell>
          <cell r="B73" t="str">
            <v xml:space="preserve"> 남양APT</v>
          </cell>
          <cell r="C73" t="str">
            <v xml:space="preserve"> </v>
          </cell>
        </row>
        <row r="74">
          <cell r="A74">
            <v>67</v>
          </cell>
          <cell r="B74" t="str">
            <v xml:space="preserve"> 농산신축</v>
          </cell>
          <cell r="C74" t="str">
            <v xml:space="preserve"> </v>
          </cell>
        </row>
        <row r="75">
          <cell r="A75">
            <v>68</v>
          </cell>
          <cell r="B75" t="str">
            <v xml:space="preserve"> 답십리-9</v>
          </cell>
        </row>
        <row r="76">
          <cell r="A76">
            <v>69</v>
          </cell>
          <cell r="B76" t="str">
            <v xml:space="preserve"> 대구복합</v>
          </cell>
        </row>
        <row r="77">
          <cell r="A77">
            <v>70</v>
          </cell>
          <cell r="B77" t="str">
            <v xml:space="preserve"> 덕산호텔</v>
          </cell>
        </row>
        <row r="78">
          <cell r="A78">
            <v>71</v>
          </cell>
          <cell r="B78" t="str">
            <v xml:space="preserve"> 덕소APT</v>
          </cell>
        </row>
        <row r="79">
          <cell r="A79">
            <v>72</v>
          </cell>
          <cell r="B79" t="str">
            <v xml:space="preserve"> 두산타워</v>
          </cell>
          <cell r="C79" t="str">
            <v xml:space="preserve"> </v>
          </cell>
        </row>
        <row r="80">
          <cell r="A80">
            <v>73</v>
          </cell>
          <cell r="B80" t="str">
            <v xml:space="preserve"> 로얄빌딩</v>
          </cell>
        </row>
        <row r="81">
          <cell r="A81">
            <v>74</v>
          </cell>
          <cell r="B81" t="str">
            <v xml:space="preserve"> 미래타워</v>
          </cell>
          <cell r="C81" t="str">
            <v xml:space="preserve"> </v>
          </cell>
        </row>
        <row r="82">
          <cell r="A82">
            <v>75</v>
          </cell>
          <cell r="B82" t="str">
            <v xml:space="preserve"> 민속관</v>
          </cell>
          <cell r="C82" t="str">
            <v xml:space="preserve"> </v>
          </cell>
        </row>
        <row r="83">
          <cell r="A83">
            <v>76</v>
          </cell>
          <cell r="B83" t="str">
            <v xml:space="preserve"> 봉천개량</v>
          </cell>
          <cell r="C83" t="str">
            <v xml:space="preserve"> </v>
          </cell>
        </row>
        <row r="84">
          <cell r="A84">
            <v>77</v>
          </cell>
          <cell r="B84" t="str">
            <v xml:space="preserve"> 산본소각</v>
          </cell>
        </row>
        <row r="85">
          <cell r="A85">
            <v>78</v>
          </cell>
          <cell r="B85" t="str">
            <v xml:space="preserve"> 삼화공장</v>
          </cell>
          <cell r="C85" t="str">
            <v xml:space="preserve"> </v>
          </cell>
        </row>
        <row r="86">
          <cell r="A86">
            <v>79</v>
          </cell>
          <cell r="B86" t="str">
            <v xml:space="preserve"> 서초빌딩</v>
          </cell>
        </row>
        <row r="87">
          <cell r="A87">
            <v>80</v>
          </cell>
          <cell r="B87" t="str">
            <v xml:space="preserve"> 석관APT</v>
          </cell>
          <cell r="C87" t="str">
            <v xml:space="preserve"> </v>
          </cell>
        </row>
        <row r="88">
          <cell r="A88">
            <v>81</v>
          </cell>
          <cell r="B88" t="str">
            <v xml:space="preserve"> 선교센타</v>
          </cell>
        </row>
        <row r="89">
          <cell r="A89">
            <v>82</v>
          </cell>
          <cell r="B89" t="str">
            <v xml:space="preserve"> 성원APT</v>
          </cell>
        </row>
        <row r="90">
          <cell r="A90">
            <v>83</v>
          </cell>
          <cell r="B90" t="str">
            <v xml:space="preserve"> 소암빌딩</v>
          </cell>
        </row>
        <row r="91">
          <cell r="A91">
            <v>84</v>
          </cell>
          <cell r="B91" t="str">
            <v xml:space="preserve"> 신길역사</v>
          </cell>
        </row>
        <row r="92">
          <cell r="A92">
            <v>85</v>
          </cell>
          <cell r="B92" t="str">
            <v xml:space="preserve"> 신도리코</v>
          </cell>
        </row>
        <row r="93">
          <cell r="A93">
            <v>86</v>
          </cell>
          <cell r="B93" t="str">
            <v xml:space="preserve"> 신림복합</v>
          </cell>
        </row>
        <row r="94">
          <cell r="A94">
            <v>87</v>
          </cell>
          <cell r="B94" t="str">
            <v xml:space="preserve"> 신일APT</v>
          </cell>
          <cell r="C94" t="str">
            <v xml:space="preserve"> </v>
          </cell>
        </row>
        <row r="95">
          <cell r="A95">
            <v>88</v>
          </cell>
          <cell r="B95" t="str">
            <v xml:space="preserve"> 신협빌딩</v>
          </cell>
          <cell r="C95" t="str">
            <v xml:space="preserve"> </v>
          </cell>
        </row>
        <row r="96">
          <cell r="A96">
            <v>89</v>
          </cell>
          <cell r="B96" t="str">
            <v xml:space="preserve"> 아주공업</v>
          </cell>
        </row>
        <row r="97">
          <cell r="A97">
            <v>90</v>
          </cell>
          <cell r="B97" t="str">
            <v xml:space="preserve"> 아카데미</v>
          </cell>
        </row>
        <row r="98">
          <cell r="A98">
            <v>91</v>
          </cell>
          <cell r="B98" t="str">
            <v xml:space="preserve"> 아현APT</v>
          </cell>
        </row>
        <row r="99">
          <cell r="A99">
            <v>92</v>
          </cell>
          <cell r="B99" t="str">
            <v xml:space="preserve"> 에덴크럽</v>
          </cell>
        </row>
        <row r="100">
          <cell r="A100">
            <v>93</v>
          </cell>
          <cell r="B100" t="str">
            <v xml:space="preserve"> 역삼빌딩</v>
          </cell>
        </row>
        <row r="101">
          <cell r="A101">
            <v>94</v>
          </cell>
          <cell r="B101" t="str">
            <v xml:space="preserve"> 연강병원</v>
          </cell>
        </row>
        <row r="102">
          <cell r="A102">
            <v>95</v>
          </cell>
          <cell r="B102" t="str">
            <v xml:space="preserve"> 연강빌딩</v>
          </cell>
        </row>
        <row r="103">
          <cell r="A103">
            <v>96</v>
          </cell>
          <cell r="B103" t="str">
            <v xml:space="preserve"> 열병합</v>
          </cell>
          <cell r="C103" t="str">
            <v xml:space="preserve"> </v>
          </cell>
        </row>
        <row r="104">
          <cell r="A104">
            <v>97</v>
          </cell>
          <cell r="B104" t="str">
            <v xml:space="preserve"> 오남APT</v>
          </cell>
        </row>
        <row r="105">
          <cell r="A105">
            <v>98</v>
          </cell>
          <cell r="B105" t="str">
            <v xml:space="preserve"> 오비집진</v>
          </cell>
          <cell r="C105" t="str">
            <v xml:space="preserve"> </v>
          </cell>
        </row>
        <row r="106">
          <cell r="A106">
            <v>99</v>
          </cell>
          <cell r="B106" t="str">
            <v xml:space="preserve"> 옥수복합</v>
          </cell>
          <cell r="C106" t="str">
            <v xml:space="preserve"> </v>
          </cell>
        </row>
        <row r="107">
          <cell r="A107">
            <v>100</v>
          </cell>
          <cell r="B107" t="str">
            <v xml:space="preserve"> 온천타워</v>
          </cell>
        </row>
        <row r="108">
          <cell r="A108">
            <v>101</v>
          </cell>
          <cell r="B108" t="str">
            <v xml:space="preserve"> 웅진인삼</v>
          </cell>
          <cell r="C108" t="str">
            <v xml:space="preserve"> </v>
          </cell>
        </row>
        <row r="109">
          <cell r="A109">
            <v>102</v>
          </cell>
          <cell r="B109" t="str">
            <v xml:space="preserve"> 원동APT</v>
          </cell>
        </row>
        <row r="110">
          <cell r="A110">
            <v>103</v>
          </cell>
          <cell r="B110" t="str">
            <v xml:space="preserve"> 원미APT</v>
          </cell>
          <cell r="C110" t="str">
            <v xml:space="preserve"> </v>
          </cell>
        </row>
        <row r="111">
          <cell r="A111">
            <v>104</v>
          </cell>
          <cell r="B111" t="str">
            <v xml:space="preserve"> 월곡개량</v>
          </cell>
          <cell r="C111" t="str">
            <v xml:space="preserve"> </v>
          </cell>
        </row>
        <row r="112">
          <cell r="A112">
            <v>105</v>
          </cell>
          <cell r="B112" t="str">
            <v xml:space="preserve"> 음성소각</v>
          </cell>
          <cell r="C112" t="str">
            <v xml:space="preserve"> </v>
          </cell>
        </row>
        <row r="113">
          <cell r="A113">
            <v>106</v>
          </cell>
          <cell r="B113" t="str">
            <v xml:space="preserve"> 익산신축</v>
          </cell>
          <cell r="C113" t="str">
            <v xml:space="preserve"> </v>
          </cell>
        </row>
        <row r="114">
          <cell r="A114">
            <v>107</v>
          </cell>
          <cell r="B114" t="str">
            <v xml:space="preserve"> 일산매장</v>
          </cell>
          <cell r="C114" t="str">
            <v xml:space="preserve"> </v>
          </cell>
        </row>
        <row r="115">
          <cell r="A115">
            <v>108</v>
          </cell>
          <cell r="B115" t="str">
            <v xml:space="preserve"> 잠실APT</v>
          </cell>
          <cell r="C115" t="str">
            <v xml:space="preserve"> </v>
          </cell>
        </row>
        <row r="116">
          <cell r="A116">
            <v>109</v>
          </cell>
          <cell r="B116" t="str">
            <v xml:space="preserve"> 잠원APT</v>
          </cell>
          <cell r="C116" t="str">
            <v xml:space="preserve"> </v>
          </cell>
        </row>
        <row r="117">
          <cell r="A117">
            <v>110</v>
          </cell>
          <cell r="B117" t="str">
            <v xml:space="preserve"> 장기신축</v>
          </cell>
          <cell r="C117" t="str">
            <v xml:space="preserve"> </v>
          </cell>
        </row>
        <row r="118">
          <cell r="A118">
            <v>111</v>
          </cell>
          <cell r="B118" t="str">
            <v xml:space="preserve"> 장기은행</v>
          </cell>
        </row>
        <row r="119">
          <cell r="A119">
            <v>112</v>
          </cell>
          <cell r="B119" t="str">
            <v xml:space="preserve"> 장은카드</v>
          </cell>
        </row>
        <row r="120">
          <cell r="A120">
            <v>113</v>
          </cell>
          <cell r="B120" t="str">
            <v xml:space="preserve"> 전자공장</v>
          </cell>
          <cell r="C120" t="str">
            <v xml:space="preserve"> </v>
          </cell>
        </row>
        <row r="121">
          <cell r="A121">
            <v>114</v>
          </cell>
          <cell r="B121" t="str">
            <v xml:space="preserve"> 전자구미</v>
          </cell>
        </row>
        <row r="122">
          <cell r="A122">
            <v>115</v>
          </cell>
          <cell r="B122" t="str">
            <v xml:space="preserve"> 전자신축</v>
          </cell>
          <cell r="C122" t="str">
            <v xml:space="preserve"> </v>
          </cell>
        </row>
        <row r="123">
          <cell r="A123">
            <v>116</v>
          </cell>
          <cell r="B123" t="str">
            <v xml:space="preserve"> 전자연구</v>
          </cell>
        </row>
        <row r="124">
          <cell r="A124">
            <v>117</v>
          </cell>
          <cell r="B124" t="str">
            <v xml:space="preserve"> 정보센타</v>
          </cell>
        </row>
        <row r="125">
          <cell r="A125">
            <v>118</v>
          </cell>
          <cell r="B125" t="str">
            <v xml:space="preserve"> 종합식품</v>
          </cell>
        </row>
        <row r="126">
          <cell r="A126">
            <v>119</v>
          </cell>
          <cell r="B126" t="str">
            <v xml:space="preserve"> 주안APT</v>
          </cell>
          <cell r="C126" t="str">
            <v xml:space="preserve"> </v>
          </cell>
        </row>
        <row r="127">
          <cell r="A127">
            <v>120</v>
          </cell>
          <cell r="B127" t="str">
            <v xml:space="preserve"> 중계상가</v>
          </cell>
        </row>
        <row r="128">
          <cell r="A128">
            <v>121</v>
          </cell>
          <cell r="B128" t="str">
            <v xml:space="preserve"> 진미빌딩</v>
          </cell>
        </row>
        <row r="129">
          <cell r="A129">
            <v>122</v>
          </cell>
          <cell r="B129" t="str">
            <v xml:space="preserve"> 진해증축</v>
          </cell>
        </row>
        <row r="130">
          <cell r="A130">
            <v>123</v>
          </cell>
          <cell r="B130" t="str">
            <v xml:space="preserve"> 천호물류</v>
          </cell>
          <cell r="C130" t="str">
            <v xml:space="preserve"> </v>
          </cell>
        </row>
        <row r="131">
          <cell r="A131">
            <v>124</v>
          </cell>
          <cell r="B131" t="str">
            <v xml:space="preserve"> 천호복합</v>
          </cell>
        </row>
        <row r="132">
          <cell r="A132">
            <v>125</v>
          </cell>
          <cell r="B132" t="str">
            <v xml:space="preserve"> 청담빌라</v>
          </cell>
          <cell r="C132" t="str">
            <v xml:space="preserve"> </v>
          </cell>
        </row>
        <row r="133">
          <cell r="A133">
            <v>126</v>
          </cell>
          <cell r="B133" t="str">
            <v xml:space="preserve"> 청주매장</v>
          </cell>
        </row>
        <row r="134">
          <cell r="A134">
            <v>127</v>
          </cell>
          <cell r="B134" t="str">
            <v xml:space="preserve"> 한국쉐링</v>
          </cell>
          <cell r="C134" t="str">
            <v xml:space="preserve"> </v>
          </cell>
        </row>
        <row r="135">
          <cell r="A135">
            <v>128</v>
          </cell>
          <cell r="B135" t="str">
            <v xml:space="preserve"> 한국콘도</v>
          </cell>
        </row>
        <row r="136">
          <cell r="A136">
            <v>129</v>
          </cell>
          <cell r="B136" t="str">
            <v xml:space="preserve"> 한국통신</v>
          </cell>
        </row>
        <row r="137">
          <cell r="A137">
            <v>130</v>
          </cell>
          <cell r="B137" t="str">
            <v xml:space="preserve"> 해운APT</v>
          </cell>
          <cell r="C137" t="str">
            <v xml:space="preserve"> </v>
          </cell>
        </row>
        <row r="138">
          <cell r="A138">
            <v>131</v>
          </cell>
          <cell r="B138" t="str">
            <v xml:space="preserve"> 행당APT</v>
          </cell>
          <cell r="C138" t="str">
            <v xml:space="preserve"> </v>
          </cell>
        </row>
        <row r="139">
          <cell r="A139">
            <v>132</v>
          </cell>
          <cell r="B139" t="str">
            <v xml:space="preserve"> 홍은APT</v>
          </cell>
        </row>
        <row r="140">
          <cell r="A140">
            <v>133</v>
          </cell>
          <cell r="B140" t="str">
            <v xml:space="preserve"> 로옴증축</v>
          </cell>
          <cell r="C140">
            <v>1</v>
          </cell>
        </row>
        <row r="141">
          <cell r="A141">
            <v>134</v>
          </cell>
          <cell r="B141" t="str">
            <v xml:space="preserve"> 배합사료</v>
          </cell>
          <cell r="C141">
            <v>1</v>
          </cell>
        </row>
        <row r="142">
          <cell r="A142">
            <v>135</v>
          </cell>
          <cell r="B142" t="str">
            <v xml:space="preserve"> 신송복합</v>
          </cell>
          <cell r="C142">
            <v>1</v>
          </cell>
        </row>
        <row r="143">
          <cell r="A143">
            <v>136</v>
          </cell>
          <cell r="B143" t="str">
            <v xml:space="preserve"> 전자사옥</v>
          </cell>
          <cell r="C143">
            <v>1</v>
          </cell>
        </row>
        <row r="144">
          <cell r="A144">
            <v>137</v>
          </cell>
          <cell r="B144" t="str">
            <v xml:space="preserve"> 터미널</v>
          </cell>
          <cell r="C144">
            <v>1</v>
          </cell>
        </row>
        <row r="145">
          <cell r="A145" t="str">
            <v xml:space="preserve"> </v>
          </cell>
          <cell r="B145" t="str">
            <v>건축소계</v>
          </cell>
          <cell r="C145" t="str">
            <v xml:space="preserve"> </v>
          </cell>
        </row>
        <row r="146">
          <cell r="B146" t="str">
            <v>총   계</v>
          </cell>
        </row>
        <row r="147">
          <cell r="A147" t="str">
            <v xml:space="preserve"> </v>
          </cell>
          <cell r="B147" t="str">
            <v xml:space="preserve"> </v>
          </cell>
          <cell r="C147" t="str">
            <v xml:space="preserve"> </v>
          </cell>
        </row>
        <row r="148">
          <cell r="A148" t="str">
            <v xml:space="preserve"> </v>
          </cell>
          <cell r="B148" t="str">
            <v xml:space="preserve"> </v>
          </cell>
          <cell r="C148" t="str">
            <v xml:space="preserve"> </v>
          </cell>
        </row>
        <row r="149">
          <cell r="A149" t="str">
            <v xml:space="preserve"> </v>
          </cell>
          <cell r="B149" t="str">
            <v xml:space="preserve"> </v>
          </cell>
          <cell r="C149" t="str">
            <v xml:space="preserve"> </v>
          </cell>
        </row>
        <row r="150">
          <cell r="A150" t="str">
            <v xml:space="preserve"> </v>
          </cell>
          <cell r="B150" t="str">
            <v xml:space="preserve"> </v>
          </cell>
          <cell r="C150" t="str">
            <v xml:space="preserve"> </v>
          </cell>
        </row>
        <row r="151">
          <cell r="A151" t="str">
            <v xml:space="preserve"> </v>
          </cell>
          <cell r="B151" t="str">
            <v xml:space="preserve"> </v>
          </cell>
          <cell r="C151" t="str">
            <v xml:space="preserve"> </v>
          </cell>
        </row>
        <row r="152">
          <cell r="A152" t="str">
            <v xml:space="preserve"> </v>
          </cell>
          <cell r="B152" t="str">
            <v xml:space="preserve"> </v>
          </cell>
          <cell r="C152" t="str">
            <v xml:space="preserve"> </v>
          </cell>
        </row>
        <row r="153">
          <cell r="A153" t="str">
            <v xml:space="preserve"> </v>
          </cell>
          <cell r="B153" t="str">
            <v xml:space="preserve"> </v>
          </cell>
          <cell r="C153" t="str">
            <v xml:space="preserve"> </v>
          </cell>
        </row>
        <row r="154">
          <cell r="A154" t="str">
            <v xml:space="preserve"> </v>
          </cell>
          <cell r="B154" t="str">
            <v xml:space="preserve"> </v>
          </cell>
          <cell r="C154" t="str">
            <v xml:space="preserve"> </v>
          </cell>
        </row>
        <row r="155">
          <cell r="A155" t="str">
            <v xml:space="preserve"> </v>
          </cell>
          <cell r="B155" t="str">
            <v xml:space="preserve"> </v>
          </cell>
          <cell r="C155" t="str">
            <v xml:space="preserve"> </v>
          </cell>
        </row>
        <row r="156">
          <cell r="A156" t="str">
            <v xml:space="preserve"> </v>
          </cell>
          <cell r="B156" t="str">
            <v xml:space="preserve"> </v>
          </cell>
          <cell r="C156" t="str">
            <v xml:space="preserve"> </v>
          </cell>
        </row>
        <row r="157">
          <cell r="A157" t="str">
            <v xml:space="preserve"> </v>
          </cell>
          <cell r="B157" t="str">
            <v xml:space="preserve"> </v>
          </cell>
          <cell r="C157" t="str">
            <v xml:space="preserve">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xRepositorySheet"/>
      <sheetName val="Summary"/>
      <sheetName val="Table"/>
      <sheetName val="Graph"/>
      <sheetName val="Product Master"/>
    </sheetNames>
    <sheetDataSet>
      <sheetData sheetId="0"/>
      <sheetData sheetId="1"/>
      <sheetData sheetId="2">
        <row r="1">
          <cell r="F1" t="str">
            <v>Ending Inventory - Quantities/Target/Actual Costs</v>
          </cell>
        </row>
        <row r="15">
          <cell r="F15" t="str">
            <v>Hyper Product_revise</v>
          </cell>
          <cell r="G15" t="str">
            <v>Hyperion Product Group</v>
          </cell>
          <cell r="H15" t="str">
            <v>Material</v>
          </cell>
          <cell r="I15" t="str">
            <v>Mat Description</v>
          </cell>
          <cell r="J15" t="str">
            <v>Ending Inventory Quantity</v>
          </cell>
          <cell r="K15" t="str">
            <v>Ending Inventory: Actual Costs</v>
          </cell>
          <cell r="L15" t="str">
            <v>Tonnage QTY</v>
          </cell>
          <cell r="M15" t="str">
            <v>Cost/Mt</v>
          </cell>
        </row>
        <row r="16">
          <cell r="F16" t="str">
            <v>REGULAR STARCH</v>
          </cell>
          <cell r="G16" t="str">
            <v>REGULARSTARCH</v>
          </cell>
        </row>
        <row r="17">
          <cell r="F17" t="str">
            <v>REGULAR STARCH</v>
          </cell>
          <cell r="G17" t="str">
            <v>REGULARSTARCH</v>
          </cell>
        </row>
        <row r="18">
          <cell r="F18" t="str">
            <v>REGULAR STARCH</v>
          </cell>
          <cell r="G18" t="str">
            <v>REGULARSTARCH</v>
          </cell>
        </row>
        <row r="19">
          <cell r="F19" t="str">
            <v>REGULAR STARCH</v>
          </cell>
          <cell r="G19" t="str">
            <v>REGULARSTARCH</v>
          </cell>
        </row>
        <row r="20">
          <cell r="F20" t="str">
            <v>REGULAR STARCH</v>
          </cell>
          <cell r="G20" t="str">
            <v>REGULARSTARCH</v>
          </cell>
        </row>
        <row r="21">
          <cell r="F21" t="str">
            <v>REGULAR STARCH</v>
          </cell>
          <cell r="G21" t="str">
            <v>REGULARSTARCH</v>
          </cell>
        </row>
        <row r="22">
          <cell r="F22" t="str">
            <v>REGULAR STARCH</v>
          </cell>
          <cell r="G22" t="str">
            <v>REGULARSTARCH</v>
          </cell>
        </row>
        <row r="23">
          <cell r="F23" t="str">
            <v>REGULAR STARCH</v>
          </cell>
          <cell r="G23" t="str">
            <v>REGULARSTARCH</v>
          </cell>
        </row>
        <row r="24">
          <cell r="F24" t="str">
            <v>REGULAR STARCH</v>
          </cell>
          <cell r="G24" t="str">
            <v>REGULARSTARCH</v>
          </cell>
        </row>
        <row r="25">
          <cell r="F25" t="str">
            <v>REGULAR STARCH</v>
          </cell>
          <cell r="G25" t="str">
            <v>REGULARSTARCH</v>
          </cell>
        </row>
        <row r="26">
          <cell r="F26" t="str">
            <v>REGULAR STARCH</v>
          </cell>
          <cell r="G26" t="str">
            <v>REGULARSTARCH</v>
          </cell>
        </row>
        <row r="27">
          <cell r="F27" t="str">
            <v>REGULAR STARCH</v>
          </cell>
          <cell r="G27" t="str">
            <v>REGULARSTARCH</v>
          </cell>
        </row>
        <row r="28">
          <cell r="F28" t="str">
            <v>WAXY STARCH</v>
          </cell>
          <cell r="G28" t="str">
            <v>REGULARSTARCH</v>
          </cell>
        </row>
        <row r="29">
          <cell r="F29" t="str">
            <v>REGULAR STARCH</v>
          </cell>
          <cell r="G29" t="str">
            <v>REGULARSTARCH</v>
          </cell>
        </row>
        <row r="30">
          <cell r="F30" t="str">
            <v>REGULAR STARCH</v>
          </cell>
          <cell r="G30" t="str">
            <v>REGULARSTARCH</v>
          </cell>
        </row>
        <row r="31">
          <cell r="F31" t="str">
            <v>REGULAR STARCH</v>
          </cell>
          <cell r="G31" t="str">
            <v>REGULARSTARCH</v>
          </cell>
        </row>
        <row r="32">
          <cell r="F32" t="str">
            <v>MALTODEXTRIN</v>
          </cell>
          <cell r="G32" t="str">
            <v>MALTODEXTRIN</v>
          </cell>
        </row>
        <row r="33">
          <cell r="F33" t="str">
            <v>MALTODEXTRIN</v>
          </cell>
          <cell r="G33" t="str">
            <v>MALTODEXTRIN</v>
          </cell>
        </row>
        <row r="34">
          <cell r="F34" t="str">
            <v>MALTODEXTRIN</v>
          </cell>
          <cell r="G34" t="str">
            <v>MALTODEXTRIN</v>
          </cell>
        </row>
        <row r="35">
          <cell r="F35" t="str">
            <v>HIGH MALTOSE</v>
          </cell>
          <cell r="G35" t="str">
            <v>HIGHMALTOSE</v>
          </cell>
        </row>
        <row r="36">
          <cell r="F36" t="str">
            <v>GLUCOSE</v>
          </cell>
          <cell r="G36" t="str">
            <v>GLUCOSE</v>
          </cell>
        </row>
        <row r="37">
          <cell r="F37" t="str">
            <v>GLUCOSE</v>
          </cell>
          <cell r="G37" t="str">
            <v>GLUCOSE</v>
          </cell>
        </row>
        <row r="38">
          <cell r="F38" t="str">
            <v>GLUCOSE</v>
          </cell>
          <cell r="G38" t="str">
            <v>GLUCOSE</v>
          </cell>
        </row>
        <row r="39">
          <cell r="F39" t="str">
            <v>GLUCOSE</v>
          </cell>
          <cell r="G39" t="str">
            <v>GLUCOSE</v>
          </cell>
        </row>
        <row r="40">
          <cell r="F40" t="str">
            <v>GLUCOSE</v>
          </cell>
          <cell r="G40" t="str">
            <v>GLUCOSE</v>
          </cell>
        </row>
        <row r="41">
          <cell r="F41" t="str">
            <v>GLUCOSE</v>
          </cell>
          <cell r="G41" t="str">
            <v>GLUCOSE</v>
          </cell>
        </row>
        <row r="42">
          <cell r="F42" t="str">
            <v>GLUCOSE</v>
          </cell>
          <cell r="G42" t="str">
            <v>GLUCOSE</v>
          </cell>
        </row>
        <row r="43">
          <cell r="F43" t="str">
            <v>GLUCOSE</v>
          </cell>
          <cell r="G43" t="str">
            <v>GLUCOSE</v>
          </cell>
        </row>
        <row r="44">
          <cell r="F44" t="str">
            <v>GLUCOSE</v>
          </cell>
          <cell r="G44" t="str">
            <v>GLUCOSE</v>
          </cell>
        </row>
        <row r="45">
          <cell r="F45" t="str">
            <v>GLUCOSE</v>
          </cell>
          <cell r="G45" t="str">
            <v>GLUCOSE</v>
          </cell>
        </row>
        <row r="46">
          <cell r="F46" t="str">
            <v>GLUCOSE</v>
          </cell>
          <cell r="G46" t="str">
            <v>GLUCOSE</v>
          </cell>
        </row>
        <row r="47">
          <cell r="F47" t="str">
            <v>GLUCOSE</v>
          </cell>
          <cell r="G47" t="str">
            <v>GLUCOSE</v>
          </cell>
        </row>
        <row r="48">
          <cell r="F48" t="str">
            <v>GLUCOSE</v>
          </cell>
          <cell r="G48" t="str">
            <v>GLUCOSE</v>
          </cell>
        </row>
        <row r="49">
          <cell r="F49" t="str">
            <v>DEXTROSE MONO-HYDRATE</v>
          </cell>
          <cell r="G49" t="str">
            <v>DEXTROSEMONOHYD</v>
          </cell>
        </row>
        <row r="50">
          <cell r="F50" t="str">
            <v>CO-PRODUCTS - FEED</v>
          </cell>
          <cell r="G50" t="str">
            <v>COPRODUCTSFEED</v>
          </cell>
        </row>
        <row r="51">
          <cell r="F51" t="str">
            <v>CO-PRODUCTS - FEED</v>
          </cell>
          <cell r="G51" t="str">
            <v>COPRODUCTSFEED</v>
          </cell>
        </row>
        <row r="52">
          <cell r="F52" t="str">
            <v>CO-PRODUCTS - FEED</v>
          </cell>
          <cell r="G52" t="str">
            <v>COPRODUCTSFEED</v>
          </cell>
        </row>
        <row r="53">
          <cell r="F53" t="str">
            <v>CO-PRODUCTS - FEED</v>
          </cell>
          <cell r="G53" t="str">
            <v>COPRODUCTS</v>
          </cell>
        </row>
        <row r="54">
          <cell r="F54" t="str">
            <v>Slurry</v>
          </cell>
          <cell r="G54" t="str">
            <v/>
          </cell>
        </row>
        <row r="55">
          <cell r="F55" t="e">
            <v>#N/A</v>
          </cell>
          <cell r="G55" t="str">
            <v/>
          </cell>
        </row>
        <row r="56">
          <cell r="F56" t="e">
            <v>#N/A</v>
          </cell>
          <cell r="G56" t="str">
            <v/>
          </cell>
        </row>
        <row r="57">
          <cell r="F57" t="e">
            <v>#N/A</v>
          </cell>
          <cell r="G57" t="str">
            <v/>
          </cell>
        </row>
        <row r="58">
          <cell r="F58" t="e">
            <v>#N/A</v>
          </cell>
          <cell r="G58" t="str">
            <v/>
          </cell>
        </row>
        <row r="59">
          <cell r="F59" t="e">
            <v>#N/A</v>
          </cell>
          <cell r="G59" t="str">
            <v/>
          </cell>
        </row>
        <row r="60">
          <cell r="F60" t="e">
            <v>#N/A</v>
          </cell>
          <cell r="G60" t="str">
            <v/>
          </cell>
        </row>
        <row r="61">
          <cell r="F61" t="e">
            <v>#N/A</v>
          </cell>
          <cell r="G61" t="str">
            <v/>
          </cell>
        </row>
        <row r="62">
          <cell r="F62" t="e">
            <v>#N/A</v>
          </cell>
          <cell r="G62" t="str">
            <v/>
          </cell>
        </row>
        <row r="63">
          <cell r="F63" t="e">
            <v>#N/A</v>
          </cell>
          <cell r="G63" t="str">
            <v/>
          </cell>
        </row>
        <row r="64">
          <cell r="F64" t="e">
            <v>#N/A</v>
          </cell>
          <cell r="G64" t="str">
            <v/>
          </cell>
        </row>
        <row r="65">
          <cell r="F65" t="e">
            <v>#N/A</v>
          </cell>
          <cell r="G65" t="str">
            <v/>
          </cell>
        </row>
        <row r="66">
          <cell r="F66" t="e">
            <v>#N/A</v>
          </cell>
          <cell r="G66" t="str">
            <v/>
          </cell>
        </row>
        <row r="67">
          <cell r="F67" t="e">
            <v>#N/A</v>
          </cell>
          <cell r="G67" t="str">
            <v/>
          </cell>
        </row>
        <row r="68">
          <cell r="F68" t="e">
            <v>#N/A</v>
          </cell>
          <cell r="G68" t="str">
            <v/>
          </cell>
        </row>
        <row r="69">
          <cell r="F69" t="e">
            <v>#N/A</v>
          </cell>
          <cell r="G69" t="str">
            <v/>
          </cell>
        </row>
        <row r="70">
          <cell r="F70" t="e">
            <v>#N/A</v>
          </cell>
          <cell r="G70" t="str">
            <v/>
          </cell>
        </row>
        <row r="71">
          <cell r="F71" t="e">
            <v>#N/A</v>
          </cell>
          <cell r="G71" t="str">
            <v/>
          </cell>
        </row>
        <row r="72">
          <cell r="F72" t="e">
            <v>#N/A</v>
          </cell>
          <cell r="G72" t="str">
            <v/>
          </cell>
        </row>
        <row r="73">
          <cell r="F73" t="e">
            <v>#N/A</v>
          </cell>
          <cell r="G73" t="str">
            <v/>
          </cell>
        </row>
        <row r="74">
          <cell r="F74" t="e">
            <v>#N/A</v>
          </cell>
          <cell r="G74" t="str">
            <v/>
          </cell>
        </row>
        <row r="75">
          <cell r="F75" t="e">
            <v>#N/A</v>
          </cell>
          <cell r="G75" t="str">
            <v/>
          </cell>
        </row>
        <row r="76">
          <cell r="F76" t="e">
            <v>#N/A</v>
          </cell>
          <cell r="G76" t="str">
            <v/>
          </cell>
        </row>
        <row r="77">
          <cell r="F77" t="e">
            <v>#N/A</v>
          </cell>
          <cell r="G77" t="str">
            <v/>
          </cell>
        </row>
        <row r="78">
          <cell r="F78" t="e">
            <v>#N/A</v>
          </cell>
          <cell r="G78" t="str">
            <v/>
          </cell>
        </row>
        <row r="79">
          <cell r="F79" t="e">
            <v>#N/A</v>
          </cell>
          <cell r="G79" t="str">
            <v/>
          </cell>
        </row>
        <row r="80">
          <cell r="F80" t="e">
            <v>#N/A</v>
          </cell>
          <cell r="G80" t="str">
            <v/>
          </cell>
        </row>
        <row r="81">
          <cell r="F81" t="e">
            <v>#N/A</v>
          </cell>
          <cell r="G81" t="str">
            <v/>
          </cell>
        </row>
        <row r="82">
          <cell r="F82" t="e">
            <v>#N/A</v>
          </cell>
          <cell r="G82" t="str">
            <v/>
          </cell>
        </row>
        <row r="83">
          <cell r="F83" t="e">
            <v>#N/A</v>
          </cell>
          <cell r="G83" t="str">
            <v/>
          </cell>
        </row>
        <row r="84">
          <cell r="F84" t="e">
            <v>#N/A</v>
          </cell>
          <cell r="G84" t="str">
            <v/>
          </cell>
        </row>
        <row r="85">
          <cell r="F85" t="e">
            <v>#N/A</v>
          </cell>
          <cell r="G85" t="str">
            <v/>
          </cell>
        </row>
        <row r="86">
          <cell r="F86" t="e">
            <v>#N/A</v>
          </cell>
          <cell r="G86" t="str">
            <v/>
          </cell>
        </row>
        <row r="87">
          <cell r="F87" t="e">
            <v>#N/A</v>
          </cell>
          <cell r="G87" t="str">
            <v/>
          </cell>
        </row>
        <row r="88">
          <cell r="F88" t="e">
            <v>#N/A</v>
          </cell>
          <cell r="G88" t="str">
            <v/>
          </cell>
        </row>
        <row r="89">
          <cell r="F89" t="e">
            <v>#N/A</v>
          </cell>
          <cell r="G89" t="str">
            <v/>
          </cell>
        </row>
        <row r="90">
          <cell r="F90" t="e">
            <v>#N/A</v>
          </cell>
          <cell r="G90" t="str">
            <v/>
          </cell>
        </row>
        <row r="91">
          <cell r="F91" t="e">
            <v>#N/A</v>
          </cell>
          <cell r="G91" t="str">
            <v/>
          </cell>
        </row>
        <row r="92">
          <cell r="F92" t="e">
            <v>#N/A</v>
          </cell>
          <cell r="G92" t="str">
            <v/>
          </cell>
        </row>
        <row r="93">
          <cell r="F93" t="e">
            <v>#N/A</v>
          </cell>
          <cell r="G93" t="str">
            <v/>
          </cell>
        </row>
        <row r="94">
          <cell r="F94" t="e">
            <v>#N/A</v>
          </cell>
          <cell r="G94" t="str">
            <v/>
          </cell>
        </row>
        <row r="95">
          <cell r="F95" t="e">
            <v>#N/A</v>
          </cell>
          <cell r="G95" t="str">
            <v/>
          </cell>
        </row>
        <row r="96">
          <cell r="F96" t="e">
            <v>#N/A</v>
          </cell>
          <cell r="G96" t="str">
            <v/>
          </cell>
        </row>
        <row r="97">
          <cell r="F97" t="e">
            <v>#N/A</v>
          </cell>
          <cell r="G97" t="str">
            <v/>
          </cell>
        </row>
        <row r="98">
          <cell r="F98" t="e">
            <v>#N/A</v>
          </cell>
          <cell r="G98" t="str">
            <v/>
          </cell>
        </row>
        <row r="99">
          <cell r="F99" t="e">
            <v>#N/A</v>
          </cell>
          <cell r="G99" t="str">
            <v/>
          </cell>
        </row>
        <row r="100">
          <cell r="F100" t="e">
            <v>#N/A</v>
          </cell>
          <cell r="G100" t="str">
            <v/>
          </cell>
        </row>
        <row r="101">
          <cell r="F101" t="e">
            <v>#N/A</v>
          </cell>
          <cell r="G101" t="str">
            <v/>
          </cell>
        </row>
        <row r="102">
          <cell r="F102" t="e">
            <v>#N/A</v>
          </cell>
          <cell r="G102" t="str">
            <v/>
          </cell>
        </row>
        <row r="103">
          <cell r="F103" t="e">
            <v>#N/A</v>
          </cell>
          <cell r="G103" t="str">
            <v/>
          </cell>
        </row>
        <row r="104">
          <cell r="F104" t="e">
            <v>#N/A</v>
          </cell>
          <cell r="G104" t="str">
            <v/>
          </cell>
        </row>
        <row r="105">
          <cell r="F105" t="e">
            <v>#N/A</v>
          </cell>
          <cell r="G105" t="str">
            <v/>
          </cell>
        </row>
        <row r="106">
          <cell r="F106" t="e">
            <v>#N/A</v>
          </cell>
          <cell r="G106" t="str">
            <v/>
          </cell>
        </row>
        <row r="107">
          <cell r="F107" t="e">
            <v>#N/A</v>
          </cell>
          <cell r="G107" t="str">
            <v/>
          </cell>
        </row>
        <row r="108">
          <cell r="F108" t="e">
            <v>#N/A</v>
          </cell>
          <cell r="G108" t="str">
            <v/>
          </cell>
        </row>
        <row r="109">
          <cell r="F109" t="e">
            <v>#N/A</v>
          </cell>
          <cell r="G109" t="str">
            <v/>
          </cell>
        </row>
        <row r="110">
          <cell r="F110" t="e">
            <v>#N/A</v>
          </cell>
          <cell r="G110" t="str">
            <v/>
          </cell>
        </row>
        <row r="111">
          <cell r="F111" t="e">
            <v>#N/A</v>
          </cell>
          <cell r="G111" t="str">
            <v/>
          </cell>
        </row>
        <row r="112">
          <cell r="F112" t="e">
            <v>#N/A</v>
          </cell>
          <cell r="G112" t="str">
            <v/>
          </cell>
        </row>
        <row r="113">
          <cell r="F113" t="e">
            <v>#N/A</v>
          </cell>
          <cell r="G113" t="str">
            <v/>
          </cell>
        </row>
        <row r="114">
          <cell r="F114" t="e">
            <v>#N/A</v>
          </cell>
          <cell r="G114" t="str">
            <v/>
          </cell>
        </row>
        <row r="115">
          <cell r="F115" t="e">
            <v>#N/A</v>
          </cell>
          <cell r="G115" t="str">
            <v/>
          </cell>
        </row>
        <row r="116">
          <cell r="F116" t="e">
            <v>#N/A</v>
          </cell>
          <cell r="G116" t="str">
            <v/>
          </cell>
        </row>
        <row r="117">
          <cell r="F117" t="e">
            <v>#N/A</v>
          </cell>
          <cell r="G117" t="str">
            <v/>
          </cell>
        </row>
        <row r="118">
          <cell r="F118" t="e">
            <v>#N/A</v>
          </cell>
          <cell r="G118" t="str">
            <v/>
          </cell>
        </row>
        <row r="119">
          <cell r="F119" t="e">
            <v>#N/A</v>
          </cell>
          <cell r="G119" t="str">
            <v/>
          </cell>
        </row>
        <row r="120">
          <cell r="F120" t="e">
            <v>#N/A</v>
          </cell>
          <cell r="G120" t="str">
            <v/>
          </cell>
        </row>
        <row r="121">
          <cell r="F121" t="e">
            <v>#N/A</v>
          </cell>
          <cell r="G121" t="str">
            <v/>
          </cell>
        </row>
        <row r="122">
          <cell r="F122" t="e">
            <v>#N/A</v>
          </cell>
          <cell r="G122" t="str">
            <v/>
          </cell>
        </row>
        <row r="123">
          <cell r="F123" t="e">
            <v>#N/A</v>
          </cell>
          <cell r="G123" t="str">
            <v/>
          </cell>
        </row>
        <row r="124">
          <cell r="F124" t="e">
            <v>#N/A</v>
          </cell>
          <cell r="G124" t="str">
            <v/>
          </cell>
        </row>
        <row r="125">
          <cell r="F125" t="str">
            <v>GLUCOSE</v>
          </cell>
          <cell r="G125" t="str">
            <v/>
          </cell>
        </row>
        <row r="126">
          <cell r="F126" t="str">
            <v>REGULAR STARCH</v>
          </cell>
          <cell r="G126" t="str">
            <v/>
          </cell>
        </row>
        <row r="127">
          <cell r="F127" t="str">
            <v>WAXY STARCH</v>
          </cell>
          <cell r="G127" t="str">
            <v/>
          </cell>
        </row>
        <row r="128">
          <cell r="F128" t="str">
            <v>WAXY STARCH</v>
          </cell>
          <cell r="G128" t="str">
            <v/>
          </cell>
        </row>
        <row r="129">
          <cell r="F129" t="str">
            <v>WAXY STARCH</v>
          </cell>
          <cell r="G129" t="str">
            <v/>
          </cell>
        </row>
        <row r="130">
          <cell r="F130" t="str">
            <v>MALTODEXTRIN</v>
          </cell>
          <cell r="G130" t="str">
            <v/>
          </cell>
        </row>
        <row r="131">
          <cell r="F131" t="str">
            <v>GALACTICA G1</v>
          </cell>
          <cell r="G131" t="str">
            <v/>
          </cell>
        </row>
        <row r="132">
          <cell r="F132" t="str">
            <v>GALACTICA G1</v>
          </cell>
          <cell r="G132" t="str">
            <v/>
          </cell>
        </row>
        <row r="133">
          <cell r="F133" t="str">
            <v>GALACTICA G2</v>
          </cell>
          <cell r="G133" t="str">
            <v/>
          </cell>
        </row>
        <row r="134">
          <cell r="F134" t="str">
            <v>GALACTICA G2</v>
          </cell>
          <cell r="G134" t="str">
            <v/>
          </cell>
        </row>
        <row r="135">
          <cell r="F135" t="str">
            <v>OTHER</v>
          </cell>
          <cell r="G135" t="str">
            <v/>
          </cell>
        </row>
        <row r="136">
          <cell r="F136" t="str">
            <v>OTHER</v>
          </cell>
          <cell r="G136" t="str">
            <v/>
          </cell>
        </row>
        <row r="137">
          <cell r="F137" t="str">
            <v>MALTODEXTRIN</v>
          </cell>
          <cell r="G137" t="str">
            <v/>
          </cell>
        </row>
        <row r="138">
          <cell r="F138" t="e">
            <v>#N/A</v>
          </cell>
        </row>
        <row r="139">
          <cell r="F139" t="e">
            <v>#N/A</v>
          </cell>
        </row>
        <row r="140">
          <cell r="F140" t="e">
            <v>#N/A</v>
          </cell>
        </row>
        <row r="141">
          <cell r="F141" t="e">
            <v>#N/A</v>
          </cell>
        </row>
        <row r="142">
          <cell r="F142" t="e">
            <v>#N/A</v>
          </cell>
        </row>
        <row r="143">
          <cell r="F143" t="e">
            <v>#N/A</v>
          </cell>
        </row>
        <row r="144">
          <cell r="F144" t="e">
            <v>#N/A</v>
          </cell>
        </row>
        <row r="145">
          <cell r="F145" t="e">
            <v>#N/A</v>
          </cell>
        </row>
        <row r="146">
          <cell r="F146" t="e">
            <v>#N/A</v>
          </cell>
        </row>
        <row r="147">
          <cell r="F147" t="e">
            <v>#N/A</v>
          </cell>
        </row>
        <row r="148">
          <cell r="F148" t="e">
            <v>#N/A</v>
          </cell>
        </row>
        <row r="149">
          <cell r="F149" t="e">
            <v>#N/A</v>
          </cell>
        </row>
        <row r="150">
          <cell r="F150" t="e">
            <v>#N/A</v>
          </cell>
        </row>
      </sheetData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Summ."/>
      <sheetName val="TTL "/>
      <sheetName val="Summary"/>
      <sheetName val="Sales"/>
      <sheetName val="Adjustment"/>
      <sheetName val="Outsouce-Export"/>
      <sheetName val="CustomerType"/>
      <sheetName val="Customer"/>
      <sheetName val="Freight"/>
      <sheetName val="Freight-History"/>
      <sheetName val="Local Freight Rate"/>
      <sheetName val="Domestic-Boi"/>
      <sheetName val="Domestic-NonBoi"/>
      <sheetName val="Export-Boi"/>
      <sheetName val="Export-NonBoi"/>
      <sheetName val="Industry"/>
      <sheetName val="Package"/>
      <sheetName val="Products"/>
      <sheetName val="Product List"/>
      <sheetName val="Reconcile-NON"/>
      <sheetName val="Reconcile BOI"/>
      <sheetName val="Comm-Total"/>
      <sheetName val="Comm-Boi"/>
      <sheetName val="Comm-NonBoi"/>
      <sheetName val="Co-Products"/>
      <sheetName val="Country"/>
      <sheetName val="TB-NB-C-Mth"/>
      <sheetName val="TB-BOI-C-Mth"/>
      <sheetName val="TB-NB-L-Mth"/>
      <sheetName val="TB-BOI-L-Mth"/>
      <sheetName val="G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8">
          <cell r="A8">
            <v>10</v>
          </cell>
        </row>
        <row r="9">
          <cell r="A9">
            <v>20</v>
          </cell>
        </row>
        <row r="10">
          <cell r="A10">
            <v>30</v>
          </cell>
        </row>
        <row r="11">
          <cell r="A11">
            <v>40</v>
          </cell>
        </row>
        <row r="12">
          <cell r="A12">
            <v>50</v>
          </cell>
        </row>
        <row r="13">
          <cell r="A13">
            <v>60</v>
          </cell>
        </row>
        <row r="14">
          <cell r="A14">
            <v>61</v>
          </cell>
        </row>
        <row r="15">
          <cell r="A15">
            <v>70</v>
          </cell>
        </row>
        <row r="16">
          <cell r="A16">
            <v>90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"/>
      <sheetName val="Customer Request07"/>
      <sheetName val="Customer Request08"/>
      <sheetName val="Local Charges"/>
      <sheetName val="Booking Contacts"/>
      <sheetName val="Customer Request"/>
      <sheetName val="Rates Table"/>
    </sheetNames>
    <sheetDataSet>
      <sheetData sheetId="0">
        <row r="2">
          <cell r="BV2" t="str">
            <v>Open</v>
          </cell>
        </row>
        <row r="3">
          <cell r="BV3" t="str">
            <v>Pending</v>
          </cell>
        </row>
        <row r="4">
          <cell r="BV4" t="str">
            <v>Filed</v>
          </cell>
        </row>
        <row r="5">
          <cell r="BV5" t="str">
            <v>Not File</v>
          </cell>
        </row>
        <row r="6">
          <cell r="BV6" t="str">
            <v>Void</v>
          </cell>
        </row>
      </sheetData>
      <sheetData sheetId="1">
        <row r="365">
          <cell r="E365" t="str">
            <v>Current Business</v>
          </cell>
        </row>
        <row r="366">
          <cell r="E366" t="str">
            <v>Current Business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Initial"/>
      <sheetName val="Products"/>
      <sheetName val="Customers"/>
      <sheetName val="Invoice"/>
      <sheetName val="Aging"/>
    </sheetNames>
    <sheetDataSet>
      <sheetData sheetId="0" refreshError="1"/>
      <sheetData sheetId="1" refreshError="1"/>
      <sheetData sheetId="2">
        <row r="1">
          <cell r="A1">
            <v>0</v>
          </cell>
          <cell r="B1" t="str">
            <v>รหัสสินค้า</v>
          </cell>
          <cell r="C1" t="str">
            <v>ชื่อสินค้า</v>
          </cell>
          <cell r="D1" t="str">
            <v>ราคาต่อหน่วย</v>
          </cell>
          <cell r="E1" t="str">
            <v>ส่วนลด</v>
          </cell>
          <cell r="F1">
            <v>0</v>
          </cell>
        </row>
        <row r="2">
          <cell r="B2" t="str">
            <v>BC-1001</v>
          </cell>
        </row>
        <row r="3">
          <cell r="B3" t="str">
            <v>BC-2010</v>
          </cell>
        </row>
        <row r="4">
          <cell r="B4" t="str">
            <v>CP-1003</v>
          </cell>
        </row>
        <row r="5">
          <cell r="B5" t="str">
            <v>DC-0015</v>
          </cell>
        </row>
        <row r="6">
          <cell r="B6" t="str">
            <v>DC-5201</v>
          </cell>
        </row>
        <row r="7">
          <cell r="B7" t="str">
            <v>WT-1006</v>
          </cell>
        </row>
        <row r="8">
          <cell r="B8" t="str">
            <v>EC-1100</v>
          </cell>
        </row>
        <row r="9">
          <cell r="B9">
            <v>0</v>
          </cell>
        </row>
        <row r="10">
          <cell r="B10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Initial"/>
      <sheetName val="Products"/>
      <sheetName val="Customers"/>
      <sheetName val="Invoice"/>
      <sheetName val="Aging"/>
    </sheetNames>
    <sheetDataSet>
      <sheetData sheetId="0" refreshError="1"/>
      <sheetData sheetId="1" refreshError="1"/>
      <sheetData sheetId="2">
        <row r="1">
          <cell r="A1">
            <v>0</v>
          </cell>
          <cell r="B1" t="str">
            <v>รหัสสินค้า</v>
          </cell>
          <cell r="C1" t="str">
            <v>ชื่อสินค้า</v>
          </cell>
          <cell r="D1" t="str">
            <v>ราคาต่อหน่วย</v>
          </cell>
          <cell r="E1" t="str">
            <v>ส่วนลด</v>
          </cell>
          <cell r="F1">
            <v>0</v>
          </cell>
        </row>
        <row r="2">
          <cell r="B2" t="str">
            <v>BC-1001</v>
          </cell>
        </row>
        <row r="3">
          <cell r="B3" t="str">
            <v>BC-2010</v>
          </cell>
        </row>
        <row r="4">
          <cell r="B4" t="str">
            <v>CP-1003</v>
          </cell>
        </row>
        <row r="5">
          <cell r="B5" t="str">
            <v>DC-0015</v>
          </cell>
        </row>
        <row r="6">
          <cell r="B6" t="str">
            <v>DC-5201</v>
          </cell>
        </row>
        <row r="7">
          <cell r="B7" t="str">
            <v>WT-1006</v>
          </cell>
        </row>
        <row r="8">
          <cell r="B8" t="str">
            <v>EC-1100</v>
          </cell>
        </row>
        <row r="9">
          <cell r="B9">
            <v>0</v>
          </cell>
        </row>
        <row r="10">
          <cell r="B10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by product (US)"/>
      <sheetName val="PND.50"/>
      <sheetName val="P&amp;L by product"/>
      <sheetName val="Tax Compute"/>
      <sheetName val="SALE"/>
      <sheetName val="SG&amp;A"/>
      <sheetName val="SUM-EXP"/>
      <sheetName val="P&amp;L by product (TH)"/>
      <sheetName val="TB (VALUE)"/>
      <sheetName val="Sum_BS"/>
      <sheetName val="Sum-BS (TH)"/>
      <sheetName val="NonBoi"/>
      <sheetName val="Boi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D9">
            <v>0</v>
          </cell>
          <cell r="I9">
            <v>0</v>
          </cell>
          <cell r="L9">
            <v>0</v>
          </cell>
        </row>
        <row r="10">
          <cell r="D10">
            <v>0</v>
          </cell>
          <cell r="I10">
            <v>0</v>
          </cell>
          <cell r="L10">
            <v>0</v>
          </cell>
        </row>
        <row r="11">
          <cell r="D11">
            <v>0</v>
          </cell>
          <cell r="I11">
            <v>-417.1</v>
          </cell>
          <cell r="L11">
            <v>0</v>
          </cell>
        </row>
        <row r="12">
          <cell r="D12">
            <v>0</v>
          </cell>
          <cell r="I12">
            <v>4910</v>
          </cell>
          <cell r="L12">
            <v>4925</v>
          </cell>
        </row>
        <row r="13">
          <cell r="D13">
            <v>0</v>
          </cell>
          <cell r="I13">
            <v>-320610.24</v>
          </cell>
          <cell r="L13">
            <v>-18861</v>
          </cell>
        </row>
        <row r="14">
          <cell r="D14">
            <v>0</v>
          </cell>
          <cell r="I14">
            <v>-1319.85</v>
          </cell>
          <cell r="L14">
            <v>1001.15</v>
          </cell>
        </row>
        <row r="15">
          <cell r="D15">
            <v>0</v>
          </cell>
          <cell r="I15">
            <v>52839.59</v>
          </cell>
          <cell r="L15">
            <v>0</v>
          </cell>
        </row>
        <row r="16">
          <cell r="D16">
            <v>0</v>
          </cell>
          <cell r="I16">
            <v>0</v>
          </cell>
          <cell r="L16">
            <v>0</v>
          </cell>
        </row>
        <row r="17">
          <cell r="D17">
            <v>0</v>
          </cell>
          <cell r="I17">
            <v>2019.51</v>
          </cell>
          <cell r="L17">
            <v>50.45</v>
          </cell>
        </row>
        <row r="18">
          <cell r="D18">
            <v>0</v>
          </cell>
          <cell r="I18">
            <v>6261482.6699999999</v>
          </cell>
          <cell r="L18">
            <v>1904732.46</v>
          </cell>
        </row>
        <row r="19">
          <cell r="D19">
            <v>0</v>
          </cell>
          <cell r="I19">
            <v>3986.39</v>
          </cell>
          <cell r="L19">
            <v>646133.80000000005</v>
          </cell>
        </row>
        <row r="20">
          <cell r="D20">
            <v>0</v>
          </cell>
          <cell r="I20">
            <v>390796.3</v>
          </cell>
          <cell r="L20">
            <v>617972.15</v>
          </cell>
        </row>
        <row r="21">
          <cell r="D21">
            <v>0</v>
          </cell>
          <cell r="I21">
            <v>735377.68</v>
          </cell>
          <cell r="L21">
            <v>362126.72</v>
          </cell>
        </row>
        <row r="22">
          <cell r="D22">
            <v>0</v>
          </cell>
          <cell r="I22">
            <v>0</v>
          </cell>
          <cell r="L22">
            <v>4038.55</v>
          </cell>
        </row>
        <row r="23">
          <cell r="D23">
            <v>0</v>
          </cell>
          <cell r="I23">
            <v>0</v>
          </cell>
          <cell r="L23">
            <v>0</v>
          </cell>
        </row>
        <row r="24">
          <cell r="D24">
            <v>0</v>
          </cell>
          <cell r="I24">
            <v>0</v>
          </cell>
          <cell r="L24">
            <v>0</v>
          </cell>
        </row>
        <row r="25">
          <cell r="D25">
            <v>0</v>
          </cell>
          <cell r="I25">
            <v>0</v>
          </cell>
          <cell r="L25">
            <v>0</v>
          </cell>
        </row>
        <row r="26">
          <cell r="D26">
            <v>0</v>
          </cell>
          <cell r="I26">
            <v>20000</v>
          </cell>
          <cell r="L26">
            <v>0</v>
          </cell>
        </row>
        <row r="27">
          <cell r="D27">
            <v>0</v>
          </cell>
          <cell r="I27">
            <v>20000</v>
          </cell>
          <cell r="L27">
            <v>664</v>
          </cell>
        </row>
        <row r="28">
          <cell r="D28">
            <v>0</v>
          </cell>
          <cell r="I28">
            <v>0</v>
          </cell>
          <cell r="L28">
            <v>0</v>
          </cell>
        </row>
        <row r="29">
          <cell r="D29">
            <v>0</v>
          </cell>
          <cell r="I29">
            <v>20000</v>
          </cell>
          <cell r="L29">
            <v>0</v>
          </cell>
        </row>
        <row r="30">
          <cell r="D30">
            <v>0</v>
          </cell>
          <cell r="I30">
            <v>0</v>
          </cell>
          <cell r="L30">
            <v>1779140.44</v>
          </cell>
        </row>
        <row r="31">
          <cell r="D31">
            <v>0</v>
          </cell>
          <cell r="I31">
            <v>0</v>
          </cell>
          <cell r="L31">
            <v>1121722.8600000001</v>
          </cell>
        </row>
        <row r="32">
          <cell r="D32">
            <v>0</v>
          </cell>
          <cell r="I32">
            <v>31039821.239999998</v>
          </cell>
          <cell r="L32">
            <v>61863096.039999999</v>
          </cell>
        </row>
        <row r="33">
          <cell r="D33">
            <v>0</v>
          </cell>
          <cell r="I33">
            <v>77126070.489999995</v>
          </cell>
          <cell r="L33">
            <v>82770230.909999996</v>
          </cell>
        </row>
        <row r="34">
          <cell r="D34">
            <v>0</v>
          </cell>
          <cell r="I34">
            <v>19822656.690000001</v>
          </cell>
          <cell r="L34">
            <v>31793867.09</v>
          </cell>
        </row>
        <row r="35">
          <cell r="D35">
            <v>0</v>
          </cell>
          <cell r="I35">
            <v>5053340</v>
          </cell>
          <cell r="L35">
            <v>11564172.960000001</v>
          </cell>
        </row>
        <row r="36">
          <cell r="D36">
            <v>0</v>
          </cell>
          <cell r="I36">
            <v>27659</v>
          </cell>
          <cell r="L36">
            <v>315525</v>
          </cell>
        </row>
        <row r="37">
          <cell r="D37">
            <v>0</v>
          </cell>
          <cell r="I37">
            <v>-653456.93000000005</v>
          </cell>
          <cell r="L37">
            <v>-359422</v>
          </cell>
        </row>
        <row r="38">
          <cell r="D38">
            <v>0</v>
          </cell>
          <cell r="I38">
            <v>0</v>
          </cell>
          <cell r="L38">
            <v>0</v>
          </cell>
        </row>
        <row r="39">
          <cell r="D39">
            <v>0</v>
          </cell>
          <cell r="I39">
            <v>0</v>
          </cell>
          <cell r="L39">
            <v>0</v>
          </cell>
        </row>
        <row r="40">
          <cell r="D40">
            <v>0</v>
          </cell>
          <cell r="I40">
            <v>0</v>
          </cell>
          <cell r="L40">
            <v>815266.86</v>
          </cell>
        </row>
        <row r="41">
          <cell r="D41">
            <v>0</v>
          </cell>
          <cell r="I41">
            <v>9903062.2799999993</v>
          </cell>
          <cell r="L41">
            <v>1524060.92</v>
          </cell>
        </row>
        <row r="42">
          <cell r="D42">
            <v>0</v>
          </cell>
          <cell r="I42">
            <v>621738.26</v>
          </cell>
          <cell r="L42">
            <v>8755276.75</v>
          </cell>
        </row>
        <row r="43">
          <cell r="D43">
            <v>0</v>
          </cell>
          <cell r="I43">
            <v>0</v>
          </cell>
          <cell r="L43">
            <v>0</v>
          </cell>
        </row>
        <row r="44">
          <cell r="D44">
            <v>0</v>
          </cell>
          <cell r="I44">
            <v>1892603.09</v>
          </cell>
          <cell r="L44">
            <v>0</v>
          </cell>
        </row>
        <row r="45">
          <cell r="D45">
            <v>0</v>
          </cell>
          <cell r="I45">
            <v>6511124.2400000002</v>
          </cell>
          <cell r="L45">
            <v>985549.57</v>
          </cell>
        </row>
        <row r="46">
          <cell r="D46">
            <v>0</v>
          </cell>
          <cell r="I46">
            <v>2863210.81</v>
          </cell>
          <cell r="L46">
            <v>875898.57</v>
          </cell>
        </row>
        <row r="47">
          <cell r="D47">
            <v>0</v>
          </cell>
          <cell r="I47">
            <v>0</v>
          </cell>
          <cell r="L47">
            <v>0</v>
          </cell>
        </row>
        <row r="48">
          <cell r="D48">
            <v>0</v>
          </cell>
          <cell r="I48">
            <v>2760602.14</v>
          </cell>
          <cell r="L48">
            <v>0</v>
          </cell>
        </row>
        <row r="49">
          <cell r="D49">
            <v>0</v>
          </cell>
          <cell r="I49">
            <v>50867702.979999997</v>
          </cell>
          <cell r="L49">
            <v>46071348.060000002</v>
          </cell>
        </row>
        <row r="50">
          <cell r="D50">
            <v>0</v>
          </cell>
          <cell r="I50">
            <v>81560</v>
          </cell>
          <cell r="L50">
            <v>15711</v>
          </cell>
        </row>
        <row r="51">
          <cell r="D51">
            <v>0</v>
          </cell>
          <cell r="I51">
            <v>0</v>
          </cell>
          <cell r="L51">
            <v>0</v>
          </cell>
        </row>
        <row r="52">
          <cell r="D52">
            <v>0</v>
          </cell>
          <cell r="I52">
            <v>670720.07999999996</v>
          </cell>
          <cell r="L52">
            <v>31468.85</v>
          </cell>
        </row>
        <row r="53">
          <cell r="D53">
            <v>0</v>
          </cell>
          <cell r="I53">
            <v>0</v>
          </cell>
          <cell r="L53">
            <v>0</v>
          </cell>
        </row>
        <row r="54">
          <cell r="D54">
            <v>0</v>
          </cell>
          <cell r="I54">
            <v>59579097.200000003</v>
          </cell>
          <cell r="L54">
            <v>63308266.799999997</v>
          </cell>
        </row>
        <row r="55">
          <cell r="D55">
            <v>0</v>
          </cell>
          <cell r="I55">
            <v>-25671291.960000001</v>
          </cell>
          <cell r="L55">
            <v>-51504836.100000001</v>
          </cell>
        </row>
        <row r="56">
          <cell r="D56">
            <v>0</v>
          </cell>
          <cell r="I56">
            <v>2470382.42</v>
          </cell>
          <cell r="L56">
            <v>0</v>
          </cell>
        </row>
        <row r="57">
          <cell r="D57">
            <v>0</v>
          </cell>
          <cell r="I57">
            <v>1444419.6</v>
          </cell>
          <cell r="L57">
            <v>640024.17000000004</v>
          </cell>
        </row>
        <row r="58">
          <cell r="D58">
            <v>0</v>
          </cell>
          <cell r="I58">
            <v>114080.2</v>
          </cell>
          <cell r="L58">
            <v>216366.73</v>
          </cell>
        </row>
        <row r="59">
          <cell r="D59">
            <v>0</v>
          </cell>
          <cell r="I59">
            <v>1362213.99</v>
          </cell>
          <cell r="L59">
            <v>1212406.3700000001</v>
          </cell>
        </row>
        <row r="60">
          <cell r="D60">
            <v>0</v>
          </cell>
          <cell r="I60">
            <v>153620.03</v>
          </cell>
          <cell r="L60">
            <v>0</v>
          </cell>
        </row>
        <row r="61">
          <cell r="D61">
            <v>0</v>
          </cell>
          <cell r="I61">
            <v>1100000</v>
          </cell>
          <cell r="L61">
            <v>0</v>
          </cell>
        </row>
        <row r="62">
          <cell r="D62">
            <v>0</v>
          </cell>
          <cell r="I62">
            <v>0</v>
          </cell>
          <cell r="L62">
            <v>0</v>
          </cell>
        </row>
        <row r="63">
          <cell r="D63">
            <v>0</v>
          </cell>
          <cell r="I63">
            <v>59223.88</v>
          </cell>
          <cell r="L63">
            <v>124468.77</v>
          </cell>
        </row>
        <row r="64">
          <cell r="D64">
            <v>0</v>
          </cell>
          <cell r="I64">
            <v>216270683.09999999</v>
          </cell>
          <cell r="L64">
            <v>537066800.88</v>
          </cell>
        </row>
        <row r="65">
          <cell r="D65">
            <v>0</v>
          </cell>
          <cell r="I65">
            <v>23866.959999999999</v>
          </cell>
          <cell r="L65">
            <v>23866.959999999999</v>
          </cell>
        </row>
        <row r="66">
          <cell r="D66">
            <v>0</v>
          </cell>
          <cell r="I66">
            <v>151189703.19999999</v>
          </cell>
          <cell r="L66">
            <v>77705519.430000007</v>
          </cell>
        </row>
        <row r="67">
          <cell r="D67">
            <v>0</v>
          </cell>
          <cell r="I67">
            <v>31828499</v>
          </cell>
          <cell r="L67">
            <v>36522549.829999998</v>
          </cell>
        </row>
        <row r="68">
          <cell r="D68">
            <v>0</v>
          </cell>
          <cell r="I68">
            <v>89815248.25</v>
          </cell>
          <cell r="L68">
            <v>111075432.02</v>
          </cell>
        </row>
        <row r="69">
          <cell r="D69">
            <v>0</v>
          </cell>
          <cell r="I69">
            <v>-879360</v>
          </cell>
          <cell r="L69">
            <v>-869960</v>
          </cell>
        </row>
        <row r="70">
          <cell r="D70">
            <v>0</v>
          </cell>
          <cell r="I70">
            <v>0</v>
          </cell>
          <cell r="L70">
            <v>0</v>
          </cell>
        </row>
        <row r="71">
          <cell r="D71">
            <v>0</v>
          </cell>
          <cell r="I71">
            <v>4545830.92</v>
          </cell>
          <cell r="L71">
            <v>21943900.809999999</v>
          </cell>
        </row>
        <row r="72">
          <cell r="D72">
            <v>0</v>
          </cell>
          <cell r="I72">
            <v>0</v>
          </cell>
          <cell r="L72">
            <v>23442047.199999999</v>
          </cell>
        </row>
        <row r="73">
          <cell r="D73">
            <v>0</v>
          </cell>
          <cell r="I73">
            <v>129330.6</v>
          </cell>
          <cell r="L73">
            <v>135062.25</v>
          </cell>
        </row>
        <row r="74">
          <cell r="D74">
            <v>0</v>
          </cell>
          <cell r="I74">
            <v>0</v>
          </cell>
          <cell r="L74">
            <v>0</v>
          </cell>
        </row>
        <row r="75">
          <cell r="D75">
            <v>0</v>
          </cell>
          <cell r="I75">
            <v>0</v>
          </cell>
          <cell r="L75">
            <v>0</v>
          </cell>
        </row>
        <row r="76">
          <cell r="D76" t="str">
            <v>IV30-50</v>
          </cell>
          <cell r="I76">
            <v>84782.89</v>
          </cell>
          <cell r="L76">
            <v>0</v>
          </cell>
        </row>
        <row r="77">
          <cell r="D77">
            <v>0</v>
          </cell>
          <cell r="I77">
            <v>0</v>
          </cell>
          <cell r="L77">
            <v>0</v>
          </cell>
        </row>
        <row r="78">
          <cell r="D78">
            <v>0</v>
          </cell>
          <cell r="I78">
            <v>26497.87</v>
          </cell>
          <cell r="L78">
            <v>0</v>
          </cell>
        </row>
        <row r="79">
          <cell r="D79">
            <v>0</v>
          </cell>
          <cell r="I79">
            <v>646101.02</v>
          </cell>
          <cell r="L79">
            <v>541314.24</v>
          </cell>
        </row>
        <row r="80">
          <cell r="D80">
            <v>0</v>
          </cell>
          <cell r="I80">
            <v>1925937.84</v>
          </cell>
          <cell r="L80">
            <v>1110403.21</v>
          </cell>
        </row>
        <row r="81">
          <cell r="D81">
            <v>0</v>
          </cell>
          <cell r="I81">
            <v>78592.5</v>
          </cell>
          <cell r="L81">
            <v>170569.2</v>
          </cell>
        </row>
        <row r="82">
          <cell r="D82">
            <v>0</v>
          </cell>
          <cell r="I82">
            <v>0</v>
          </cell>
          <cell r="L82">
            <v>-118560</v>
          </cell>
        </row>
        <row r="83">
          <cell r="D83">
            <v>0</v>
          </cell>
          <cell r="I83">
            <v>123516.52</v>
          </cell>
          <cell r="L83">
            <v>21170</v>
          </cell>
        </row>
        <row r="84">
          <cell r="D84">
            <v>0</v>
          </cell>
          <cell r="I84">
            <v>19000.02</v>
          </cell>
          <cell r="L84">
            <v>19000</v>
          </cell>
        </row>
        <row r="85">
          <cell r="D85">
            <v>0</v>
          </cell>
          <cell r="I85">
            <v>2303423.5</v>
          </cell>
          <cell r="L85">
            <v>1255495.05</v>
          </cell>
        </row>
        <row r="86">
          <cell r="D86">
            <v>0</v>
          </cell>
          <cell r="I86">
            <v>377411.01</v>
          </cell>
          <cell r="L86">
            <v>366438.1</v>
          </cell>
        </row>
        <row r="87">
          <cell r="D87">
            <v>0</v>
          </cell>
          <cell r="I87">
            <v>0</v>
          </cell>
          <cell r="L87">
            <v>457926.34</v>
          </cell>
        </row>
        <row r="88">
          <cell r="D88">
            <v>0</v>
          </cell>
          <cell r="I88">
            <v>99270.04</v>
          </cell>
          <cell r="L88">
            <v>123766.63</v>
          </cell>
        </row>
        <row r="89">
          <cell r="D89">
            <v>0</v>
          </cell>
          <cell r="I89">
            <v>4515.16</v>
          </cell>
          <cell r="L89">
            <v>0</v>
          </cell>
        </row>
        <row r="90">
          <cell r="D90">
            <v>0</v>
          </cell>
          <cell r="I90">
            <v>0</v>
          </cell>
          <cell r="L90">
            <v>0</v>
          </cell>
        </row>
        <row r="91">
          <cell r="D91">
            <v>0</v>
          </cell>
          <cell r="I91">
            <v>357450.5</v>
          </cell>
          <cell r="L91">
            <v>762799.01</v>
          </cell>
        </row>
        <row r="92">
          <cell r="D92">
            <v>0</v>
          </cell>
          <cell r="I92">
            <v>638554</v>
          </cell>
          <cell r="L92">
            <v>400673.38</v>
          </cell>
        </row>
        <row r="93">
          <cell r="D93">
            <v>0</v>
          </cell>
          <cell r="I93">
            <v>206503.58</v>
          </cell>
          <cell r="L93">
            <v>545959.67000000004</v>
          </cell>
        </row>
        <row r="94">
          <cell r="D94">
            <v>0</v>
          </cell>
          <cell r="I94">
            <v>1840914.48</v>
          </cell>
          <cell r="L94">
            <v>2798586.1</v>
          </cell>
        </row>
        <row r="95">
          <cell r="D95">
            <v>0</v>
          </cell>
          <cell r="I95">
            <v>11157649.039999999</v>
          </cell>
          <cell r="L95">
            <v>12119024.1</v>
          </cell>
        </row>
        <row r="96">
          <cell r="D96">
            <v>0</v>
          </cell>
          <cell r="I96">
            <v>911969.59</v>
          </cell>
          <cell r="L96">
            <v>1445474.42</v>
          </cell>
        </row>
        <row r="97">
          <cell r="D97">
            <v>0</v>
          </cell>
          <cell r="I97">
            <v>0</v>
          </cell>
          <cell r="L97">
            <v>-192016</v>
          </cell>
        </row>
        <row r="98">
          <cell r="D98">
            <v>0</v>
          </cell>
          <cell r="I98">
            <v>0</v>
          </cell>
          <cell r="L98">
            <v>6264</v>
          </cell>
        </row>
        <row r="99">
          <cell r="D99">
            <v>0</v>
          </cell>
          <cell r="I99">
            <v>0</v>
          </cell>
          <cell r="L99">
            <v>0</v>
          </cell>
        </row>
        <row r="100">
          <cell r="D100">
            <v>0</v>
          </cell>
          <cell r="I100">
            <v>63927.1</v>
          </cell>
          <cell r="L100">
            <v>52378.94</v>
          </cell>
        </row>
        <row r="101">
          <cell r="D101" t="str">
            <v>IV20-50</v>
          </cell>
          <cell r="I101">
            <v>0</v>
          </cell>
          <cell r="L101">
            <v>0</v>
          </cell>
        </row>
        <row r="102">
          <cell r="D102" t="str">
            <v>IV20-10</v>
          </cell>
          <cell r="I102">
            <v>636045.68000000005</v>
          </cell>
          <cell r="L102">
            <v>833592.73</v>
          </cell>
        </row>
        <row r="103">
          <cell r="D103" t="str">
            <v>B-IV20-10</v>
          </cell>
          <cell r="I103">
            <v>916322.68</v>
          </cell>
          <cell r="L103">
            <v>2083461.96</v>
          </cell>
        </row>
        <row r="104">
          <cell r="D104" t="str">
            <v>IV20-50</v>
          </cell>
          <cell r="I104">
            <v>289644.61</v>
          </cell>
          <cell r="L104">
            <v>0</v>
          </cell>
        </row>
        <row r="105">
          <cell r="D105" t="str">
            <v>B-IV20-30</v>
          </cell>
          <cell r="I105">
            <v>234339.08</v>
          </cell>
          <cell r="L105">
            <v>0</v>
          </cell>
        </row>
        <row r="106">
          <cell r="D106" t="str">
            <v>B-IV10-30</v>
          </cell>
          <cell r="I106">
            <v>6239903.4199999999</v>
          </cell>
          <cell r="L106">
            <v>3032706.53</v>
          </cell>
        </row>
        <row r="107">
          <cell r="D107" t="str">
            <v>IV10-50</v>
          </cell>
          <cell r="I107">
            <v>10854920.91</v>
          </cell>
          <cell r="L107">
            <v>26079014.84</v>
          </cell>
        </row>
        <row r="108">
          <cell r="D108" t="str">
            <v>B-IV10-60</v>
          </cell>
          <cell r="I108">
            <v>2464178.0099999998</v>
          </cell>
          <cell r="L108">
            <v>6255494.3600000003</v>
          </cell>
        </row>
        <row r="109">
          <cell r="D109" t="str">
            <v>IV10-50</v>
          </cell>
          <cell r="I109">
            <v>0</v>
          </cell>
          <cell r="L109">
            <v>0</v>
          </cell>
        </row>
        <row r="110">
          <cell r="D110" t="str">
            <v>IV10-10</v>
          </cell>
          <cell r="I110">
            <v>1692610.48</v>
          </cell>
          <cell r="L110">
            <v>1268016.99</v>
          </cell>
        </row>
        <row r="111">
          <cell r="D111" t="str">
            <v>IV10-10</v>
          </cell>
          <cell r="I111">
            <v>0</v>
          </cell>
          <cell r="L111">
            <v>2701696.49</v>
          </cell>
        </row>
        <row r="112">
          <cell r="D112" t="str">
            <v>B-IV10-10</v>
          </cell>
          <cell r="I112">
            <v>4964304.0599999996</v>
          </cell>
          <cell r="L112">
            <v>8532815.7300000004</v>
          </cell>
        </row>
        <row r="113">
          <cell r="D113" t="str">
            <v>B-IV10-10</v>
          </cell>
          <cell r="I113">
            <v>1562964.84</v>
          </cell>
          <cell r="L113">
            <v>1118070.79</v>
          </cell>
        </row>
        <row r="114">
          <cell r="D114" t="str">
            <v>IV10-30</v>
          </cell>
          <cell r="I114">
            <v>0</v>
          </cell>
          <cell r="L114">
            <v>0</v>
          </cell>
        </row>
        <row r="115">
          <cell r="D115" t="str">
            <v>IV10-40</v>
          </cell>
          <cell r="I115">
            <v>0</v>
          </cell>
          <cell r="L115">
            <v>0</v>
          </cell>
        </row>
        <row r="116">
          <cell r="D116" t="str">
            <v>IV10-50</v>
          </cell>
          <cell r="I116">
            <v>5987510.5</v>
          </cell>
          <cell r="L116">
            <v>3110175.5</v>
          </cell>
        </row>
        <row r="117">
          <cell r="D117" t="str">
            <v>B-IV10-10</v>
          </cell>
          <cell r="I117">
            <v>0</v>
          </cell>
          <cell r="L117">
            <v>508088</v>
          </cell>
        </row>
        <row r="118">
          <cell r="D118">
            <v>0</v>
          </cell>
          <cell r="I118">
            <v>1284693.06</v>
          </cell>
          <cell r="L118">
            <v>1467637.71</v>
          </cell>
        </row>
        <row r="119">
          <cell r="D119">
            <v>0</v>
          </cell>
          <cell r="I119">
            <v>0</v>
          </cell>
          <cell r="L119">
            <v>506830</v>
          </cell>
        </row>
        <row r="120">
          <cell r="D120">
            <v>0</v>
          </cell>
          <cell r="I120">
            <v>126152.11</v>
          </cell>
          <cell r="L120">
            <v>0</v>
          </cell>
        </row>
        <row r="121">
          <cell r="D121">
            <v>0</v>
          </cell>
          <cell r="I121">
            <v>0</v>
          </cell>
          <cell r="L121">
            <v>0</v>
          </cell>
        </row>
        <row r="122">
          <cell r="D122">
            <v>0</v>
          </cell>
          <cell r="I122">
            <v>0</v>
          </cell>
          <cell r="L122">
            <v>0</v>
          </cell>
        </row>
        <row r="123">
          <cell r="D123">
            <v>0</v>
          </cell>
          <cell r="I123">
            <v>100528.99</v>
          </cell>
          <cell r="L123">
            <v>568239.31000000006</v>
          </cell>
        </row>
        <row r="124">
          <cell r="D124">
            <v>0</v>
          </cell>
          <cell r="I124">
            <v>6432887</v>
          </cell>
          <cell r="L124">
            <v>6490367</v>
          </cell>
        </row>
        <row r="125">
          <cell r="D125">
            <v>0</v>
          </cell>
          <cell r="I125">
            <v>188130979.28999999</v>
          </cell>
          <cell r="L125">
            <v>189517011.28</v>
          </cell>
        </row>
        <row r="126">
          <cell r="D126">
            <v>0</v>
          </cell>
          <cell r="I126">
            <v>2203234.2000000002</v>
          </cell>
          <cell r="L126">
            <v>2205714.1800000002</v>
          </cell>
        </row>
        <row r="127">
          <cell r="D127">
            <v>0</v>
          </cell>
          <cell r="I127">
            <v>27420000</v>
          </cell>
          <cell r="L127">
            <v>27420000</v>
          </cell>
        </row>
        <row r="128">
          <cell r="D128">
            <v>0</v>
          </cell>
          <cell r="I128">
            <v>53946945.469999999</v>
          </cell>
          <cell r="L128">
            <v>53990734.789999999</v>
          </cell>
        </row>
        <row r="129">
          <cell r="D129">
            <v>0</v>
          </cell>
          <cell r="I129">
            <v>19857783.329999998</v>
          </cell>
          <cell r="L129">
            <v>19880135.41</v>
          </cell>
        </row>
        <row r="130">
          <cell r="D130">
            <v>0</v>
          </cell>
          <cell r="I130">
            <v>27378753.75</v>
          </cell>
          <cell r="L130">
            <v>27409571.48</v>
          </cell>
        </row>
        <row r="131">
          <cell r="D131">
            <v>0</v>
          </cell>
          <cell r="I131">
            <v>93359490.25</v>
          </cell>
          <cell r="L131">
            <v>92230588.689999998</v>
          </cell>
        </row>
        <row r="132">
          <cell r="D132">
            <v>0</v>
          </cell>
          <cell r="I132">
            <v>19664869.030000001</v>
          </cell>
          <cell r="L132">
            <v>19591503.699999999</v>
          </cell>
        </row>
        <row r="133">
          <cell r="D133">
            <v>0</v>
          </cell>
          <cell r="I133">
            <v>9807572.6600000001</v>
          </cell>
          <cell r="L133">
            <v>9880776.9000000004</v>
          </cell>
        </row>
        <row r="134">
          <cell r="D134">
            <v>0</v>
          </cell>
          <cell r="I134">
            <v>0</v>
          </cell>
          <cell r="L134">
            <v>55500</v>
          </cell>
        </row>
        <row r="135">
          <cell r="D135">
            <v>0</v>
          </cell>
          <cell r="I135">
            <v>2886778.43</v>
          </cell>
          <cell r="L135">
            <v>2944427.81</v>
          </cell>
        </row>
        <row r="136">
          <cell r="D136">
            <v>0</v>
          </cell>
          <cell r="I136">
            <v>0</v>
          </cell>
          <cell r="L136">
            <v>149810</v>
          </cell>
        </row>
        <row r="137">
          <cell r="D137">
            <v>0</v>
          </cell>
          <cell r="I137">
            <v>2287914</v>
          </cell>
          <cell r="L137">
            <v>2287914</v>
          </cell>
        </row>
        <row r="138">
          <cell r="D138">
            <v>0</v>
          </cell>
          <cell r="I138">
            <v>672728.9</v>
          </cell>
          <cell r="L138">
            <v>672728.9</v>
          </cell>
        </row>
        <row r="139">
          <cell r="D139">
            <v>0</v>
          </cell>
          <cell r="I139">
            <v>0</v>
          </cell>
          <cell r="L139">
            <v>603275</v>
          </cell>
        </row>
        <row r="140">
          <cell r="D140">
            <v>0</v>
          </cell>
          <cell r="I140">
            <v>133469973.08</v>
          </cell>
          <cell r="L140">
            <v>135291553.38999999</v>
          </cell>
        </row>
        <row r="141">
          <cell r="D141">
            <v>0</v>
          </cell>
          <cell r="I141">
            <v>36709065.57</v>
          </cell>
          <cell r="L141">
            <v>38846809.189999998</v>
          </cell>
        </row>
        <row r="142">
          <cell r="D142">
            <v>0</v>
          </cell>
          <cell r="I142">
            <v>217640136.21000001</v>
          </cell>
          <cell r="L142">
            <v>212473440.44999999</v>
          </cell>
        </row>
        <row r="143">
          <cell r="D143">
            <v>0</v>
          </cell>
          <cell r="I143">
            <v>379775714.56999999</v>
          </cell>
          <cell r="L143">
            <v>393629182.93000001</v>
          </cell>
        </row>
        <row r="144">
          <cell r="D144">
            <v>0</v>
          </cell>
          <cell r="I144">
            <v>60894176.799999997</v>
          </cell>
          <cell r="L144">
            <v>61980009.579999998</v>
          </cell>
        </row>
        <row r="145">
          <cell r="D145">
            <v>0</v>
          </cell>
          <cell r="I145">
            <v>94235556</v>
          </cell>
          <cell r="L145">
            <v>68697780</v>
          </cell>
        </row>
        <row r="146">
          <cell r="D146">
            <v>0</v>
          </cell>
          <cell r="I146">
            <v>128414114.67</v>
          </cell>
          <cell r="L146">
            <v>101453369.67</v>
          </cell>
        </row>
        <row r="147">
          <cell r="D147">
            <v>0</v>
          </cell>
          <cell r="I147">
            <v>0</v>
          </cell>
          <cell r="L147">
            <v>25783751</v>
          </cell>
        </row>
        <row r="148">
          <cell r="D148">
            <v>0</v>
          </cell>
          <cell r="I148">
            <v>0</v>
          </cell>
          <cell r="L148">
            <v>60806</v>
          </cell>
        </row>
        <row r="149">
          <cell r="D149">
            <v>0</v>
          </cell>
          <cell r="I149">
            <v>0</v>
          </cell>
          <cell r="L149">
            <v>195000</v>
          </cell>
        </row>
        <row r="150">
          <cell r="D150">
            <v>0</v>
          </cell>
          <cell r="I150">
            <v>0</v>
          </cell>
          <cell r="L150">
            <v>-750000</v>
          </cell>
        </row>
        <row r="151">
          <cell r="D151">
            <v>0</v>
          </cell>
          <cell r="I151">
            <v>0</v>
          </cell>
          <cell r="L151">
            <v>-12638897.9</v>
          </cell>
        </row>
        <row r="152">
          <cell r="D152">
            <v>0</v>
          </cell>
          <cell r="I152">
            <v>425816.26</v>
          </cell>
          <cell r="L152">
            <v>425816.26</v>
          </cell>
        </row>
        <row r="153">
          <cell r="D153">
            <v>0</v>
          </cell>
          <cell r="I153">
            <v>4995602.13</v>
          </cell>
          <cell r="L153">
            <v>4599348.6900000004</v>
          </cell>
        </row>
        <row r="154">
          <cell r="D154">
            <v>0</v>
          </cell>
          <cell r="I154">
            <v>5128413.55</v>
          </cell>
          <cell r="L154">
            <v>5071612.96</v>
          </cell>
        </row>
        <row r="155">
          <cell r="D155">
            <v>0</v>
          </cell>
          <cell r="I155">
            <v>266930.23</v>
          </cell>
          <cell r="L155">
            <v>220517.64</v>
          </cell>
        </row>
        <row r="156">
          <cell r="D156">
            <v>0</v>
          </cell>
          <cell r="I156">
            <v>333053.46000000002</v>
          </cell>
          <cell r="L156">
            <v>333072.64000000001</v>
          </cell>
        </row>
        <row r="157">
          <cell r="D157">
            <v>0</v>
          </cell>
          <cell r="I157">
            <v>297372.46000000002</v>
          </cell>
          <cell r="L157">
            <v>313198.96000000002</v>
          </cell>
        </row>
        <row r="158">
          <cell r="D158">
            <v>0</v>
          </cell>
          <cell r="I158">
            <v>30150</v>
          </cell>
          <cell r="L158">
            <v>39723.08</v>
          </cell>
        </row>
        <row r="159">
          <cell r="D159">
            <v>0</v>
          </cell>
          <cell r="I159">
            <v>24915</v>
          </cell>
          <cell r="L159">
            <v>23949</v>
          </cell>
        </row>
        <row r="160">
          <cell r="D160">
            <v>0</v>
          </cell>
          <cell r="I160">
            <v>0</v>
          </cell>
          <cell r="L160">
            <v>-401.14</v>
          </cell>
        </row>
        <row r="161">
          <cell r="D161">
            <v>0</v>
          </cell>
          <cell r="I161">
            <v>0</v>
          </cell>
          <cell r="L161">
            <v>-3330.61</v>
          </cell>
        </row>
        <row r="162">
          <cell r="D162">
            <v>0</v>
          </cell>
          <cell r="I162">
            <v>0</v>
          </cell>
          <cell r="L162">
            <v>-1010.97</v>
          </cell>
        </row>
        <row r="163">
          <cell r="D163">
            <v>0</v>
          </cell>
          <cell r="I163">
            <v>2310830.75</v>
          </cell>
          <cell r="L163">
            <v>2310830.75</v>
          </cell>
        </row>
        <row r="164">
          <cell r="D164">
            <v>0</v>
          </cell>
          <cell r="I164">
            <v>9123733.2599999998</v>
          </cell>
          <cell r="L164">
            <v>9694402.9199999999</v>
          </cell>
        </row>
        <row r="165">
          <cell r="D165">
            <v>0</v>
          </cell>
          <cell r="I165">
            <v>4411678.9400000004</v>
          </cell>
          <cell r="L165">
            <v>5764067.5899999999</v>
          </cell>
        </row>
        <row r="166">
          <cell r="D166">
            <v>0</v>
          </cell>
          <cell r="I166">
            <v>85220.23</v>
          </cell>
          <cell r="L166">
            <v>166240.23000000001</v>
          </cell>
        </row>
        <row r="167">
          <cell r="D167">
            <v>0</v>
          </cell>
          <cell r="I167">
            <v>86526.87</v>
          </cell>
          <cell r="L167">
            <v>188081.24</v>
          </cell>
        </row>
        <row r="168">
          <cell r="D168">
            <v>0</v>
          </cell>
          <cell r="I168">
            <v>216814.83</v>
          </cell>
          <cell r="L168">
            <v>540266.94999999995</v>
          </cell>
        </row>
        <row r="169">
          <cell r="D169">
            <v>0</v>
          </cell>
          <cell r="I169">
            <v>16613</v>
          </cell>
          <cell r="L169">
            <v>0</v>
          </cell>
        </row>
        <row r="170">
          <cell r="D170">
            <v>0</v>
          </cell>
          <cell r="I170">
            <v>8349062.6799999997</v>
          </cell>
          <cell r="L170">
            <v>7472576.0800000001</v>
          </cell>
        </row>
        <row r="171">
          <cell r="D171">
            <v>0</v>
          </cell>
          <cell r="I171">
            <v>1148636.1200000001</v>
          </cell>
          <cell r="L171">
            <v>794090.12</v>
          </cell>
        </row>
        <row r="172">
          <cell r="D172">
            <v>0</v>
          </cell>
          <cell r="I172">
            <v>4941444</v>
          </cell>
          <cell r="L172">
            <v>4941444</v>
          </cell>
        </row>
        <row r="173">
          <cell r="D173">
            <v>0</v>
          </cell>
          <cell r="I173">
            <v>154973.89000000001</v>
          </cell>
          <cell r="L173">
            <v>143948.89000000001</v>
          </cell>
        </row>
        <row r="174">
          <cell r="D174">
            <v>0</v>
          </cell>
          <cell r="I174">
            <v>21021428.859999999</v>
          </cell>
          <cell r="L174">
            <v>21387673.239999998</v>
          </cell>
        </row>
        <row r="175">
          <cell r="D175">
            <v>0</v>
          </cell>
          <cell r="I175">
            <v>1558348.47</v>
          </cell>
          <cell r="L175">
            <v>1565813.75</v>
          </cell>
        </row>
        <row r="176">
          <cell r="D176">
            <v>0</v>
          </cell>
          <cell r="I176">
            <v>1849490.81</v>
          </cell>
          <cell r="L176">
            <v>4142626.81</v>
          </cell>
        </row>
        <row r="177">
          <cell r="D177">
            <v>0</v>
          </cell>
          <cell r="I177">
            <v>1196333.4099999999</v>
          </cell>
          <cell r="L177">
            <v>1406605.38</v>
          </cell>
        </row>
        <row r="178">
          <cell r="D178">
            <v>0</v>
          </cell>
          <cell r="I178">
            <v>13720</v>
          </cell>
          <cell r="L178">
            <v>687295</v>
          </cell>
        </row>
        <row r="179">
          <cell r="D179">
            <v>0</v>
          </cell>
          <cell r="I179">
            <v>1152531.75</v>
          </cell>
          <cell r="L179">
            <v>0</v>
          </cell>
        </row>
        <row r="180">
          <cell r="D180">
            <v>0</v>
          </cell>
          <cell r="I180">
            <v>0</v>
          </cell>
          <cell r="L180">
            <v>-8923.91</v>
          </cell>
        </row>
        <row r="181">
          <cell r="D181">
            <v>0</v>
          </cell>
          <cell r="I181">
            <v>0</v>
          </cell>
          <cell r="L181">
            <v>-1844.64</v>
          </cell>
        </row>
        <row r="182">
          <cell r="D182">
            <v>0</v>
          </cell>
          <cell r="I182">
            <v>326488.75</v>
          </cell>
          <cell r="L182">
            <v>209721.82</v>
          </cell>
        </row>
        <row r="183">
          <cell r="D183">
            <v>0</v>
          </cell>
          <cell r="I183">
            <v>1085495.4099999999</v>
          </cell>
          <cell r="L183">
            <v>739003.4</v>
          </cell>
        </row>
        <row r="184">
          <cell r="D184">
            <v>0</v>
          </cell>
          <cell r="I184">
            <v>-10218899.84</v>
          </cell>
          <cell r="L184">
            <v>-19672480.949999999</v>
          </cell>
        </row>
        <row r="185">
          <cell r="D185">
            <v>0</v>
          </cell>
          <cell r="I185">
            <v>-127678.95</v>
          </cell>
          <cell r="L185">
            <v>-238242.51</v>
          </cell>
        </row>
        <row r="186">
          <cell r="D186">
            <v>0</v>
          </cell>
          <cell r="I186">
            <v>-4678543.76</v>
          </cell>
          <cell r="L186">
            <v>-6992537.0199999996</v>
          </cell>
        </row>
        <row r="187">
          <cell r="D187">
            <v>0</v>
          </cell>
          <cell r="I187">
            <v>-397100.46</v>
          </cell>
          <cell r="L187">
            <v>-1194308.81</v>
          </cell>
        </row>
        <row r="188">
          <cell r="D188">
            <v>0</v>
          </cell>
          <cell r="I188">
            <v>-1220002.82</v>
          </cell>
          <cell r="L188">
            <v>-2319147.2400000002</v>
          </cell>
        </row>
        <row r="189">
          <cell r="D189">
            <v>0</v>
          </cell>
          <cell r="I189">
            <v>-4125039.9</v>
          </cell>
          <cell r="L189">
            <v>-7803012.0899999999</v>
          </cell>
        </row>
        <row r="190">
          <cell r="D190">
            <v>0</v>
          </cell>
          <cell r="I190">
            <v>-649455.29</v>
          </cell>
          <cell r="L190">
            <v>-1433499.38</v>
          </cell>
        </row>
        <row r="191">
          <cell r="D191">
            <v>0</v>
          </cell>
          <cell r="I191">
            <v>-355869.81</v>
          </cell>
          <cell r="L191">
            <v>-752022.36</v>
          </cell>
        </row>
        <row r="192">
          <cell r="D192">
            <v>0</v>
          </cell>
          <cell r="I192">
            <v>0</v>
          </cell>
          <cell r="L192">
            <v>-1163.2</v>
          </cell>
        </row>
        <row r="193">
          <cell r="D193">
            <v>0</v>
          </cell>
          <cell r="I193">
            <v>-109025.13</v>
          </cell>
          <cell r="L193">
            <v>-225929</v>
          </cell>
        </row>
        <row r="194">
          <cell r="D194">
            <v>0</v>
          </cell>
          <cell r="I194">
            <v>0</v>
          </cell>
          <cell r="L194">
            <v>-3371.65</v>
          </cell>
        </row>
        <row r="195">
          <cell r="D195">
            <v>0</v>
          </cell>
          <cell r="I195">
            <v>-39350.22</v>
          </cell>
          <cell r="L195">
            <v>-152911.32</v>
          </cell>
        </row>
        <row r="196">
          <cell r="D196">
            <v>0</v>
          </cell>
          <cell r="I196">
            <v>-126743.33</v>
          </cell>
          <cell r="L196">
            <v>-160379.70000000001</v>
          </cell>
        </row>
        <row r="197">
          <cell r="D197">
            <v>0</v>
          </cell>
          <cell r="I197">
            <v>-8469158.6999999993</v>
          </cell>
          <cell r="L197">
            <v>-15492987.57</v>
          </cell>
        </row>
        <row r="198">
          <cell r="D198">
            <v>0</v>
          </cell>
          <cell r="I198">
            <v>-1816323.58</v>
          </cell>
          <cell r="L198">
            <v>-3835539.95</v>
          </cell>
        </row>
        <row r="199">
          <cell r="D199">
            <v>0</v>
          </cell>
          <cell r="I199">
            <v>-12998155.359999999</v>
          </cell>
          <cell r="L199">
            <v>-23561911.789999999</v>
          </cell>
        </row>
        <row r="200">
          <cell r="D200">
            <v>0</v>
          </cell>
          <cell r="I200">
            <v>-20551063.709999997</v>
          </cell>
          <cell r="L200">
            <v>-39841985.149999999</v>
          </cell>
        </row>
        <row r="201">
          <cell r="D201">
            <v>0</v>
          </cell>
          <cell r="I201">
            <v>-2780549.9</v>
          </cell>
          <cell r="L201">
            <v>-5858545.6500000004</v>
          </cell>
        </row>
        <row r="202">
          <cell r="D202">
            <v>0</v>
          </cell>
          <cell r="I202">
            <v>-40956460.460000001</v>
          </cell>
          <cell r="L202">
            <v>-33238423.539999999</v>
          </cell>
        </row>
        <row r="203">
          <cell r="D203">
            <v>0</v>
          </cell>
          <cell r="I203">
            <v>-44504453.770000003</v>
          </cell>
          <cell r="L203">
            <v>-49086690.960000001</v>
          </cell>
        </row>
        <row r="204">
          <cell r="D204">
            <v>0</v>
          </cell>
          <cell r="I204">
            <v>0</v>
          </cell>
          <cell r="L204">
            <v>-12475084.140000001</v>
          </cell>
        </row>
        <row r="205">
          <cell r="D205">
            <v>0</v>
          </cell>
          <cell r="I205">
            <v>0</v>
          </cell>
          <cell r="L205">
            <v>-2131.84</v>
          </cell>
        </row>
        <row r="206">
          <cell r="D206">
            <v>0</v>
          </cell>
          <cell r="I206">
            <v>0</v>
          </cell>
          <cell r="L206">
            <v>-8120.49</v>
          </cell>
        </row>
        <row r="207">
          <cell r="D207">
            <v>0</v>
          </cell>
          <cell r="I207">
            <v>-1627989</v>
          </cell>
          <cell r="L207">
            <v>-1963414.65</v>
          </cell>
        </row>
        <row r="208">
          <cell r="D208">
            <v>0</v>
          </cell>
          <cell r="I208">
            <v>-1520707.78</v>
          </cell>
          <cell r="L208">
            <v>-2376574</v>
          </cell>
        </row>
        <row r="209">
          <cell r="D209">
            <v>0</v>
          </cell>
          <cell r="I209">
            <v>-180170.02</v>
          </cell>
          <cell r="L209">
            <v>-193447.26</v>
          </cell>
        </row>
        <row r="210">
          <cell r="D210">
            <v>0</v>
          </cell>
          <cell r="I210">
            <v>-125992.99</v>
          </cell>
          <cell r="L210">
            <v>-200585.62</v>
          </cell>
        </row>
        <row r="211">
          <cell r="D211">
            <v>0</v>
          </cell>
          <cell r="I211">
            <v>-126856.3</v>
          </cell>
          <cell r="L211">
            <v>-195101.82</v>
          </cell>
        </row>
        <row r="212">
          <cell r="D212">
            <v>0</v>
          </cell>
          <cell r="I212">
            <v>-5436.8</v>
          </cell>
          <cell r="L212">
            <v>-20421.73</v>
          </cell>
        </row>
        <row r="213">
          <cell r="D213">
            <v>0</v>
          </cell>
          <cell r="I213">
            <v>-7578.98</v>
          </cell>
          <cell r="L213">
            <v>-11768.66</v>
          </cell>
        </row>
        <row r="214">
          <cell r="D214">
            <v>0</v>
          </cell>
          <cell r="I214">
            <v>-2468454.25</v>
          </cell>
          <cell r="L214">
            <v>-3902339.19</v>
          </cell>
        </row>
        <row r="215">
          <cell r="D215">
            <v>0</v>
          </cell>
          <cell r="I215">
            <v>-1266652.98</v>
          </cell>
          <cell r="L215">
            <v>-2545794.91</v>
          </cell>
        </row>
        <row r="216">
          <cell r="D216">
            <v>0</v>
          </cell>
          <cell r="I216">
            <v>-198283.37</v>
          </cell>
          <cell r="L216">
            <v>-310027.05</v>
          </cell>
        </row>
        <row r="217">
          <cell r="D217">
            <v>0</v>
          </cell>
          <cell r="I217">
            <v>-232649.1</v>
          </cell>
          <cell r="L217">
            <v>-392540.65</v>
          </cell>
        </row>
        <row r="218">
          <cell r="D218">
            <v>0</v>
          </cell>
          <cell r="I218">
            <v>-251522.7</v>
          </cell>
          <cell r="L218">
            <v>-513466.65</v>
          </cell>
        </row>
        <row r="219">
          <cell r="D219">
            <v>0</v>
          </cell>
          <cell r="I219">
            <v>-5055.49</v>
          </cell>
          <cell r="L219">
            <v>0</v>
          </cell>
        </row>
        <row r="220">
          <cell r="D220">
            <v>0</v>
          </cell>
          <cell r="I220">
            <v>-2419444.2799999998</v>
          </cell>
          <cell r="L220">
            <v>-1992587.02</v>
          </cell>
        </row>
        <row r="221">
          <cell r="D221">
            <v>0</v>
          </cell>
          <cell r="I221">
            <v>-660979.78</v>
          </cell>
          <cell r="L221">
            <v>-612703.76</v>
          </cell>
        </row>
        <row r="222">
          <cell r="D222">
            <v>0</v>
          </cell>
          <cell r="I222">
            <v>-2681939.64</v>
          </cell>
          <cell r="L222">
            <v>-3670228.32</v>
          </cell>
        </row>
        <row r="223">
          <cell r="D223">
            <v>0</v>
          </cell>
          <cell r="I223">
            <v>-45451.51</v>
          </cell>
          <cell r="L223">
            <v>-57967.23</v>
          </cell>
        </row>
        <row r="224">
          <cell r="D224">
            <v>0</v>
          </cell>
          <cell r="I224">
            <v>-2677513.7200000002</v>
          </cell>
          <cell r="L224">
            <v>-7027643.5800000001</v>
          </cell>
        </row>
        <row r="225">
          <cell r="D225">
            <v>0</v>
          </cell>
          <cell r="I225">
            <v>-285714.96000000002</v>
          </cell>
          <cell r="L225">
            <v>-594784.96</v>
          </cell>
        </row>
        <row r="226">
          <cell r="D226">
            <v>0</v>
          </cell>
          <cell r="I226">
            <v>-364662.21</v>
          </cell>
          <cell r="L226">
            <v>-1219289.99</v>
          </cell>
        </row>
        <row r="227">
          <cell r="D227">
            <v>0</v>
          </cell>
          <cell r="I227">
            <v>-281613.07</v>
          </cell>
          <cell r="L227">
            <v>-482579.98</v>
          </cell>
        </row>
        <row r="228">
          <cell r="D228">
            <v>0</v>
          </cell>
          <cell r="I228">
            <v>-231.01</v>
          </cell>
          <cell r="L228">
            <v>-110122.74</v>
          </cell>
        </row>
        <row r="229">
          <cell r="D229">
            <v>0</v>
          </cell>
          <cell r="I229">
            <v>-625498.34</v>
          </cell>
          <cell r="L229">
            <v>0</v>
          </cell>
        </row>
        <row r="230">
          <cell r="D230">
            <v>0</v>
          </cell>
          <cell r="I230">
            <v>-186723.74</v>
          </cell>
          <cell r="L230">
            <v>-172111.82</v>
          </cell>
        </row>
        <row r="231">
          <cell r="D231">
            <v>0</v>
          </cell>
          <cell r="I231">
            <v>-451579.09</v>
          </cell>
          <cell r="L231">
            <v>-420335.35999999999</v>
          </cell>
        </row>
        <row r="232">
          <cell r="D232">
            <v>0</v>
          </cell>
          <cell r="I232">
            <v>0</v>
          </cell>
          <cell r="L232">
            <v>0</v>
          </cell>
        </row>
        <row r="233">
          <cell r="D233">
            <v>0</v>
          </cell>
          <cell r="I233">
            <v>-2298797.1</v>
          </cell>
          <cell r="L233">
            <v>0</v>
          </cell>
        </row>
        <row r="234">
          <cell r="D234">
            <v>0</v>
          </cell>
          <cell r="I234">
            <v>0</v>
          </cell>
          <cell r="L234">
            <v>0</v>
          </cell>
        </row>
        <row r="235">
          <cell r="D235">
            <v>0</v>
          </cell>
          <cell r="I235">
            <v>0</v>
          </cell>
          <cell r="L235">
            <v>0</v>
          </cell>
        </row>
        <row r="236">
          <cell r="D236">
            <v>0</v>
          </cell>
          <cell r="I236">
            <v>138768.74</v>
          </cell>
          <cell r="L236">
            <v>0</v>
          </cell>
        </row>
        <row r="237">
          <cell r="D237">
            <v>0</v>
          </cell>
          <cell r="I237">
            <v>0</v>
          </cell>
          <cell r="L237">
            <v>0</v>
          </cell>
        </row>
        <row r="238">
          <cell r="D238">
            <v>0</v>
          </cell>
          <cell r="I238">
            <v>-146633.21</v>
          </cell>
          <cell r="L238">
            <v>0</v>
          </cell>
        </row>
        <row r="239">
          <cell r="D239">
            <v>0</v>
          </cell>
          <cell r="I239">
            <v>0</v>
          </cell>
          <cell r="L239">
            <v>0</v>
          </cell>
        </row>
        <row r="240">
          <cell r="D240">
            <v>0</v>
          </cell>
          <cell r="I240">
            <v>0</v>
          </cell>
          <cell r="L240">
            <v>0</v>
          </cell>
        </row>
        <row r="241">
          <cell r="D241">
            <v>0</v>
          </cell>
          <cell r="I241">
            <v>0</v>
          </cell>
          <cell r="L241">
            <v>0</v>
          </cell>
        </row>
        <row r="242">
          <cell r="D242">
            <v>0</v>
          </cell>
          <cell r="I242">
            <v>0</v>
          </cell>
          <cell r="L242">
            <v>0</v>
          </cell>
        </row>
        <row r="243">
          <cell r="D243">
            <v>0</v>
          </cell>
          <cell r="I243">
            <v>0</v>
          </cell>
          <cell r="L243">
            <v>0</v>
          </cell>
        </row>
        <row r="244">
          <cell r="D244">
            <v>0</v>
          </cell>
          <cell r="I244">
            <v>0</v>
          </cell>
          <cell r="L244">
            <v>0</v>
          </cell>
        </row>
        <row r="245">
          <cell r="D245">
            <v>0</v>
          </cell>
          <cell r="I245">
            <v>0</v>
          </cell>
          <cell r="L245">
            <v>0</v>
          </cell>
        </row>
        <row r="246">
          <cell r="D246">
            <v>0</v>
          </cell>
          <cell r="I246">
            <v>0</v>
          </cell>
          <cell r="L246">
            <v>0</v>
          </cell>
        </row>
        <row r="247">
          <cell r="D247">
            <v>0</v>
          </cell>
          <cell r="I247">
            <v>110140</v>
          </cell>
          <cell r="L247">
            <v>0</v>
          </cell>
        </row>
        <row r="248">
          <cell r="D248">
            <v>0</v>
          </cell>
          <cell r="I248">
            <v>396000</v>
          </cell>
          <cell r="L248">
            <v>660000</v>
          </cell>
        </row>
        <row r="249">
          <cell r="D249">
            <v>0</v>
          </cell>
          <cell r="I249">
            <v>198000</v>
          </cell>
          <cell r="L249">
            <v>330000</v>
          </cell>
        </row>
        <row r="250">
          <cell r="D250">
            <v>0</v>
          </cell>
          <cell r="I250">
            <v>169236.5</v>
          </cell>
          <cell r="L250">
            <v>0</v>
          </cell>
        </row>
        <row r="251">
          <cell r="D251">
            <v>0</v>
          </cell>
          <cell r="I251">
            <v>58645</v>
          </cell>
          <cell r="L251">
            <v>0</v>
          </cell>
        </row>
        <row r="252">
          <cell r="D252">
            <v>0</v>
          </cell>
          <cell r="I252">
            <v>114045</v>
          </cell>
          <cell r="L252">
            <v>0</v>
          </cell>
        </row>
        <row r="253">
          <cell r="D253">
            <v>0</v>
          </cell>
          <cell r="I253">
            <v>226850</v>
          </cell>
          <cell r="L253">
            <v>0</v>
          </cell>
        </row>
        <row r="254">
          <cell r="D254">
            <v>0</v>
          </cell>
          <cell r="I254">
            <v>50000</v>
          </cell>
          <cell r="L254">
            <v>0</v>
          </cell>
        </row>
        <row r="255">
          <cell r="D255">
            <v>0</v>
          </cell>
          <cell r="I255">
            <v>28872</v>
          </cell>
          <cell r="L255">
            <v>0</v>
          </cell>
        </row>
        <row r="256">
          <cell r="D256">
            <v>0</v>
          </cell>
          <cell r="I256">
            <v>2699926.83</v>
          </cell>
          <cell r="L256">
            <v>0</v>
          </cell>
        </row>
        <row r="257">
          <cell r="D257">
            <v>0</v>
          </cell>
          <cell r="I257">
            <v>321674.25</v>
          </cell>
          <cell r="L257">
            <v>0</v>
          </cell>
        </row>
        <row r="258">
          <cell r="D258">
            <v>0</v>
          </cell>
          <cell r="I258">
            <v>23500</v>
          </cell>
          <cell r="L258">
            <v>0</v>
          </cell>
        </row>
        <row r="259">
          <cell r="D259">
            <v>0</v>
          </cell>
          <cell r="I259">
            <v>150080</v>
          </cell>
          <cell r="L259">
            <v>0</v>
          </cell>
        </row>
        <row r="260">
          <cell r="D260">
            <v>0</v>
          </cell>
          <cell r="I260">
            <v>74303.850000000006</v>
          </cell>
          <cell r="L260">
            <v>0</v>
          </cell>
        </row>
        <row r="261">
          <cell r="D261">
            <v>0</v>
          </cell>
          <cell r="I261">
            <v>600000</v>
          </cell>
          <cell r="L261">
            <v>0</v>
          </cell>
        </row>
        <row r="262">
          <cell r="D262">
            <v>0</v>
          </cell>
          <cell r="I262">
            <v>0</v>
          </cell>
          <cell r="L262">
            <v>24736342</v>
          </cell>
        </row>
        <row r="263">
          <cell r="D263">
            <v>0</v>
          </cell>
          <cell r="I263">
            <v>0</v>
          </cell>
          <cell r="L263">
            <v>73808</v>
          </cell>
        </row>
        <row r="264">
          <cell r="D264">
            <v>0</v>
          </cell>
          <cell r="I264">
            <v>0</v>
          </cell>
          <cell r="L264">
            <v>89320</v>
          </cell>
        </row>
        <row r="265">
          <cell r="D265">
            <v>0</v>
          </cell>
          <cell r="I265">
            <v>0</v>
          </cell>
          <cell r="L265">
            <v>30100</v>
          </cell>
        </row>
        <row r="266">
          <cell r="D266">
            <v>0</v>
          </cell>
          <cell r="I266">
            <v>0</v>
          </cell>
          <cell r="L266">
            <v>51850</v>
          </cell>
        </row>
        <row r="267">
          <cell r="D267">
            <v>0</v>
          </cell>
          <cell r="I267">
            <v>0</v>
          </cell>
          <cell r="L267">
            <v>98000</v>
          </cell>
        </row>
        <row r="268">
          <cell r="D268">
            <v>0</v>
          </cell>
          <cell r="I268">
            <v>0</v>
          </cell>
          <cell r="L268">
            <v>112570</v>
          </cell>
        </row>
        <row r="269">
          <cell r="D269">
            <v>0</v>
          </cell>
          <cell r="I269">
            <v>0</v>
          </cell>
          <cell r="L269">
            <v>126000</v>
          </cell>
        </row>
        <row r="270">
          <cell r="D270">
            <v>0</v>
          </cell>
          <cell r="I270">
            <v>2511624.9900000002</v>
          </cell>
          <cell r="L270">
            <v>2240993.25</v>
          </cell>
        </row>
        <row r="271">
          <cell r="D271">
            <v>0</v>
          </cell>
          <cell r="I271">
            <v>518201.94</v>
          </cell>
          <cell r="L271">
            <v>976436.19</v>
          </cell>
        </row>
        <row r="272">
          <cell r="D272">
            <v>0</v>
          </cell>
          <cell r="I272">
            <v>22.18</v>
          </cell>
          <cell r="L272">
            <v>39.44</v>
          </cell>
        </row>
        <row r="273">
          <cell r="D273">
            <v>0</v>
          </cell>
          <cell r="I273">
            <v>2238156.87</v>
          </cell>
          <cell r="L273">
            <v>3040714.71</v>
          </cell>
        </row>
        <row r="274">
          <cell r="D274">
            <v>0</v>
          </cell>
          <cell r="I274">
            <v>95444</v>
          </cell>
          <cell r="L274">
            <v>0</v>
          </cell>
        </row>
        <row r="275">
          <cell r="D275">
            <v>0</v>
          </cell>
          <cell r="I275">
            <v>1873871.42</v>
          </cell>
          <cell r="L275">
            <v>5776082.5499999998</v>
          </cell>
        </row>
        <row r="276">
          <cell r="D276">
            <v>0</v>
          </cell>
          <cell r="I276">
            <v>0</v>
          </cell>
          <cell r="L276">
            <v>0</v>
          </cell>
        </row>
        <row r="277">
          <cell r="D277">
            <v>0</v>
          </cell>
          <cell r="I277">
            <v>215518698</v>
          </cell>
          <cell r="L277">
            <v>215518698</v>
          </cell>
        </row>
        <row r="278">
          <cell r="D278">
            <v>0</v>
          </cell>
          <cell r="I278">
            <v>-82723762</v>
          </cell>
          <cell r="L278">
            <v>-104275635</v>
          </cell>
        </row>
        <row r="279">
          <cell r="D279">
            <v>0</v>
          </cell>
          <cell r="I279">
            <v>-368494139.69</v>
          </cell>
          <cell r="L279">
            <v>0</v>
          </cell>
        </row>
        <row r="280">
          <cell r="D280">
            <v>0</v>
          </cell>
          <cell r="I280">
            <v>-236710630.63999999</v>
          </cell>
          <cell r="L280">
            <v>-686572000</v>
          </cell>
        </row>
        <row r="281">
          <cell r="D281">
            <v>0</v>
          </cell>
          <cell r="I281">
            <v>0</v>
          </cell>
          <cell r="L281">
            <v>0</v>
          </cell>
        </row>
        <row r="282">
          <cell r="D282">
            <v>0</v>
          </cell>
          <cell r="I282">
            <v>-8868371</v>
          </cell>
          <cell r="L282">
            <v>-5486721</v>
          </cell>
        </row>
        <row r="283">
          <cell r="D283">
            <v>0</v>
          </cell>
          <cell r="I283">
            <v>-55926395.25</v>
          </cell>
          <cell r="L283">
            <v>-68458304.290000007</v>
          </cell>
        </row>
        <row r="284">
          <cell r="D284">
            <v>0</v>
          </cell>
          <cell r="I284">
            <v>-21825280.640000001</v>
          </cell>
          <cell r="L284">
            <v>-22179240.280000001</v>
          </cell>
        </row>
        <row r="285">
          <cell r="D285">
            <v>0</v>
          </cell>
          <cell r="I285">
            <v>-818696.24</v>
          </cell>
          <cell r="L285">
            <v>-730007.5</v>
          </cell>
        </row>
        <row r="286">
          <cell r="D286">
            <v>0</v>
          </cell>
          <cell r="I286">
            <v>-4016349.48</v>
          </cell>
          <cell r="L286">
            <v>0</v>
          </cell>
        </row>
        <row r="287">
          <cell r="D287">
            <v>0</v>
          </cell>
          <cell r="I287">
            <v>0</v>
          </cell>
          <cell r="L287">
            <v>0</v>
          </cell>
        </row>
        <row r="288">
          <cell r="D288">
            <v>0</v>
          </cell>
          <cell r="I288">
            <v>0</v>
          </cell>
          <cell r="L288">
            <v>0</v>
          </cell>
        </row>
        <row r="289">
          <cell r="D289">
            <v>0</v>
          </cell>
          <cell r="I289">
            <v>0</v>
          </cell>
          <cell r="L289">
            <v>0</v>
          </cell>
        </row>
        <row r="290">
          <cell r="D290">
            <v>0</v>
          </cell>
          <cell r="I290">
            <v>0</v>
          </cell>
          <cell r="L290">
            <v>-370.89</v>
          </cell>
        </row>
        <row r="291">
          <cell r="D291">
            <v>0</v>
          </cell>
          <cell r="I291">
            <v>-151189703.19999999</v>
          </cell>
          <cell r="L291">
            <v>-77705519.430000007</v>
          </cell>
        </row>
        <row r="292">
          <cell r="D292">
            <v>0</v>
          </cell>
          <cell r="I292">
            <v>-31828499</v>
          </cell>
          <cell r="L292">
            <v>-36522549.829999998</v>
          </cell>
        </row>
        <row r="293">
          <cell r="D293">
            <v>0</v>
          </cell>
          <cell r="I293">
            <v>-89815248.25</v>
          </cell>
          <cell r="L293">
            <v>-111075432.02</v>
          </cell>
        </row>
        <row r="294">
          <cell r="D294">
            <v>0</v>
          </cell>
          <cell r="I294">
            <v>-216270683.09999999</v>
          </cell>
          <cell r="L294">
            <v>-537066429.99000001</v>
          </cell>
        </row>
        <row r="295">
          <cell r="D295">
            <v>0</v>
          </cell>
          <cell r="I295">
            <v>-23866.959999999999</v>
          </cell>
          <cell r="L295">
            <v>-23866.959999999999</v>
          </cell>
        </row>
        <row r="296">
          <cell r="D296">
            <v>0</v>
          </cell>
          <cell r="I296">
            <v>-3339</v>
          </cell>
          <cell r="L296">
            <v>0</v>
          </cell>
        </row>
        <row r="297">
          <cell r="D297">
            <v>0</v>
          </cell>
          <cell r="I297">
            <v>-216804.2</v>
          </cell>
          <cell r="L297">
            <v>-278322</v>
          </cell>
        </row>
        <row r="298">
          <cell r="D298">
            <v>0</v>
          </cell>
          <cell r="I298">
            <v>0</v>
          </cell>
          <cell r="L298">
            <v>0</v>
          </cell>
        </row>
        <row r="299">
          <cell r="D299">
            <v>0</v>
          </cell>
          <cell r="I299">
            <v>-2853221</v>
          </cell>
          <cell r="L299">
            <v>-2202577.39</v>
          </cell>
        </row>
        <row r="300">
          <cell r="D300">
            <v>0</v>
          </cell>
          <cell r="I300">
            <v>-172754</v>
          </cell>
          <cell r="L300">
            <v>-130603</v>
          </cell>
        </row>
        <row r="301">
          <cell r="D301">
            <v>0</v>
          </cell>
          <cell r="I301">
            <v>-2867871.58</v>
          </cell>
          <cell r="L301">
            <v>-6096080.0800000001</v>
          </cell>
        </row>
        <row r="302">
          <cell r="D302">
            <v>0</v>
          </cell>
          <cell r="I302">
            <v>-984104.23</v>
          </cell>
          <cell r="L302">
            <v>-3522450.27</v>
          </cell>
        </row>
        <row r="303">
          <cell r="D303">
            <v>0</v>
          </cell>
          <cell r="I303">
            <v>-32994836.199999999</v>
          </cell>
          <cell r="L303">
            <v>-35747842.520000003</v>
          </cell>
        </row>
        <row r="304">
          <cell r="D304">
            <v>0</v>
          </cell>
          <cell r="I304">
            <v>-565113.84</v>
          </cell>
          <cell r="L304">
            <v>-112653.7</v>
          </cell>
        </row>
        <row r="305">
          <cell r="D305">
            <v>0</v>
          </cell>
          <cell r="I305">
            <v>-47983.86</v>
          </cell>
          <cell r="L305">
            <v>-310291.78999999998</v>
          </cell>
        </row>
        <row r="306">
          <cell r="D306">
            <v>0</v>
          </cell>
          <cell r="I306">
            <v>-6442978.7000000002</v>
          </cell>
          <cell r="L306">
            <v>-6117138.21</v>
          </cell>
        </row>
        <row r="307">
          <cell r="D307">
            <v>0</v>
          </cell>
          <cell r="I307">
            <v>-490697.69</v>
          </cell>
          <cell r="L307">
            <v>-545510.32999999996</v>
          </cell>
        </row>
        <row r="308">
          <cell r="D308">
            <v>0</v>
          </cell>
          <cell r="I308">
            <v>0</v>
          </cell>
          <cell r="L308">
            <v>0</v>
          </cell>
        </row>
        <row r="309">
          <cell r="D309">
            <v>0</v>
          </cell>
          <cell r="I309">
            <v>-758808.03</v>
          </cell>
          <cell r="L309">
            <v>-615732.56000000006</v>
          </cell>
        </row>
        <row r="310">
          <cell r="D310">
            <v>0</v>
          </cell>
          <cell r="I310">
            <v>-888915.53</v>
          </cell>
          <cell r="L310">
            <v>-1862339.46</v>
          </cell>
        </row>
        <row r="311">
          <cell r="D311">
            <v>0</v>
          </cell>
          <cell r="I311">
            <v>-62491.95</v>
          </cell>
          <cell r="L311">
            <v>-349795</v>
          </cell>
        </row>
        <row r="312">
          <cell r="D312">
            <v>0</v>
          </cell>
          <cell r="I312">
            <v>-2066089.36</v>
          </cell>
          <cell r="L312">
            <v>-511461.07</v>
          </cell>
        </row>
        <row r="313">
          <cell r="D313">
            <v>0</v>
          </cell>
          <cell r="I313">
            <v>-633781.51</v>
          </cell>
          <cell r="L313">
            <v>-996649.14</v>
          </cell>
        </row>
        <row r="314">
          <cell r="D314">
            <v>0</v>
          </cell>
          <cell r="I314">
            <v>-7347523.3200000003</v>
          </cell>
          <cell r="L314">
            <v>-9839662.1199999992</v>
          </cell>
        </row>
        <row r="315">
          <cell r="D315">
            <v>0</v>
          </cell>
          <cell r="I315">
            <v>-2070189.2</v>
          </cell>
          <cell r="L315">
            <v>-2382558.12</v>
          </cell>
        </row>
        <row r="316">
          <cell r="D316">
            <v>0</v>
          </cell>
          <cell r="I316">
            <v>-8984858.8599999994</v>
          </cell>
          <cell r="L316">
            <v>0</v>
          </cell>
        </row>
        <row r="317">
          <cell r="D317">
            <v>0</v>
          </cell>
          <cell r="I317">
            <v>0</v>
          </cell>
          <cell r="L317">
            <v>-4187779</v>
          </cell>
        </row>
        <row r="318">
          <cell r="D318">
            <v>0</v>
          </cell>
          <cell r="I318">
            <v>0</v>
          </cell>
          <cell r="L318">
            <v>-368221</v>
          </cell>
        </row>
        <row r="319">
          <cell r="D319">
            <v>0</v>
          </cell>
          <cell r="I319">
            <v>0</v>
          </cell>
          <cell r="L319">
            <v>0</v>
          </cell>
        </row>
        <row r="320">
          <cell r="D320">
            <v>0</v>
          </cell>
          <cell r="I320">
            <v>-17359970.649999999</v>
          </cell>
          <cell r="L320">
            <v>-160612.10999999999</v>
          </cell>
        </row>
        <row r="321">
          <cell r="D321">
            <v>0</v>
          </cell>
          <cell r="I321">
            <v>-1079136</v>
          </cell>
          <cell r="L321">
            <v>0</v>
          </cell>
        </row>
        <row r="322">
          <cell r="D322">
            <v>0</v>
          </cell>
          <cell r="I322">
            <v>-780124</v>
          </cell>
          <cell r="L322">
            <v>-746600</v>
          </cell>
        </row>
        <row r="323">
          <cell r="D323">
            <v>0</v>
          </cell>
          <cell r="I323">
            <v>-120000</v>
          </cell>
          <cell r="L323">
            <v>-150000</v>
          </cell>
        </row>
        <row r="324">
          <cell r="D324">
            <v>0</v>
          </cell>
          <cell r="I324">
            <v>-338339.15</v>
          </cell>
          <cell r="L324">
            <v>-367366.03</v>
          </cell>
        </row>
        <row r="325">
          <cell r="D325">
            <v>0</v>
          </cell>
          <cell r="I325">
            <v>-60034.09</v>
          </cell>
          <cell r="L325">
            <v>-49376.44</v>
          </cell>
        </row>
        <row r="326">
          <cell r="D326">
            <v>0</v>
          </cell>
          <cell r="I326">
            <v>-1937.6</v>
          </cell>
          <cell r="L326">
            <v>-1324.08</v>
          </cell>
        </row>
        <row r="327">
          <cell r="D327">
            <v>0</v>
          </cell>
          <cell r="I327">
            <v>-271962.27</v>
          </cell>
          <cell r="L327">
            <v>-198938.38</v>
          </cell>
        </row>
        <row r="328">
          <cell r="D328">
            <v>0</v>
          </cell>
          <cell r="I328">
            <v>-29987.79</v>
          </cell>
          <cell r="L328">
            <v>-49939.44</v>
          </cell>
        </row>
        <row r="329">
          <cell r="D329">
            <v>0</v>
          </cell>
          <cell r="I329">
            <v>-1043319.36</v>
          </cell>
          <cell r="L329">
            <v>-1298697.22</v>
          </cell>
        </row>
        <row r="330">
          <cell r="D330">
            <v>0</v>
          </cell>
          <cell r="I330">
            <v>0</v>
          </cell>
          <cell r="L330">
            <v>-15132.03</v>
          </cell>
        </row>
        <row r="331">
          <cell r="D331">
            <v>0</v>
          </cell>
          <cell r="I331">
            <v>0</v>
          </cell>
          <cell r="L331">
            <v>0</v>
          </cell>
        </row>
        <row r="332">
          <cell r="D332">
            <v>0</v>
          </cell>
          <cell r="I332">
            <v>-709685.92</v>
          </cell>
          <cell r="L332">
            <v>0</v>
          </cell>
        </row>
        <row r="333">
          <cell r="D333">
            <v>0</v>
          </cell>
          <cell r="I333">
            <v>0</v>
          </cell>
          <cell r="L333">
            <v>0</v>
          </cell>
        </row>
        <row r="334">
          <cell r="D334">
            <v>0</v>
          </cell>
          <cell r="I334">
            <v>0</v>
          </cell>
          <cell r="L334">
            <v>0</v>
          </cell>
        </row>
        <row r="335">
          <cell r="D335">
            <v>0</v>
          </cell>
          <cell r="I335">
            <v>0</v>
          </cell>
          <cell r="L335">
            <v>0</v>
          </cell>
        </row>
        <row r="336">
          <cell r="D336">
            <v>0</v>
          </cell>
          <cell r="I336">
            <v>-398870200</v>
          </cell>
          <cell r="L336">
            <v>0</v>
          </cell>
        </row>
        <row r="337">
          <cell r="D337">
            <v>0</v>
          </cell>
          <cell r="I337">
            <v>-5558276.1100000003</v>
          </cell>
          <cell r="L337">
            <v>-6410651.0099999998</v>
          </cell>
        </row>
        <row r="338">
          <cell r="D338">
            <v>0</v>
          </cell>
          <cell r="I338">
            <v>-3404871.69</v>
          </cell>
          <cell r="L338">
            <v>-4204089.2699999996</v>
          </cell>
        </row>
        <row r="339">
          <cell r="D339">
            <v>0</v>
          </cell>
          <cell r="I339">
            <v>-535774122</v>
          </cell>
          <cell r="L339">
            <v>-1044644016</v>
          </cell>
        </row>
        <row r="340">
          <cell r="D340">
            <v>0</v>
          </cell>
          <cell r="I340">
            <v>-510000000</v>
          </cell>
          <cell r="L340">
            <v>-510000000</v>
          </cell>
        </row>
        <row r="341">
          <cell r="D341">
            <v>0</v>
          </cell>
          <cell r="I341">
            <v>243268711.94</v>
          </cell>
          <cell r="L341">
            <v>717589867.25</v>
          </cell>
        </row>
        <row r="342">
          <cell r="D342">
            <v>0</v>
          </cell>
          <cell r="I342">
            <v>-54262013.640000001</v>
          </cell>
          <cell r="L342">
            <v>-339345428.39999998</v>
          </cell>
        </row>
        <row r="343">
          <cell r="D343" t="str">
            <v>B-SD10</v>
          </cell>
          <cell r="I343">
            <v>-232927118.80000001</v>
          </cell>
          <cell r="L343">
            <v>-389744395.75</v>
          </cell>
        </row>
        <row r="344">
          <cell r="D344" t="str">
            <v>SD10</v>
          </cell>
          <cell r="I344">
            <v>-18268097.199999999</v>
          </cell>
          <cell r="L344">
            <v>-38099317.799999997</v>
          </cell>
        </row>
        <row r="345">
          <cell r="D345" t="str">
            <v>B-SD10</v>
          </cell>
          <cell r="I345">
            <v>-142497427.5</v>
          </cell>
          <cell r="L345">
            <v>-75719872</v>
          </cell>
        </row>
        <row r="346">
          <cell r="D346" t="str">
            <v>SD10</v>
          </cell>
          <cell r="I346">
            <v>-1739829</v>
          </cell>
          <cell r="L346">
            <v>-128421240.2</v>
          </cell>
        </row>
        <row r="347">
          <cell r="D347" t="str">
            <v>B-SD30</v>
          </cell>
          <cell r="I347">
            <v>-1535775</v>
          </cell>
          <cell r="L347">
            <v>-4783500</v>
          </cell>
        </row>
        <row r="348">
          <cell r="D348" t="str">
            <v>SD30</v>
          </cell>
          <cell r="I348">
            <v>-1731900</v>
          </cell>
          <cell r="L348">
            <v>0</v>
          </cell>
        </row>
        <row r="349">
          <cell r="D349" t="str">
            <v>SD40</v>
          </cell>
          <cell r="I349">
            <v>-4612540.2</v>
          </cell>
          <cell r="L349">
            <v>0</v>
          </cell>
        </row>
        <row r="350">
          <cell r="D350" t="str">
            <v>SD50</v>
          </cell>
          <cell r="I350">
            <v>-184489035.36000001</v>
          </cell>
          <cell r="L350">
            <v>-213720540.61000001</v>
          </cell>
        </row>
        <row r="351">
          <cell r="D351" t="str">
            <v>B-SD60</v>
          </cell>
          <cell r="I351">
            <v>-262000</v>
          </cell>
          <cell r="L351">
            <v>-718000</v>
          </cell>
        </row>
        <row r="352">
          <cell r="D352" t="str">
            <v>SD70</v>
          </cell>
          <cell r="I352">
            <v>-15398477</v>
          </cell>
          <cell r="L352">
            <v>-20559415</v>
          </cell>
        </row>
        <row r="353">
          <cell r="D353" t="str">
            <v>SD70</v>
          </cell>
          <cell r="I353">
            <v>-590548</v>
          </cell>
          <cell r="L353">
            <v>-883504</v>
          </cell>
        </row>
        <row r="354">
          <cell r="D354" t="str">
            <v>SD70</v>
          </cell>
          <cell r="I354">
            <v>-34505</v>
          </cell>
          <cell r="L354">
            <v>-1122914</v>
          </cell>
        </row>
        <row r="355">
          <cell r="D355" t="str">
            <v>SD80</v>
          </cell>
          <cell r="I355">
            <v>-32057195.59</v>
          </cell>
          <cell r="L355">
            <v>0</v>
          </cell>
        </row>
        <row r="356">
          <cell r="D356" t="str">
            <v>B-SE10</v>
          </cell>
          <cell r="I356">
            <v>-21399080.550000001</v>
          </cell>
          <cell r="L356">
            <v>-13338578</v>
          </cell>
        </row>
        <row r="357">
          <cell r="D357" t="str">
            <v>SE10</v>
          </cell>
          <cell r="I357">
            <v>-6081407.3099999996</v>
          </cell>
          <cell r="L357">
            <v>-3088704.27</v>
          </cell>
        </row>
        <row r="358">
          <cell r="D358" t="str">
            <v>B-SE10</v>
          </cell>
          <cell r="I358">
            <v>-2618862.2799999998</v>
          </cell>
          <cell r="L358">
            <v>-4921139.2699999996</v>
          </cell>
        </row>
        <row r="359">
          <cell r="D359" t="str">
            <v>SE10</v>
          </cell>
          <cell r="I359">
            <v>0</v>
          </cell>
          <cell r="L359">
            <v>0</v>
          </cell>
        </row>
        <row r="360">
          <cell r="D360" t="str">
            <v>B-SE30</v>
          </cell>
          <cell r="I360">
            <v>-18337113.039999999</v>
          </cell>
          <cell r="L360">
            <v>-38908474.979999997</v>
          </cell>
        </row>
        <row r="361">
          <cell r="D361" t="str">
            <v>SE40</v>
          </cell>
          <cell r="I361">
            <v>0</v>
          </cell>
          <cell r="L361">
            <v>0</v>
          </cell>
        </row>
        <row r="362">
          <cell r="D362" t="str">
            <v>SE50</v>
          </cell>
          <cell r="I362">
            <v>-289292557.38999999</v>
          </cell>
          <cell r="L362">
            <v>-327912182.52999997</v>
          </cell>
        </row>
        <row r="363">
          <cell r="D363" t="str">
            <v>B-SE60</v>
          </cell>
          <cell r="I363">
            <v>-1444669.6</v>
          </cell>
          <cell r="L363">
            <v>-23812131.530000001</v>
          </cell>
        </row>
        <row r="364">
          <cell r="D364" t="str">
            <v>SI50</v>
          </cell>
          <cell r="I364">
            <v>-424244.02</v>
          </cell>
          <cell r="L364">
            <v>0</v>
          </cell>
        </row>
        <row r="365">
          <cell r="D365" t="str">
            <v>SI50</v>
          </cell>
          <cell r="I365">
            <v>0</v>
          </cell>
          <cell r="L365">
            <v>0</v>
          </cell>
        </row>
        <row r="366">
          <cell r="D366" t="str">
            <v>SI50</v>
          </cell>
          <cell r="I366">
            <v>-22976946.760000002</v>
          </cell>
          <cell r="L366">
            <v>-3345910.94</v>
          </cell>
        </row>
        <row r="367">
          <cell r="D367" t="str">
            <v>SI50</v>
          </cell>
          <cell r="I367">
            <v>0</v>
          </cell>
          <cell r="L367">
            <v>-819327.02</v>
          </cell>
        </row>
        <row r="368">
          <cell r="D368" t="str">
            <v>B-SI10</v>
          </cell>
          <cell r="I368">
            <v>-19342919.280000001</v>
          </cell>
          <cell r="L368">
            <v>-16562701.67</v>
          </cell>
        </row>
        <row r="369">
          <cell r="D369" t="str">
            <v>B-SI60</v>
          </cell>
          <cell r="I369">
            <v>0</v>
          </cell>
          <cell r="L369">
            <v>-286388.24</v>
          </cell>
        </row>
        <row r="370">
          <cell r="D370" t="str">
            <v>SI10</v>
          </cell>
          <cell r="I370">
            <v>-21771114.5</v>
          </cell>
          <cell r="L370">
            <v>-13070344.09</v>
          </cell>
        </row>
        <row r="371">
          <cell r="D371" t="str">
            <v>SI50</v>
          </cell>
          <cell r="I371">
            <v>-143944.87</v>
          </cell>
          <cell r="L371">
            <v>-546350.89</v>
          </cell>
        </row>
        <row r="372">
          <cell r="D372" t="str">
            <v>B-SI10</v>
          </cell>
          <cell r="I372">
            <v>-4290611.68</v>
          </cell>
          <cell r="L372">
            <v>-436853.54</v>
          </cell>
        </row>
        <row r="373">
          <cell r="D373" t="str">
            <v>SI10</v>
          </cell>
          <cell r="I373">
            <v>0</v>
          </cell>
          <cell r="L373">
            <v>0</v>
          </cell>
        </row>
        <row r="374">
          <cell r="D374" t="str">
            <v>B-SI10</v>
          </cell>
          <cell r="I374">
            <v>-11321839.060000001</v>
          </cell>
          <cell r="L374">
            <v>-4897191.13</v>
          </cell>
        </row>
        <row r="375">
          <cell r="D375" t="str">
            <v>B-SI10</v>
          </cell>
          <cell r="I375">
            <v>-5112930.32</v>
          </cell>
          <cell r="L375">
            <v>-2564955.8199999998</v>
          </cell>
        </row>
        <row r="376">
          <cell r="D376" t="str">
            <v>B-SI30</v>
          </cell>
          <cell r="I376">
            <v>-1154809.31</v>
          </cell>
          <cell r="L376">
            <v>-1915818</v>
          </cell>
        </row>
        <row r="377">
          <cell r="D377" t="str">
            <v>B-SI60</v>
          </cell>
          <cell r="I377">
            <v>-1527399.89</v>
          </cell>
          <cell r="L377">
            <v>-115193.22</v>
          </cell>
        </row>
        <row r="378">
          <cell r="D378" t="str">
            <v>SI10</v>
          </cell>
          <cell r="I378">
            <v>-950607.37</v>
          </cell>
          <cell r="L378">
            <v>-391201.91</v>
          </cell>
        </row>
        <row r="379">
          <cell r="D379" t="str">
            <v>SI10</v>
          </cell>
          <cell r="I379">
            <v>0</v>
          </cell>
          <cell r="L379">
            <v>-5584647.4699999997</v>
          </cell>
        </row>
        <row r="380">
          <cell r="D380" t="str">
            <v>SI50</v>
          </cell>
          <cell r="I380">
            <v>-34136792.289999999</v>
          </cell>
          <cell r="L380">
            <v>0</v>
          </cell>
        </row>
        <row r="381">
          <cell r="D381" t="str">
            <v>SI50</v>
          </cell>
          <cell r="I381">
            <v>-34069693.439999998</v>
          </cell>
          <cell r="L381">
            <v>-33725033.060000002</v>
          </cell>
        </row>
        <row r="382">
          <cell r="D382" t="str">
            <v>SI50</v>
          </cell>
          <cell r="I382">
            <v>-18363907.239999998</v>
          </cell>
          <cell r="L382">
            <v>-4806043.22</v>
          </cell>
        </row>
        <row r="383">
          <cell r="D383" t="str">
            <v>SE50</v>
          </cell>
          <cell r="I383">
            <v>0</v>
          </cell>
          <cell r="L383">
            <v>0</v>
          </cell>
        </row>
        <row r="384">
          <cell r="D384" t="str">
            <v>B-EF10</v>
          </cell>
          <cell r="I384">
            <v>9428022.6699999999</v>
          </cell>
          <cell r="L384">
            <v>15717980.1</v>
          </cell>
        </row>
        <row r="385">
          <cell r="D385" t="str">
            <v>EF10</v>
          </cell>
          <cell r="I385">
            <v>789057.45</v>
          </cell>
          <cell r="L385">
            <v>1663021.03</v>
          </cell>
        </row>
        <row r="386">
          <cell r="D386" t="str">
            <v>B-EF10</v>
          </cell>
          <cell r="I386">
            <v>5089492.63</v>
          </cell>
          <cell r="L386">
            <v>2749268.03</v>
          </cell>
        </row>
        <row r="387">
          <cell r="D387" t="str">
            <v>EF10</v>
          </cell>
          <cell r="I387">
            <v>56913.04</v>
          </cell>
          <cell r="L387">
            <v>4582480.9000000004</v>
          </cell>
        </row>
        <row r="388">
          <cell r="D388" t="str">
            <v>B-EF30</v>
          </cell>
          <cell r="I388">
            <v>139969</v>
          </cell>
          <cell r="L388">
            <v>280560.55</v>
          </cell>
        </row>
        <row r="389">
          <cell r="D389" t="str">
            <v>EF30</v>
          </cell>
          <cell r="I389">
            <v>58711.8</v>
          </cell>
          <cell r="L389">
            <v>0</v>
          </cell>
        </row>
        <row r="390">
          <cell r="D390" t="str">
            <v>EF40</v>
          </cell>
          <cell r="I390">
            <v>263088.2</v>
          </cell>
          <cell r="L390">
            <v>0</v>
          </cell>
        </row>
        <row r="391">
          <cell r="D391" t="str">
            <v>EF50</v>
          </cell>
          <cell r="I391">
            <v>10157558</v>
          </cell>
          <cell r="L391">
            <v>7078334.0300000003</v>
          </cell>
        </row>
        <row r="392">
          <cell r="D392" t="str">
            <v>B-EF60</v>
          </cell>
          <cell r="I392">
            <v>36571</v>
          </cell>
          <cell r="L392">
            <v>79390</v>
          </cell>
        </row>
        <row r="393">
          <cell r="D393" t="str">
            <v>EF80</v>
          </cell>
          <cell r="I393">
            <v>415795</v>
          </cell>
          <cell r="L393">
            <v>0</v>
          </cell>
        </row>
        <row r="394">
          <cell r="D394" t="str">
            <v>B-EF10</v>
          </cell>
          <cell r="I394">
            <v>2872323.89</v>
          </cell>
          <cell r="L394">
            <v>1309044.46</v>
          </cell>
        </row>
        <row r="395">
          <cell r="D395" t="str">
            <v>EF10</v>
          </cell>
          <cell r="I395">
            <v>792547.41</v>
          </cell>
          <cell r="L395">
            <v>851890.32</v>
          </cell>
        </row>
        <row r="396">
          <cell r="D396" t="str">
            <v>B-EF10</v>
          </cell>
          <cell r="I396">
            <v>515443.47</v>
          </cell>
          <cell r="L396">
            <v>217921.68</v>
          </cell>
        </row>
        <row r="397">
          <cell r="D397" t="str">
            <v>EF10</v>
          </cell>
          <cell r="I397">
            <v>0</v>
          </cell>
          <cell r="L397">
            <v>0</v>
          </cell>
        </row>
        <row r="398">
          <cell r="D398" t="str">
            <v>B-EF30</v>
          </cell>
          <cell r="I398">
            <v>3253152.75</v>
          </cell>
          <cell r="L398">
            <v>6320472.4800000004</v>
          </cell>
        </row>
        <row r="399">
          <cell r="D399" t="str">
            <v>EF40</v>
          </cell>
          <cell r="I399">
            <v>0</v>
          </cell>
          <cell r="L399">
            <v>0</v>
          </cell>
        </row>
        <row r="400">
          <cell r="D400" t="str">
            <v>EF50</v>
          </cell>
          <cell r="I400">
            <v>40790966.799999997</v>
          </cell>
          <cell r="L400">
            <v>32648625.079999998</v>
          </cell>
        </row>
        <row r="401">
          <cell r="D401" t="str">
            <v>B-EF60</v>
          </cell>
          <cell r="I401">
            <v>157197.73000000001</v>
          </cell>
          <cell r="L401">
            <v>1734303.59</v>
          </cell>
        </row>
        <row r="402">
          <cell r="D402" t="str">
            <v>EF50</v>
          </cell>
          <cell r="I402">
            <v>183327.92</v>
          </cell>
          <cell r="L402">
            <v>0</v>
          </cell>
        </row>
        <row r="403">
          <cell r="D403" t="str">
            <v>EF50</v>
          </cell>
          <cell r="I403">
            <v>-10200</v>
          </cell>
          <cell r="L403">
            <v>0</v>
          </cell>
        </row>
        <row r="404">
          <cell r="D404" t="str">
            <v>EF50</v>
          </cell>
          <cell r="I404">
            <v>10373423.41</v>
          </cell>
          <cell r="L404">
            <v>1410735.95</v>
          </cell>
        </row>
        <row r="405">
          <cell r="D405" t="str">
            <v>EF50</v>
          </cell>
          <cell r="I405">
            <v>0</v>
          </cell>
          <cell r="L405">
            <v>353997.72</v>
          </cell>
        </row>
        <row r="406">
          <cell r="D406" t="str">
            <v>B-EF10</v>
          </cell>
          <cell r="I406">
            <v>2854324.83</v>
          </cell>
          <cell r="L406">
            <v>4253590.72</v>
          </cell>
        </row>
        <row r="407">
          <cell r="D407" t="str">
            <v>B-EF60</v>
          </cell>
          <cell r="I407">
            <v>0</v>
          </cell>
          <cell r="L407">
            <v>128013.36</v>
          </cell>
        </row>
        <row r="408">
          <cell r="D408" t="str">
            <v>EF10</v>
          </cell>
          <cell r="I408">
            <v>3503639.63</v>
          </cell>
          <cell r="L408">
            <v>1888475.34</v>
          </cell>
        </row>
        <row r="409">
          <cell r="D409" t="str">
            <v>EF50</v>
          </cell>
          <cell r="I409">
            <v>11148.87</v>
          </cell>
          <cell r="L409">
            <v>46080.26</v>
          </cell>
        </row>
        <row r="410">
          <cell r="D410" t="str">
            <v>B-EF10</v>
          </cell>
          <cell r="I410">
            <v>416251.82</v>
          </cell>
          <cell r="L410">
            <v>154732.04</v>
          </cell>
        </row>
        <row r="411">
          <cell r="D411" t="str">
            <v>EF10</v>
          </cell>
          <cell r="I411">
            <v>-2259</v>
          </cell>
          <cell r="L411">
            <v>0</v>
          </cell>
        </row>
        <row r="412">
          <cell r="D412" t="str">
            <v>B-EF10</v>
          </cell>
          <cell r="I412">
            <v>2456129.39</v>
          </cell>
          <cell r="L412">
            <v>599531.98</v>
          </cell>
        </row>
        <row r="413">
          <cell r="D413" t="str">
            <v>B-EF10</v>
          </cell>
          <cell r="I413">
            <v>697058.79</v>
          </cell>
          <cell r="L413">
            <v>242627.79</v>
          </cell>
        </row>
        <row r="414">
          <cell r="D414" t="str">
            <v>B-EF30</v>
          </cell>
          <cell r="I414">
            <v>91265.86</v>
          </cell>
          <cell r="L414">
            <v>175577.16</v>
          </cell>
        </row>
        <row r="415">
          <cell r="D415" t="str">
            <v>B-EF60</v>
          </cell>
          <cell r="I415">
            <v>242554.53</v>
          </cell>
          <cell r="L415">
            <v>14741.47</v>
          </cell>
        </row>
        <row r="416">
          <cell r="D416" t="str">
            <v>EF10</v>
          </cell>
          <cell r="I416">
            <v>150213.76999999999</v>
          </cell>
          <cell r="L416">
            <v>51749.31</v>
          </cell>
        </row>
        <row r="417">
          <cell r="D417" t="str">
            <v>EF10</v>
          </cell>
          <cell r="I417">
            <v>-10373.35</v>
          </cell>
          <cell r="L417">
            <v>656037.77</v>
          </cell>
        </row>
        <row r="418">
          <cell r="D418" t="str">
            <v>EF50</v>
          </cell>
          <cell r="I418">
            <v>9874614.3900000006</v>
          </cell>
          <cell r="L418">
            <v>0</v>
          </cell>
        </row>
        <row r="419">
          <cell r="D419" t="str">
            <v>EF50</v>
          </cell>
          <cell r="I419">
            <v>3749414.13</v>
          </cell>
          <cell r="L419">
            <v>3655652.35</v>
          </cell>
        </row>
        <row r="420">
          <cell r="D420" t="str">
            <v>EF50</v>
          </cell>
          <cell r="I420">
            <v>8862270.6300000008</v>
          </cell>
          <cell r="L420">
            <v>2205149.59</v>
          </cell>
        </row>
        <row r="421">
          <cell r="D421" t="str">
            <v>A-CP10</v>
          </cell>
          <cell r="I421">
            <v>0</v>
          </cell>
          <cell r="L421">
            <v>0</v>
          </cell>
        </row>
        <row r="422">
          <cell r="D422" t="str">
            <v>A-CP10</v>
          </cell>
          <cell r="I422">
            <v>0</v>
          </cell>
          <cell r="L422">
            <v>0</v>
          </cell>
        </row>
        <row r="423">
          <cell r="D423" t="str">
            <v>A-CP10</v>
          </cell>
          <cell r="I423">
            <v>492636319.11000001</v>
          </cell>
          <cell r="L423">
            <v>770413432.88999999</v>
          </cell>
        </row>
        <row r="424">
          <cell r="D424">
            <v>0</v>
          </cell>
          <cell r="I424">
            <v>0</v>
          </cell>
          <cell r="L424">
            <v>2604887.63</v>
          </cell>
        </row>
        <row r="425">
          <cell r="D425">
            <v>0</v>
          </cell>
          <cell r="I425">
            <v>0</v>
          </cell>
          <cell r="L425">
            <v>4301516.49</v>
          </cell>
        </row>
        <row r="426">
          <cell r="D426">
            <v>0</v>
          </cell>
          <cell r="I426">
            <v>0</v>
          </cell>
          <cell r="L426">
            <v>1663370.63</v>
          </cell>
        </row>
        <row r="427">
          <cell r="D427">
            <v>0</v>
          </cell>
          <cell r="I427">
            <v>0</v>
          </cell>
          <cell r="L427">
            <v>684275.18</v>
          </cell>
        </row>
        <row r="428">
          <cell r="D428">
            <v>0</v>
          </cell>
          <cell r="I428">
            <v>0</v>
          </cell>
          <cell r="L428">
            <v>1945851.44</v>
          </cell>
        </row>
        <row r="429">
          <cell r="D429" t="str">
            <v>CP50-50</v>
          </cell>
          <cell r="I429">
            <v>0</v>
          </cell>
          <cell r="L429">
            <v>0</v>
          </cell>
        </row>
        <row r="430">
          <cell r="D430" t="str">
            <v>CP50-50</v>
          </cell>
          <cell r="I430">
            <v>0</v>
          </cell>
          <cell r="L430">
            <v>0</v>
          </cell>
        </row>
        <row r="431">
          <cell r="D431" t="str">
            <v>CP50-10</v>
          </cell>
          <cell r="I431">
            <v>0</v>
          </cell>
          <cell r="L431">
            <v>0</v>
          </cell>
        </row>
        <row r="432">
          <cell r="D432" t="str">
            <v>CP50-10</v>
          </cell>
          <cell r="I432">
            <v>2770923.64</v>
          </cell>
          <cell r="L432">
            <v>2456633.23</v>
          </cell>
        </row>
        <row r="433">
          <cell r="D433" t="str">
            <v>B-CP50-10</v>
          </cell>
          <cell r="I433">
            <v>12113735.16</v>
          </cell>
          <cell r="L433">
            <v>7095218.4199999999</v>
          </cell>
        </row>
        <row r="434">
          <cell r="D434" t="str">
            <v>A-CP50</v>
          </cell>
          <cell r="I434">
            <v>0</v>
          </cell>
          <cell r="L434">
            <v>0</v>
          </cell>
        </row>
        <row r="435">
          <cell r="D435" t="str">
            <v>CP50-10</v>
          </cell>
          <cell r="I435">
            <v>17786447.329999998</v>
          </cell>
          <cell r="L435">
            <v>15962261.93</v>
          </cell>
        </row>
        <row r="436">
          <cell r="D436" t="str">
            <v>B-CP50-60</v>
          </cell>
          <cell r="I436">
            <v>172218.55</v>
          </cell>
          <cell r="L436">
            <v>1222465</v>
          </cell>
        </row>
        <row r="437">
          <cell r="D437" t="str">
            <v>B-CP50-30</v>
          </cell>
          <cell r="I437">
            <v>935005.9</v>
          </cell>
          <cell r="L437">
            <v>1525750.3</v>
          </cell>
        </row>
        <row r="438">
          <cell r="D438">
            <v>0</v>
          </cell>
          <cell r="I438">
            <v>0</v>
          </cell>
          <cell r="L438">
            <v>0</v>
          </cell>
        </row>
        <row r="439">
          <cell r="D439">
            <v>0</v>
          </cell>
          <cell r="I439">
            <v>0</v>
          </cell>
          <cell r="L439">
            <v>21525</v>
          </cell>
        </row>
        <row r="440">
          <cell r="D440">
            <v>0</v>
          </cell>
          <cell r="I440">
            <v>24632.5</v>
          </cell>
          <cell r="L440">
            <v>204945</v>
          </cell>
        </row>
        <row r="441">
          <cell r="D441">
            <v>0</v>
          </cell>
          <cell r="I441">
            <v>0</v>
          </cell>
          <cell r="L441">
            <v>15050</v>
          </cell>
        </row>
        <row r="442">
          <cell r="D442">
            <v>0</v>
          </cell>
          <cell r="I442">
            <v>2311389.21</v>
          </cell>
          <cell r="L442">
            <v>1921028.5</v>
          </cell>
        </row>
        <row r="443">
          <cell r="D443">
            <v>0</v>
          </cell>
          <cell r="I443">
            <v>245500</v>
          </cell>
          <cell r="L443">
            <v>233900</v>
          </cell>
        </row>
        <row r="444">
          <cell r="D444">
            <v>0</v>
          </cell>
          <cell r="I444">
            <v>273750</v>
          </cell>
          <cell r="L444">
            <v>211900</v>
          </cell>
        </row>
        <row r="445">
          <cell r="D445">
            <v>0</v>
          </cell>
          <cell r="I445">
            <v>879096.18</v>
          </cell>
          <cell r="L445">
            <v>706740</v>
          </cell>
        </row>
        <row r="446">
          <cell r="D446">
            <v>0</v>
          </cell>
          <cell r="I446">
            <v>0</v>
          </cell>
          <cell r="L446">
            <v>0</v>
          </cell>
        </row>
        <row r="447">
          <cell r="D447">
            <v>0</v>
          </cell>
          <cell r="I447">
            <v>5416786.3899999997</v>
          </cell>
          <cell r="L447">
            <v>15751572.199999999</v>
          </cell>
        </row>
        <row r="448">
          <cell r="D448">
            <v>0</v>
          </cell>
          <cell r="I448">
            <v>0</v>
          </cell>
          <cell r="L448">
            <v>0</v>
          </cell>
        </row>
        <row r="449">
          <cell r="D449">
            <v>0</v>
          </cell>
          <cell r="I449">
            <v>33151842.23</v>
          </cell>
          <cell r="L449">
            <v>39688869.789999999</v>
          </cell>
        </row>
        <row r="450">
          <cell r="D450">
            <v>0</v>
          </cell>
          <cell r="I450">
            <v>6291813.9199999999</v>
          </cell>
          <cell r="L450">
            <v>3188706.11</v>
          </cell>
        </row>
        <row r="451">
          <cell r="D451">
            <v>0</v>
          </cell>
          <cell r="I451">
            <v>825799</v>
          </cell>
          <cell r="L451">
            <v>5234461.5</v>
          </cell>
        </row>
        <row r="452">
          <cell r="D452">
            <v>0</v>
          </cell>
          <cell r="I452">
            <v>2603913.06</v>
          </cell>
          <cell r="L452">
            <v>3512605.5</v>
          </cell>
        </row>
        <row r="453">
          <cell r="D453">
            <v>0</v>
          </cell>
          <cell r="I453">
            <v>0</v>
          </cell>
          <cell r="L453">
            <v>0</v>
          </cell>
        </row>
        <row r="454">
          <cell r="D454">
            <v>0</v>
          </cell>
          <cell r="I454">
            <v>22233.27</v>
          </cell>
          <cell r="L454">
            <v>0</v>
          </cell>
        </row>
        <row r="455">
          <cell r="D455">
            <v>0</v>
          </cell>
          <cell r="I455">
            <v>0</v>
          </cell>
          <cell r="L455">
            <v>0</v>
          </cell>
        </row>
        <row r="456">
          <cell r="D456">
            <v>0</v>
          </cell>
          <cell r="I456">
            <v>3449262.3</v>
          </cell>
          <cell r="L456">
            <v>17227051.949999999</v>
          </cell>
        </row>
        <row r="457">
          <cell r="D457">
            <v>0</v>
          </cell>
          <cell r="I457">
            <v>0</v>
          </cell>
          <cell r="L457">
            <v>0</v>
          </cell>
        </row>
        <row r="458">
          <cell r="D458">
            <v>0</v>
          </cell>
          <cell r="I458">
            <v>27053712.59</v>
          </cell>
          <cell r="L458">
            <v>50072502.25</v>
          </cell>
        </row>
        <row r="459">
          <cell r="D459">
            <v>0</v>
          </cell>
          <cell r="I459">
            <v>52620340.850000001</v>
          </cell>
          <cell r="L459">
            <v>50773865.340000004</v>
          </cell>
        </row>
        <row r="460">
          <cell r="D460">
            <v>0</v>
          </cell>
          <cell r="I460">
            <v>0</v>
          </cell>
          <cell r="L460">
            <v>2389085.7799999998</v>
          </cell>
        </row>
        <row r="461">
          <cell r="D461">
            <v>0</v>
          </cell>
          <cell r="I461">
            <v>3038462.24</v>
          </cell>
          <cell r="L461">
            <v>7485789.4100000001</v>
          </cell>
        </row>
        <row r="462">
          <cell r="D462">
            <v>0</v>
          </cell>
          <cell r="I462">
            <v>0</v>
          </cell>
          <cell r="L462">
            <v>0</v>
          </cell>
        </row>
        <row r="463">
          <cell r="D463">
            <v>0</v>
          </cell>
          <cell r="I463">
            <v>12395884.34</v>
          </cell>
          <cell r="L463">
            <v>12298015.67</v>
          </cell>
        </row>
        <row r="464">
          <cell r="D464">
            <v>0</v>
          </cell>
          <cell r="I464">
            <v>2211241.41</v>
          </cell>
          <cell r="L464">
            <v>2039936.81</v>
          </cell>
        </row>
        <row r="465">
          <cell r="D465">
            <v>0</v>
          </cell>
          <cell r="I465">
            <v>0</v>
          </cell>
          <cell r="L465">
            <v>4387.6400000000003</v>
          </cell>
        </row>
        <row r="466">
          <cell r="D466">
            <v>0</v>
          </cell>
          <cell r="I466">
            <v>1816773.46</v>
          </cell>
          <cell r="L466">
            <v>2654282.73</v>
          </cell>
        </row>
        <row r="467">
          <cell r="D467">
            <v>0</v>
          </cell>
          <cell r="I467">
            <v>2042.01</v>
          </cell>
          <cell r="L467">
            <v>9292.02</v>
          </cell>
        </row>
        <row r="468">
          <cell r="D468">
            <v>0</v>
          </cell>
          <cell r="I468">
            <v>3210</v>
          </cell>
          <cell r="L468">
            <v>94413.3</v>
          </cell>
        </row>
        <row r="469">
          <cell r="D469">
            <v>0</v>
          </cell>
          <cell r="I469">
            <v>0</v>
          </cell>
          <cell r="L469">
            <v>0</v>
          </cell>
        </row>
        <row r="470">
          <cell r="D470">
            <v>0</v>
          </cell>
          <cell r="I470">
            <v>1403088.75</v>
          </cell>
          <cell r="L470">
            <v>3006830.45</v>
          </cell>
        </row>
        <row r="471">
          <cell r="D471">
            <v>0</v>
          </cell>
          <cell r="I471">
            <v>0</v>
          </cell>
          <cell r="L471">
            <v>0</v>
          </cell>
        </row>
        <row r="472">
          <cell r="D472">
            <v>0</v>
          </cell>
          <cell r="I472">
            <v>5512596.0800000001</v>
          </cell>
          <cell r="L472">
            <v>6204854.2199999997</v>
          </cell>
        </row>
        <row r="473">
          <cell r="D473">
            <v>0</v>
          </cell>
          <cell r="I473">
            <v>41371932.729999997</v>
          </cell>
          <cell r="L473">
            <v>40674723.789999999</v>
          </cell>
        </row>
        <row r="474">
          <cell r="D474">
            <v>0</v>
          </cell>
          <cell r="I474">
            <v>11152682.460000001</v>
          </cell>
          <cell r="L474">
            <v>10390006.58</v>
          </cell>
        </row>
        <row r="475">
          <cell r="D475">
            <v>0</v>
          </cell>
          <cell r="I475">
            <v>1694844.37</v>
          </cell>
          <cell r="L475">
            <v>3677752.24</v>
          </cell>
        </row>
        <row r="476">
          <cell r="D476">
            <v>0</v>
          </cell>
          <cell r="I476">
            <v>0</v>
          </cell>
          <cell r="L476">
            <v>0</v>
          </cell>
        </row>
        <row r="477">
          <cell r="D477">
            <v>0</v>
          </cell>
          <cell r="I477">
            <v>0</v>
          </cell>
          <cell r="L477">
            <v>0</v>
          </cell>
        </row>
        <row r="478">
          <cell r="D478">
            <v>0</v>
          </cell>
          <cell r="I478">
            <v>0</v>
          </cell>
          <cell r="L478">
            <v>0</v>
          </cell>
        </row>
        <row r="479">
          <cell r="D479">
            <v>0</v>
          </cell>
          <cell r="I479">
            <v>0</v>
          </cell>
          <cell r="L479">
            <v>-0.16</v>
          </cell>
        </row>
        <row r="480">
          <cell r="D480">
            <v>0</v>
          </cell>
          <cell r="I480">
            <v>114744</v>
          </cell>
          <cell r="L480">
            <v>128416.5</v>
          </cell>
        </row>
        <row r="481">
          <cell r="D481">
            <v>0</v>
          </cell>
          <cell r="I481">
            <v>0</v>
          </cell>
          <cell r="L481">
            <v>36.83</v>
          </cell>
        </row>
        <row r="482">
          <cell r="D482">
            <v>0</v>
          </cell>
          <cell r="I482">
            <v>0</v>
          </cell>
          <cell r="L482">
            <v>204.68</v>
          </cell>
        </row>
        <row r="483">
          <cell r="D483">
            <v>0</v>
          </cell>
          <cell r="I483">
            <v>0</v>
          </cell>
          <cell r="L483">
            <v>860</v>
          </cell>
        </row>
        <row r="484">
          <cell r="D484">
            <v>0</v>
          </cell>
          <cell r="I484">
            <v>0</v>
          </cell>
          <cell r="L484">
            <v>0</v>
          </cell>
        </row>
        <row r="485">
          <cell r="D485">
            <v>0</v>
          </cell>
          <cell r="I485">
            <v>0</v>
          </cell>
          <cell r="L485">
            <v>0</v>
          </cell>
        </row>
        <row r="486">
          <cell r="D486">
            <v>0</v>
          </cell>
          <cell r="I486">
            <v>0</v>
          </cell>
          <cell r="L486">
            <v>0</v>
          </cell>
        </row>
        <row r="487">
          <cell r="D487">
            <v>0</v>
          </cell>
          <cell r="I487">
            <v>0</v>
          </cell>
          <cell r="L487">
            <v>0</v>
          </cell>
        </row>
        <row r="488">
          <cell r="D488">
            <v>0</v>
          </cell>
          <cell r="I488">
            <v>0</v>
          </cell>
          <cell r="L488">
            <v>0</v>
          </cell>
        </row>
        <row r="489">
          <cell r="D489">
            <v>0</v>
          </cell>
          <cell r="I489">
            <v>7257.6</v>
          </cell>
          <cell r="L489">
            <v>2376</v>
          </cell>
        </row>
        <row r="490">
          <cell r="D490">
            <v>0</v>
          </cell>
          <cell r="I490">
            <v>90998</v>
          </cell>
          <cell r="L490">
            <v>6928</v>
          </cell>
        </row>
        <row r="491">
          <cell r="D491">
            <v>0</v>
          </cell>
          <cell r="I491">
            <v>0</v>
          </cell>
          <cell r="L491">
            <v>0</v>
          </cell>
        </row>
        <row r="492">
          <cell r="D492">
            <v>0</v>
          </cell>
          <cell r="I492">
            <v>0</v>
          </cell>
          <cell r="L492">
            <v>596</v>
          </cell>
        </row>
        <row r="493">
          <cell r="D493">
            <v>0</v>
          </cell>
          <cell r="I493">
            <v>0</v>
          </cell>
          <cell r="L493">
            <v>0</v>
          </cell>
        </row>
        <row r="494">
          <cell r="D494">
            <v>0</v>
          </cell>
          <cell r="I494">
            <v>0</v>
          </cell>
          <cell r="L494">
            <v>0</v>
          </cell>
        </row>
        <row r="495">
          <cell r="D495">
            <v>0</v>
          </cell>
          <cell r="I495">
            <v>1865933.29</v>
          </cell>
          <cell r="L495">
            <v>0</v>
          </cell>
        </row>
        <row r="496">
          <cell r="D496">
            <v>0</v>
          </cell>
          <cell r="I496">
            <v>2443702.02</v>
          </cell>
          <cell r="L496">
            <v>4358446.74</v>
          </cell>
        </row>
        <row r="497">
          <cell r="D497">
            <v>0</v>
          </cell>
          <cell r="I497">
            <v>0</v>
          </cell>
          <cell r="L497">
            <v>0</v>
          </cell>
        </row>
        <row r="498">
          <cell r="D498">
            <v>0</v>
          </cell>
          <cell r="I498">
            <v>0</v>
          </cell>
          <cell r="L498">
            <v>0</v>
          </cell>
        </row>
        <row r="499">
          <cell r="D499">
            <v>0</v>
          </cell>
          <cell r="I499">
            <v>3555</v>
          </cell>
          <cell r="L499">
            <v>0</v>
          </cell>
        </row>
        <row r="500">
          <cell r="D500">
            <v>0</v>
          </cell>
          <cell r="I500">
            <v>43325.3</v>
          </cell>
          <cell r="L500">
            <v>197103</v>
          </cell>
        </row>
        <row r="501">
          <cell r="D501">
            <v>0</v>
          </cell>
          <cell r="I501">
            <v>115566</v>
          </cell>
          <cell r="L501">
            <v>248554</v>
          </cell>
        </row>
        <row r="502">
          <cell r="D502">
            <v>0</v>
          </cell>
          <cell r="I502">
            <v>0</v>
          </cell>
          <cell r="L502">
            <v>0</v>
          </cell>
        </row>
        <row r="503">
          <cell r="D503">
            <v>0</v>
          </cell>
          <cell r="I503">
            <v>0</v>
          </cell>
          <cell r="L503">
            <v>0</v>
          </cell>
        </row>
        <row r="504">
          <cell r="D504">
            <v>0</v>
          </cell>
          <cell r="I504">
            <v>51</v>
          </cell>
          <cell r="L504">
            <v>0</v>
          </cell>
        </row>
        <row r="505">
          <cell r="D505">
            <v>0</v>
          </cell>
          <cell r="I505">
            <v>990</v>
          </cell>
          <cell r="L505">
            <v>0</v>
          </cell>
        </row>
        <row r="506">
          <cell r="D506">
            <v>0</v>
          </cell>
          <cell r="I506">
            <v>0</v>
          </cell>
          <cell r="L506">
            <v>0</v>
          </cell>
        </row>
        <row r="507">
          <cell r="D507">
            <v>0</v>
          </cell>
          <cell r="I507">
            <v>3241048.45</v>
          </cell>
          <cell r="L507">
            <v>2744845.24</v>
          </cell>
        </row>
        <row r="508">
          <cell r="D508">
            <v>0</v>
          </cell>
          <cell r="I508">
            <v>0</v>
          </cell>
          <cell r="L508">
            <v>0</v>
          </cell>
        </row>
        <row r="509">
          <cell r="D509">
            <v>0</v>
          </cell>
          <cell r="I509">
            <v>213008.65</v>
          </cell>
          <cell r="L509">
            <v>0</v>
          </cell>
        </row>
        <row r="510">
          <cell r="D510">
            <v>0</v>
          </cell>
          <cell r="I510">
            <v>0</v>
          </cell>
          <cell r="L510">
            <v>8949.9599999999991</v>
          </cell>
        </row>
        <row r="511">
          <cell r="D511">
            <v>0</v>
          </cell>
          <cell r="I511">
            <v>310667.95</v>
          </cell>
          <cell r="L511">
            <v>551907.04</v>
          </cell>
        </row>
        <row r="512">
          <cell r="D512">
            <v>0</v>
          </cell>
          <cell r="I512">
            <v>0</v>
          </cell>
          <cell r="L512">
            <v>16881.25</v>
          </cell>
        </row>
        <row r="513">
          <cell r="D513">
            <v>0</v>
          </cell>
          <cell r="I513">
            <v>0</v>
          </cell>
          <cell r="L513">
            <v>0</v>
          </cell>
        </row>
        <row r="514">
          <cell r="D514">
            <v>0</v>
          </cell>
          <cell r="I514">
            <v>0</v>
          </cell>
          <cell r="L514">
            <v>0</v>
          </cell>
        </row>
        <row r="515">
          <cell r="D515">
            <v>0</v>
          </cell>
          <cell r="I515">
            <v>13200</v>
          </cell>
          <cell r="L515">
            <v>0</v>
          </cell>
        </row>
        <row r="516">
          <cell r="D516">
            <v>0</v>
          </cell>
          <cell r="I516">
            <v>0</v>
          </cell>
          <cell r="L516">
            <v>43630.83</v>
          </cell>
        </row>
        <row r="517">
          <cell r="D517">
            <v>0</v>
          </cell>
          <cell r="I517">
            <v>2294925.34</v>
          </cell>
          <cell r="L517">
            <v>2425871.17</v>
          </cell>
        </row>
        <row r="518">
          <cell r="D518">
            <v>0</v>
          </cell>
          <cell r="I518">
            <v>0</v>
          </cell>
          <cell r="L518">
            <v>3440</v>
          </cell>
        </row>
        <row r="519">
          <cell r="D519">
            <v>0</v>
          </cell>
          <cell r="I519">
            <v>0</v>
          </cell>
          <cell r="L519">
            <v>61410</v>
          </cell>
        </row>
        <row r="520">
          <cell r="D520">
            <v>0</v>
          </cell>
          <cell r="I520">
            <v>0</v>
          </cell>
          <cell r="L520">
            <v>53014.68</v>
          </cell>
        </row>
        <row r="521">
          <cell r="D521">
            <v>0</v>
          </cell>
          <cell r="I521">
            <v>0</v>
          </cell>
          <cell r="L521">
            <v>1300</v>
          </cell>
        </row>
        <row r="522">
          <cell r="D522">
            <v>0</v>
          </cell>
          <cell r="I522">
            <v>0</v>
          </cell>
          <cell r="L522">
            <v>2000</v>
          </cell>
        </row>
        <row r="523">
          <cell r="D523">
            <v>0</v>
          </cell>
          <cell r="I523">
            <v>0</v>
          </cell>
          <cell r="L523">
            <v>2000</v>
          </cell>
        </row>
        <row r="524">
          <cell r="D524">
            <v>0</v>
          </cell>
          <cell r="I524">
            <v>0</v>
          </cell>
          <cell r="L524">
            <v>0</v>
          </cell>
        </row>
        <row r="525">
          <cell r="D525">
            <v>0</v>
          </cell>
          <cell r="I525">
            <v>0</v>
          </cell>
          <cell r="L525">
            <v>0</v>
          </cell>
        </row>
        <row r="526">
          <cell r="D526">
            <v>0</v>
          </cell>
          <cell r="I526">
            <v>283218.71000000002</v>
          </cell>
          <cell r="L526">
            <v>491311</v>
          </cell>
        </row>
        <row r="527">
          <cell r="D527">
            <v>0</v>
          </cell>
          <cell r="I527">
            <v>43651.18</v>
          </cell>
          <cell r="L527">
            <v>71438</v>
          </cell>
        </row>
        <row r="528">
          <cell r="D528">
            <v>0</v>
          </cell>
          <cell r="I528">
            <v>124734</v>
          </cell>
          <cell r="L528">
            <v>97019</v>
          </cell>
        </row>
        <row r="529">
          <cell r="D529">
            <v>0</v>
          </cell>
          <cell r="I529">
            <v>25113</v>
          </cell>
          <cell r="L529">
            <v>0</v>
          </cell>
        </row>
        <row r="530">
          <cell r="D530">
            <v>0</v>
          </cell>
          <cell r="I530">
            <v>223668.76</v>
          </cell>
          <cell r="L530">
            <v>286894</v>
          </cell>
        </row>
        <row r="531">
          <cell r="D531">
            <v>0</v>
          </cell>
          <cell r="I531">
            <v>478370.01</v>
          </cell>
          <cell r="L531">
            <v>401353.75</v>
          </cell>
        </row>
        <row r="532">
          <cell r="D532">
            <v>0</v>
          </cell>
          <cell r="I532">
            <v>168870.51</v>
          </cell>
          <cell r="L532">
            <v>0</v>
          </cell>
        </row>
        <row r="533">
          <cell r="D533">
            <v>0</v>
          </cell>
          <cell r="I533">
            <v>122909.54</v>
          </cell>
          <cell r="L533">
            <v>0</v>
          </cell>
        </row>
        <row r="534">
          <cell r="D534">
            <v>0</v>
          </cell>
          <cell r="I534">
            <v>162975.88</v>
          </cell>
          <cell r="L534">
            <v>0</v>
          </cell>
        </row>
        <row r="535">
          <cell r="D535">
            <v>0</v>
          </cell>
          <cell r="I535">
            <v>15462</v>
          </cell>
          <cell r="L535">
            <v>0</v>
          </cell>
        </row>
        <row r="536">
          <cell r="D536">
            <v>0</v>
          </cell>
          <cell r="I536">
            <v>17000</v>
          </cell>
          <cell r="L536">
            <v>10200</v>
          </cell>
        </row>
        <row r="537">
          <cell r="D537">
            <v>0</v>
          </cell>
          <cell r="I537">
            <v>-21935</v>
          </cell>
          <cell r="L537">
            <v>0</v>
          </cell>
        </row>
        <row r="538">
          <cell r="D538">
            <v>0</v>
          </cell>
          <cell r="I538">
            <v>306554.13</v>
          </cell>
          <cell r="L538">
            <v>650753.5</v>
          </cell>
        </row>
        <row r="539">
          <cell r="D539">
            <v>0</v>
          </cell>
          <cell r="I539">
            <v>103820</v>
          </cell>
          <cell r="L539">
            <v>268044.5</v>
          </cell>
        </row>
        <row r="540">
          <cell r="D540">
            <v>0</v>
          </cell>
          <cell r="I540">
            <v>0</v>
          </cell>
          <cell r="L540">
            <v>0</v>
          </cell>
        </row>
        <row r="541">
          <cell r="D541">
            <v>0</v>
          </cell>
          <cell r="I541">
            <v>8409.7900000000009</v>
          </cell>
          <cell r="L541">
            <v>99452</v>
          </cell>
        </row>
        <row r="542">
          <cell r="D542">
            <v>0</v>
          </cell>
          <cell r="I542">
            <v>0</v>
          </cell>
          <cell r="L542">
            <v>0</v>
          </cell>
        </row>
        <row r="543">
          <cell r="D543">
            <v>0</v>
          </cell>
          <cell r="I543">
            <v>648796.42000000004</v>
          </cell>
          <cell r="L543">
            <v>651475</v>
          </cell>
        </row>
        <row r="544">
          <cell r="D544">
            <v>0</v>
          </cell>
          <cell r="I544">
            <v>16631.5</v>
          </cell>
          <cell r="L544">
            <v>4823</v>
          </cell>
        </row>
        <row r="545">
          <cell r="D545">
            <v>0</v>
          </cell>
          <cell r="I545">
            <v>0</v>
          </cell>
          <cell r="L545">
            <v>0</v>
          </cell>
        </row>
        <row r="546">
          <cell r="D546">
            <v>0</v>
          </cell>
          <cell r="I546">
            <v>2218794.7799999998</v>
          </cell>
          <cell r="L546">
            <v>2433626.5</v>
          </cell>
        </row>
        <row r="547">
          <cell r="D547">
            <v>0</v>
          </cell>
          <cell r="I547">
            <v>1149026.0900000001</v>
          </cell>
          <cell r="L547">
            <v>1174061</v>
          </cell>
        </row>
        <row r="548">
          <cell r="D548">
            <v>0</v>
          </cell>
          <cell r="I548">
            <v>10545</v>
          </cell>
          <cell r="L548">
            <v>0</v>
          </cell>
        </row>
        <row r="549">
          <cell r="D549">
            <v>0</v>
          </cell>
          <cell r="I549">
            <v>257232.27</v>
          </cell>
          <cell r="L549">
            <v>309710</v>
          </cell>
        </row>
        <row r="550">
          <cell r="D550">
            <v>0</v>
          </cell>
          <cell r="I550">
            <v>8216</v>
          </cell>
          <cell r="L550">
            <v>0</v>
          </cell>
        </row>
        <row r="551">
          <cell r="D551">
            <v>0</v>
          </cell>
          <cell r="I551">
            <v>278602.5</v>
          </cell>
          <cell r="L551">
            <v>275806.5</v>
          </cell>
        </row>
        <row r="552">
          <cell r="D552">
            <v>0</v>
          </cell>
          <cell r="I552">
            <v>316196.45</v>
          </cell>
          <cell r="L552">
            <v>428296.75</v>
          </cell>
        </row>
        <row r="553">
          <cell r="D553">
            <v>0</v>
          </cell>
          <cell r="I553">
            <v>0</v>
          </cell>
          <cell r="L553">
            <v>0</v>
          </cell>
        </row>
        <row r="554">
          <cell r="D554">
            <v>0</v>
          </cell>
          <cell r="I554">
            <v>0</v>
          </cell>
          <cell r="L554">
            <v>0</v>
          </cell>
        </row>
        <row r="555">
          <cell r="D555">
            <v>0</v>
          </cell>
          <cell r="I555">
            <v>58921.34</v>
          </cell>
          <cell r="L555">
            <v>110565.85</v>
          </cell>
        </row>
        <row r="556">
          <cell r="D556">
            <v>0</v>
          </cell>
          <cell r="I556">
            <v>15965.03</v>
          </cell>
          <cell r="L556">
            <v>26546.46</v>
          </cell>
        </row>
        <row r="557">
          <cell r="D557">
            <v>0</v>
          </cell>
          <cell r="I557">
            <v>20932.23</v>
          </cell>
          <cell r="L557">
            <v>7323.63</v>
          </cell>
        </row>
        <row r="558">
          <cell r="D558">
            <v>0</v>
          </cell>
          <cell r="I558">
            <v>3522.2</v>
          </cell>
          <cell r="L558">
            <v>0</v>
          </cell>
        </row>
        <row r="559">
          <cell r="D559">
            <v>0</v>
          </cell>
          <cell r="I559">
            <v>112989.9</v>
          </cell>
          <cell r="L559">
            <v>107199.43</v>
          </cell>
        </row>
        <row r="560">
          <cell r="D560">
            <v>0</v>
          </cell>
          <cell r="I560">
            <v>292581.68</v>
          </cell>
          <cell r="L560">
            <v>181790.22</v>
          </cell>
        </row>
        <row r="561">
          <cell r="D561">
            <v>0</v>
          </cell>
          <cell r="I561">
            <v>130759.47</v>
          </cell>
          <cell r="L561">
            <v>0</v>
          </cell>
        </row>
        <row r="562">
          <cell r="D562">
            <v>0</v>
          </cell>
          <cell r="I562">
            <v>79862.77</v>
          </cell>
          <cell r="L562">
            <v>0</v>
          </cell>
        </row>
        <row r="563">
          <cell r="D563">
            <v>0</v>
          </cell>
          <cell r="I563">
            <v>160557.35</v>
          </cell>
          <cell r="L563">
            <v>0</v>
          </cell>
        </row>
        <row r="564">
          <cell r="D564">
            <v>0</v>
          </cell>
          <cell r="I564">
            <v>3246.23</v>
          </cell>
          <cell r="L564">
            <v>0</v>
          </cell>
        </row>
        <row r="565">
          <cell r="D565">
            <v>0</v>
          </cell>
          <cell r="I565">
            <v>-14324</v>
          </cell>
          <cell r="L565">
            <v>0</v>
          </cell>
        </row>
        <row r="566">
          <cell r="D566">
            <v>0</v>
          </cell>
          <cell r="I566">
            <v>162428.53</v>
          </cell>
          <cell r="L566">
            <v>268008.59000000003</v>
          </cell>
        </row>
        <row r="567">
          <cell r="D567">
            <v>0</v>
          </cell>
          <cell r="I567">
            <v>126198.39</v>
          </cell>
          <cell r="L567">
            <v>213418.41</v>
          </cell>
        </row>
        <row r="568">
          <cell r="D568">
            <v>0</v>
          </cell>
          <cell r="I568">
            <v>0</v>
          </cell>
          <cell r="L568">
            <v>0</v>
          </cell>
        </row>
        <row r="569">
          <cell r="D569">
            <v>0</v>
          </cell>
          <cell r="I569">
            <v>9493.8799999999992</v>
          </cell>
          <cell r="L569">
            <v>41158.54</v>
          </cell>
        </row>
        <row r="570">
          <cell r="D570">
            <v>0</v>
          </cell>
          <cell r="I570">
            <v>0</v>
          </cell>
          <cell r="L570">
            <v>0</v>
          </cell>
        </row>
        <row r="571">
          <cell r="D571">
            <v>0</v>
          </cell>
          <cell r="I571">
            <v>253501.1</v>
          </cell>
          <cell r="L571">
            <v>273939.08</v>
          </cell>
        </row>
        <row r="572">
          <cell r="D572">
            <v>0</v>
          </cell>
          <cell r="I572">
            <v>8532.48</v>
          </cell>
          <cell r="L572">
            <v>119.44</v>
          </cell>
        </row>
        <row r="573">
          <cell r="D573">
            <v>0</v>
          </cell>
          <cell r="I573">
            <v>0</v>
          </cell>
          <cell r="L573">
            <v>0</v>
          </cell>
        </row>
        <row r="574">
          <cell r="D574">
            <v>0</v>
          </cell>
          <cell r="I574">
            <v>873570.99</v>
          </cell>
          <cell r="L574">
            <v>988976.11</v>
          </cell>
        </row>
        <row r="575">
          <cell r="D575">
            <v>0</v>
          </cell>
          <cell r="I575">
            <v>377132.58</v>
          </cell>
          <cell r="L575">
            <v>424306.96</v>
          </cell>
        </row>
        <row r="576">
          <cell r="D576">
            <v>0</v>
          </cell>
          <cell r="I576">
            <v>8700.7900000000009</v>
          </cell>
          <cell r="L576">
            <v>0</v>
          </cell>
        </row>
        <row r="577">
          <cell r="D577">
            <v>0</v>
          </cell>
          <cell r="I577">
            <v>213081.33</v>
          </cell>
          <cell r="L577">
            <v>165376.5</v>
          </cell>
        </row>
        <row r="578">
          <cell r="D578">
            <v>0</v>
          </cell>
          <cell r="I578">
            <v>7689.07</v>
          </cell>
          <cell r="L578">
            <v>0</v>
          </cell>
        </row>
        <row r="579">
          <cell r="D579">
            <v>0</v>
          </cell>
          <cell r="I579">
            <v>219558.53</v>
          </cell>
          <cell r="L579">
            <v>111426.61</v>
          </cell>
        </row>
        <row r="580">
          <cell r="D580">
            <v>0</v>
          </cell>
          <cell r="I580">
            <v>100979.47</v>
          </cell>
          <cell r="L580">
            <v>191571.31</v>
          </cell>
        </row>
        <row r="581">
          <cell r="D581">
            <v>0</v>
          </cell>
          <cell r="I581">
            <v>0</v>
          </cell>
          <cell r="L581">
            <v>0</v>
          </cell>
        </row>
        <row r="582">
          <cell r="D582">
            <v>0</v>
          </cell>
          <cell r="I582">
            <v>0</v>
          </cell>
          <cell r="L582">
            <v>0</v>
          </cell>
        </row>
        <row r="583">
          <cell r="D583">
            <v>0</v>
          </cell>
          <cell r="I583">
            <v>14255</v>
          </cell>
          <cell r="L583">
            <v>24846</v>
          </cell>
        </row>
        <row r="584">
          <cell r="D584">
            <v>0</v>
          </cell>
          <cell r="I584">
            <v>2177</v>
          </cell>
          <cell r="L584">
            <v>3650</v>
          </cell>
        </row>
        <row r="585">
          <cell r="D585">
            <v>0</v>
          </cell>
          <cell r="I585">
            <v>6196</v>
          </cell>
          <cell r="L585">
            <v>4851</v>
          </cell>
        </row>
        <row r="586">
          <cell r="D586">
            <v>0</v>
          </cell>
          <cell r="I586">
            <v>1256</v>
          </cell>
          <cell r="L586">
            <v>0</v>
          </cell>
        </row>
        <row r="587">
          <cell r="D587">
            <v>0</v>
          </cell>
          <cell r="I587">
            <v>11166</v>
          </cell>
          <cell r="L587">
            <v>14421</v>
          </cell>
        </row>
        <row r="588">
          <cell r="D588">
            <v>0</v>
          </cell>
          <cell r="I588">
            <v>23826</v>
          </cell>
          <cell r="L588">
            <v>20120</v>
          </cell>
        </row>
        <row r="589">
          <cell r="D589">
            <v>0</v>
          </cell>
          <cell r="I589">
            <v>8516</v>
          </cell>
          <cell r="L589">
            <v>0</v>
          </cell>
        </row>
        <row r="590">
          <cell r="D590">
            <v>0</v>
          </cell>
          <cell r="I590">
            <v>6059</v>
          </cell>
          <cell r="L590">
            <v>0</v>
          </cell>
        </row>
        <row r="591">
          <cell r="D591">
            <v>0</v>
          </cell>
          <cell r="I591">
            <v>8196</v>
          </cell>
          <cell r="L591">
            <v>0</v>
          </cell>
        </row>
        <row r="592">
          <cell r="D592">
            <v>0</v>
          </cell>
          <cell r="I592">
            <v>3567.59</v>
          </cell>
          <cell r="L592">
            <v>0</v>
          </cell>
        </row>
        <row r="593">
          <cell r="D593">
            <v>0</v>
          </cell>
          <cell r="I593">
            <v>853</v>
          </cell>
          <cell r="L593">
            <v>510</v>
          </cell>
        </row>
        <row r="594">
          <cell r="D594">
            <v>0</v>
          </cell>
          <cell r="I594">
            <v>-1133</v>
          </cell>
          <cell r="L594">
            <v>0</v>
          </cell>
        </row>
        <row r="595">
          <cell r="D595">
            <v>0</v>
          </cell>
          <cell r="I595">
            <v>15568</v>
          </cell>
          <cell r="L595">
            <v>32641</v>
          </cell>
        </row>
        <row r="596">
          <cell r="D596">
            <v>0</v>
          </cell>
          <cell r="I596">
            <v>5217</v>
          </cell>
          <cell r="L596">
            <v>13477</v>
          </cell>
        </row>
        <row r="597">
          <cell r="D597">
            <v>0</v>
          </cell>
          <cell r="I597">
            <v>0</v>
          </cell>
          <cell r="L597">
            <v>0</v>
          </cell>
        </row>
        <row r="598">
          <cell r="D598">
            <v>0</v>
          </cell>
          <cell r="I598">
            <v>528</v>
          </cell>
          <cell r="L598">
            <v>5125</v>
          </cell>
        </row>
        <row r="599">
          <cell r="D599">
            <v>0</v>
          </cell>
          <cell r="I599">
            <v>0</v>
          </cell>
          <cell r="L599">
            <v>0</v>
          </cell>
        </row>
        <row r="600">
          <cell r="D600">
            <v>0</v>
          </cell>
          <cell r="I600">
            <v>32722</v>
          </cell>
          <cell r="L600">
            <v>32837</v>
          </cell>
        </row>
        <row r="601">
          <cell r="D601">
            <v>0</v>
          </cell>
          <cell r="I601">
            <v>901</v>
          </cell>
          <cell r="L601">
            <v>222</v>
          </cell>
        </row>
        <row r="602">
          <cell r="D602">
            <v>0</v>
          </cell>
          <cell r="I602">
            <v>0</v>
          </cell>
          <cell r="L602">
            <v>0</v>
          </cell>
        </row>
        <row r="603">
          <cell r="D603">
            <v>0</v>
          </cell>
          <cell r="I603">
            <v>110625</v>
          </cell>
          <cell r="L603">
            <v>121926</v>
          </cell>
        </row>
        <row r="604">
          <cell r="D604">
            <v>0</v>
          </cell>
          <cell r="I604">
            <v>57545</v>
          </cell>
          <cell r="L604">
            <v>59120</v>
          </cell>
        </row>
        <row r="605">
          <cell r="D605">
            <v>0</v>
          </cell>
          <cell r="I605">
            <v>528</v>
          </cell>
          <cell r="L605">
            <v>0</v>
          </cell>
        </row>
        <row r="606">
          <cell r="D606">
            <v>0</v>
          </cell>
          <cell r="I606">
            <v>12955</v>
          </cell>
          <cell r="L606">
            <v>15719</v>
          </cell>
        </row>
        <row r="607">
          <cell r="D607">
            <v>0</v>
          </cell>
          <cell r="I607">
            <v>411</v>
          </cell>
          <cell r="L607">
            <v>0</v>
          </cell>
        </row>
        <row r="608">
          <cell r="D608">
            <v>0</v>
          </cell>
          <cell r="I608">
            <v>13925</v>
          </cell>
          <cell r="L608">
            <v>13786</v>
          </cell>
        </row>
        <row r="609">
          <cell r="D609">
            <v>0</v>
          </cell>
          <cell r="I609">
            <v>15481</v>
          </cell>
          <cell r="L609">
            <v>22007</v>
          </cell>
        </row>
        <row r="610">
          <cell r="D610">
            <v>0</v>
          </cell>
          <cell r="I610">
            <v>0</v>
          </cell>
          <cell r="L610">
            <v>0</v>
          </cell>
        </row>
        <row r="611">
          <cell r="D611">
            <v>0</v>
          </cell>
          <cell r="I611">
            <v>61335.42</v>
          </cell>
          <cell r="L611">
            <v>32955</v>
          </cell>
        </row>
        <row r="612">
          <cell r="D612">
            <v>0</v>
          </cell>
          <cell r="I612">
            <v>762</v>
          </cell>
          <cell r="L612">
            <v>0</v>
          </cell>
        </row>
        <row r="613">
          <cell r="D613">
            <v>0</v>
          </cell>
          <cell r="I613">
            <v>88843.5</v>
          </cell>
          <cell r="L613">
            <v>33653.800000000003</v>
          </cell>
        </row>
        <row r="614">
          <cell r="D614">
            <v>0</v>
          </cell>
          <cell r="I614">
            <v>3479.1</v>
          </cell>
          <cell r="L614">
            <v>876</v>
          </cell>
        </row>
        <row r="615">
          <cell r="D615">
            <v>0</v>
          </cell>
          <cell r="I615">
            <v>12305.64</v>
          </cell>
          <cell r="L615">
            <v>5902</v>
          </cell>
        </row>
        <row r="616">
          <cell r="D616">
            <v>0</v>
          </cell>
          <cell r="I616">
            <v>2459.4</v>
          </cell>
          <cell r="L616">
            <v>1224</v>
          </cell>
        </row>
        <row r="617">
          <cell r="D617">
            <v>0</v>
          </cell>
          <cell r="I617">
            <v>6411.6</v>
          </cell>
          <cell r="L617">
            <v>3424.8</v>
          </cell>
        </row>
        <row r="618">
          <cell r="D618">
            <v>0</v>
          </cell>
          <cell r="I618">
            <v>55062</v>
          </cell>
          <cell r="L618">
            <v>22536.85</v>
          </cell>
        </row>
        <row r="619">
          <cell r="D619">
            <v>0</v>
          </cell>
          <cell r="I619">
            <v>19213.900000000001</v>
          </cell>
          <cell r="L619">
            <v>5616</v>
          </cell>
        </row>
        <row r="620">
          <cell r="D620">
            <v>0</v>
          </cell>
          <cell r="I620">
            <v>11770.4</v>
          </cell>
          <cell r="L620">
            <v>0</v>
          </cell>
        </row>
        <row r="621">
          <cell r="D621">
            <v>0</v>
          </cell>
          <cell r="I621">
            <v>31473.9</v>
          </cell>
          <cell r="L621">
            <v>10263.299999999999</v>
          </cell>
        </row>
        <row r="622">
          <cell r="D622">
            <v>0</v>
          </cell>
          <cell r="I622">
            <v>11256</v>
          </cell>
          <cell r="L622">
            <v>5196.8999999999996</v>
          </cell>
        </row>
        <row r="623">
          <cell r="D623">
            <v>0</v>
          </cell>
          <cell r="I623">
            <v>33325.69</v>
          </cell>
          <cell r="L623">
            <v>13043</v>
          </cell>
        </row>
        <row r="624">
          <cell r="D624">
            <v>0</v>
          </cell>
          <cell r="I624">
            <v>13035.4</v>
          </cell>
          <cell r="L624">
            <v>4276.8</v>
          </cell>
        </row>
        <row r="625">
          <cell r="D625">
            <v>0</v>
          </cell>
          <cell r="I625">
            <v>752.4</v>
          </cell>
          <cell r="L625">
            <v>1258.8</v>
          </cell>
        </row>
        <row r="626">
          <cell r="D626">
            <v>0</v>
          </cell>
          <cell r="I626">
            <v>11202</v>
          </cell>
          <cell r="L626">
            <v>10595.23</v>
          </cell>
        </row>
        <row r="627">
          <cell r="D627">
            <v>0</v>
          </cell>
          <cell r="I627">
            <v>3261</v>
          </cell>
          <cell r="L627">
            <v>2854.5</v>
          </cell>
        </row>
        <row r="628">
          <cell r="D628">
            <v>0</v>
          </cell>
          <cell r="I628">
            <v>0</v>
          </cell>
          <cell r="L628">
            <v>0</v>
          </cell>
        </row>
        <row r="629">
          <cell r="D629">
            <v>0</v>
          </cell>
          <cell r="I629">
            <v>9738.02</v>
          </cell>
          <cell r="L629">
            <v>7400.45</v>
          </cell>
        </row>
        <row r="630">
          <cell r="D630">
            <v>0</v>
          </cell>
          <cell r="I630">
            <v>0</v>
          </cell>
          <cell r="L630">
            <v>0</v>
          </cell>
        </row>
        <row r="631">
          <cell r="D631">
            <v>0</v>
          </cell>
          <cell r="I631">
            <v>63023.5</v>
          </cell>
          <cell r="L631">
            <v>21968.78</v>
          </cell>
        </row>
        <row r="632">
          <cell r="D632">
            <v>0</v>
          </cell>
          <cell r="I632">
            <v>4141.1000000000004</v>
          </cell>
          <cell r="L632">
            <v>757.5</v>
          </cell>
        </row>
        <row r="633">
          <cell r="D633">
            <v>0</v>
          </cell>
          <cell r="I633">
            <v>0</v>
          </cell>
          <cell r="L633">
            <v>0</v>
          </cell>
        </row>
        <row r="634">
          <cell r="D634">
            <v>0</v>
          </cell>
          <cell r="I634">
            <v>46290.3</v>
          </cell>
          <cell r="L634">
            <v>20595.599999999999</v>
          </cell>
        </row>
        <row r="635">
          <cell r="D635">
            <v>0</v>
          </cell>
          <cell r="I635">
            <v>9360</v>
          </cell>
          <cell r="L635">
            <v>7592.4</v>
          </cell>
        </row>
        <row r="636">
          <cell r="D636">
            <v>0</v>
          </cell>
          <cell r="I636">
            <v>21081</v>
          </cell>
          <cell r="L636">
            <v>5382</v>
          </cell>
        </row>
        <row r="637">
          <cell r="D637">
            <v>0</v>
          </cell>
          <cell r="I637">
            <v>1173.5999999999999</v>
          </cell>
          <cell r="L637">
            <v>876</v>
          </cell>
        </row>
        <row r="638">
          <cell r="D638">
            <v>0</v>
          </cell>
          <cell r="I638">
            <v>28908.6</v>
          </cell>
          <cell r="L638">
            <v>18913</v>
          </cell>
        </row>
        <row r="639">
          <cell r="D639">
            <v>0</v>
          </cell>
          <cell r="I639">
            <v>1108.07</v>
          </cell>
          <cell r="L639">
            <v>3094.29</v>
          </cell>
        </row>
        <row r="640">
          <cell r="D640">
            <v>0</v>
          </cell>
          <cell r="I640">
            <v>0</v>
          </cell>
          <cell r="L640">
            <v>0</v>
          </cell>
        </row>
        <row r="641">
          <cell r="D641">
            <v>0</v>
          </cell>
          <cell r="I641">
            <v>0</v>
          </cell>
          <cell r="L641">
            <v>0</v>
          </cell>
        </row>
        <row r="642">
          <cell r="D642">
            <v>0</v>
          </cell>
          <cell r="I642">
            <v>0</v>
          </cell>
          <cell r="L642">
            <v>0</v>
          </cell>
        </row>
        <row r="643">
          <cell r="D643">
            <v>0</v>
          </cell>
          <cell r="I643">
            <v>215</v>
          </cell>
          <cell r="L643">
            <v>4280</v>
          </cell>
        </row>
        <row r="644">
          <cell r="D644">
            <v>0</v>
          </cell>
          <cell r="I644">
            <v>0</v>
          </cell>
          <cell r="L644">
            <v>0</v>
          </cell>
        </row>
        <row r="645">
          <cell r="D645">
            <v>0</v>
          </cell>
          <cell r="I645">
            <v>0</v>
          </cell>
          <cell r="L645">
            <v>0</v>
          </cell>
        </row>
        <row r="646">
          <cell r="D646">
            <v>0</v>
          </cell>
          <cell r="I646">
            <v>0</v>
          </cell>
          <cell r="L646">
            <v>0</v>
          </cell>
        </row>
        <row r="647">
          <cell r="D647">
            <v>0</v>
          </cell>
          <cell r="I647">
            <v>0</v>
          </cell>
          <cell r="L647">
            <v>0</v>
          </cell>
        </row>
        <row r="648">
          <cell r="D648">
            <v>0</v>
          </cell>
          <cell r="I648">
            <v>0</v>
          </cell>
          <cell r="L648">
            <v>0</v>
          </cell>
        </row>
        <row r="649">
          <cell r="D649">
            <v>0</v>
          </cell>
          <cell r="I649">
            <v>0</v>
          </cell>
          <cell r="L649">
            <v>0</v>
          </cell>
        </row>
        <row r="650">
          <cell r="D650">
            <v>0</v>
          </cell>
          <cell r="I650">
            <v>0</v>
          </cell>
          <cell r="L650">
            <v>0</v>
          </cell>
        </row>
        <row r="651">
          <cell r="D651">
            <v>0</v>
          </cell>
          <cell r="I651">
            <v>0</v>
          </cell>
          <cell r="L651">
            <v>0</v>
          </cell>
        </row>
        <row r="652">
          <cell r="D652">
            <v>0</v>
          </cell>
          <cell r="I652">
            <v>0</v>
          </cell>
          <cell r="L652">
            <v>0</v>
          </cell>
        </row>
        <row r="653">
          <cell r="D653">
            <v>0</v>
          </cell>
          <cell r="I653">
            <v>0</v>
          </cell>
          <cell r="L653">
            <v>680</v>
          </cell>
        </row>
        <row r="654">
          <cell r="D654">
            <v>0</v>
          </cell>
          <cell r="I654">
            <v>0</v>
          </cell>
          <cell r="L654">
            <v>0</v>
          </cell>
        </row>
        <row r="655">
          <cell r="D655">
            <v>0</v>
          </cell>
          <cell r="I655">
            <v>0</v>
          </cell>
          <cell r="L655">
            <v>0</v>
          </cell>
        </row>
        <row r="656">
          <cell r="D656">
            <v>0</v>
          </cell>
          <cell r="I656">
            <v>240</v>
          </cell>
          <cell r="L656">
            <v>0</v>
          </cell>
        </row>
        <row r="657">
          <cell r="D657">
            <v>0</v>
          </cell>
          <cell r="I657">
            <v>0</v>
          </cell>
          <cell r="L657">
            <v>0</v>
          </cell>
        </row>
        <row r="658">
          <cell r="D658">
            <v>0</v>
          </cell>
          <cell r="I658">
            <v>0</v>
          </cell>
          <cell r="L658">
            <v>0</v>
          </cell>
        </row>
        <row r="659">
          <cell r="D659">
            <v>0</v>
          </cell>
          <cell r="I659">
            <v>0</v>
          </cell>
          <cell r="L659">
            <v>0</v>
          </cell>
        </row>
        <row r="660">
          <cell r="D660">
            <v>0</v>
          </cell>
          <cell r="I660">
            <v>0</v>
          </cell>
          <cell r="L660">
            <v>0</v>
          </cell>
        </row>
        <row r="661">
          <cell r="D661">
            <v>0</v>
          </cell>
          <cell r="I661">
            <v>8471.81</v>
          </cell>
          <cell r="L661">
            <v>0</v>
          </cell>
        </row>
        <row r="662">
          <cell r="D662">
            <v>0</v>
          </cell>
          <cell r="I662">
            <v>421</v>
          </cell>
          <cell r="L662">
            <v>0</v>
          </cell>
        </row>
        <row r="663">
          <cell r="D663">
            <v>0</v>
          </cell>
          <cell r="I663">
            <v>0</v>
          </cell>
          <cell r="L663">
            <v>0</v>
          </cell>
        </row>
        <row r="664">
          <cell r="D664">
            <v>0</v>
          </cell>
          <cell r="I664">
            <v>0</v>
          </cell>
          <cell r="L664">
            <v>0</v>
          </cell>
        </row>
        <row r="665">
          <cell r="D665">
            <v>0</v>
          </cell>
          <cell r="I665">
            <v>0</v>
          </cell>
          <cell r="L665">
            <v>0</v>
          </cell>
        </row>
        <row r="666">
          <cell r="D666">
            <v>0</v>
          </cell>
          <cell r="I666">
            <v>0</v>
          </cell>
          <cell r="L666">
            <v>0</v>
          </cell>
        </row>
        <row r="667">
          <cell r="D667">
            <v>0</v>
          </cell>
          <cell r="I667">
            <v>0</v>
          </cell>
          <cell r="L667">
            <v>100</v>
          </cell>
        </row>
        <row r="668">
          <cell r="D668">
            <v>0</v>
          </cell>
          <cell r="I668">
            <v>0</v>
          </cell>
          <cell r="L668">
            <v>0</v>
          </cell>
        </row>
        <row r="669">
          <cell r="D669">
            <v>0</v>
          </cell>
          <cell r="I669">
            <v>0</v>
          </cell>
          <cell r="L669">
            <v>0</v>
          </cell>
        </row>
        <row r="670">
          <cell r="D670">
            <v>0</v>
          </cell>
          <cell r="I670">
            <v>1950</v>
          </cell>
          <cell r="L670">
            <v>0</v>
          </cell>
        </row>
        <row r="671">
          <cell r="D671">
            <v>0</v>
          </cell>
          <cell r="I671">
            <v>0</v>
          </cell>
          <cell r="L671">
            <v>0</v>
          </cell>
        </row>
        <row r="672">
          <cell r="D672">
            <v>0</v>
          </cell>
          <cell r="I672">
            <v>0</v>
          </cell>
          <cell r="L672">
            <v>0</v>
          </cell>
        </row>
        <row r="673">
          <cell r="D673">
            <v>0</v>
          </cell>
          <cell r="I673">
            <v>4229.7</v>
          </cell>
          <cell r="L673">
            <v>0</v>
          </cell>
        </row>
        <row r="674">
          <cell r="D674">
            <v>0</v>
          </cell>
          <cell r="I674">
            <v>0</v>
          </cell>
          <cell r="L674">
            <v>0</v>
          </cell>
        </row>
        <row r="675">
          <cell r="D675">
            <v>0</v>
          </cell>
          <cell r="I675">
            <v>108353.85</v>
          </cell>
          <cell r="L675">
            <v>0</v>
          </cell>
        </row>
        <row r="676">
          <cell r="D676">
            <v>0</v>
          </cell>
          <cell r="I676">
            <v>1195.1600000000001</v>
          </cell>
          <cell r="L676">
            <v>655.04999999999995</v>
          </cell>
        </row>
        <row r="677">
          <cell r="D677">
            <v>0</v>
          </cell>
          <cell r="I677">
            <v>7441.98</v>
          </cell>
          <cell r="L677">
            <v>8728.35</v>
          </cell>
        </row>
        <row r="678">
          <cell r="D678">
            <v>0</v>
          </cell>
          <cell r="I678">
            <v>1143.83</v>
          </cell>
          <cell r="L678">
            <v>1980.72</v>
          </cell>
        </row>
        <row r="679">
          <cell r="D679">
            <v>0</v>
          </cell>
          <cell r="I679">
            <v>3199.32</v>
          </cell>
          <cell r="L679">
            <v>2201.17</v>
          </cell>
        </row>
        <row r="680">
          <cell r="D680">
            <v>0</v>
          </cell>
          <cell r="I680">
            <v>983.49</v>
          </cell>
          <cell r="L680">
            <v>0</v>
          </cell>
        </row>
        <row r="681">
          <cell r="D681">
            <v>0</v>
          </cell>
          <cell r="I681">
            <v>5478.15</v>
          </cell>
          <cell r="L681">
            <v>5348.7</v>
          </cell>
        </row>
        <row r="682">
          <cell r="D682">
            <v>0</v>
          </cell>
          <cell r="I682">
            <v>11069.3</v>
          </cell>
          <cell r="L682">
            <v>9150.01</v>
          </cell>
        </row>
        <row r="683">
          <cell r="D683">
            <v>0</v>
          </cell>
          <cell r="I683">
            <v>1966.98</v>
          </cell>
          <cell r="L683">
            <v>0</v>
          </cell>
        </row>
        <row r="684">
          <cell r="D684">
            <v>0</v>
          </cell>
          <cell r="I684">
            <v>1966.98</v>
          </cell>
          <cell r="L684">
            <v>0</v>
          </cell>
        </row>
        <row r="685">
          <cell r="D685">
            <v>0</v>
          </cell>
          <cell r="I685">
            <v>3654.98</v>
          </cell>
          <cell r="L685">
            <v>0</v>
          </cell>
        </row>
        <row r="686">
          <cell r="D686">
            <v>0</v>
          </cell>
          <cell r="I686">
            <v>1311.32</v>
          </cell>
          <cell r="L686">
            <v>0</v>
          </cell>
        </row>
        <row r="687">
          <cell r="D687">
            <v>0</v>
          </cell>
          <cell r="I687">
            <v>0</v>
          </cell>
          <cell r="L687">
            <v>5500</v>
          </cell>
        </row>
        <row r="688">
          <cell r="D688">
            <v>0</v>
          </cell>
          <cell r="I688">
            <v>475</v>
          </cell>
          <cell r="L688">
            <v>14066</v>
          </cell>
        </row>
        <row r="689">
          <cell r="D689">
            <v>0</v>
          </cell>
          <cell r="I689">
            <v>568</v>
          </cell>
          <cell r="L689">
            <v>-24</v>
          </cell>
        </row>
        <row r="690">
          <cell r="D690">
            <v>0</v>
          </cell>
          <cell r="I690">
            <v>10386</v>
          </cell>
          <cell r="L690">
            <v>13163.61</v>
          </cell>
        </row>
        <row r="691">
          <cell r="D691">
            <v>0</v>
          </cell>
          <cell r="I691">
            <v>4283</v>
          </cell>
          <cell r="L691">
            <v>5961.27</v>
          </cell>
        </row>
        <row r="692">
          <cell r="D692">
            <v>0</v>
          </cell>
          <cell r="I692">
            <v>0</v>
          </cell>
          <cell r="L692">
            <v>0</v>
          </cell>
        </row>
        <row r="693">
          <cell r="D693">
            <v>0</v>
          </cell>
          <cell r="I693">
            <v>5026.17</v>
          </cell>
          <cell r="L693">
            <v>1832.8</v>
          </cell>
        </row>
        <row r="694">
          <cell r="D694">
            <v>0</v>
          </cell>
          <cell r="I694">
            <v>21638.68</v>
          </cell>
          <cell r="L694">
            <v>13706.86</v>
          </cell>
        </row>
        <row r="695">
          <cell r="D695">
            <v>0</v>
          </cell>
          <cell r="I695">
            <v>1966.98</v>
          </cell>
          <cell r="L695">
            <v>0</v>
          </cell>
        </row>
        <row r="696">
          <cell r="D696">
            <v>0</v>
          </cell>
          <cell r="I696">
            <v>57869.63</v>
          </cell>
          <cell r="L696">
            <v>48371.06</v>
          </cell>
        </row>
        <row r="697">
          <cell r="D697">
            <v>0</v>
          </cell>
          <cell r="I697">
            <v>31835.1</v>
          </cell>
          <cell r="L697">
            <v>20841.93</v>
          </cell>
        </row>
        <row r="698">
          <cell r="D698">
            <v>0</v>
          </cell>
          <cell r="I698">
            <v>7470.39</v>
          </cell>
          <cell r="L698">
            <v>6267.95</v>
          </cell>
        </row>
        <row r="699">
          <cell r="D699">
            <v>0</v>
          </cell>
          <cell r="I699">
            <v>695.16</v>
          </cell>
          <cell r="L699">
            <v>0</v>
          </cell>
        </row>
        <row r="700">
          <cell r="D700">
            <v>0</v>
          </cell>
          <cell r="I700">
            <v>7125.98</v>
          </cell>
          <cell r="L700">
            <v>5669.07</v>
          </cell>
        </row>
        <row r="701">
          <cell r="D701">
            <v>0</v>
          </cell>
          <cell r="I701">
            <v>12363.03</v>
          </cell>
          <cell r="L701">
            <v>8468.64</v>
          </cell>
        </row>
        <row r="702">
          <cell r="D702">
            <v>0</v>
          </cell>
          <cell r="I702">
            <v>122760</v>
          </cell>
          <cell r="L702">
            <v>0</v>
          </cell>
        </row>
        <row r="703">
          <cell r="D703">
            <v>0</v>
          </cell>
          <cell r="I703">
            <v>0</v>
          </cell>
          <cell r="L703">
            <v>0</v>
          </cell>
        </row>
        <row r="704">
          <cell r="D704">
            <v>0</v>
          </cell>
          <cell r="I704">
            <v>0</v>
          </cell>
          <cell r="L704">
            <v>0</v>
          </cell>
        </row>
        <row r="705">
          <cell r="D705">
            <v>0</v>
          </cell>
          <cell r="I705">
            <v>5244559.6100000003</v>
          </cell>
          <cell r="L705">
            <v>5249339.33</v>
          </cell>
        </row>
        <row r="706">
          <cell r="D706">
            <v>0</v>
          </cell>
          <cell r="I706">
            <v>52400</v>
          </cell>
          <cell r="L706">
            <v>0</v>
          </cell>
        </row>
        <row r="707">
          <cell r="D707">
            <v>0</v>
          </cell>
          <cell r="I707">
            <v>1707238.34</v>
          </cell>
          <cell r="L707">
            <v>2015527</v>
          </cell>
        </row>
        <row r="708">
          <cell r="D708">
            <v>0</v>
          </cell>
          <cell r="I708">
            <v>116846.67</v>
          </cell>
          <cell r="L708">
            <v>90500</v>
          </cell>
        </row>
        <row r="709">
          <cell r="D709">
            <v>0</v>
          </cell>
          <cell r="I709">
            <v>301225</v>
          </cell>
          <cell r="L709">
            <v>350310</v>
          </cell>
        </row>
        <row r="710">
          <cell r="D710">
            <v>0</v>
          </cell>
          <cell r="I710">
            <v>82800</v>
          </cell>
          <cell r="L710">
            <v>119334</v>
          </cell>
        </row>
        <row r="711">
          <cell r="D711">
            <v>0</v>
          </cell>
          <cell r="I711">
            <v>464560</v>
          </cell>
          <cell r="L711">
            <v>2628921</v>
          </cell>
        </row>
        <row r="712">
          <cell r="D712">
            <v>0</v>
          </cell>
          <cell r="I712">
            <v>2151509.4900000002</v>
          </cell>
          <cell r="L712">
            <v>2647429</v>
          </cell>
        </row>
        <row r="713">
          <cell r="D713">
            <v>0</v>
          </cell>
          <cell r="I713">
            <v>669619.51</v>
          </cell>
          <cell r="L713">
            <v>319817</v>
          </cell>
        </row>
        <row r="714">
          <cell r="D714">
            <v>0</v>
          </cell>
          <cell r="I714">
            <v>419353.33</v>
          </cell>
          <cell r="L714">
            <v>0</v>
          </cell>
        </row>
        <row r="715">
          <cell r="D715">
            <v>0</v>
          </cell>
          <cell r="I715">
            <v>1248821.68</v>
          </cell>
          <cell r="L715">
            <v>1417380</v>
          </cell>
        </row>
        <row r="716">
          <cell r="D716">
            <v>0</v>
          </cell>
          <cell r="I716">
            <v>866988.53</v>
          </cell>
          <cell r="L716">
            <v>637623.32999999996</v>
          </cell>
        </row>
        <row r="717">
          <cell r="D717">
            <v>0</v>
          </cell>
          <cell r="I717">
            <v>1152246.33</v>
          </cell>
          <cell r="L717">
            <v>1531940</v>
          </cell>
        </row>
        <row r="718">
          <cell r="D718">
            <v>0</v>
          </cell>
          <cell r="I718">
            <v>821724.99</v>
          </cell>
          <cell r="L718">
            <v>1073120</v>
          </cell>
        </row>
        <row r="719">
          <cell r="D719">
            <v>0</v>
          </cell>
          <cell r="I719">
            <v>316080</v>
          </cell>
          <cell r="L719">
            <v>1383833.67</v>
          </cell>
        </row>
        <row r="720">
          <cell r="D720">
            <v>0</v>
          </cell>
          <cell r="I720">
            <v>553900.01</v>
          </cell>
          <cell r="L720">
            <v>854496</v>
          </cell>
        </row>
        <row r="721">
          <cell r="D721">
            <v>0</v>
          </cell>
          <cell r="I721">
            <v>108700</v>
          </cell>
          <cell r="L721">
            <v>319301</v>
          </cell>
        </row>
        <row r="722">
          <cell r="D722">
            <v>0</v>
          </cell>
          <cell r="I722">
            <v>0</v>
          </cell>
          <cell r="L722">
            <v>0</v>
          </cell>
        </row>
        <row r="723">
          <cell r="D723">
            <v>0</v>
          </cell>
          <cell r="I723">
            <v>1202648.55</v>
          </cell>
          <cell r="L723">
            <v>1834981.54</v>
          </cell>
        </row>
        <row r="724">
          <cell r="D724">
            <v>0</v>
          </cell>
          <cell r="I724">
            <v>0</v>
          </cell>
          <cell r="L724">
            <v>0</v>
          </cell>
        </row>
        <row r="725">
          <cell r="D725">
            <v>0</v>
          </cell>
          <cell r="I725">
            <v>2910551.74</v>
          </cell>
          <cell r="L725">
            <v>2516966.34</v>
          </cell>
        </row>
        <row r="726">
          <cell r="D726">
            <v>0</v>
          </cell>
          <cell r="I726">
            <v>990982.52</v>
          </cell>
          <cell r="L726">
            <v>1198059.18</v>
          </cell>
        </row>
        <row r="727">
          <cell r="D727">
            <v>0</v>
          </cell>
          <cell r="I727">
            <v>0</v>
          </cell>
          <cell r="L727">
            <v>0</v>
          </cell>
        </row>
        <row r="728">
          <cell r="D728">
            <v>0</v>
          </cell>
          <cell r="I728">
            <v>2679671.6</v>
          </cell>
          <cell r="L728">
            <v>2847926.16</v>
          </cell>
        </row>
        <row r="729">
          <cell r="D729">
            <v>0</v>
          </cell>
          <cell r="I729">
            <v>777289.04</v>
          </cell>
          <cell r="L729">
            <v>862061</v>
          </cell>
        </row>
        <row r="730">
          <cell r="D730">
            <v>0</v>
          </cell>
          <cell r="I730">
            <v>1160838</v>
          </cell>
          <cell r="L730">
            <v>1095257</v>
          </cell>
        </row>
        <row r="731">
          <cell r="D731">
            <v>0</v>
          </cell>
          <cell r="I731">
            <v>152731.68</v>
          </cell>
          <cell r="L731">
            <v>158312</v>
          </cell>
        </row>
        <row r="732">
          <cell r="D732">
            <v>0</v>
          </cell>
          <cell r="I732">
            <v>1453552.91</v>
          </cell>
          <cell r="L732">
            <v>2149252.5</v>
          </cell>
        </row>
        <row r="733">
          <cell r="D733">
            <v>0</v>
          </cell>
          <cell r="I733">
            <v>880259.45</v>
          </cell>
          <cell r="L733">
            <v>1180580.33</v>
          </cell>
        </row>
        <row r="734">
          <cell r="D734">
            <v>0</v>
          </cell>
          <cell r="I734">
            <v>0</v>
          </cell>
          <cell r="L734">
            <v>0</v>
          </cell>
        </row>
        <row r="735">
          <cell r="D735">
            <v>0</v>
          </cell>
          <cell r="I735">
            <v>42000</v>
          </cell>
          <cell r="L735">
            <v>29400</v>
          </cell>
        </row>
        <row r="736">
          <cell r="D736">
            <v>0</v>
          </cell>
          <cell r="I736">
            <v>10000</v>
          </cell>
          <cell r="L736">
            <v>19533</v>
          </cell>
        </row>
        <row r="737">
          <cell r="D737">
            <v>0</v>
          </cell>
          <cell r="I737">
            <v>16000</v>
          </cell>
          <cell r="L737">
            <v>22300</v>
          </cell>
        </row>
        <row r="738">
          <cell r="D738">
            <v>0</v>
          </cell>
          <cell r="I738">
            <v>0</v>
          </cell>
          <cell r="L738">
            <v>20800</v>
          </cell>
        </row>
        <row r="739">
          <cell r="D739">
            <v>0</v>
          </cell>
          <cell r="I739">
            <v>20000</v>
          </cell>
          <cell r="L739">
            <v>11000</v>
          </cell>
        </row>
        <row r="740">
          <cell r="D740">
            <v>0</v>
          </cell>
          <cell r="I740">
            <v>11000</v>
          </cell>
          <cell r="L740">
            <v>0</v>
          </cell>
        </row>
        <row r="741">
          <cell r="D741">
            <v>0</v>
          </cell>
          <cell r="I741">
            <v>0</v>
          </cell>
          <cell r="L741">
            <v>12000</v>
          </cell>
        </row>
        <row r="742">
          <cell r="D742">
            <v>0</v>
          </cell>
          <cell r="I742">
            <v>8000</v>
          </cell>
          <cell r="L742">
            <v>3000</v>
          </cell>
        </row>
        <row r="743">
          <cell r="D743">
            <v>0</v>
          </cell>
          <cell r="I743">
            <v>5000</v>
          </cell>
          <cell r="L743">
            <v>50133</v>
          </cell>
        </row>
        <row r="744">
          <cell r="D744">
            <v>0</v>
          </cell>
          <cell r="I744">
            <v>7633.33</v>
          </cell>
          <cell r="L744">
            <v>2833</v>
          </cell>
        </row>
        <row r="745">
          <cell r="D745">
            <v>0</v>
          </cell>
          <cell r="I745">
            <v>0</v>
          </cell>
          <cell r="L745">
            <v>0</v>
          </cell>
        </row>
        <row r="746">
          <cell r="D746">
            <v>0</v>
          </cell>
          <cell r="I746">
            <v>0</v>
          </cell>
          <cell r="L746">
            <v>4750.4799999999996</v>
          </cell>
        </row>
        <row r="747">
          <cell r="D747">
            <v>0</v>
          </cell>
          <cell r="I747">
            <v>0</v>
          </cell>
          <cell r="L747">
            <v>0</v>
          </cell>
        </row>
        <row r="748">
          <cell r="D748">
            <v>0</v>
          </cell>
          <cell r="I748">
            <v>100350</v>
          </cell>
          <cell r="L748">
            <v>87282.17</v>
          </cell>
        </row>
        <row r="749">
          <cell r="D749">
            <v>0</v>
          </cell>
          <cell r="I749">
            <v>8033.32</v>
          </cell>
          <cell r="L749">
            <v>12000</v>
          </cell>
        </row>
        <row r="750">
          <cell r="D750">
            <v>0</v>
          </cell>
          <cell r="I750">
            <v>0</v>
          </cell>
          <cell r="L750">
            <v>0</v>
          </cell>
        </row>
        <row r="751">
          <cell r="D751">
            <v>0</v>
          </cell>
          <cell r="I751">
            <v>46800</v>
          </cell>
          <cell r="L751">
            <v>44365.66</v>
          </cell>
        </row>
        <row r="752">
          <cell r="D752">
            <v>0</v>
          </cell>
          <cell r="I752">
            <v>2400</v>
          </cell>
          <cell r="L752">
            <v>0</v>
          </cell>
        </row>
        <row r="753">
          <cell r="D753">
            <v>0</v>
          </cell>
          <cell r="I753">
            <v>25000</v>
          </cell>
          <cell r="L753">
            <v>19000</v>
          </cell>
        </row>
        <row r="754">
          <cell r="D754">
            <v>0</v>
          </cell>
          <cell r="I754">
            <v>0</v>
          </cell>
          <cell r="L754">
            <v>0</v>
          </cell>
        </row>
        <row r="755">
          <cell r="D755">
            <v>0</v>
          </cell>
          <cell r="I755">
            <v>0</v>
          </cell>
          <cell r="L755">
            <v>867.36</v>
          </cell>
        </row>
        <row r="756">
          <cell r="D756">
            <v>0</v>
          </cell>
          <cell r="I756">
            <v>0</v>
          </cell>
          <cell r="L756">
            <v>0</v>
          </cell>
        </row>
        <row r="757">
          <cell r="D757">
            <v>0</v>
          </cell>
          <cell r="I757">
            <v>57702.13</v>
          </cell>
          <cell r="L757">
            <v>58570.879999999997</v>
          </cell>
        </row>
        <row r="758">
          <cell r="D758">
            <v>0</v>
          </cell>
          <cell r="I758">
            <v>106213.47</v>
          </cell>
          <cell r="L758">
            <v>95731</v>
          </cell>
        </row>
        <row r="759">
          <cell r="D759">
            <v>0</v>
          </cell>
          <cell r="I759">
            <v>29058.54</v>
          </cell>
          <cell r="L759">
            <v>6205.01</v>
          </cell>
        </row>
        <row r="760">
          <cell r="D760">
            <v>0</v>
          </cell>
          <cell r="I760">
            <v>79400.13</v>
          </cell>
          <cell r="L760">
            <v>91699.32</v>
          </cell>
        </row>
        <row r="761">
          <cell r="D761">
            <v>0</v>
          </cell>
          <cell r="I761">
            <v>11745.82</v>
          </cell>
          <cell r="L761">
            <v>34225.01</v>
          </cell>
        </row>
        <row r="762">
          <cell r="D762">
            <v>0</v>
          </cell>
          <cell r="I762">
            <v>2165.63</v>
          </cell>
          <cell r="L762">
            <v>2523.52</v>
          </cell>
        </row>
        <row r="763">
          <cell r="D763">
            <v>0</v>
          </cell>
          <cell r="I763">
            <v>305470.74</v>
          </cell>
          <cell r="L763">
            <v>416843.83</v>
          </cell>
        </row>
        <row r="764">
          <cell r="D764">
            <v>0</v>
          </cell>
          <cell r="I764">
            <v>42184.84</v>
          </cell>
          <cell r="L764">
            <v>1523.19</v>
          </cell>
        </row>
        <row r="765">
          <cell r="D765">
            <v>0</v>
          </cell>
          <cell r="I765">
            <v>24930.720000000001</v>
          </cell>
          <cell r="L765">
            <v>0</v>
          </cell>
        </row>
        <row r="766">
          <cell r="D766">
            <v>0</v>
          </cell>
          <cell r="I766">
            <v>13388.24</v>
          </cell>
          <cell r="L766">
            <v>28352.73</v>
          </cell>
        </row>
        <row r="767">
          <cell r="D767">
            <v>0</v>
          </cell>
          <cell r="I767">
            <v>13851.8</v>
          </cell>
          <cell r="L767">
            <v>23012.1</v>
          </cell>
        </row>
        <row r="768">
          <cell r="D768">
            <v>0</v>
          </cell>
          <cell r="I768">
            <v>69425.67</v>
          </cell>
          <cell r="L768">
            <v>137752.4</v>
          </cell>
        </row>
        <row r="769">
          <cell r="D769">
            <v>0</v>
          </cell>
          <cell r="I769">
            <v>40758.28</v>
          </cell>
          <cell r="L769">
            <v>35034.07</v>
          </cell>
        </row>
        <row r="770">
          <cell r="D770">
            <v>0</v>
          </cell>
          <cell r="I770">
            <v>15411.67</v>
          </cell>
          <cell r="L770">
            <v>27908.62</v>
          </cell>
        </row>
        <row r="771">
          <cell r="D771">
            <v>0</v>
          </cell>
          <cell r="I771">
            <v>99802.32</v>
          </cell>
          <cell r="L771">
            <v>199673.35</v>
          </cell>
        </row>
        <row r="772">
          <cell r="D772">
            <v>0</v>
          </cell>
          <cell r="I772">
            <v>21652.98</v>
          </cell>
          <cell r="L772">
            <v>51879.16</v>
          </cell>
        </row>
        <row r="773">
          <cell r="D773">
            <v>0</v>
          </cell>
          <cell r="I773">
            <v>0</v>
          </cell>
          <cell r="L773">
            <v>0</v>
          </cell>
        </row>
        <row r="774">
          <cell r="D774">
            <v>0</v>
          </cell>
          <cell r="I774">
            <v>188913.49</v>
          </cell>
          <cell r="L774">
            <v>397595.64</v>
          </cell>
        </row>
        <row r="775">
          <cell r="D775">
            <v>0</v>
          </cell>
          <cell r="I775">
            <v>236746.36</v>
          </cell>
          <cell r="L775">
            <v>353203.86</v>
          </cell>
        </row>
        <row r="776">
          <cell r="D776">
            <v>0</v>
          </cell>
          <cell r="I776">
            <v>132098.04</v>
          </cell>
          <cell r="L776">
            <v>226947.69</v>
          </cell>
        </row>
        <row r="777">
          <cell r="D777">
            <v>0</v>
          </cell>
          <cell r="I777">
            <v>162473.76999999999</v>
          </cell>
          <cell r="L777">
            <v>231828.1</v>
          </cell>
        </row>
        <row r="778">
          <cell r="D778">
            <v>0</v>
          </cell>
          <cell r="I778">
            <v>167270.82</v>
          </cell>
          <cell r="L778">
            <v>281305.19</v>
          </cell>
        </row>
        <row r="779">
          <cell r="D779">
            <v>0</v>
          </cell>
          <cell r="I779">
            <v>7448.68</v>
          </cell>
          <cell r="L779">
            <v>0</v>
          </cell>
        </row>
        <row r="780">
          <cell r="D780">
            <v>0</v>
          </cell>
          <cell r="I780">
            <v>102129.66</v>
          </cell>
          <cell r="L780">
            <v>143459.56</v>
          </cell>
        </row>
        <row r="781">
          <cell r="D781">
            <v>0</v>
          </cell>
          <cell r="I781">
            <v>47331.47</v>
          </cell>
          <cell r="L781">
            <v>65560.47</v>
          </cell>
        </row>
        <row r="782">
          <cell r="D782">
            <v>0</v>
          </cell>
          <cell r="I782">
            <v>258003.87</v>
          </cell>
          <cell r="L782">
            <v>146962.09</v>
          </cell>
        </row>
        <row r="783">
          <cell r="D783">
            <v>0</v>
          </cell>
          <cell r="I783">
            <v>231138.33</v>
          </cell>
          <cell r="L783">
            <v>348008.4</v>
          </cell>
        </row>
        <row r="784">
          <cell r="D784">
            <v>0</v>
          </cell>
          <cell r="I784">
            <v>0</v>
          </cell>
          <cell r="L784">
            <v>0</v>
          </cell>
        </row>
        <row r="785">
          <cell r="D785">
            <v>0</v>
          </cell>
          <cell r="I785">
            <v>51353</v>
          </cell>
          <cell r="L785">
            <v>51513</v>
          </cell>
        </row>
        <row r="786">
          <cell r="D786">
            <v>0</v>
          </cell>
          <cell r="I786">
            <v>2370</v>
          </cell>
          <cell r="L786">
            <v>0</v>
          </cell>
        </row>
        <row r="787">
          <cell r="D787">
            <v>0</v>
          </cell>
          <cell r="I787">
            <v>49786</v>
          </cell>
          <cell r="L787">
            <v>54090</v>
          </cell>
        </row>
        <row r="788">
          <cell r="D788">
            <v>0</v>
          </cell>
          <cell r="I788">
            <v>5804</v>
          </cell>
          <cell r="L788">
            <v>4380</v>
          </cell>
        </row>
        <row r="789">
          <cell r="D789">
            <v>0</v>
          </cell>
          <cell r="I789">
            <v>14889</v>
          </cell>
          <cell r="L789">
            <v>17523</v>
          </cell>
        </row>
        <row r="790">
          <cell r="D790">
            <v>0</v>
          </cell>
          <cell r="I790">
            <v>4100</v>
          </cell>
          <cell r="L790">
            <v>6112</v>
          </cell>
        </row>
        <row r="791">
          <cell r="D791">
            <v>0</v>
          </cell>
          <cell r="I791">
            <v>14171</v>
          </cell>
          <cell r="L791">
            <v>28562</v>
          </cell>
        </row>
        <row r="792">
          <cell r="D792">
            <v>0</v>
          </cell>
          <cell r="I792">
            <v>87260</v>
          </cell>
          <cell r="L792">
            <v>104336</v>
          </cell>
        </row>
        <row r="793">
          <cell r="D793">
            <v>0</v>
          </cell>
          <cell r="I793">
            <v>26275</v>
          </cell>
          <cell r="L793">
            <v>9165</v>
          </cell>
        </row>
        <row r="794">
          <cell r="D794">
            <v>0</v>
          </cell>
          <cell r="I794">
            <v>17580</v>
          </cell>
          <cell r="L794">
            <v>0</v>
          </cell>
        </row>
        <row r="795">
          <cell r="D795">
            <v>0</v>
          </cell>
          <cell r="I795">
            <v>30015</v>
          </cell>
          <cell r="L795">
            <v>32331</v>
          </cell>
        </row>
        <row r="796">
          <cell r="D796">
            <v>0</v>
          </cell>
          <cell r="I796">
            <v>24240</v>
          </cell>
          <cell r="L796">
            <v>26975</v>
          </cell>
        </row>
        <row r="797">
          <cell r="D797">
            <v>0</v>
          </cell>
          <cell r="I797">
            <v>48194</v>
          </cell>
          <cell r="L797">
            <v>60843</v>
          </cell>
        </row>
        <row r="798">
          <cell r="D798">
            <v>0</v>
          </cell>
          <cell r="I798">
            <v>26692</v>
          </cell>
          <cell r="L798">
            <v>28046</v>
          </cell>
        </row>
        <row r="799">
          <cell r="D799">
            <v>0</v>
          </cell>
          <cell r="I799">
            <v>7156</v>
          </cell>
          <cell r="L799">
            <v>38283</v>
          </cell>
        </row>
        <row r="800">
          <cell r="D800">
            <v>0</v>
          </cell>
          <cell r="I800">
            <v>23743</v>
          </cell>
          <cell r="L800">
            <v>40434</v>
          </cell>
        </row>
        <row r="801">
          <cell r="D801">
            <v>0</v>
          </cell>
          <cell r="I801">
            <v>5440</v>
          </cell>
          <cell r="L801">
            <v>16009</v>
          </cell>
        </row>
        <row r="802">
          <cell r="D802">
            <v>0</v>
          </cell>
          <cell r="I802">
            <v>0</v>
          </cell>
          <cell r="L802">
            <v>0</v>
          </cell>
        </row>
        <row r="803">
          <cell r="D803">
            <v>0</v>
          </cell>
          <cell r="I803">
            <v>49395.57</v>
          </cell>
          <cell r="L803">
            <v>75318.880000000005</v>
          </cell>
        </row>
        <row r="804">
          <cell r="D804">
            <v>0</v>
          </cell>
          <cell r="I804">
            <v>0</v>
          </cell>
          <cell r="L804">
            <v>0</v>
          </cell>
        </row>
        <row r="805">
          <cell r="D805">
            <v>0</v>
          </cell>
          <cell r="I805">
            <v>97744.12</v>
          </cell>
          <cell r="L805">
            <v>97180.05</v>
          </cell>
        </row>
        <row r="806">
          <cell r="D806">
            <v>0</v>
          </cell>
          <cell r="I806">
            <v>35465</v>
          </cell>
          <cell r="L806">
            <v>43025</v>
          </cell>
        </row>
        <row r="807">
          <cell r="D807">
            <v>0</v>
          </cell>
          <cell r="I807">
            <v>0</v>
          </cell>
          <cell r="L807">
            <v>0</v>
          </cell>
        </row>
        <row r="808">
          <cell r="D808">
            <v>0</v>
          </cell>
          <cell r="I808">
            <v>94617</v>
          </cell>
          <cell r="L808">
            <v>98356</v>
          </cell>
        </row>
        <row r="809">
          <cell r="D809">
            <v>0</v>
          </cell>
          <cell r="I809">
            <v>35108</v>
          </cell>
          <cell r="L809">
            <v>42251</v>
          </cell>
        </row>
        <row r="810">
          <cell r="D810">
            <v>0</v>
          </cell>
          <cell r="I810">
            <v>42269</v>
          </cell>
          <cell r="L810">
            <v>41497</v>
          </cell>
        </row>
        <row r="811">
          <cell r="D811">
            <v>0</v>
          </cell>
          <cell r="I811">
            <v>7620</v>
          </cell>
          <cell r="L811">
            <v>7950</v>
          </cell>
        </row>
        <row r="812">
          <cell r="D812">
            <v>0</v>
          </cell>
          <cell r="I812">
            <v>43705</v>
          </cell>
          <cell r="L812">
            <v>45032</v>
          </cell>
        </row>
        <row r="813">
          <cell r="D813">
            <v>0</v>
          </cell>
          <cell r="I813">
            <v>43143.31</v>
          </cell>
          <cell r="L813">
            <v>57554.05</v>
          </cell>
        </row>
        <row r="814">
          <cell r="D814">
            <v>0</v>
          </cell>
          <cell r="I814">
            <v>0</v>
          </cell>
          <cell r="L814">
            <v>74988.800000000003</v>
          </cell>
        </row>
        <row r="815">
          <cell r="D815">
            <v>0</v>
          </cell>
          <cell r="I815">
            <v>0</v>
          </cell>
          <cell r="L815">
            <v>64767</v>
          </cell>
        </row>
        <row r="816">
          <cell r="D816">
            <v>0</v>
          </cell>
          <cell r="I816">
            <v>0</v>
          </cell>
          <cell r="L816">
            <v>1752</v>
          </cell>
        </row>
        <row r="817">
          <cell r="D817">
            <v>0</v>
          </cell>
          <cell r="I817">
            <v>0</v>
          </cell>
          <cell r="L817">
            <v>11783.3</v>
          </cell>
        </row>
        <row r="818">
          <cell r="D818">
            <v>0</v>
          </cell>
          <cell r="I818">
            <v>0</v>
          </cell>
          <cell r="L818">
            <v>2443.02</v>
          </cell>
        </row>
        <row r="819">
          <cell r="D819">
            <v>0</v>
          </cell>
          <cell r="I819">
            <v>0</v>
          </cell>
          <cell r="L819">
            <v>39699.599999999999</v>
          </cell>
        </row>
        <row r="820">
          <cell r="D820">
            <v>0</v>
          </cell>
          <cell r="I820">
            <v>0</v>
          </cell>
          <cell r="L820">
            <v>50540.45</v>
          </cell>
        </row>
        <row r="821">
          <cell r="D821">
            <v>0</v>
          </cell>
          <cell r="I821">
            <v>0</v>
          </cell>
          <cell r="L821">
            <v>2889</v>
          </cell>
        </row>
        <row r="822">
          <cell r="D822">
            <v>0</v>
          </cell>
          <cell r="I822">
            <v>0</v>
          </cell>
          <cell r="L822">
            <v>27805.200000000001</v>
          </cell>
        </row>
        <row r="823">
          <cell r="D823">
            <v>0</v>
          </cell>
          <cell r="I823">
            <v>0</v>
          </cell>
          <cell r="L823">
            <v>6798</v>
          </cell>
        </row>
        <row r="824">
          <cell r="D824">
            <v>0</v>
          </cell>
          <cell r="I824">
            <v>0</v>
          </cell>
          <cell r="L824">
            <v>24784</v>
          </cell>
        </row>
        <row r="825">
          <cell r="D825">
            <v>0</v>
          </cell>
          <cell r="I825">
            <v>0</v>
          </cell>
          <cell r="L825">
            <v>192</v>
          </cell>
        </row>
        <row r="826">
          <cell r="D826">
            <v>0</v>
          </cell>
          <cell r="I826">
            <v>0</v>
          </cell>
          <cell r="L826">
            <v>23632.2</v>
          </cell>
        </row>
        <row r="827">
          <cell r="D827">
            <v>0</v>
          </cell>
          <cell r="I827">
            <v>0</v>
          </cell>
          <cell r="L827">
            <v>14749.71</v>
          </cell>
        </row>
        <row r="828">
          <cell r="D828">
            <v>0</v>
          </cell>
          <cell r="I828">
            <v>0</v>
          </cell>
          <cell r="L828">
            <v>4437.99</v>
          </cell>
        </row>
        <row r="829">
          <cell r="D829">
            <v>0</v>
          </cell>
          <cell r="I829">
            <v>0</v>
          </cell>
          <cell r="L829">
            <v>23296.17</v>
          </cell>
        </row>
        <row r="830">
          <cell r="D830">
            <v>0</v>
          </cell>
          <cell r="I830">
            <v>0</v>
          </cell>
          <cell r="L830">
            <v>45007.88</v>
          </cell>
        </row>
        <row r="831">
          <cell r="D831">
            <v>0</v>
          </cell>
          <cell r="I831">
            <v>0</v>
          </cell>
          <cell r="L831">
            <v>1212</v>
          </cell>
        </row>
        <row r="832">
          <cell r="D832">
            <v>0</v>
          </cell>
          <cell r="I832">
            <v>0</v>
          </cell>
          <cell r="L832">
            <v>45064.800000000003</v>
          </cell>
        </row>
        <row r="833">
          <cell r="D833">
            <v>0</v>
          </cell>
          <cell r="I833">
            <v>0</v>
          </cell>
          <cell r="L833">
            <v>15155.55</v>
          </cell>
        </row>
        <row r="834">
          <cell r="D834">
            <v>0</v>
          </cell>
          <cell r="I834">
            <v>0</v>
          </cell>
          <cell r="L834">
            <v>10183.11</v>
          </cell>
        </row>
        <row r="835">
          <cell r="D835">
            <v>0</v>
          </cell>
          <cell r="I835">
            <v>0</v>
          </cell>
          <cell r="L835">
            <v>1752</v>
          </cell>
        </row>
        <row r="836">
          <cell r="D836">
            <v>0</v>
          </cell>
          <cell r="I836">
            <v>0</v>
          </cell>
          <cell r="L836">
            <v>43356.800000000003</v>
          </cell>
        </row>
        <row r="837">
          <cell r="D837">
            <v>0</v>
          </cell>
          <cell r="I837">
            <v>0</v>
          </cell>
          <cell r="L837">
            <v>7775.98</v>
          </cell>
        </row>
        <row r="838">
          <cell r="D838">
            <v>0</v>
          </cell>
          <cell r="I838">
            <v>0</v>
          </cell>
          <cell r="L838">
            <v>0</v>
          </cell>
        </row>
        <row r="839">
          <cell r="D839">
            <v>0</v>
          </cell>
          <cell r="I839">
            <v>399330</v>
          </cell>
          <cell r="L839">
            <v>160443</v>
          </cell>
        </row>
        <row r="840">
          <cell r="D840">
            <v>0</v>
          </cell>
          <cell r="I840">
            <v>-949</v>
          </cell>
          <cell r="L840">
            <v>0</v>
          </cell>
        </row>
        <row r="841">
          <cell r="D841">
            <v>0</v>
          </cell>
          <cell r="I841">
            <v>146976</v>
          </cell>
          <cell r="L841">
            <v>203114</v>
          </cell>
        </row>
        <row r="842">
          <cell r="D842">
            <v>0</v>
          </cell>
          <cell r="I842">
            <v>0</v>
          </cell>
          <cell r="L842">
            <v>0</v>
          </cell>
        </row>
        <row r="843">
          <cell r="D843">
            <v>0</v>
          </cell>
          <cell r="I843">
            <v>8560</v>
          </cell>
          <cell r="L843">
            <v>5200</v>
          </cell>
        </row>
        <row r="844">
          <cell r="D844">
            <v>0</v>
          </cell>
          <cell r="I844">
            <v>53595</v>
          </cell>
          <cell r="L844">
            <v>30751</v>
          </cell>
        </row>
        <row r="845">
          <cell r="D845">
            <v>0</v>
          </cell>
          <cell r="I845">
            <v>6037</v>
          </cell>
          <cell r="L845">
            <v>9150</v>
          </cell>
        </row>
        <row r="846">
          <cell r="D846">
            <v>0</v>
          </cell>
          <cell r="I846">
            <v>44676</v>
          </cell>
          <cell r="L846">
            <v>311490</v>
          </cell>
        </row>
        <row r="847">
          <cell r="D847">
            <v>0</v>
          </cell>
          <cell r="I847">
            <v>164657</v>
          </cell>
          <cell r="L847">
            <v>207829</v>
          </cell>
        </row>
        <row r="848">
          <cell r="D848">
            <v>0</v>
          </cell>
          <cell r="I848">
            <v>42342</v>
          </cell>
          <cell r="L848">
            <v>-64355</v>
          </cell>
        </row>
        <row r="849">
          <cell r="D849">
            <v>0</v>
          </cell>
          <cell r="I849">
            <v>15516</v>
          </cell>
          <cell r="L849">
            <v>0</v>
          </cell>
        </row>
        <row r="850">
          <cell r="D850">
            <v>0</v>
          </cell>
          <cell r="I850">
            <v>101279</v>
          </cell>
          <cell r="L850">
            <v>147931</v>
          </cell>
        </row>
        <row r="851">
          <cell r="D851">
            <v>0</v>
          </cell>
          <cell r="I851">
            <v>60870.74</v>
          </cell>
          <cell r="L851">
            <v>10326</v>
          </cell>
        </row>
        <row r="852">
          <cell r="D852">
            <v>0</v>
          </cell>
          <cell r="I852">
            <v>96532</v>
          </cell>
          <cell r="L852">
            <v>142733</v>
          </cell>
        </row>
        <row r="853">
          <cell r="D853">
            <v>0</v>
          </cell>
          <cell r="I853">
            <v>49866.8</v>
          </cell>
          <cell r="L853">
            <v>94376</v>
          </cell>
        </row>
        <row r="854">
          <cell r="D854">
            <v>0</v>
          </cell>
          <cell r="I854">
            <v>0</v>
          </cell>
          <cell r="L854">
            <v>224715</v>
          </cell>
        </row>
        <row r="855">
          <cell r="D855">
            <v>0</v>
          </cell>
          <cell r="I855">
            <v>36228</v>
          </cell>
          <cell r="L855">
            <v>86880</v>
          </cell>
        </row>
        <row r="856">
          <cell r="D856">
            <v>0</v>
          </cell>
          <cell r="I856">
            <v>44619</v>
          </cell>
          <cell r="L856">
            <v>29846</v>
          </cell>
        </row>
        <row r="857">
          <cell r="D857">
            <v>0</v>
          </cell>
          <cell r="I857">
            <v>0</v>
          </cell>
          <cell r="L857">
            <v>0</v>
          </cell>
        </row>
        <row r="858">
          <cell r="D858">
            <v>0</v>
          </cell>
          <cell r="I858">
            <v>63895.03</v>
          </cell>
          <cell r="L858">
            <v>178539.13</v>
          </cell>
        </row>
        <row r="859">
          <cell r="D859">
            <v>0</v>
          </cell>
          <cell r="I859">
            <v>265115.18</v>
          </cell>
          <cell r="L859">
            <v>149682.45000000001</v>
          </cell>
        </row>
        <row r="860">
          <cell r="D860">
            <v>0</v>
          </cell>
          <cell r="I860">
            <v>61012</v>
          </cell>
          <cell r="L860">
            <v>106342</v>
          </cell>
        </row>
        <row r="861">
          <cell r="D861">
            <v>0</v>
          </cell>
          <cell r="I861">
            <v>249990</v>
          </cell>
          <cell r="L861">
            <v>211483</v>
          </cell>
        </row>
        <row r="862">
          <cell r="D862">
            <v>0</v>
          </cell>
          <cell r="I862">
            <v>107043</v>
          </cell>
          <cell r="L862">
            <v>43744</v>
          </cell>
        </row>
        <row r="863">
          <cell r="D863">
            <v>0</v>
          </cell>
          <cell r="I863">
            <v>91648</v>
          </cell>
          <cell r="L863">
            <v>64982</v>
          </cell>
        </row>
        <row r="864">
          <cell r="D864">
            <v>0</v>
          </cell>
          <cell r="I864">
            <v>15178</v>
          </cell>
          <cell r="L864">
            <v>7795</v>
          </cell>
        </row>
        <row r="865">
          <cell r="D865">
            <v>0</v>
          </cell>
          <cell r="I865">
            <v>90119.26</v>
          </cell>
          <cell r="L865">
            <v>190016</v>
          </cell>
        </row>
        <row r="866">
          <cell r="D866">
            <v>0</v>
          </cell>
          <cell r="I866">
            <v>62730.79</v>
          </cell>
          <cell r="L866">
            <v>62382.39</v>
          </cell>
        </row>
        <row r="867">
          <cell r="D867">
            <v>0</v>
          </cell>
          <cell r="I867">
            <v>0</v>
          </cell>
          <cell r="L867">
            <v>0</v>
          </cell>
        </row>
        <row r="868">
          <cell r="D868">
            <v>0</v>
          </cell>
          <cell r="I868">
            <v>23830.55</v>
          </cell>
          <cell r="L868">
            <v>21534.33</v>
          </cell>
        </row>
        <row r="869">
          <cell r="D869">
            <v>0</v>
          </cell>
          <cell r="I869">
            <v>2229.36</v>
          </cell>
          <cell r="L869">
            <v>0</v>
          </cell>
        </row>
        <row r="870">
          <cell r="D870">
            <v>0</v>
          </cell>
          <cell r="I870">
            <v>25937.360000000001</v>
          </cell>
          <cell r="L870">
            <v>21933.8</v>
          </cell>
        </row>
        <row r="871">
          <cell r="D871">
            <v>0</v>
          </cell>
          <cell r="I871">
            <v>3719</v>
          </cell>
          <cell r="L871">
            <v>3377.2</v>
          </cell>
        </row>
        <row r="872">
          <cell r="D872">
            <v>0</v>
          </cell>
          <cell r="I872">
            <v>4707.2</v>
          </cell>
          <cell r="L872">
            <v>7555.8</v>
          </cell>
        </row>
        <row r="873">
          <cell r="D873">
            <v>0</v>
          </cell>
          <cell r="I873">
            <v>2277.5</v>
          </cell>
          <cell r="L873">
            <v>4111.3999999999996</v>
          </cell>
        </row>
        <row r="874">
          <cell r="D874">
            <v>0</v>
          </cell>
          <cell r="I874">
            <v>5141.47</v>
          </cell>
          <cell r="L874">
            <v>10707.07</v>
          </cell>
        </row>
        <row r="875">
          <cell r="D875">
            <v>0</v>
          </cell>
          <cell r="I875">
            <v>44668.639999999999</v>
          </cell>
          <cell r="L875">
            <v>49847.85</v>
          </cell>
        </row>
        <row r="876">
          <cell r="D876">
            <v>0</v>
          </cell>
          <cell r="I876">
            <v>1343.5</v>
          </cell>
          <cell r="L876">
            <v>1764</v>
          </cell>
        </row>
        <row r="877">
          <cell r="D877">
            <v>0</v>
          </cell>
          <cell r="I877">
            <v>7085.72</v>
          </cell>
          <cell r="L877">
            <v>0</v>
          </cell>
        </row>
        <row r="878">
          <cell r="D878">
            <v>0</v>
          </cell>
          <cell r="I878">
            <v>13674</v>
          </cell>
          <cell r="L878">
            <v>0</v>
          </cell>
        </row>
        <row r="879">
          <cell r="D879">
            <v>0</v>
          </cell>
          <cell r="I879">
            <v>11978.62</v>
          </cell>
          <cell r="L879">
            <v>15215.16</v>
          </cell>
        </row>
        <row r="880">
          <cell r="D880">
            <v>0</v>
          </cell>
          <cell r="I880">
            <v>14889.89</v>
          </cell>
          <cell r="L880">
            <v>11749.14</v>
          </cell>
        </row>
        <row r="881">
          <cell r="D881">
            <v>0</v>
          </cell>
          <cell r="I881">
            <v>439991.16</v>
          </cell>
          <cell r="L881">
            <v>676655.87</v>
          </cell>
        </row>
        <row r="882">
          <cell r="D882">
            <v>0</v>
          </cell>
          <cell r="I882">
            <v>11415.57</v>
          </cell>
          <cell r="L882">
            <v>11718.57</v>
          </cell>
        </row>
        <row r="883">
          <cell r="D883">
            <v>0</v>
          </cell>
          <cell r="I883">
            <v>205.06</v>
          </cell>
          <cell r="L883">
            <v>7989.42</v>
          </cell>
        </row>
        <row r="884">
          <cell r="D884">
            <v>0</v>
          </cell>
          <cell r="I884">
            <v>6380.78</v>
          </cell>
          <cell r="L884">
            <v>16851.93</v>
          </cell>
        </row>
        <row r="885">
          <cell r="D885">
            <v>0</v>
          </cell>
          <cell r="I885">
            <v>9973.32</v>
          </cell>
          <cell r="L885">
            <v>14991</v>
          </cell>
        </row>
        <row r="886">
          <cell r="D886">
            <v>0</v>
          </cell>
          <cell r="I886">
            <v>0</v>
          </cell>
          <cell r="L886">
            <v>0</v>
          </cell>
        </row>
        <row r="887">
          <cell r="D887">
            <v>0</v>
          </cell>
          <cell r="I887">
            <v>11737.87</v>
          </cell>
          <cell r="L887">
            <v>37981.230000000003</v>
          </cell>
        </row>
        <row r="888">
          <cell r="D888">
            <v>0</v>
          </cell>
          <cell r="I888">
            <v>0</v>
          </cell>
          <cell r="L888">
            <v>0</v>
          </cell>
        </row>
        <row r="889">
          <cell r="D889">
            <v>0</v>
          </cell>
          <cell r="I889">
            <v>46148.25</v>
          </cell>
          <cell r="L889">
            <v>43407.32</v>
          </cell>
        </row>
        <row r="890">
          <cell r="D890">
            <v>0</v>
          </cell>
          <cell r="I890">
            <v>16114.19</v>
          </cell>
          <cell r="L890">
            <v>28359.41</v>
          </cell>
        </row>
        <row r="891">
          <cell r="D891">
            <v>0</v>
          </cell>
          <cell r="I891">
            <v>0</v>
          </cell>
          <cell r="L891">
            <v>0</v>
          </cell>
        </row>
        <row r="892">
          <cell r="D892">
            <v>0</v>
          </cell>
          <cell r="I892">
            <v>37936.85</v>
          </cell>
          <cell r="L892">
            <v>40675.46</v>
          </cell>
        </row>
        <row r="893">
          <cell r="D893">
            <v>0</v>
          </cell>
          <cell r="I893">
            <v>16315.52</v>
          </cell>
          <cell r="L893">
            <v>24456.959999999999</v>
          </cell>
        </row>
        <row r="894">
          <cell r="D894">
            <v>0</v>
          </cell>
          <cell r="I894">
            <v>20345.349999999999</v>
          </cell>
          <cell r="L894">
            <v>20871.439999999999</v>
          </cell>
        </row>
        <row r="895">
          <cell r="D895">
            <v>0</v>
          </cell>
          <cell r="I895">
            <v>3244.42</v>
          </cell>
          <cell r="L895">
            <v>3618.63</v>
          </cell>
        </row>
        <row r="896">
          <cell r="D896">
            <v>0</v>
          </cell>
          <cell r="I896">
            <v>23391.56</v>
          </cell>
          <cell r="L896">
            <v>19674.43</v>
          </cell>
        </row>
        <row r="897">
          <cell r="D897">
            <v>0</v>
          </cell>
          <cell r="I897">
            <v>13727.72</v>
          </cell>
          <cell r="L897">
            <v>33411.68</v>
          </cell>
        </row>
        <row r="898">
          <cell r="D898">
            <v>0</v>
          </cell>
          <cell r="I898">
            <v>0</v>
          </cell>
          <cell r="L898">
            <v>0</v>
          </cell>
        </row>
        <row r="899">
          <cell r="D899">
            <v>0</v>
          </cell>
          <cell r="I899">
            <v>66661.399999999994</v>
          </cell>
          <cell r="L899">
            <v>48620.98</v>
          </cell>
        </row>
        <row r="900">
          <cell r="D900">
            <v>0</v>
          </cell>
          <cell r="I900">
            <v>14645</v>
          </cell>
          <cell r="L900">
            <v>10242</v>
          </cell>
        </row>
        <row r="901">
          <cell r="D901">
            <v>0</v>
          </cell>
          <cell r="I901">
            <v>1420</v>
          </cell>
          <cell r="L901">
            <v>4940.42</v>
          </cell>
        </row>
        <row r="902">
          <cell r="D902">
            <v>0</v>
          </cell>
          <cell r="I902">
            <v>0</v>
          </cell>
          <cell r="L902">
            <v>1165</v>
          </cell>
        </row>
        <row r="903">
          <cell r="D903">
            <v>0</v>
          </cell>
          <cell r="I903">
            <v>0</v>
          </cell>
          <cell r="L903">
            <v>466.15</v>
          </cell>
        </row>
        <row r="904">
          <cell r="D904">
            <v>0</v>
          </cell>
          <cell r="I904">
            <v>750</v>
          </cell>
          <cell r="L904">
            <v>3819.03</v>
          </cell>
        </row>
        <row r="905">
          <cell r="D905">
            <v>0</v>
          </cell>
          <cell r="I905">
            <v>484</v>
          </cell>
          <cell r="L905">
            <v>0</v>
          </cell>
        </row>
        <row r="906">
          <cell r="D906">
            <v>0</v>
          </cell>
          <cell r="I906">
            <v>0</v>
          </cell>
          <cell r="L906">
            <v>3179</v>
          </cell>
        </row>
        <row r="907">
          <cell r="D907">
            <v>0</v>
          </cell>
          <cell r="I907">
            <v>855</v>
          </cell>
          <cell r="L907">
            <v>1015</v>
          </cell>
        </row>
        <row r="908">
          <cell r="D908">
            <v>0</v>
          </cell>
          <cell r="I908">
            <v>1954</v>
          </cell>
          <cell r="L908">
            <v>12391</v>
          </cell>
        </row>
        <row r="909">
          <cell r="D909">
            <v>0</v>
          </cell>
          <cell r="I909">
            <v>2650</v>
          </cell>
          <cell r="L909">
            <v>2345</v>
          </cell>
        </row>
        <row r="910">
          <cell r="D910">
            <v>0</v>
          </cell>
          <cell r="I910">
            <v>0</v>
          </cell>
          <cell r="L910">
            <v>270</v>
          </cell>
        </row>
        <row r="911">
          <cell r="D911">
            <v>0</v>
          </cell>
          <cell r="I911">
            <v>0</v>
          </cell>
          <cell r="L911">
            <v>0</v>
          </cell>
        </row>
        <row r="912">
          <cell r="D912">
            <v>0</v>
          </cell>
          <cell r="I912">
            <v>350</v>
          </cell>
          <cell r="L912">
            <v>1690.13</v>
          </cell>
        </row>
        <row r="913">
          <cell r="D913">
            <v>0</v>
          </cell>
          <cell r="I913">
            <v>2320</v>
          </cell>
          <cell r="L913">
            <v>3743.48</v>
          </cell>
        </row>
        <row r="914">
          <cell r="D914">
            <v>0</v>
          </cell>
          <cell r="I914">
            <v>0</v>
          </cell>
          <cell r="L914">
            <v>100</v>
          </cell>
        </row>
        <row r="915">
          <cell r="D915">
            <v>0</v>
          </cell>
          <cell r="I915">
            <v>0</v>
          </cell>
          <cell r="L915">
            <v>0</v>
          </cell>
        </row>
        <row r="916">
          <cell r="D916">
            <v>0</v>
          </cell>
          <cell r="I916">
            <v>10708.52</v>
          </cell>
          <cell r="L916">
            <v>8797</v>
          </cell>
        </row>
        <row r="917">
          <cell r="D917">
            <v>0</v>
          </cell>
          <cell r="I917">
            <v>0</v>
          </cell>
          <cell r="L917">
            <v>336.39</v>
          </cell>
        </row>
        <row r="918">
          <cell r="D918">
            <v>0</v>
          </cell>
          <cell r="I918">
            <v>0</v>
          </cell>
          <cell r="L918">
            <v>0</v>
          </cell>
        </row>
        <row r="919">
          <cell r="D919">
            <v>0</v>
          </cell>
          <cell r="I919">
            <v>31629.32</v>
          </cell>
          <cell r="L919">
            <v>40886.550000000003</v>
          </cell>
        </row>
        <row r="920">
          <cell r="D920">
            <v>0</v>
          </cell>
          <cell r="I920">
            <v>1311.32</v>
          </cell>
          <cell r="L920">
            <v>0</v>
          </cell>
        </row>
        <row r="921">
          <cell r="D921">
            <v>0</v>
          </cell>
          <cell r="I921">
            <v>18488.38</v>
          </cell>
          <cell r="L921">
            <v>18185.39</v>
          </cell>
        </row>
        <row r="922">
          <cell r="D922">
            <v>0</v>
          </cell>
          <cell r="I922">
            <v>-59.25</v>
          </cell>
          <cell r="L922">
            <v>0</v>
          </cell>
        </row>
        <row r="923">
          <cell r="D923">
            <v>0</v>
          </cell>
          <cell r="I923">
            <v>1720</v>
          </cell>
          <cell r="L923">
            <v>1342.75</v>
          </cell>
        </row>
        <row r="924">
          <cell r="D924">
            <v>0</v>
          </cell>
          <cell r="I924">
            <v>3295</v>
          </cell>
          <cell r="L924">
            <v>4101.87</v>
          </cell>
        </row>
        <row r="925">
          <cell r="D925">
            <v>0</v>
          </cell>
          <cell r="I925">
            <v>984</v>
          </cell>
          <cell r="L925">
            <v>1768.12</v>
          </cell>
        </row>
        <row r="926">
          <cell r="D926">
            <v>0</v>
          </cell>
          <cell r="I926">
            <v>14428</v>
          </cell>
          <cell r="L926">
            <v>20145.88</v>
          </cell>
        </row>
        <row r="927">
          <cell r="D927">
            <v>0</v>
          </cell>
          <cell r="I927">
            <v>25953.62</v>
          </cell>
          <cell r="L927">
            <v>27061.759999999998</v>
          </cell>
        </row>
        <row r="928">
          <cell r="D928">
            <v>0</v>
          </cell>
          <cell r="I928">
            <v>5309.13</v>
          </cell>
          <cell r="L928">
            <v>1308</v>
          </cell>
        </row>
        <row r="929">
          <cell r="D929">
            <v>0</v>
          </cell>
          <cell r="I929">
            <v>0</v>
          </cell>
          <cell r="L929">
            <v>0</v>
          </cell>
        </row>
        <row r="930">
          <cell r="D930">
            <v>0</v>
          </cell>
          <cell r="I930">
            <v>5493</v>
          </cell>
          <cell r="L930">
            <v>0</v>
          </cell>
        </row>
        <row r="931">
          <cell r="D931">
            <v>0</v>
          </cell>
          <cell r="I931">
            <v>10921.4</v>
          </cell>
          <cell r="L931">
            <v>13220.32</v>
          </cell>
        </row>
        <row r="932">
          <cell r="D932">
            <v>0</v>
          </cell>
          <cell r="I932">
            <v>8414.9</v>
          </cell>
          <cell r="L932">
            <v>6944.44</v>
          </cell>
        </row>
        <row r="933">
          <cell r="D933">
            <v>0</v>
          </cell>
          <cell r="I933">
            <v>97097.31</v>
          </cell>
          <cell r="L933">
            <v>168933.57</v>
          </cell>
        </row>
        <row r="934">
          <cell r="D934">
            <v>0</v>
          </cell>
          <cell r="I934">
            <v>7742.15</v>
          </cell>
          <cell r="L934">
            <v>11496.72</v>
          </cell>
        </row>
        <row r="935">
          <cell r="D935">
            <v>0</v>
          </cell>
          <cell r="I935">
            <v>2271</v>
          </cell>
          <cell r="L935">
            <v>8287.7900000000009</v>
          </cell>
        </row>
        <row r="936">
          <cell r="D936">
            <v>0</v>
          </cell>
          <cell r="I936">
            <v>7864</v>
          </cell>
          <cell r="L936">
            <v>75058.42</v>
          </cell>
        </row>
        <row r="937">
          <cell r="D937">
            <v>0</v>
          </cell>
          <cell r="I937">
            <v>3040</v>
          </cell>
          <cell r="L937">
            <v>6776.45</v>
          </cell>
        </row>
        <row r="938">
          <cell r="D938">
            <v>0</v>
          </cell>
          <cell r="I938">
            <v>0</v>
          </cell>
          <cell r="L938">
            <v>0</v>
          </cell>
        </row>
        <row r="939">
          <cell r="D939">
            <v>0</v>
          </cell>
          <cell r="I939">
            <v>16279.61</v>
          </cell>
          <cell r="L939">
            <v>20348.830000000002</v>
          </cell>
        </row>
        <row r="940">
          <cell r="D940">
            <v>0</v>
          </cell>
          <cell r="I940">
            <v>0</v>
          </cell>
          <cell r="L940">
            <v>0</v>
          </cell>
        </row>
        <row r="941">
          <cell r="D941">
            <v>0</v>
          </cell>
          <cell r="I941">
            <v>26069.33</v>
          </cell>
          <cell r="L941">
            <v>25067.88</v>
          </cell>
        </row>
        <row r="942">
          <cell r="D942">
            <v>0</v>
          </cell>
          <cell r="I942">
            <v>14367.39</v>
          </cell>
          <cell r="L942">
            <v>14640.27</v>
          </cell>
        </row>
        <row r="943">
          <cell r="D943">
            <v>0</v>
          </cell>
          <cell r="I943">
            <v>0</v>
          </cell>
          <cell r="L943">
            <v>0</v>
          </cell>
        </row>
        <row r="944">
          <cell r="D944">
            <v>0</v>
          </cell>
          <cell r="I944">
            <v>23403.98</v>
          </cell>
          <cell r="L944">
            <v>27118.560000000001</v>
          </cell>
        </row>
        <row r="945">
          <cell r="D945">
            <v>0</v>
          </cell>
          <cell r="I945">
            <v>9998</v>
          </cell>
          <cell r="L945">
            <v>11611.64</v>
          </cell>
        </row>
        <row r="946">
          <cell r="D946">
            <v>0</v>
          </cell>
          <cell r="I946">
            <v>13629.31</v>
          </cell>
          <cell r="L946">
            <v>12179.49</v>
          </cell>
        </row>
        <row r="947">
          <cell r="D947">
            <v>0</v>
          </cell>
          <cell r="I947">
            <v>2631</v>
          </cell>
          <cell r="L947">
            <v>2228.9699999999998</v>
          </cell>
        </row>
        <row r="948">
          <cell r="D948">
            <v>0</v>
          </cell>
          <cell r="I948">
            <v>12417.47</v>
          </cell>
          <cell r="L948">
            <v>16670.37</v>
          </cell>
        </row>
        <row r="949">
          <cell r="D949">
            <v>0</v>
          </cell>
          <cell r="I949">
            <v>12540.38</v>
          </cell>
          <cell r="L949">
            <v>15073.51</v>
          </cell>
        </row>
        <row r="950">
          <cell r="D950">
            <v>0</v>
          </cell>
          <cell r="I950">
            <v>0</v>
          </cell>
          <cell r="L950">
            <v>0</v>
          </cell>
        </row>
        <row r="951">
          <cell r="D951">
            <v>0</v>
          </cell>
          <cell r="I951">
            <v>0</v>
          </cell>
          <cell r="L951">
            <v>0</v>
          </cell>
        </row>
        <row r="952">
          <cell r="D952">
            <v>0</v>
          </cell>
          <cell r="I952">
            <v>0</v>
          </cell>
          <cell r="L952">
            <v>0</v>
          </cell>
        </row>
        <row r="953">
          <cell r="D953">
            <v>0</v>
          </cell>
          <cell r="I953">
            <v>26721.97</v>
          </cell>
          <cell r="L953">
            <v>28562.39</v>
          </cell>
        </row>
        <row r="954">
          <cell r="D954">
            <v>0</v>
          </cell>
          <cell r="I954">
            <v>-10078.51</v>
          </cell>
          <cell r="L954">
            <v>53889.13</v>
          </cell>
        </row>
        <row r="955">
          <cell r="D955">
            <v>0</v>
          </cell>
          <cell r="I955">
            <v>549244.4</v>
          </cell>
          <cell r="L955">
            <v>1594346.35</v>
          </cell>
        </row>
        <row r="956">
          <cell r="D956">
            <v>0</v>
          </cell>
          <cell r="I956">
            <v>967.05</v>
          </cell>
          <cell r="L956">
            <v>913782.49</v>
          </cell>
        </row>
        <row r="957">
          <cell r="D957">
            <v>0</v>
          </cell>
          <cell r="I957">
            <v>433915.93</v>
          </cell>
          <cell r="L957">
            <v>886380.22</v>
          </cell>
        </row>
        <row r="958">
          <cell r="D958">
            <v>0</v>
          </cell>
          <cell r="I958">
            <v>127068.86</v>
          </cell>
          <cell r="L958">
            <v>46779.97</v>
          </cell>
        </row>
        <row r="959">
          <cell r="D959">
            <v>0</v>
          </cell>
          <cell r="I959">
            <v>2257</v>
          </cell>
          <cell r="L959">
            <v>0</v>
          </cell>
        </row>
        <row r="960">
          <cell r="D960">
            <v>0</v>
          </cell>
          <cell r="I960">
            <v>163800.5</v>
          </cell>
          <cell r="L960">
            <v>16411</v>
          </cell>
        </row>
        <row r="961">
          <cell r="D961">
            <v>0</v>
          </cell>
          <cell r="I961">
            <v>812430.68</v>
          </cell>
          <cell r="L961">
            <v>3169377.17</v>
          </cell>
        </row>
        <row r="962">
          <cell r="D962">
            <v>0</v>
          </cell>
          <cell r="I962">
            <v>85023</v>
          </cell>
          <cell r="L962">
            <v>786115.5</v>
          </cell>
        </row>
        <row r="963">
          <cell r="D963">
            <v>0</v>
          </cell>
          <cell r="I963">
            <v>616488.38</v>
          </cell>
          <cell r="L963">
            <v>984405.65</v>
          </cell>
        </row>
        <row r="964">
          <cell r="D964">
            <v>0</v>
          </cell>
          <cell r="I964">
            <v>19341.73</v>
          </cell>
          <cell r="L964">
            <v>1785.44</v>
          </cell>
        </row>
        <row r="965">
          <cell r="D965">
            <v>0</v>
          </cell>
          <cell r="I965">
            <v>599051.41</v>
          </cell>
          <cell r="L965">
            <v>1092021.55</v>
          </cell>
        </row>
        <row r="966">
          <cell r="D966">
            <v>0</v>
          </cell>
          <cell r="I966">
            <v>265</v>
          </cell>
          <cell r="L966">
            <v>80</v>
          </cell>
        </row>
        <row r="967">
          <cell r="D967">
            <v>0</v>
          </cell>
          <cell r="I967">
            <v>44802.16</v>
          </cell>
          <cell r="L967">
            <v>0</v>
          </cell>
        </row>
        <row r="968">
          <cell r="D968">
            <v>0</v>
          </cell>
          <cell r="I968">
            <v>8551.9</v>
          </cell>
          <cell r="L968">
            <v>0</v>
          </cell>
        </row>
        <row r="969">
          <cell r="D969">
            <v>0</v>
          </cell>
          <cell r="I969">
            <v>18564</v>
          </cell>
          <cell r="L969">
            <v>311438.08000000002</v>
          </cell>
        </row>
        <row r="970">
          <cell r="D970">
            <v>0</v>
          </cell>
          <cell r="I970">
            <v>3166.43</v>
          </cell>
          <cell r="L970">
            <v>9997</v>
          </cell>
        </row>
        <row r="971">
          <cell r="D971">
            <v>0</v>
          </cell>
          <cell r="I971">
            <v>95320.04</v>
          </cell>
          <cell r="L971">
            <v>434445.07</v>
          </cell>
        </row>
        <row r="972">
          <cell r="D972">
            <v>0</v>
          </cell>
          <cell r="I972">
            <v>2673.6</v>
          </cell>
          <cell r="L972">
            <v>1925.11</v>
          </cell>
        </row>
        <row r="973">
          <cell r="D973">
            <v>0</v>
          </cell>
          <cell r="I973">
            <v>3935</v>
          </cell>
          <cell r="L973">
            <v>257599.5</v>
          </cell>
        </row>
        <row r="974">
          <cell r="D974">
            <v>0</v>
          </cell>
          <cell r="I974">
            <v>149330.63</v>
          </cell>
          <cell r="L974">
            <v>337285.1</v>
          </cell>
        </row>
        <row r="975">
          <cell r="D975">
            <v>0</v>
          </cell>
          <cell r="I975">
            <v>3346.84</v>
          </cell>
          <cell r="L975">
            <v>53540.160000000003</v>
          </cell>
        </row>
        <row r="976">
          <cell r="D976">
            <v>0</v>
          </cell>
          <cell r="I976">
            <v>0</v>
          </cell>
          <cell r="L976">
            <v>0</v>
          </cell>
        </row>
        <row r="977">
          <cell r="D977">
            <v>0</v>
          </cell>
          <cell r="I977">
            <v>1879626.57</v>
          </cell>
          <cell r="L977">
            <v>5294283.82</v>
          </cell>
        </row>
        <row r="978">
          <cell r="D978">
            <v>0</v>
          </cell>
          <cell r="I978">
            <v>0</v>
          </cell>
          <cell r="L978">
            <v>0</v>
          </cell>
        </row>
        <row r="979">
          <cell r="D979">
            <v>0</v>
          </cell>
          <cell r="I979">
            <v>7568460.5300000003</v>
          </cell>
          <cell r="L979">
            <v>10556291.91</v>
          </cell>
        </row>
        <row r="980">
          <cell r="D980">
            <v>0</v>
          </cell>
          <cell r="I980">
            <v>56705.27</v>
          </cell>
          <cell r="L980">
            <v>58417</v>
          </cell>
        </row>
        <row r="981">
          <cell r="D981">
            <v>0</v>
          </cell>
          <cell r="I981">
            <v>0</v>
          </cell>
          <cell r="L981">
            <v>0</v>
          </cell>
        </row>
        <row r="982">
          <cell r="D982">
            <v>0</v>
          </cell>
          <cell r="I982">
            <v>16386354.07</v>
          </cell>
          <cell r="L982">
            <v>20377331.66</v>
          </cell>
        </row>
        <row r="983">
          <cell r="D983">
            <v>0</v>
          </cell>
          <cell r="I983">
            <v>1473399.84</v>
          </cell>
          <cell r="L983">
            <v>1780995.06</v>
          </cell>
        </row>
        <row r="984">
          <cell r="D984">
            <v>0</v>
          </cell>
          <cell r="I984">
            <v>5974.1</v>
          </cell>
          <cell r="L984">
            <v>352256.58</v>
          </cell>
        </row>
        <row r="985">
          <cell r="D985">
            <v>0</v>
          </cell>
          <cell r="I985">
            <v>585833.29</v>
          </cell>
          <cell r="L985">
            <v>40987.19</v>
          </cell>
        </row>
        <row r="986">
          <cell r="D986">
            <v>0</v>
          </cell>
          <cell r="I986">
            <v>74281.56</v>
          </cell>
          <cell r="L986">
            <v>110498.09</v>
          </cell>
        </row>
        <row r="987">
          <cell r="D987">
            <v>0</v>
          </cell>
          <cell r="I987">
            <v>0</v>
          </cell>
          <cell r="L987">
            <v>2125</v>
          </cell>
        </row>
        <row r="988">
          <cell r="D988">
            <v>0</v>
          </cell>
          <cell r="I988">
            <v>1062949.98</v>
          </cell>
          <cell r="L988">
            <v>651676.71</v>
          </cell>
        </row>
        <row r="989">
          <cell r="D989">
            <v>0</v>
          </cell>
          <cell r="I989">
            <v>1519871.4</v>
          </cell>
          <cell r="L989">
            <v>2371982.91</v>
          </cell>
        </row>
        <row r="990">
          <cell r="D990">
            <v>0</v>
          </cell>
          <cell r="I990">
            <v>0</v>
          </cell>
          <cell r="L990">
            <v>23612.5</v>
          </cell>
        </row>
        <row r="991">
          <cell r="D991">
            <v>0</v>
          </cell>
          <cell r="I991">
            <v>190</v>
          </cell>
          <cell r="L991">
            <v>0</v>
          </cell>
        </row>
        <row r="992">
          <cell r="D992">
            <v>0</v>
          </cell>
          <cell r="I992">
            <v>0</v>
          </cell>
          <cell r="L992">
            <v>0</v>
          </cell>
        </row>
        <row r="993">
          <cell r="D993">
            <v>0</v>
          </cell>
          <cell r="I993">
            <v>76609.53</v>
          </cell>
          <cell r="L993">
            <v>5344</v>
          </cell>
        </row>
        <row r="994">
          <cell r="D994">
            <v>0</v>
          </cell>
          <cell r="I994">
            <v>0</v>
          </cell>
          <cell r="L994">
            <v>700</v>
          </cell>
        </row>
        <row r="995">
          <cell r="D995">
            <v>0</v>
          </cell>
          <cell r="I995">
            <v>0</v>
          </cell>
          <cell r="L995">
            <v>0</v>
          </cell>
        </row>
        <row r="996">
          <cell r="D996">
            <v>0</v>
          </cell>
          <cell r="I996">
            <v>0</v>
          </cell>
          <cell r="L996">
            <v>0</v>
          </cell>
        </row>
        <row r="997">
          <cell r="D997">
            <v>0</v>
          </cell>
          <cell r="I997">
            <v>6480</v>
          </cell>
          <cell r="L997">
            <v>0</v>
          </cell>
        </row>
        <row r="998">
          <cell r="D998">
            <v>0</v>
          </cell>
          <cell r="I998">
            <v>0</v>
          </cell>
          <cell r="L998">
            <v>0</v>
          </cell>
        </row>
        <row r="999">
          <cell r="D999">
            <v>0</v>
          </cell>
          <cell r="I999">
            <v>18679.41</v>
          </cell>
          <cell r="L999">
            <v>2809.66</v>
          </cell>
        </row>
        <row r="1000">
          <cell r="D1000">
            <v>0</v>
          </cell>
          <cell r="I1000">
            <v>120186.12</v>
          </cell>
          <cell r="L1000">
            <v>61120</v>
          </cell>
        </row>
        <row r="1001">
          <cell r="D1001">
            <v>0</v>
          </cell>
          <cell r="I1001">
            <v>0</v>
          </cell>
          <cell r="L1001">
            <v>0</v>
          </cell>
        </row>
        <row r="1002">
          <cell r="D1002">
            <v>0</v>
          </cell>
          <cell r="I1002">
            <v>0</v>
          </cell>
          <cell r="L1002">
            <v>0</v>
          </cell>
        </row>
        <row r="1003">
          <cell r="D1003">
            <v>0</v>
          </cell>
          <cell r="I1003">
            <v>0</v>
          </cell>
          <cell r="L1003">
            <v>0</v>
          </cell>
        </row>
        <row r="1004">
          <cell r="D1004">
            <v>0</v>
          </cell>
          <cell r="I1004">
            <v>2250</v>
          </cell>
          <cell r="L1004">
            <v>0</v>
          </cell>
        </row>
        <row r="1005">
          <cell r="D1005">
            <v>0</v>
          </cell>
          <cell r="I1005">
            <v>0</v>
          </cell>
          <cell r="L1005">
            <v>0</v>
          </cell>
        </row>
        <row r="1006">
          <cell r="D1006">
            <v>0</v>
          </cell>
          <cell r="I1006">
            <v>41085</v>
          </cell>
          <cell r="L1006">
            <v>46626</v>
          </cell>
        </row>
        <row r="1007">
          <cell r="D1007">
            <v>0</v>
          </cell>
          <cell r="I1007">
            <v>0</v>
          </cell>
          <cell r="L1007">
            <v>5020</v>
          </cell>
        </row>
        <row r="1008">
          <cell r="D1008">
            <v>0</v>
          </cell>
          <cell r="I1008">
            <v>142.06</v>
          </cell>
          <cell r="L1008">
            <v>640</v>
          </cell>
        </row>
        <row r="1009">
          <cell r="D1009">
            <v>0</v>
          </cell>
          <cell r="I1009">
            <v>18534.77</v>
          </cell>
          <cell r="L1009">
            <v>32306.07</v>
          </cell>
        </row>
        <row r="1010">
          <cell r="D1010">
            <v>0</v>
          </cell>
          <cell r="I1010">
            <v>0</v>
          </cell>
          <cell r="L1010">
            <v>0</v>
          </cell>
        </row>
        <row r="1011">
          <cell r="D1011">
            <v>0</v>
          </cell>
          <cell r="I1011">
            <v>27969.45</v>
          </cell>
          <cell r="L1011">
            <v>24904.62</v>
          </cell>
        </row>
        <row r="1012">
          <cell r="D1012">
            <v>0</v>
          </cell>
          <cell r="I1012">
            <v>755849</v>
          </cell>
          <cell r="L1012">
            <v>817679.48</v>
          </cell>
        </row>
        <row r="1013">
          <cell r="D1013">
            <v>0</v>
          </cell>
          <cell r="I1013">
            <v>0</v>
          </cell>
          <cell r="L1013">
            <v>0</v>
          </cell>
        </row>
        <row r="1014">
          <cell r="D1014">
            <v>0</v>
          </cell>
          <cell r="I1014">
            <v>221750</v>
          </cell>
          <cell r="L1014">
            <v>450455.68</v>
          </cell>
        </row>
        <row r="1015">
          <cell r="D1015">
            <v>0</v>
          </cell>
          <cell r="I1015">
            <v>253835</v>
          </cell>
          <cell r="L1015">
            <v>635964.1</v>
          </cell>
        </row>
        <row r="1016">
          <cell r="D1016">
            <v>0</v>
          </cell>
          <cell r="I1016">
            <v>462623</v>
          </cell>
          <cell r="L1016">
            <v>950345.02</v>
          </cell>
        </row>
        <row r="1017">
          <cell r="D1017">
            <v>0</v>
          </cell>
          <cell r="I1017">
            <v>0</v>
          </cell>
          <cell r="L1017">
            <v>216931.53</v>
          </cell>
        </row>
        <row r="1018">
          <cell r="D1018">
            <v>0</v>
          </cell>
          <cell r="I1018">
            <v>70481</v>
          </cell>
          <cell r="L1018">
            <v>0</v>
          </cell>
        </row>
        <row r="1019">
          <cell r="D1019">
            <v>0</v>
          </cell>
          <cell r="I1019">
            <v>31800</v>
          </cell>
          <cell r="L1019">
            <v>82482.649999999994</v>
          </cell>
        </row>
        <row r="1020">
          <cell r="D1020">
            <v>0</v>
          </cell>
          <cell r="I1020">
            <v>28072.03</v>
          </cell>
          <cell r="L1020">
            <v>34493.64</v>
          </cell>
        </row>
        <row r="1021">
          <cell r="D1021">
            <v>0</v>
          </cell>
          <cell r="I1021">
            <v>79533</v>
          </cell>
          <cell r="L1021">
            <v>187842.69</v>
          </cell>
        </row>
        <row r="1022">
          <cell r="D1022">
            <v>0</v>
          </cell>
          <cell r="I1022">
            <v>0</v>
          </cell>
          <cell r="L1022">
            <v>0</v>
          </cell>
        </row>
        <row r="1023">
          <cell r="D1023">
            <v>0</v>
          </cell>
          <cell r="I1023">
            <v>0</v>
          </cell>
          <cell r="L1023">
            <v>0</v>
          </cell>
        </row>
        <row r="1024">
          <cell r="D1024">
            <v>0</v>
          </cell>
          <cell r="I1024">
            <v>0</v>
          </cell>
          <cell r="L1024">
            <v>0</v>
          </cell>
        </row>
        <row r="1025">
          <cell r="D1025">
            <v>0</v>
          </cell>
          <cell r="I1025">
            <v>0</v>
          </cell>
          <cell r="L1025">
            <v>0</v>
          </cell>
        </row>
        <row r="1026">
          <cell r="D1026">
            <v>0</v>
          </cell>
          <cell r="I1026">
            <v>0</v>
          </cell>
          <cell r="L1026">
            <v>0</v>
          </cell>
        </row>
        <row r="1027">
          <cell r="D1027">
            <v>0</v>
          </cell>
          <cell r="I1027">
            <v>568500</v>
          </cell>
          <cell r="L1027">
            <v>0</v>
          </cell>
        </row>
        <row r="1028">
          <cell r="D1028">
            <v>0</v>
          </cell>
          <cell r="I1028">
            <v>1678908</v>
          </cell>
          <cell r="L1028">
            <v>3058904.3</v>
          </cell>
        </row>
        <row r="1029">
          <cell r="D1029">
            <v>0</v>
          </cell>
          <cell r="I1029">
            <v>284250</v>
          </cell>
          <cell r="L1029">
            <v>0</v>
          </cell>
        </row>
        <row r="1030">
          <cell r="D1030">
            <v>0</v>
          </cell>
          <cell r="I1030">
            <v>0</v>
          </cell>
          <cell r="L1030">
            <v>0</v>
          </cell>
        </row>
        <row r="1031">
          <cell r="D1031">
            <v>0</v>
          </cell>
          <cell r="I1031">
            <v>0</v>
          </cell>
          <cell r="L1031">
            <v>20000</v>
          </cell>
        </row>
        <row r="1032">
          <cell r="D1032">
            <v>0</v>
          </cell>
          <cell r="I1032">
            <v>20100</v>
          </cell>
          <cell r="L1032">
            <v>173600</v>
          </cell>
        </row>
        <row r="1033">
          <cell r="D1033">
            <v>0</v>
          </cell>
          <cell r="I1033">
            <v>0</v>
          </cell>
          <cell r="L1033">
            <v>26000</v>
          </cell>
        </row>
        <row r="1034">
          <cell r="D1034">
            <v>0</v>
          </cell>
          <cell r="I1034">
            <v>10000</v>
          </cell>
          <cell r="L1034">
            <v>0</v>
          </cell>
        </row>
        <row r="1035">
          <cell r="D1035">
            <v>0</v>
          </cell>
          <cell r="I1035">
            <v>0</v>
          </cell>
          <cell r="L1035">
            <v>22000</v>
          </cell>
        </row>
        <row r="1036">
          <cell r="D1036">
            <v>0</v>
          </cell>
          <cell r="I1036">
            <v>327966.67</v>
          </cell>
          <cell r="L1036">
            <v>284000</v>
          </cell>
        </row>
        <row r="1037">
          <cell r="D1037">
            <v>0</v>
          </cell>
          <cell r="I1037">
            <v>0</v>
          </cell>
          <cell r="L1037">
            <v>0</v>
          </cell>
        </row>
        <row r="1038">
          <cell r="D1038">
            <v>0</v>
          </cell>
          <cell r="I1038">
            <v>831000</v>
          </cell>
          <cell r="L1038">
            <v>0</v>
          </cell>
        </row>
        <row r="1039">
          <cell r="D1039">
            <v>0</v>
          </cell>
          <cell r="I1039">
            <v>46800</v>
          </cell>
          <cell r="L1039">
            <v>54600</v>
          </cell>
        </row>
        <row r="1040">
          <cell r="D1040">
            <v>0</v>
          </cell>
          <cell r="I1040">
            <v>1037000</v>
          </cell>
          <cell r="L1040">
            <v>1682100</v>
          </cell>
        </row>
        <row r="1041">
          <cell r="D1041">
            <v>0</v>
          </cell>
          <cell r="I1041">
            <v>0</v>
          </cell>
          <cell r="L1041">
            <v>0</v>
          </cell>
        </row>
        <row r="1042">
          <cell r="D1042">
            <v>0</v>
          </cell>
          <cell r="I1042">
            <v>0</v>
          </cell>
          <cell r="L1042">
            <v>0</v>
          </cell>
        </row>
        <row r="1043">
          <cell r="D1043">
            <v>0</v>
          </cell>
          <cell r="I1043">
            <v>0</v>
          </cell>
          <cell r="L1043">
            <v>0</v>
          </cell>
        </row>
        <row r="1044">
          <cell r="D1044">
            <v>0</v>
          </cell>
          <cell r="I1044">
            <v>0</v>
          </cell>
          <cell r="L1044">
            <v>0</v>
          </cell>
        </row>
        <row r="1045">
          <cell r="D1045">
            <v>0</v>
          </cell>
          <cell r="I1045">
            <v>4802674.3</v>
          </cell>
          <cell r="L1045">
            <v>6255446.96</v>
          </cell>
        </row>
        <row r="1046">
          <cell r="D1046">
            <v>0</v>
          </cell>
          <cell r="I1046">
            <v>21727</v>
          </cell>
          <cell r="L1046">
            <v>31068</v>
          </cell>
        </row>
        <row r="1047">
          <cell r="D1047">
            <v>0</v>
          </cell>
          <cell r="I1047">
            <v>0</v>
          </cell>
          <cell r="L1047">
            <v>851.25</v>
          </cell>
        </row>
        <row r="1048">
          <cell r="D1048">
            <v>0</v>
          </cell>
          <cell r="I1048">
            <v>2664</v>
          </cell>
          <cell r="L1048">
            <v>37607.58</v>
          </cell>
        </row>
        <row r="1049">
          <cell r="D1049">
            <v>0</v>
          </cell>
          <cell r="I1049">
            <v>0</v>
          </cell>
          <cell r="L1049">
            <v>141.68</v>
          </cell>
        </row>
        <row r="1050">
          <cell r="D1050">
            <v>0</v>
          </cell>
          <cell r="I1050">
            <v>0</v>
          </cell>
          <cell r="L1050">
            <v>178.4</v>
          </cell>
        </row>
        <row r="1051">
          <cell r="D1051">
            <v>0</v>
          </cell>
          <cell r="I1051">
            <v>0</v>
          </cell>
          <cell r="L1051">
            <v>42189.89</v>
          </cell>
        </row>
        <row r="1052">
          <cell r="D1052">
            <v>0</v>
          </cell>
          <cell r="I1052">
            <v>0</v>
          </cell>
          <cell r="L1052">
            <v>289.2</v>
          </cell>
        </row>
        <row r="1053">
          <cell r="D1053">
            <v>0</v>
          </cell>
          <cell r="I1053">
            <v>0</v>
          </cell>
          <cell r="L1053">
            <v>658.9</v>
          </cell>
        </row>
        <row r="1054">
          <cell r="D1054">
            <v>0</v>
          </cell>
          <cell r="I1054">
            <v>0</v>
          </cell>
          <cell r="L1054">
            <v>2442.02</v>
          </cell>
        </row>
        <row r="1055">
          <cell r="D1055">
            <v>0</v>
          </cell>
          <cell r="I1055">
            <v>0</v>
          </cell>
          <cell r="L1055">
            <v>705</v>
          </cell>
        </row>
        <row r="1056">
          <cell r="D1056">
            <v>0</v>
          </cell>
          <cell r="I1056">
            <v>0</v>
          </cell>
          <cell r="L1056">
            <v>4101.82</v>
          </cell>
        </row>
        <row r="1057">
          <cell r="D1057">
            <v>0</v>
          </cell>
          <cell r="I1057">
            <v>0</v>
          </cell>
          <cell r="L1057">
            <v>566.5</v>
          </cell>
        </row>
        <row r="1058">
          <cell r="D1058">
            <v>0</v>
          </cell>
          <cell r="I1058">
            <v>0</v>
          </cell>
          <cell r="L1058">
            <v>64835.79</v>
          </cell>
        </row>
        <row r="1059">
          <cell r="D1059">
            <v>0</v>
          </cell>
          <cell r="I1059">
            <v>0</v>
          </cell>
          <cell r="L1059">
            <v>14.92</v>
          </cell>
        </row>
        <row r="1060">
          <cell r="D1060">
            <v>0</v>
          </cell>
          <cell r="I1060">
            <v>0</v>
          </cell>
          <cell r="L1060">
            <v>370471.36</v>
          </cell>
        </row>
        <row r="1061">
          <cell r="D1061">
            <v>0</v>
          </cell>
          <cell r="I1061">
            <v>0</v>
          </cell>
          <cell r="L1061">
            <v>12527.78</v>
          </cell>
        </row>
        <row r="1062">
          <cell r="D1062">
            <v>0</v>
          </cell>
          <cell r="I1062">
            <v>0</v>
          </cell>
          <cell r="L1062">
            <v>297.92</v>
          </cell>
        </row>
        <row r="1063">
          <cell r="D1063">
            <v>0</v>
          </cell>
          <cell r="I1063">
            <v>0</v>
          </cell>
          <cell r="L1063">
            <v>25565.8</v>
          </cell>
        </row>
        <row r="1064">
          <cell r="D1064">
            <v>0</v>
          </cell>
          <cell r="I1064">
            <v>0</v>
          </cell>
          <cell r="L1064">
            <v>6459.42</v>
          </cell>
        </row>
        <row r="1065">
          <cell r="D1065">
            <v>0</v>
          </cell>
          <cell r="I1065">
            <v>0</v>
          </cell>
          <cell r="L1065">
            <v>675690.71</v>
          </cell>
        </row>
        <row r="1066">
          <cell r="D1066">
            <v>0</v>
          </cell>
          <cell r="I1066">
            <v>0</v>
          </cell>
          <cell r="L1066">
            <v>1626370.05</v>
          </cell>
        </row>
        <row r="1067">
          <cell r="D1067">
            <v>0</v>
          </cell>
          <cell r="I1067">
            <v>0</v>
          </cell>
          <cell r="L1067">
            <v>131828.72</v>
          </cell>
        </row>
        <row r="1068">
          <cell r="D1068">
            <v>0</v>
          </cell>
          <cell r="I1068">
            <v>0</v>
          </cell>
          <cell r="L1068">
            <v>2334251.73</v>
          </cell>
        </row>
        <row r="1069">
          <cell r="D1069">
            <v>0</v>
          </cell>
          <cell r="I1069">
            <v>0</v>
          </cell>
          <cell r="L1069">
            <v>149326.75</v>
          </cell>
        </row>
        <row r="1070">
          <cell r="D1070">
            <v>0</v>
          </cell>
          <cell r="I1070">
            <v>0</v>
          </cell>
          <cell r="L1070">
            <v>787.5</v>
          </cell>
        </row>
        <row r="1071">
          <cell r="D1071">
            <v>0</v>
          </cell>
          <cell r="I1071">
            <v>0</v>
          </cell>
          <cell r="L1071">
            <v>59383.44</v>
          </cell>
        </row>
        <row r="1072">
          <cell r="D1072">
            <v>0</v>
          </cell>
          <cell r="I1072">
            <v>0</v>
          </cell>
          <cell r="L1072">
            <v>58322.58</v>
          </cell>
        </row>
        <row r="1073">
          <cell r="D1073">
            <v>0</v>
          </cell>
          <cell r="I1073">
            <v>0</v>
          </cell>
          <cell r="L1073">
            <v>1878.88</v>
          </cell>
        </row>
        <row r="1074">
          <cell r="D1074">
            <v>0</v>
          </cell>
          <cell r="I1074">
            <v>0</v>
          </cell>
          <cell r="L1074">
            <v>360092.92</v>
          </cell>
        </row>
        <row r="1075">
          <cell r="D1075">
            <v>0</v>
          </cell>
          <cell r="I1075">
            <v>8852632.0999999996</v>
          </cell>
          <cell r="L1075">
            <v>7919757.1399999997</v>
          </cell>
        </row>
        <row r="1076">
          <cell r="D1076">
            <v>0</v>
          </cell>
          <cell r="I1076">
            <v>0</v>
          </cell>
          <cell r="L1076">
            <v>1418.79</v>
          </cell>
        </row>
        <row r="1077">
          <cell r="D1077">
            <v>0</v>
          </cell>
          <cell r="I1077">
            <v>0</v>
          </cell>
          <cell r="L1077">
            <v>1532405.18</v>
          </cell>
        </row>
        <row r="1078">
          <cell r="D1078">
            <v>0</v>
          </cell>
          <cell r="I1078">
            <v>109527.51</v>
          </cell>
          <cell r="L1078">
            <v>110563.56</v>
          </cell>
        </row>
        <row r="1079">
          <cell r="D1079">
            <v>0</v>
          </cell>
          <cell r="I1079">
            <v>0</v>
          </cell>
          <cell r="L1079">
            <v>0</v>
          </cell>
        </row>
        <row r="1080">
          <cell r="D1080">
            <v>0</v>
          </cell>
          <cell r="I1080">
            <v>2285894.17</v>
          </cell>
          <cell r="L1080">
            <v>1983194.68</v>
          </cell>
        </row>
        <row r="1081">
          <cell r="D1081">
            <v>0</v>
          </cell>
          <cell r="I1081">
            <v>0</v>
          </cell>
          <cell r="L1081">
            <v>185913.07</v>
          </cell>
        </row>
        <row r="1082">
          <cell r="D1082">
            <v>0</v>
          </cell>
          <cell r="I1082">
            <v>0</v>
          </cell>
          <cell r="L1082">
            <v>9108.7099999999991</v>
          </cell>
        </row>
        <row r="1083">
          <cell r="D1083">
            <v>0</v>
          </cell>
          <cell r="I1083">
            <v>0</v>
          </cell>
          <cell r="L1083">
            <v>20657.5</v>
          </cell>
        </row>
        <row r="1084">
          <cell r="D1084">
            <v>0</v>
          </cell>
          <cell r="I1084">
            <v>0</v>
          </cell>
          <cell r="L1084">
            <v>115119.33</v>
          </cell>
        </row>
        <row r="1085">
          <cell r="D1085">
            <v>0</v>
          </cell>
          <cell r="I1085">
            <v>0</v>
          </cell>
          <cell r="L1085">
            <v>0</v>
          </cell>
        </row>
        <row r="1086">
          <cell r="D1086">
            <v>0</v>
          </cell>
          <cell r="I1086">
            <v>401810.52</v>
          </cell>
          <cell r="L1086">
            <v>797208.34</v>
          </cell>
        </row>
        <row r="1087">
          <cell r="D1087">
            <v>0</v>
          </cell>
          <cell r="I1087">
            <v>1050317.26</v>
          </cell>
          <cell r="L1087">
            <v>1099144.42</v>
          </cell>
        </row>
        <row r="1088">
          <cell r="D1088">
            <v>0</v>
          </cell>
          <cell r="I1088">
            <v>1877874.18</v>
          </cell>
          <cell r="L1088">
            <v>1903171.81</v>
          </cell>
        </row>
        <row r="1089">
          <cell r="D1089">
            <v>0</v>
          </cell>
          <cell r="I1089">
            <v>1681762.08</v>
          </cell>
          <cell r="L1089">
            <v>1774800.36</v>
          </cell>
        </row>
        <row r="1090">
          <cell r="D1090">
            <v>0</v>
          </cell>
          <cell r="I1090">
            <v>649455.29</v>
          </cell>
          <cell r="L1090">
            <v>784044.09</v>
          </cell>
        </row>
        <row r="1091">
          <cell r="D1091">
            <v>0</v>
          </cell>
          <cell r="I1091">
            <v>0</v>
          </cell>
          <cell r="L1091">
            <v>0</v>
          </cell>
        </row>
        <row r="1092">
          <cell r="D1092">
            <v>0</v>
          </cell>
          <cell r="I1092">
            <v>299185.86</v>
          </cell>
          <cell r="L1092">
            <v>380071.83</v>
          </cell>
        </row>
        <row r="1093">
          <cell r="D1093">
            <v>0</v>
          </cell>
          <cell r="I1093">
            <v>0</v>
          </cell>
          <cell r="L1093">
            <v>16080.71</v>
          </cell>
        </row>
        <row r="1094">
          <cell r="D1094">
            <v>0</v>
          </cell>
          <cell r="I1094">
            <v>0</v>
          </cell>
          <cell r="L1094">
            <v>0</v>
          </cell>
        </row>
        <row r="1095">
          <cell r="D1095">
            <v>0</v>
          </cell>
          <cell r="I1095">
            <v>94.69</v>
          </cell>
          <cell r="L1095">
            <v>1163.2</v>
          </cell>
        </row>
        <row r="1096">
          <cell r="D1096">
            <v>0</v>
          </cell>
          <cell r="I1096">
            <v>0</v>
          </cell>
          <cell r="L1096">
            <v>1011.53</v>
          </cell>
        </row>
        <row r="1097">
          <cell r="D1097">
            <v>0</v>
          </cell>
          <cell r="I1097">
            <v>89998.85</v>
          </cell>
          <cell r="L1097">
            <v>115892.34</v>
          </cell>
        </row>
        <row r="1098">
          <cell r="D1098">
            <v>0</v>
          </cell>
          <cell r="I1098">
            <v>0</v>
          </cell>
          <cell r="L1098">
            <v>3371.65</v>
          </cell>
        </row>
        <row r="1099">
          <cell r="D1099">
            <v>0</v>
          </cell>
          <cell r="I1099">
            <v>0</v>
          </cell>
          <cell r="L1099">
            <v>0</v>
          </cell>
        </row>
        <row r="1100">
          <cell r="D1100">
            <v>0</v>
          </cell>
          <cell r="I1100">
            <v>33728.53</v>
          </cell>
          <cell r="L1100">
            <v>33636.370000000003</v>
          </cell>
        </row>
        <row r="1101">
          <cell r="D1101">
            <v>0</v>
          </cell>
          <cell r="I1101">
            <v>0</v>
          </cell>
          <cell r="L1101">
            <v>0</v>
          </cell>
        </row>
        <row r="1102">
          <cell r="D1102">
            <v>0</v>
          </cell>
          <cell r="I1102">
            <v>6169198.1200000001</v>
          </cell>
          <cell r="L1102">
            <v>5436028.8899999997</v>
          </cell>
        </row>
        <row r="1103">
          <cell r="D1103">
            <v>0</v>
          </cell>
          <cell r="I1103">
            <v>0</v>
          </cell>
          <cell r="L1103">
            <v>1292009.45</v>
          </cell>
        </row>
        <row r="1104">
          <cell r="D1104">
            <v>0</v>
          </cell>
          <cell r="I1104">
            <v>0</v>
          </cell>
          <cell r="L1104">
            <v>234437.52</v>
          </cell>
        </row>
        <row r="1105">
          <cell r="D1105">
            <v>0</v>
          </cell>
          <cell r="I1105">
            <v>0</v>
          </cell>
          <cell r="L1105">
            <v>40794.17</v>
          </cell>
        </row>
        <row r="1106">
          <cell r="D1106">
            <v>0</v>
          </cell>
          <cell r="I1106">
            <v>0</v>
          </cell>
          <cell r="L1106">
            <v>35211.85</v>
          </cell>
        </row>
        <row r="1107">
          <cell r="D1107">
            <v>0</v>
          </cell>
          <cell r="I1107">
            <v>0</v>
          </cell>
          <cell r="L1107">
            <v>0</v>
          </cell>
        </row>
        <row r="1108">
          <cell r="D1108">
            <v>0</v>
          </cell>
          <cell r="I1108">
            <v>1122213.3700000001</v>
          </cell>
          <cell r="L1108">
            <v>2055341.83</v>
          </cell>
        </row>
        <row r="1109">
          <cell r="D1109">
            <v>0</v>
          </cell>
          <cell r="I1109">
            <v>0</v>
          </cell>
          <cell r="L1109">
            <v>0</v>
          </cell>
        </row>
        <row r="1110">
          <cell r="D1110">
            <v>0</v>
          </cell>
          <cell r="I1110">
            <v>10693481.49</v>
          </cell>
          <cell r="L1110">
            <v>10710375.109999999</v>
          </cell>
        </row>
        <row r="1111">
          <cell r="D1111">
            <v>0</v>
          </cell>
          <cell r="I1111">
            <v>0</v>
          </cell>
          <cell r="L1111">
            <v>0</v>
          </cell>
        </row>
        <row r="1112">
          <cell r="D1112">
            <v>0</v>
          </cell>
          <cell r="I1112">
            <v>11476456.91</v>
          </cell>
          <cell r="L1112">
            <v>12279412.039999999</v>
          </cell>
        </row>
        <row r="1113">
          <cell r="D1113">
            <v>0</v>
          </cell>
          <cell r="I1113">
            <v>5063554.93</v>
          </cell>
          <cell r="L1113">
            <v>5402306.7199999997</v>
          </cell>
        </row>
        <row r="1114">
          <cell r="D1114">
            <v>0</v>
          </cell>
          <cell r="I1114">
            <v>1255495.49</v>
          </cell>
          <cell r="L1114">
            <v>1537330.2</v>
          </cell>
        </row>
        <row r="1115">
          <cell r="D1115">
            <v>0</v>
          </cell>
          <cell r="I1115">
            <v>2359979.15</v>
          </cell>
          <cell r="L1115">
            <v>3135454.81</v>
          </cell>
        </row>
        <row r="1116">
          <cell r="D1116">
            <v>0</v>
          </cell>
          <cell r="I1116">
            <v>0</v>
          </cell>
          <cell r="L1116">
            <v>0</v>
          </cell>
        </row>
        <row r="1117">
          <cell r="D1117">
            <v>0</v>
          </cell>
          <cell r="I1117">
            <v>12829685.369999999</v>
          </cell>
          <cell r="L1117">
            <v>7569344.3600000003</v>
          </cell>
        </row>
        <row r="1118">
          <cell r="D1118">
            <v>0</v>
          </cell>
          <cell r="I1118">
            <v>0</v>
          </cell>
          <cell r="L1118">
            <v>0</v>
          </cell>
        </row>
        <row r="1119">
          <cell r="D1119">
            <v>0</v>
          </cell>
          <cell r="I1119">
            <v>15113339.779999999</v>
          </cell>
          <cell r="L1119">
            <v>10374125.18</v>
          </cell>
        </row>
        <row r="1120">
          <cell r="D1120">
            <v>0</v>
          </cell>
          <cell r="I1120">
            <v>0</v>
          </cell>
          <cell r="L1120">
            <v>2359385.2200000002</v>
          </cell>
        </row>
        <row r="1121">
          <cell r="D1121">
            <v>0</v>
          </cell>
          <cell r="I1121">
            <v>0</v>
          </cell>
          <cell r="L1121">
            <v>2131.84</v>
          </cell>
        </row>
        <row r="1122">
          <cell r="D1122">
            <v>0</v>
          </cell>
          <cell r="I1122">
            <v>0</v>
          </cell>
          <cell r="L1122">
            <v>8120.49</v>
          </cell>
        </row>
        <row r="1123">
          <cell r="D1123">
            <v>0</v>
          </cell>
          <cell r="I1123">
            <v>0</v>
          </cell>
          <cell r="L1123">
            <v>0</v>
          </cell>
        </row>
        <row r="1124">
          <cell r="D1124">
            <v>0</v>
          </cell>
          <cell r="I1124">
            <v>798375.76</v>
          </cell>
          <cell r="L1124">
            <v>998094.27</v>
          </cell>
        </row>
        <row r="1125">
          <cell r="D1125">
            <v>0</v>
          </cell>
          <cell r="I1125">
            <v>0</v>
          </cell>
          <cell r="L1125">
            <v>1331.42</v>
          </cell>
        </row>
        <row r="1126">
          <cell r="D1126">
            <v>0</v>
          </cell>
          <cell r="I1126">
            <v>0</v>
          </cell>
          <cell r="L1126">
            <v>870.77</v>
          </cell>
        </row>
        <row r="1127">
          <cell r="D1127">
            <v>0</v>
          </cell>
          <cell r="I1127">
            <v>0</v>
          </cell>
          <cell r="L1127">
            <v>1674.52</v>
          </cell>
        </row>
        <row r="1128">
          <cell r="D1128">
            <v>0</v>
          </cell>
          <cell r="I1128">
            <v>0</v>
          </cell>
          <cell r="L1128">
            <v>0</v>
          </cell>
        </row>
        <row r="1129">
          <cell r="D1129">
            <v>0</v>
          </cell>
          <cell r="I1129">
            <v>56126.91</v>
          </cell>
          <cell r="L1129">
            <v>51566.57</v>
          </cell>
        </row>
        <row r="1130">
          <cell r="D1130">
            <v>0</v>
          </cell>
          <cell r="I1130">
            <v>0</v>
          </cell>
          <cell r="L1130">
            <v>0</v>
          </cell>
        </row>
        <row r="1131">
          <cell r="D1131">
            <v>0</v>
          </cell>
          <cell r="I1131">
            <v>74439.83</v>
          </cell>
          <cell r="L1131">
            <v>74709.81</v>
          </cell>
        </row>
        <row r="1132">
          <cell r="D1132">
            <v>0</v>
          </cell>
          <cell r="I1132">
            <v>0</v>
          </cell>
          <cell r="L1132">
            <v>0</v>
          </cell>
        </row>
        <row r="1133">
          <cell r="D1133">
            <v>0</v>
          </cell>
          <cell r="I1133">
            <v>56338.18</v>
          </cell>
          <cell r="L1133">
            <v>64736.79</v>
          </cell>
        </row>
        <row r="1134">
          <cell r="D1134">
            <v>0</v>
          </cell>
          <cell r="I1134">
            <v>5436.8</v>
          </cell>
          <cell r="L1134">
            <v>6228.48</v>
          </cell>
        </row>
        <row r="1135">
          <cell r="D1135">
            <v>0</v>
          </cell>
          <cell r="I1135">
            <v>1246.2</v>
          </cell>
          <cell r="L1135">
            <v>4599.32</v>
          </cell>
        </row>
        <row r="1136">
          <cell r="D1136">
            <v>0</v>
          </cell>
          <cell r="I1136">
            <v>0</v>
          </cell>
          <cell r="L1136">
            <v>0</v>
          </cell>
        </row>
        <row r="1137">
          <cell r="D1137">
            <v>0</v>
          </cell>
          <cell r="I1137">
            <v>594730.62</v>
          </cell>
          <cell r="L1137">
            <v>1203962.3</v>
          </cell>
        </row>
        <row r="1138">
          <cell r="D1138">
            <v>0</v>
          </cell>
          <cell r="I1138">
            <v>0</v>
          </cell>
          <cell r="L1138">
            <v>0</v>
          </cell>
        </row>
        <row r="1139">
          <cell r="D1139">
            <v>0</v>
          </cell>
          <cell r="I1139">
            <v>52257.82</v>
          </cell>
          <cell r="L1139">
            <v>117635.24</v>
          </cell>
        </row>
        <row r="1140">
          <cell r="D1140">
            <v>0</v>
          </cell>
          <cell r="I1140">
            <v>0</v>
          </cell>
          <cell r="L1140">
            <v>0</v>
          </cell>
        </row>
        <row r="1141">
          <cell r="D1141">
            <v>0</v>
          </cell>
          <cell r="I1141">
            <v>118815.23</v>
          </cell>
          <cell r="L1141">
            <v>109440.35</v>
          </cell>
        </row>
        <row r="1142">
          <cell r="D1142">
            <v>0</v>
          </cell>
          <cell r="I1142">
            <v>0</v>
          </cell>
          <cell r="L1142">
            <v>0</v>
          </cell>
        </row>
        <row r="1143">
          <cell r="D1143">
            <v>0</v>
          </cell>
          <cell r="I1143">
            <v>139910.24</v>
          </cell>
          <cell r="L1143">
            <v>167267.04</v>
          </cell>
        </row>
        <row r="1144">
          <cell r="D1144">
            <v>0</v>
          </cell>
          <cell r="I1144">
            <v>1034.45</v>
          </cell>
          <cell r="L1144">
            <v>0</v>
          </cell>
        </row>
        <row r="1145">
          <cell r="D1145">
            <v>0</v>
          </cell>
          <cell r="I1145">
            <v>832.15</v>
          </cell>
          <cell r="L1145">
            <v>2140.9899999999998</v>
          </cell>
        </row>
        <row r="1146">
          <cell r="D1146">
            <v>0</v>
          </cell>
          <cell r="I1146">
            <v>0</v>
          </cell>
          <cell r="L1146">
            <v>0</v>
          </cell>
        </row>
        <row r="1147">
          <cell r="D1147">
            <v>0</v>
          </cell>
          <cell r="I1147">
            <v>245700.75</v>
          </cell>
          <cell r="L1147">
            <v>218264.67</v>
          </cell>
        </row>
        <row r="1148">
          <cell r="D1148">
            <v>0</v>
          </cell>
          <cell r="I1148">
            <v>127525.07</v>
          </cell>
          <cell r="L1148">
            <v>69883.429999999993</v>
          </cell>
        </row>
        <row r="1149">
          <cell r="D1149">
            <v>0</v>
          </cell>
          <cell r="I1149">
            <v>863471.23</v>
          </cell>
          <cell r="L1149">
            <v>918405.25</v>
          </cell>
        </row>
        <row r="1150">
          <cell r="D1150">
            <v>0</v>
          </cell>
          <cell r="I1150">
            <v>0</v>
          </cell>
          <cell r="L1150">
            <v>0</v>
          </cell>
        </row>
        <row r="1151">
          <cell r="D1151">
            <v>0</v>
          </cell>
          <cell r="I1151">
            <v>1876853.29</v>
          </cell>
          <cell r="L1151">
            <v>3886661.17</v>
          </cell>
        </row>
        <row r="1152">
          <cell r="D1152">
            <v>0</v>
          </cell>
          <cell r="I1152">
            <v>0</v>
          </cell>
          <cell r="L1152">
            <v>181726.34</v>
          </cell>
        </row>
        <row r="1153">
          <cell r="D1153">
            <v>0</v>
          </cell>
          <cell r="I1153">
            <v>0</v>
          </cell>
          <cell r="L1153">
            <v>2273.5</v>
          </cell>
        </row>
        <row r="1154">
          <cell r="D1154">
            <v>0</v>
          </cell>
          <cell r="I1154">
            <v>0</v>
          </cell>
          <cell r="L1154">
            <v>367328.39</v>
          </cell>
        </row>
        <row r="1155">
          <cell r="D1155">
            <v>0</v>
          </cell>
          <cell r="I1155">
            <v>0</v>
          </cell>
          <cell r="L1155">
            <v>14268.19</v>
          </cell>
        </row>
        <row r="1156">
          <cell r="D1156">
            <v>0</v>
          </cell>
          <cell r="I1156">
            <v>0</v>
          </cell>
          <cell r="L1156">
            <v>0</v>
          </cell>
        </row>
        <row r="1157">
          <cell r="D1157">
            <v>0</v>
          </cell>
          <cell r="I1157">
            <v>213821.68</v>
          </cell>
          <cell r="L1157">
            <v>313084.96999999997</v>
          </cell>
        </row>
        <row r="1158">
          <cell r="D1158">
            <v>0</v>
          </cell>
          <cell r="I1158">
            <v>0</v>
          </cell>
          <cell r="L1158">
            <v>0</v>
          </cell>
        </row>
        <row r="1159">
          <cell r="D1159">
            <v>0</v>
          </cell>
          <cell r="I1159">
            <v>339926.57</v>
          </cell>
          <cell r="L1159">
            <v>658885.66</v>
          </cell>
        </row>
        <row r="1160">
          <cell r="D1160">
            <v>0</v>
          </cell>
          <cell r="I1160">
            <v>0</v>
          </cell>
          <cell r="L1160">
            <v>0</v>
          </cell>
        </row>
        <row r="1161">
          <cell r="D1161">
            <v>0</v>
          </cell>
          <cell r="I1161">
            <v>186402.72</v>
          </cell>
          <cell r="L1161">
            <v>210965.58</v>
          </cell>
        </row>
        <row r="1162">
          <cell r="D1162">
            <v>0</v>
          </cell>
          <cell r="I1162">
            <v>8424.51</v>
          </cell>
          <cell r="L1162">
            <v>8555.75</v>
          </cell>
        </row>
        <row r="1163">
          <cell r="D1163">
            <v>0</v>
          </cell>
          <cell r="I1163">
            <v>0</v>
          </cell>
          <cell r="L1163">
            <v>2475.21</v>
          </cell>
        </row>
        <row r="1164">
          <cell r="D1164">
            <v>0</v>
          </cell>
          <cell r="I1164">
            <v>0</v>
          </cell>
          <cell r="L1164">
            <v>4103.26</v>
          </cell>
        </row>
        <row r="1165">
          <cell r="D1165">
            <v>0</v>
          </cell>
          <cell r="I1165">
            <v>0</v>
          </cell>
          <cell r="L1165">
            <v>3497.9</v>
          </cell>
        </row>
        <row r="1166">
          <cell r="D1166">
            <v>0</v>
          </cell>
          <cell r="I1166">
            <v>0</v>
          </cell>
          <cell r="L1166">
            <v>3089.08</v>
          </cell>
        </row>
        <row r="1167">
          <cell r="D1167">
            <v>0</v>
          </cell>
          <cell r="I1167">
            <v>0</v>
          </cell>
          <cell r="L1167">
            <v>-5305.85</v>
          </cell>
        </row>
        <row r="1168">
          <cell r="D1168">
            <v>0</v>
          </cell>
          <cell r="I1168">
            <v>231.01</v>
          </cell>
          <cell r="L1168">
            <v>109891.74</v>
          </cell>
        </row>
        <row r="1169">
          <cell r="D1169">
            <v>0</v>
          </cell>
          <cell r="I1169">
            <v>315387.65000000002</v>
          </cell>
          <cell r="L1169">
            <v>19576.23</v>
          </cell>
        </row>
        <row r="1170">
          <cell r="D1170">
            <v>0</v>
          </cell>
          <cell r="I1170">
            <v>0</v>
          </cell>
          <cell r="L1170">
            <v>0</v>
          </cell>
        </row>
        <row r="1171">
          <cell r="D1171">
            <v>0</v>
          </cell>
          <cell r="I1171">
            <v>649290.59</v>
          </cell>
          <cell r="L1171">
            <v>384150.55</v>
          </cell>
        </row>
        <row r="1172">
          <cell r="D1172">
            <v>0</v>
          </cell>
          <cell r="I1172">
            <v>21507.59</v>
          </cell>
          <cell r="L1172">
            <v>747.66</v>
          </cell>
        </row>
        <row r="1173">
          <cell r="D1173">
            <v>0</v>
          </cell>
          <cell r="I1173">
            <v>5211.22</v>
          </cell>
          <cell r="L1173">
            <v>4428.04</v>
          </cell>
        </row>
        <row r="1174">
          <cell r="D1174">
            <v>0</v>
          </cell>
          <cell r="I1174">
            <v>0</v>
          </cell>
          <cell r="L1174">
            <v>0</v>
          </cell>
        </row>
        <row r="1175">
          <cell r="D1175">
            <v>0</v>
          </cell>
          <cell r="I1175">
            <v>4080</v>
          </cell>
          <cell r="L1175">
            <v>9136.82</v>
          </cell>
        </row>
        <row r="1176">
          <cell r="D1176">
            <v>0</v>
          </cell>
          <cell r="I1176">
            <v>24378.84</v>
          </cell>
          <cell r="L1176">
            <v>4116.83</v>
          </cell>
        </row>
        <row r="1177">
          <cell r="D1177">
            <v>0</v>
          </cell>
          <cell r="I1177">
            <v>0</v>
          </cell>
          <cell r="L1177">
            <v>40746.160000000003</v>
          </cell>
        </row>
        <row r="1178">
          <cell r="D1178">
            <v>0</v>
          </cell>
          <cell r="I1178">
            <v>8924.65</v>
          </cell>
          <cell r="L1178">
            <v>6475.68</v>
          </cell>
        </row>
        <row r="1179">
          <cell r="D1179">
            <v>0</v>
          </cell>
          <cell r="I1179">
            <v>4392.53</v>
          </cell>
          <cell r="L1179">
            <v>3601.02</v>
          </cell>
        </row>
        <row r="1180">
          <cell r="D1180">
            <v>0</v>
          </cell>
          <cell r="I1180">
            <v>48381.72</v>
          </cell>
          <cell r="L1180">
            <v>18594.64</v>
          </cell>
        </row>
        <row r="1181">
          <cell r="D1181">
            <v>0</v>
          </cell>
          <cell r="I1181">
            <v>0</v>
          </cell>
          <cell r="L1181">
            <v>0</v>
          </cell>
        </row>
        <row r="1182">
          <cell r="D1182">
            <v>0</v>
          </cell>
          <cell r="I1182">
            <v>238.79</v>
          </cell>
          <cell r="L1182">
            <v>0</v>
          </cell>
        </row>
        <row r="1183">
          <cell r="D1183">
            <v>0</v>
          </cell>
          <cell r="I1183">
            <v>1066.8399999999999</v>
          </cell>
          <cell r="L1183">
            <v>3479.97</v>
          </cell>
        </row>
        <row r="1184">
          <cell r="D1184">
            <v>0</v>
          </cell>
          <cell r="I1184">
            <v>0</v>
          </cell>
          <cell r="L1184">
            <v>1215.04</v>
          </cell>
        </row>
        <row r="1185">
          <cell r="D1185">
            <v>0</v>
          </cell>
          <cell r="I1185">
            <v>0</v>
          </cell>
          <cell r="L1185">
            <v>0</v>
          </cell>
        </row>
        <row r="1186">
          <cell r="D1186">
            <v>0</v>
          </cell>
          <cell r="I1186">
            <v>7102.8</v>
          </cell>
          <cell r="L1186">
            <v>6000.01</v>
          </cell>
        </row>
        <row r="1187">
          <cell r="D1187">
            <v>0</v>
          </cell>
          <cell r="I1187">
            <v>32552.3</v>
          </cell>
          <cell r="L1187">
            <v>0</v>
          </cell>
        </row>
        <row r="1188">
          <cell r="D1188">
            <v>0</v>
          </cell>
          <cell r="I1188">
            <v>16657.96</v>
          </cell>
          <cell r="L1188">
            <v>0</v>
          </cell>
        </row>
        <row r="1189">
          <cell r="D1189">
            <v>0</v>
          </cell>
          <cell r="I1189">
            <v>11962.58</v>
          </cell>
          <cell r="L1189">
            <v>2056.0700000000002</v>
          </cell>
        </row>
        <row r="1190">
          <cell r="D1190">
            <v>0</v>
          </cell>
          <cell r="I1190">
            <v>6377.35</v>
          </cell>
          <cell r="L1190">
            <v>12499.53</v>
          </cell>
        </row>
        <row r="1191">
          <cell r="D1191">
            <v>0</v>
          </cell>
          <cell r="I1191">
            <v>96.24</v>
          </cell>
          <cell r="L1191">
            <v>0</v>
          </cell>
        </row>
        <row r="1192">
          <cell r="D1192">
            <v>0</v>
          </cell>
          <cell r="I1192">
            <v>0</v>
          </cell>
          <cell r="L1192">
            <v>0</v>
          </cell>
        </row>
        <row r="1193">
          <cell r="D1193">
            <v>0</v>
          </cell>
          <cell r="I1193">
            <v>0</v>
          </cell>
          <cell r="L1193">
            <v>0</v>
          </cell>
        </row>
        <row r="1194">
          <cell r="D1194">
            <v>0</v>
          </cell>
          <cell r="I1194">
            <v>1200</v>
          </cell>
          <cell r="L1194">
            <v>0</v>
          </cell>
        </row>
        <row r="1195">
          <cell r="D1195">
            <v>0</v>
          </cell>
          <cell r="I1195">
            <v>204</v>
          </cell>
          <cell r="L1195">
            <v>0</v>
          </cell>
        </row>
        <row r="1196">
          <cell r="D1196">
            <v>0</v>
          </cell>
          <cell r="I1196">
            <v>2400</v>
          </cell>
          <cell r="L1196">
            <v>0</v>
          </cell>
        </row>
        <row r="1197">
          <cell r="D1197">
            <v>0</v>
          </cell>
          <cell r="I1197">
            <v>0</v>
          </cell>
          <cell r="L1197">
            <v>0</v>
          </cell>
        </row>
        <row r="1198">
          <cell r="D1198">
            <v>0</v>
          </cell>
          <cell r="I1198">
            <v>2410</v>
          </cell>
          <cell r="L1198">
            <v>0</v>
          </cell>
        </row>
        <row r="1199">
          <cell r="D1199">
            <v>0</v>
          </cell>
          <cell r="I1199">
            <v>0</v>
          </cell>
          <cell r="L1199">
            <v>1400</v>
          </cell>
        </row>
        <row r="1200">
          <cell r="D1200">
            <v>0</v>
          </cell>
          <cell r="I1200">
            <v>3000</v>
          </cell>
          <cell r="L1200">
            <v>5735</v>
          </cell>
        </row>
        <row r="1201">
          <cell r="D1201">
            <v>0</v>
          </cell>
          <cell r="I1201">
            <v>0</v>
          </cell>
          <cell r="L1201">
            <v>0</v>
          </cell>
        </row>
        <row r="1202">
          <cell r="D1202">
            <v>0</v>
          </cell>
          <cell r="I1202">
            <v>0</v>
          </cell>
          <cell r="L1202">
            <v>0</v>
          </cell>
        </row>
        <row r="1203">
          <cell r="D1203">
            <v>0</v>
          </cell>
          <cell r="I1203">
            <v>0</v>
          </cell>
          <cell r="L1203">
            <v>0</v>
          </cell>
        </row>
        <row r="1204">
          <cell r="D1204">
            <v>0</v>
          </cell>
          <cell r="I1204">
            <v>270</v>
          </cell>
          <cell r="L1204">
            <v>0</v>
          </cell>
        </row>
        <row r="1205">
          <cell r="D1205">
            <v>0</v>
          </cell>
          <cell r="I1205">
            <v>0</v>
          </cell>
          <cell r="L1205">
            <v>0</v>
          </cell>
        </row>
        <row r="1206">
          <cell r="D1206">
            <v>0</v>
          </cell>
          <cell r="I1206">
            <v>0</v>
          </cell>
          <cell r="L1206">
            <v>0</v>
          </cell>
        </row>
        <row r="1207">
          <cell r="D1207">
            <v>0</v>
          </cell>
          <cell r="I1207">
            <v>0</v>
          </cell>
          <cell r="L1207">
            <v>0</v>
          </cell>
        </row>
        <row r="1208">
          <cell r="D1208">
            <v>0</v>
          </cell>
          <cell r="I1208">
            <v>0</v>
          </cell>
          <cell r="L1208">
            <v>0</v>
          </cell>
        </row>
        <row r="1209">
          <cell r="D1209">
            <v>0</v>
          </cell>
          <cell r="I1209">
            <v>4123.72</v>
          </cell>
          <cell r="L1209">
            <v>0</v>
          </cell>
        </row>
        <row r="1210">
          <cell r="D1210">
            <v>0</v>
          </cell>
          <cell r="I1210">
            <v>19123.72</v>
          </cell>
          <cell r="L1210">
            <v>0</v>
          </cell>
        </row>
        <row r="1211">
          <cell r="D1211">
            <v>0</v>
          </cell>
          <cell r="I1211">
            <v>0</v>
          </cell>
          <cell r="L1211">
            <v>0</v>
          </cell>
        </row>
        <row r="1212">
          <cell r="D1212">
            <v>0</v>
          </cell>
          <cell r="I1212">
            <v>0</v>
          </cell>
          <cell r="L1212">
            <v>0</v>
          </cell>
        </row>
        <row r="1213">
          <cell r="D1213">
            <v>0</v>
          </cell>
          <cell r="I1213">
            <v>0</v>
          </cell>
          <cell r="L1213">
            <v>0</v>
          </cell>
        </row>
        <row r="1214">
          <cell r="D1214">
            <v>0</v>
          </cell>
          <cell r="I1214">
            <v>71467.740000000005</v>
          </cell>
          <cell r="L1214">
            <v>34322.269999999997</v>
          </cell>
        </row>
        <row r="1215">
          <cell r="D1215">
            <v>0</v>
          </cell>
          <cell r="I1215">
            <v>27748.85</v>
          </cell>
          <cell r="L1215">
            <v>23951.3</v>
          </cell>
        </row>
        <row r="1216">
          <cell r="D1216">
            <v>0</v>
          </cell>
          <cell r="I1216">
            <v>45028.32</v>
          </cell>
          <cell r="L1216">
            <v>39272.53</v>
          </cell>
        </row>
        <row r="1217">
          <cell r="D1217">
            <v>0</v>
          </cell>
          <cell r="I1217">
            <v>0</v>
          </cell>
          <cell r="L1217">
            <v>536.46</v>
          </cell>
        </row>
        <row r="1218">
          <cell r="D1218">
            <v>0</v>
          </cell>
          <cell r="I1218">
            <v>6138</v>
          </cell>
          <cell r="L1218">
            <v>20208.25</v>
          </cell>
        </row>
        <row r="1219">
          <cell r="D1219">
            <v>0</v>
          </cell>
          <cell r="I1219">
            <v>78315.86</v>
          </cell>
          <cell r="L1219">
            <v>77124.789999999994</v>
          </cell>
        </row>
        <row r="1220">
          <cell r="D1220">
            <v>0</v>
          </cell>
          <cell r="I1220">
            <v>0</v>
          </cell>
          <cell r="L1220">
            <v>0</v>
          </cell>
        </row>
        <row r="1221">
          <cell r="D1221">
            <v>0</v>
          </cell>
          <cell r="I1221">
            <v>56565.68</v>
          </cell>
          <cell r="L1221">
            <v>29798.51</v>
          </cell>
        </row>
        <row r="1222">
          <cell r="D1222">
            <v>0</v>
          </cell>
          <cell r="I1222">
            <v>34929.97</v>
          </cell>
          <cell r="L1222">
            <v>66141.100000000006</v>
          </cell>
        </row>
        <row r="1223">
          <cell r="D1223">
            <v>0</v>
          </cell>
          <cell r="I1223">
            <v>1220514.8600000001</v>
          </cell>
          <cell r="L1223">
            <v>1215324.93</v>
          </cell>
        </row>
        <row r="1224">
          <cell r="D1224">
            <v>0</v>
          </cell>
          <cell r="I1224">
            <v>4055.05</v>
          </cell>
          <cell r="L1224">
            <v>11355.51</v>
          </cell>
        </row>
        <row r="1225">
          <cell r="D1225">
            <v>0</v>
          </cell>
          <cell r="I1225">
            <v>0</v>
          </cell>
          <cell r="L1225">
            <v>58706.98</v>
          </cell>
        </row>
        <row r="1226">
          <cell r="D1226">
            <v>0</v>
          </cell>
          <cell r="I1226">
            <v>12656</v>
          </cell>
          <cell r="L1226">
            <v>26572.35</v>
          </cell>
        </row>
        <row r="1227">
          <cell r="D1227">
            <v>0</v>
          </cell>
          <cell r="I1227">
            <v>0</v>
          </cell>
          <cell r="L1227">
            <v>0</v>
          </cell>
        </row>
        <row r="1228">
          <cell r="D1228">
            <v>0</v>
          </cell>
          <cell r="I1228">
            <v>39277.47</v>
          </cell>
          <cell r="L1228">
            <v>17802.71</v>
          </cell>
        </row>
        <row r="1229">
          <cell r="D1229">
            <v>0</v>
          </cell>
          <cell r="I1229">
            <v>71710.960000000006</v>
          </cell>
          <cell r="L1229">
            <v>21845.31</v>
          </cell>
        </row>
        <row r="1230">
          <cell r="D1230">
            <v>0</v>
          </cell>
          <cell r="I1230">
            <v>14461.41</v>
          </cell>
          <cell r="L1230">
            <v>7854.75</v>
          </cell>
        </row>
        <row r="1231">
          <cell r="D1231">
            <v>0</v>
          </cell>
          <cell r="I1231">
            <v>0</v>
          </cell>
          <cell r="L1231">
            <v>0</v>
          </cell>
        </row>
        <row r="1232">
          <cell r="D1232">
            <v>0</v>
          </cell>
          <cell r="I1232">
            <v>33310.22</v>
          </cell>
          <cell r="L1232">
            <v>39427.29</v>
          </cell>
        </row>
        <row r="1233">
          <cell r="D1233">
            <v>0</v>
          </cell>
          <cell r="I1233">
            <v>0</v>
          </cell>
          <cell r="L1233">
            <v>3351.39</v>
          </cell>
        </row>
        <row r="1234">
          <cell r="D1234">
            <v>0</v>
          </cell>
          <cell r="I1234">
            <v>1534.5</v>
          </cell>
          <cell r="L1234">
            <v>0</v>
          </cell>
        </row>
        <row r="1235">
          <cell r="D1235">
            <v>0</v>
          </cell>
          <cell r="I1235">
            <v>253752.4</v>
          </cell>
          <cell r="L1235">
            <v>166900.66</v>
          </cell>
        </row>
        <row r="1236">
          <cell r="D1236">
            <v>0</v>
          </cell>
          <cell r="I1236">
            <v>1151.32</v>
          </cell>
          <cell r="L1236">
            <v>1777.07</v>
          </cell>
        </row>
        <row r="1237">
          <cell r="D1237">
            <v>0</v>
          </cell>
          <cell r="I1237">
            <v>0</v>
          </cell>
          <cell r="L1237">
            <v>0</v>
          </cell>
        </row>
        <row r="1238">
          <cell r="D1238">
            <v>0</v>
          </cell>
          <cell r="I1238">
            <v>1121.5</v>
          </cell>
          <cell r="L1238">
            <v>5139.2</v>
          </cell>
        </row>
        <row r="1239">
          <cell r="D1239">
            <v>0</v>
          </cell>
          <cell r="I1239">
            <v>1124</v>
          </cell>
          <cell r="L1239">
            <v>821</v>
          </cell>
        </row>
        <row r="1240">
          <cell r="D1240">
            <v>0</v>
          </cell>
          <cell r="I1240">
            <v>864</v>
          </cell>
          <cell r="L1240">
            <v>62</v>
          </cell>
        </row>
        <row r="1241">
          <cell r="D1241">
            <v>0</v>
          </cell>
          <cell r="I1241">
            <v>43</v>
          </cell>
          <cell r="L1241">
            <v>329</v>
          </cell>
        </row>
        <row r="1242">
          <cell r="D1242">
            <v>0</v>
          </cell>
          <cell r="I1242">
            <v>4149.6499999999996</v>
          </cell>
          <cell r="L1242">
            <v>0</v>
          </cell>
        </row>
        <row r="1243">
          <cell r="D1243">
            <v>0</v>
          </cell>
          <cell r="I1243">
            <v>30726.67</v>
          </cell>
          <cell r="L1243">
            <v>22913.73</v>
          </cell>
        </row>
        <row r="1244">
          <cell r="D1244">
            <v>0</v>
          </cell>
          <cell r="I1244">
            <v>8470.5499999999993</v>
          </cell>
          <cell r="L1244">
            <v>16712.330000000002</v>
          </cell>
        </row>
        <row r="1245">
          <cell r="D1245">
            <v>0</v>
          </cell>
          <cell r="I1245">
            <v>14460</v>
          </cell>
          <cell r="L1245">
            <v>17974</v>
          </cell>
        </row>
        <row r="1246">
          <cell r="D1246">
            <v>0</v>
          </cell>
          <cell r="I1246">
            <v>998</v>
          </cell>
          <cell r="L1246">
            <v>2756</v>
          </cell>
        </row>
        <row r="1247">
          <cell r="D1247">
            <v>0</v>
          </cell>
          <cell r="I1247">
            <v>0</v>
          </cell>
          <cell r="L1247">
            <v>323</v>
          </cell>
        </row>
        <row r="1248">
          <cell r="D1248">
            <v>0</v>
          </cell>
          <cell r="I1248">
            <v>0</v>
          </cell>
          <cell r="L1248">
            <v>0</v>
          </cell>
        </row>
        <row r="1249">
          <cell r="D1249">
            <v>0</v>
          </cell>
          <cell r="I1249">
            <v>186.59</v>
          </cell>
          <cell r="L1249">
            <v>8.7799999999999994</v>
          </cell>
        </row>
        <row r="1250">
          <cell r="D1250">
            <v>0</v>
          </cell>
          <cell r="I1250">
            <v>600.08000000000004</v>
          </cell>
          <cell r="L1250">
            <v>25.83</v>
          </cell>
        </row>
        <row r="1251">
          <cell r="D1251">
            <v>0</v>
          </cell>
          <cell r="I1251">
            <v>0</v>
          </cell>
          <cell r="L1251">
            <v>7725</v>
          </cell>
        </row>
        <row r="1252">
          <cell r="D1252">
            <v>0</v>
          </cell>
          <cell r="I1252">
            <v>0</v>
          </cell>
          <cell r="L1252">
            <v>0</v>
          </cell>
        </row>
        <row r="1253">
          <cell r="D1253">
            <v>0</v>
          </cell>
          <cell r="I1253">
            <v>0</v>
          </cell>
          <cell r="L1253">
            <v>0</v>
          </cell>
        </row>
        <row r="1254">
          <cell r="D1254">
            <v>0</v>
          </cell>
          <cell r="I1254">
            <v>186</v>
          </cell>
          <cell r="L1254">
            <v>0</v>
          </cell>
        </row>
        <row r="1255">
          <cell r="D1255">
            <v>0</v>
          </cell>
          <cell r="I1255">
            <v>8.33</v>
          </cell>
          <cell r="L1255">
            <v>2.39</v>
          </cell>
        </row>
        <row r="1256">
          <cell r="D1256">
            <v>0</v>
          </cell>
          <cell r="I1256">
            <v>0</v>
          </cell>
          <cell r="L1256">
            <v>0</v>
          </cell>
        </row>
        <row r="1257">
          <cell r="D1257">
            <v>0</v>
          </cell>
          <cell r="I1257">
            <v>4981.71</v>
          </cell>
          <cell r="L1257">
            <v>11129.49</v>
          </cell>
        </row>
        <row r="1258">
          <cell r="D1258">
            <v>0</v>
          </cell>
          <cell r="I1258">
            <v>1636.41</v>
          </cell>
          <cell r="L1258">
            <v>11474.17</v>
          </cell>
        </row>
        <row r="1259">
          <cell r="D1259">
            <v>0</v>
          </cell>
          <cell r="I1259">
            <v>20140.5</v>
          </cell>
          <cell r="L1259">
            <v>28591.25</v>
          </cell>
        </row>
        <row r="1260">
          <cell r="D1260">
            <v>0</v>
          </cell>
          <cell r="I1260">
            <v>7783.65</v>
          </cell>
          <cell r="L1260">
            <v>6688.11</v>
          </cell>
        </row>
        <row r="1261">
          <cell r="D1261">
            <v>0</v>
          </cell>
          <cell r="I1261">
            <v>18087.91</v>
          </cell>
          <cell r="L1261">
            <v>36553.03</v>
          </cell>
        </row>
        <row r="1262">
          <cell r="D1262">
            <v>0</v>
          </cell>
          <cell r="I1262">
            <v>8217.4</v>
          </cell>
          <cell r="L1262">
            <v>9157.01</v>
          </cell>
        </row>
        <row r="1263">
          <cell r="D1263">
            <v>0</v>
          </cell>
          <cell r="I1263">
            <v>30416.19</v>
          </cell>
          <cell r="L1263">
            <v>0</v>
          </cell>
        </row>
        <row r="1264">
          <cell r="D1264">
            <v>0</v>
          </cell>
          <cell r="I1264">
            <v>20302.79</v>
          </cell>
          <cell r="L1264">
            <v>0</v>
          </cell>
        </row>
        <row r="1265">
          <cell r="D1265">
            <v>0</v>
          </cell>
          <cell r="I1265">
            <v>18781.8</v>
          </cell>
          <cell r="L1265">
            <v>14207.27</v>
          </cell>
        </row>
        <row r="1266">
          <cell r="D1266">
            <v>0</v>
          </cell>
          <cell r="I1266">
            <v>42233.11</v>
          </cell>
          <cell r="L1266">
            <v>49305.87</v>
          </cell>
        </row>
        <row r="1267">
          <cell r="D1267">
            <v>0</v>
          </cell>
          <cell r="I1267">
            <v>208247.32</v>
          </cell>
          <cell r="L1267">
            <v>313602.99</v>
          </cell>
        </row>
        <row r="1268">
          <cell r="D1268">
            <v>0</v>
          </cell>
          <cell r="I1268">
            <v>17523.84</v>
          </cell>
          <cell r="L1268">
            <v>34051.47</v>
          </cell>
        </row>
        <row r="1269">
          <cell r="D1269">
            <v>0</v>
          </cell>
          <cell r="I1269">
            <v>12004.11</v>
          </cell>
          <cell r="L1269">
            <v>36929.82</v>
          </cell>
        </row>
        <row r="1270">
          <cell r="D1270">
            <v>0</v>
          </cell>
          <cell r="I1270">
            <v>12940.24</v>
          </cell>
          <cell r="L1270">
            <v>52210.82</v>
          </cell>
        </row>
        <row r="1271">
          <cell r="D1271">
            <v>0</v>
          </cell>
          <cell r="I1271">
            <v>20876.060000000001</v>
          </cell>
          <cell r="L1271">
            <v>63868.94</v>
          </cell>
        </row>
        <row r="1272">
          <cell r="D1272">
            <v>0</v>
          </cell>
          <cell r="I1272">
            <v>0</v>
          </cell>
          <cell r="L1272">
            <v>0</v>
          </cell>
        </row>
        <row r="1273">
          <cell r="D1273">
            <v>0</v>
          </cell>
          <cell r="I1273">
            <v>3788.01</v>
          </cell>
          <cell r="L1273">
            <v>4926.71</v>
          </cell>
        </row>
        <row r="1274">
          <cell r="D1274">
            <v>0</v>
          </cell>
          <cell r="I1274">
            <v>0</v>
          </cell>
          <cell r="L1274">
            <v>0</v>
          </cell>
        </row>
        <row r="1275">
          <cell r="D1275">
            <v>0</v>
          </cell>
          <cell r="I1275">
            <v>41905.360000000001</v>
          </cell>
          <cell r="L1275">
            <v>13435.12</v>
          </cell>
        </row>
        <row r="1276">
          <cell r="D1276">
            <v>0</v>
          </cell>
          <cell r="I1276">
            <v>16532.8</v>
          </cell>
          <cell r="L1276">
            <v>12390.75</v>
          </cell>
        </row>
        <row r="1277">
          <cell r="D1277">
            <v>0</v>
          </cell>
          <cell r="I1277">
            <v>0</v>
          </cell>
          <cell r="L1277">
            <v>0</v>
          </cell>
        </row>
        <row r="1278">
          <cell r="D1278">
            <v>0</v>
          </cell>
          <cell r="I1278">
            <v>14343.98</v>
          </cell>
          <cell r="L1278">
            <v>13616.1</v>
          </cell>
        </row>
        <row r="1279">
          <cell r="D1279">
            <v>0</v>
          </cell>
          <cell r="I1279">
            <v>1700</v>
          </cell>
          <cell r="L1279">
            <v>0</v>
          </cell>
        </row>
        <row r="1280">
          <cell r="D1280">
            <v>0</v>
          </cell>
          <cell r="I1280">
            <v>300</v>
          </cell>
          <cell r="L1280">
            <v>0</v>
          </cell>
        </row>
        <row r="1281">
          <cell r="D1281">
            <v>0</v>
          </cell>
          <cell r="I1281">
            <v>11303.45</v>
          </cell>
          <cell r="L1281">
            <v>10792.06</v>
          </cell>
        </row>
        <row r="1282">
          <cell r="D1282">
            <v>0</v>
          </cell>
          <cell r="I1282">
            <v>97650.52</v>
          </cell>
          <cell r="L1282">
            <v>10668.5</v>
          </cell>
        </row>
        <row r="1283">
          <cell r="D1283">
            <v>0</v>
          </cell>
          <cell r="I1283">
            <v>14916.45</v>
          </cell>
          <cell r="L1283">
            <v>5997.89</v>
          </cell>
        </row>
        <row r="1284">
          <cell r="D1284">
            <v>0</v>
          </cell>
          <cell r="I1284">
            <v>0</v>
          </cell>
          <cell r="L1284">
            <v>663.22</v>
          </cell>
        </row>
        <row r="1285">
          <cell r="D1285">
            <v>0</v>
          </cell>
          <cell r="I1285">
            <v>0</v>
          </cell>
          <cell r="L1285">
            <v>0</v>
          </cell>
        </row>
        <row r="1286">
          <cell r="D1286">
            <v>0</v>
          </cell>
          <cell r="I1286">
            <v>0</v>
          </cell>
          <cell r="L1286">
            <v>0</v>
          </cell>
        </row>
        <row r="1287">
          <cell r="D1287">
            <v>0</v>
          </cell>
          <cell r="I1287">
            <v>2400</v>
          </cell>
          <cell r="L1287">
            <v>3060</v>
          </cell>
        </row>
        <row r="1288">
          <cell r="D1288">
            <v>0</v>
          </cell>
          <cell r="I1288">
            <v>0</v>
          </cell>
          <cell r="L1288">
            <v>140</v>
          </cell>
        </row>
        <row r="1289">
          <cell r="D1289">
            <v>0</v>
          </cell>
          <cell r="I1289">
            <v>0</v>
          </cell>
          <cell r="L1289">
            <v>3257</v>
          </cell>
        </row>
        <row r="1290">
          <cell r="D1290">
            <v>0</v>
          </cell>
          <cell r="I1290">
            <v>0</v>
          </cell>
          <cell r="L1290">
            <v>0</v>
          </cell>
        </row>
        <row r="1291">
          <cell r="D1291">
            <v>0</v>
          </cell>
          <cell r="I1291">
            <v>0</v>
          </cell>
          <cell r="L1291">
            <v>0</v>
          </cell>
        </row>
        <row r="1292">
          <cell r="D1292">
            <v>0</v>
          </cell>
          <cell r="I1292">
            <v>130</v>
          </cell>
          <cell r="L1292">
            <v>1172.8</v>
          </cell>
        </row>
        <row r="1293">
          <cell r="D1293">
            <v>0</v>
          </cell>
          <cell r="I1293">
            <v>87641.600000000006</v>
          </cell>
          <cell r="L1293">
            <v>145516.9</v>
          </cell>
        </row>
        <row r="1294">
          <cell r="D1294">
            <v>0</v>
          </cell>
          <cell r="I1294">
            <v>786</v>
          </cell>
          <cell r="L1294">
            <v>1350</v>
          </cell>
        </row>
        <row r="1295">
          <cell r="D1295">
            <v>0</v>
          </cell>
          <cell r="I1295">
            <v>0</v>
          </cell>
          <cell r="L1295">
            <v>1800</v>
          </cell>
        </row>
        <row r="1296">
          <cell r="D1296">
            <v>0</v>
          </cell>
          <cell r="I1296">
            <v>0</v>
          </cell>
          <cell r="L1296">
            <v>0</v>
          </cell>
        </row>
        <row r="1297">
          <cell r="D1297">
            <v>0</v>
          </cell>
          <cell r="I1297">
            <v>0</v>
          </cell>
          <cell r="L1297">
            <v>3578.73</v>
          </cell>
        </row>
        <row r="1298">
          <cell r="D1298">
            <v>0</v>
          </cell>
          <cell r="I1298">
            <v>0</v>
          </cell>
          <cell r="L1298">
            <v>0</v>
          </cell>
        </row>
        <row r="1299">
          <cell r="D1299">
            <v>0</v>
          </cell>
          <cell r="I1299">
            <v>0</v>
          </cell>
          <cell r="L1299">
            <v>2070</v>
          </cell>
        </row>
        <row r="1300">
          <cell r="D1300">
            <v>0</v>
          </cell>
          <cell r="I1300">
            <v>0</v>
          </cell>
          <cell r="L1300">
            <v>450</v>
          </cell>
        </row>
        <row r="1301">
          <cell r="D1301">
            <v>0</v>
          </cell>
          <cell r="I1301">
            <v>0</v>
          </cell>
          <cell r="L1301">
            <v>0</v>
          </cell>
        </row>
        <row r="1302">
          <cell r="D1302">
            <v>0</v>
          </cell>
          <cell r="I1302">
            <v>1043</v>
          </cell>
          <cell r="L1302">
            <v>4995</v>
          </cell>
        </row>
        <row r="1303">
          <cell r="D1303">
            <v>0</v>
          </cell>
          <cell r="I1303">
            <v>1125</v>
          </cell>
          <cell r="L1303">
            <v>517.5</v>
          </cell>
        </row>
        <row r="1304">
          <cell r="D1304">
            <v>0</v>
          </cell>
          <cell r="I1304">
            <v>0</v>
          </cell>
          <cell r="L1304">
            <v>0</v>
          </cell>
        </row>
        <row r="1305">
          <cell r="D1305">
            <v>0</v>
          </cell>
          <cell r="I1305">
            <v>6480</v>
          </cell>
          <cell r="L1305">
            <v>2160</v>
          </cell>
        </row>
        <row r="1306">
          <cell r="D1306">
            <v>0</v>
          </cell>
          <cell r="I1306">
            <v>0</v>
          </cell>
          <cell r="L1306">
            <v>0</v>
          </cell>
        </row>
        <row r="1307">
          <cell r="D1307">
            <v>0</v>
          </cell>
          <cell r="I1307">
            <v>180</v>
          </cell>
          <cell r="L1307">
            <v>240</v>
          </cell>
        </row>
        <row r="1308">
          <cell r="D1308">
            <v>0</v>
          </cell>
          <cell r="I1308">
            <v>0</v>
          </cell>
          <cell r="L1308">
            <v>0</v>
          </cell>
        </row>
        <row r="1309">
          <cell r="D1309">
            <v>0</v>
          </cell>
          <cell r="I1309">
            <v>0</v>
          </cell>
          <cell r="L1309">
            <v>175</v>
          </cell>
        </row>
        <row r="1310">
          <cell r="D1310">
            <v>0</v>
          </cell>
          <cell r="I1310">
            <v>116400</v>
          </cell>
          <cell r="L1310">
            <v>278572</v>
          </cell>
        </row>
        <row r="1311">
          <cell r="D1311">
            <v>0</v>
          </cell>
          <cell r="I1311">
            <v>292830.31</v>
          </cell>
          <cell r="L1311">
            <v>365916.78</v>
          </cell>
        </row>
        <row r="1312">
          <cell r="D1312">
            <v>0</v>
          </cell>
          <cell r="I1312">
            <v>38087.69</v>
          </cell>
          <cell r="L1312">
            <v>0</v>
          </cell>
        </row>
        <row r="1313">
          <cell r="D1313">
            <v>0</v>
          </cell>
          <cell r="I1313">
            <v>25250</v>
          </cell>
          <cell r="L1313">
            <v>0</v>
          </cell>
        </row>
        <row r="1314">
          <cell r="D1314">
            <v>0</v>
          </cell>
          <cell r="I1314">
            <v>85</v>
          </cell>
          <cell r="L1314">
            <v>0</v>
          </cell>
        </row>
        <row r="1315">
          <cell r="D1315">
            <v>0</v>
          </cell>
          <cell r="I1315">
            <v>91925.31</v>
          </cell>
          <cell r="L1315">
            <v>69291.8</v>
          </cell>
        </row>
        <row r="1316">
          <cell r="D1316">
            <v>0</v>
          </cell>
          <cell r="I1316">
            <v>1185.5999999999999</v>
          </cell>
          <cell r="L1316">
            <v>3146</v>
          </cell>
        </row>
        <row r="1317">
          <cell r="D1317">
            <v>0</v>
          </cell>
          <cell r="I1317">
            <v>248997.04</v>
          </cell>
          <cell r="L1317">
            <v>276537.23</v>
          </cell>
        </row>
        <row r="1318">
          <cell r="D1318">
            <v>0</v>
          </cell>
          <cell r="I1318">
            <v>60686.879999999997</v>
          </cell>
          <cell r="L1318">
            <v>217429.1</v>
          </cell>
        </row>
        <row r="1319">
          <cell r="D1319">
            <v>0</v>
          </cell>
          <cell r="I1319">
            <v>843</v>
          </cell>
          <cell r="L1319">
            <v>23242</v>
          </cell>
        </row>
        <row r="1320">
          <cell r="D1320">
            <v>0</v>
          </cell>
          <cell r="I1320">
            <v>0</v>
          </cell>
          <cell r="L1320">
            <v>0</v>
          </cell>
        </row>
        <row r="1321">
          <cell r="D1321">
            <v>0</v>
          </cell>
          <cell r="I1321">
            <v>24621.11</v>
          </cell>
          <cell r="L1321">
            <v>54779.85</v>
          </cell>
        </row>
        <row r="1322">
          <cell r="D1322">
            <v>0</v>
          </cell>
          <cell r="I1322">
            <v>0</v>
          </cell>
          <cell r="L1322">
            <v>0</v>
          </cell>
        </row>
        <row r="1323">
          <cell r="D1323">
            <v>0</v>
          </cell>
          <cell r="I1323">
            <v>89468.06</v>
          </cell>
          <cell r="L1323">
            <v>55191.87</v>
          </cell>
        </row>
        <row r="1324">
          <cell r="D1324">
            <v>0</v>
          </cell>
          <cell r="I1324">
            <v>60</v>
          </cell>
          <cell r="L1324">
            <v>0</v>
          </cell>
        </row>
        <row r="1325">
          <cell r="D1325">
            <v>0</v>
          </cell>
          <cell r="I1325">
            <v>0</v>
          </cell>
          <cell r="L1325">
            <v>0</v>
          </cell>
        </row>
        <row r="1326">
          <cell r="D1326">
            <v>0</v>
          </cell>
          <cell r="I1326">
            <v>74185.33</v>
          </cell>
          <cell r="L1326">
            <v>79581.8</v>
          </cell>
        </row>
        <row r="1327">
          <cell r="D1327">
            <v>0</v>
          </cell>
          <cell r="I1327">
            <v>96635.33</v>
          </cell>
          <cell r="L1327">
            <v>61750.44</v>
          </cell>
        </row>
        <row r="1328">
          <cell r="D1328">
            <v>0</v>
          </cell>
          <cell r="I1328">
            <v>0</v>
          </cell>
          <cell r="L1328">
            <v>0</v>
          </cell>
        </row>
        <row r="1329">
          <cell r="D1329">
            <v>0</v>
          </cell>
          <cell r="I1329">
            <v>14395</v>
          </cell>
          <cell r="L1329">
            <v>400</v>
          </cell>
        </row>
        <row r="1330">
          <cell r="D1330">
            <v>0</v>
          </cell>
          <cell r="I1330">
            <v>52896.95</v>
          </cell>
          <cell r="L1330">
            <v>55129.88</v>
          </cell>
        </row>
        <row r="1331">
          <cell r="D1331">
            <v>0</v>
          </cell>
          <cell r="I1331">
            <v>0</v>
          </cell>
          <cell r="L1331">
            <v>0</v>
          </cell>
        </row>
        <row r="1332">
          <cell r="D1332">
            <v>0</v>
          </cell>
          <cell r="I1332">
            <v>735180.28</v>
          </cell>
          <cell r="L1332">
            <v>1048893.3600000001</v>
          </cell>
        </row>
        <row r="1333">
          <cell r="D1333">
            <v>0</v>
          </cell>
          <cell r="I1333">
            <v>22800</v>
          </cell>
          <cell r="L1333">
            <v>191641.71</v>
          </cell>
        </row>
        <row r="1334">
          <cell r="D1334">
            <v>0</v>
          </cell>
          <cell r="I1334">
            <v>203894.06</v>
          </cell>
          <cell r="L1334">
            <v>142500</v>
          </cell>
        </row>
        <row r="1335">
          <cell r="D1335">
            <v>0</v>
          </cell>
          <cell r="I1335">
            <v>88954</v>
          </cell>
          <cell r="L1335">
            <v>0</v>
          </cell>
        </row>
        <row r="1336">
          <cell r="D1336">
            <v>0</v>
          </cell>
          <cell r="I1336">
            <v>115577.24</v>
          </cell>
          <cell r="L1336">
            <v>0</v>
          </cell>
        </row>
        <row r="1337">
          <cell r="D1337">
            <v>0</v>
          </cell>
          <cell r="I1337">
            <v>0</v>
          </cell>
          <cell r="L1337">
            <v>902.98</v>
          </cell>
        </row>
        <row r="1338">
          <cell r="D1338">
            <v>0</v>
          </cell>
          <cell r="I1338">
            <v>329631</v>
          </cell>
          <cell r="L1338">
            <v>5000</v>
          </cell>
        </row>
        <row r="1339">
          <cell r="D1339">
            <v>0</v>
          </cell>
          <cell r="I1339">
            <v>42900</v>
          </cell>
          <cell r="L1339">
            <v>32080</v>
          </cell>
        </row>
        <row r="1340">
          <cell r="D1340">
            <v>0</v>
          </cell>
          <cell r="I1340">
            <v>220968.44</v>
          </cell>
          <cell r="L1340">
            <v>585155.68999999994</v>
          </cell>
        </row>
        <row r="1341">
          <cell r="D1341">
            <v>0</v>
          </cell>
          <cell r="I1341">
            <v>0</v>
          </cell>
          <cell r="L1341">
            <v>0</v>
          </cell>
        </row>
        <row r="1342">
          <cell r="D1342">
            <v>0</v>
          </cell>
          <cell r="I1342">
            <v>93423.16</v>
          </cell>
          <cell r="L1342">
            <v>0</v>
          </cell>
        </row>
        <row r="1343">
          <cell r="D1343">
            <v>0</v>
          </cell>
          <cell r="I1343">
            <v>7663.12</v>
          </cell>
          <cell r="L1343">
            <v>0</v>
          </cell>
        </row>
        <row r="1344">
          <cell r="D1344">
            <v>0</v>
          </cell>
          <cell r="I1344">
            <v>7663.16</v>
          </cell>
          <cell r="L1344">
            <v>0</v>
          </cell>
        </row>
        <row r="1345">
          <cell r="D1345">
            <v>0</v>
          </cell>
          <cell r="I1345">
            <v>7663.16</v>
          </cell>
          <cell r="L1345">
            <v>0</v>
          </cell>
        </row>
        <row r="1346">
          <cell r="D1346">
            <v>0</v>
          </cell>
          <cell r="I1346">
            <v>105782.26</v>
          </cell>
          <cell r="L1346">
            <v>183395.23</v>
          </cell>
        </row>
        <row r="1347">
          <cell r="D1347">
            <v>0</v>
          </cell>
          <cell r="I1347">
            <v>7663.12</v>
          </cell>
          <cell r="L1347">
            <v>0</v>
          </cell>
        </row>
        <row r="1348">
          <cell r="D1348">
            <v>0</v>
          </cell>
          <cell r="I1348">
            <v>0</v>
          </cell>
          <cell r="L1348">
            <v>0</v>
          </cell>
        </row>
        <row r="1349">
          <cell r="D1349">
            <v>0</v>
          </cell>
          <cell r="I1349">
            <v>60384.05</v>
          </cell>
          <cell r="L1349">
            <v>62302.8</v>
          </cell>
        </row>
        <row r="1350">
          <cell r="D1350">
            <v>0</v>
          </cell>
          <cell r="I1350">
            <v>42133.58</v>
          </cell>
          <cell r="L1350">
            <v>80383</v>
          </cell>
        </row>
        <row r="1351">
          <cell r="D1351">
            <v>0</v>
          </cell>
          <cell r="I1351">
            <v>110633.63</v>
          </cell>
          <cell r="L1351">
            <v>325291.15000000002</v>
          </cell>
        </row>
        <row r="1352">
          <cell r="D1352">
            <v>0</v>
          </cell>
          <cell r="I1352">
            <v>0.71</v>
          </cell>
          <cell r="L1352">
            <v>-2.0299999999999998</v>
          </cell>
        </row>
        <row r="1353">
          <cell r="D1353">
            <v>0</v>
          </cell>
          <cell r="I1353">
            <v>3752.15</v>
          </cell>
          <cell r="L1353">
            <v>22030.59</v>
          </cell>
        </row>
        <row r="1354">
          <cell r="D1354">
            <v>0</v>
          </cell>
          <cell r="I1354">
            <v>0.25</v>
          </cell>
          <cell r="L1354">
            <v>4099.82</v>
          </cell>
        </row>
        <row r="1355">
          <cell r="D1355">
            <v>0</v>
          </cell>
          <cell r="I1355">
            <v>0</v>
          </cell>
          <cell r="L1355">
            <v>0</v>
          </cell>
        </row>
        <row r="1356">
          <cell r="D1356">
            <v>0</v>
          </cell>
          <cell r="I1356">
            <v>6391.03</v>
          </cell>
          <cell r="L1356">
            <v>27740</v>
          </cell>
        </row>
        <row r="1357">
          <cell r="D1357">
            <v>0</v>
          </cell>
          <cell r="I1357">
            <v>-0.48</v>
          </cell>
          <cell r="L1357">
            <v>4055.7</v>
          </cell>
        </row>
        <row r="1358">
          <cell r="D1358">
            <v>0</v>
          </cell>
          <cell r="I1358">
            <v>45215.96</v>
          </cell>
          <cell r="L1358">
            <v>10567.75</v>
          </cell>
        </row>
        <row r="1359">
          <cell r="D1359">
            <v>0</v>
          </cell>
          <cell r="I1359">
            <v>2841.12</v>
          </cell>
          <cell r="L1359">
            <v>487.2</v>
          </cell>
        </row>
        <row r="1360">
          <cell r="D1360">
            <v>0</v>
          </cell>
          <cell r="I1360">
            <v>4828.8999999999996</v>
          </cell>
          <cell r="L1360">
            <v>0</v>
          </cell>
        </row>
        <row r="1361">
          <cell r="D1361">
            <v>0</v>
          </cell>
          <cell r="I1361">
            <v>40530.370000000003</v>
          </cell>
          <cell r="L1361">
            <v>0</v>
          </cell>
        </row>
        <row r="1362">
          <cell r="D1362">
            <v>0</v>
          </cell>
          <cell r="I1362">
            <v>31692.78</v>
          </cell>
          <cell r="L1362">
            <v>99311.34</v>
          </cell>
        </row>
        <row r="1363">
          <cell r="D1363">
            <v>0</v>
          </cell>
          <cell r="I1363">
            <v>42362.400000000001</v>
          </cell>
          <cell r="L1363">
            <v>121611.18</v>
          </cell>
        </row>
        <row r="1364">
          <cell r="D1364">
            <v>0</v>
          </cell>
          <cell r="I1364">
            <v>198299.43</v>
          </cell>
          <cell r="L1364">
            <v>150533.1</v>
          </cell>
        </row>
        <row r="1365">
          <cell r="D1365">
            <v>0</v>
          </cell>
          <cell r="I1365">
            <v>1650.65</v>
          </cell>
          <cell r="L1365">
            <v>4110.79</v>
          </cell>
        </row>
        <row r="1366">
          <cell r="D1366">
            <v>0</v>
          </cell>
          <cell r="I1366">
            <v>13851</v>
          </cell>
          <cell r="L1366">
            <v>19333.62</v>
          </cell>
        </row>
        <row r="1367">
          <cell r="D1367">
            <v>0</v>
          </cell>
          <cell r="I1367">
            <v>25255.29</v>
          </cell>
          <cell r="L1367">
            <v>108478.62</v>
          </cell>
        </row>
        <row r="1368">
          <cell r="D1368">
            <v>0</v>
          </cell>
          <cell r="I1368">
            <v>12850</v>
          </cell>
          <cell r="L1368">
            <v>23677.48</v>
          </cell>
        </row>
        <row r="1369">
          <cell r="D1369">
            <v>0</v>
          </cell>
          <cell r="I1369">
            <v>0</v>
          </cell>
          <cell r="L1369">
            <v>0</v>
          </cell>
        </row>
        <row r="1370">
          <cell r="D1370">
            <v>0</v>
          </cell>
          <cell r="I1370">
            <v>120353.72</v>
          </cell>
          <cell r="L1370">
            <v>185384.43</v>
          </cell>
        </row>
        <row r="1371">
          <cell r="D1371">
            <v>0</v>
          </cell>
          <cell r="I1371">
            <v>0</v>
          </cell>
          <cell r="L1371">
            <v>0</v>
          </cell>
        </row>
        <row r="1372">
          <cell r="D1372">
            <v>0</v>
          </cell>
          <cell r="I1372">
            <v>2165605.27</v>
          </cell>
          <cell r="L1372">
            <v>1778691.94</v>
          </cell>
        </row>
        <row r="1373">
          <cell r="D1373">
            <v>0</v>
          </cell>
          <cell r="I1373">
            <v>9631.5</v>
          </cell>
          <cell r="L1373">
            <v>3063.82</v>
          </cell>
        </row>
        <row r="1374">
          <cell r="D1374">
            <v>0</v>
          </cell>
          <cell r="I1374">
            <v>0</v>
          </cell>
          <cell r="L1374">
            <v>0</v>
          </cell>
        </row>
        <row r="1375">
          <cell r="D1375">
            <v>0</v>
          </cell>
          <cell r="I1375">
            <v>76535.570000000007</v>
          </cell>
          <cell r="L1375">
            <v>76967.899999999994</v>
          </cell>
        </row>
        <row r="1376">
          <cell r="D1376">
            <v>0</v>
          </cell>
          <cell r="I1376">
            <v>35514.480000000003</v>
          </cell>
          <cell r="L1376">
            <v>34675.99</v>
          </cell>
        </row>
        <row r="1377">
          <cell r="D1377">
            <v>0</v>
          </cell>
          <cell r="I1377">
            <v>0</v>
          </cell>
          <cell r="L1377">
            <v>4510</v>
          </cell>
        </row>
        <row r="1378">
          <cell r="D1378">
            <v>0</v>
          </cell>
          <cell r="I1378">
            <v>0</v>
          </cell>
          <cell r="L1378">
            <v>0</v>
          </cell>
        </row>
        <row r="1379">
          <cell r="D1379">
            <v>0</v>
          </cell>
          <cell r="I1379">
            <v>7386.73</v>
          </cell>
          <cell r="L1379">
            <v>20220.34</v>
          </cell>
        </row>
        <row r="1380">
          <cell r="D1380">
            <v>0</v>
          </cell>
          <cell r="I1380">
            <v>0</v>
          </cell>
          <cell r="L1380">
            <v>0</v>
          </cell>
        </row>
        <row r="1381">
          <cell r="D1381">
            <v>0</v>
          </cell>
          <cell r="I1381">
            <v>109499.39</v>
          </cell>
          <cell r="L1381">
            <v>62136.36</v>
          </cell>
        </row>
        <row r="1382">
          <cell r="D1382">
            <v>0</v>
          </cell>
          <cell r="I1382">
            <v>165674.94</v>
          </cell>
          <cell r="L1382">
            <v>182357.56</v>
          </cell>
        </row>
        <row r="1383">
          <cell r="D1383">
            <v>0</v>
          </cell>
          <cell r="I1383">
            <v>390</v>
          </cell>
          <cell r="L1383">
            <v>-0.75</v>
          </cell>
        </row>
        <row r="1384">
          <cell r="D1384">
            <v>0</v>
          </cell>
          <cell r="I1384">
            <v>0</v>
          </cell>
          <cell r="L1384">
            <v>0</v>
          </cell>
        </row>
        <row r="1385">
          <cell r="D1385">
            <v>0</v>
          </cell>
          <cell r="I1385">
            <v>15800</v>
          </cell>
          <cell r="L1385">
            <v>198850</v>
          </cell>
        </row>
        <row r="1386">
          <cell r="D1386">
            <v>0</v>
          </cell>
          <cell r="I1386">
            <v>24410</v>
          </cell>
          <cell r="L1386">
            <v>334040</v>
          </cell>
        </row>
        <row r="1387">
          <cell r="D1387">
            <v>0</v>
          </cell>
          <cell r="I1387">
            <v>215433.31</v>
          </cell>
          <cell r="L1387">
            <v>94350</v>
          </cell>
        </row>
        <row r="1388">
          <cell r="D1388">
            <v>0</v>
          </cell>
          <cell r="I1388">
            <v>0</v>
          </cell>
          <cell r="L1388">
            <v>0</v>
          </cell>
        </row>
        <row r="1389">
          <cell r="D1389">
            <v>0</v>
          </cell>
          <cell r="I1389">
            <v>0</v>
          </cell>
          <cell r="L1389">
            <v>12500</v>
          </cell>
        </row>
        <row r="1390">
          <cell r="D1390">
            <v>0</v>
          </cell>
          <cell r="I1390">
            <v>0</v>
          </cell>
          <cell r="L1390">
            <v>1300</v>
          </cell>
        </row>
        <row r="1391">
          <cell r="D1391">
            <v>0</v>
          </cell>
          <cell r="I1391">
            <v>2400</v>
          </cell>
          <cell r="L1391">
            <v>0</v>
          </cell>
        </row>
        <row r="1392">
          <cell r="D1392">
            <v>0</v>
          </cell>
          <cell r="I1392">
            <v>23300</v>
          </cell>
          <cell r="L1392">
            <v>9180</v>
          </cell>
        </row>
        <row r="1393">
          <cell r="D1393">
            <v>0</v>
          </cell>
          <cell r="I1393">
            <v>0</v>
          </cell>
          <cell r="L1393">
            <v>0</v>
          </cell>
        </row>
        <row r="1394">
          <cell r="D1394">
            <v>0</v>
          </cell>
          <cell r="I1394">
            <v>0</v>
          </cell>
          <cell r="L1394">
            <v>9000</v>
          </cell>
        </row>
        <row r="1395">
          <cell r="D1395">
            <v>0</v>
          </cell>
          <cell r="I1395">
            <v>0</v>
          </cell>
          <cell r="L1395">
            <v>15100</v>
          </cell>
        </row>
        <row r="1396">
          <cell r="D1396">
            <v>0</v>
          </cell>
          <cell r="I1396">
            <v>0</v>
          </cell>
          <cell r="L1396">
            <v>0</v>
          </cell>
        </row>
        <row r="1397">
          <cell r="D1397">
            <v>0</v>
          </cell>
          <cell r="I1397">
            <v>31350</v>
          </cell>
          <cell r="L1397">
            <v>12990</v>
          </cell>
        </row>
        <row r="1398">
          <cell r="D1398">
            <v>0</v>
          </cell>
          <cell r="I1398">
            <v>21780</v>
          </cell>
          <cell r="L1398">
            <v>0</v>
          </cell>
        </row>
        <row r="1399">
          <cell r="D1399">
            <v>0</v>
          </cell>
          <cell r="I1399">
            <v>0</v>
          </cell>
          <cell r="L1399">
            <v>20430</v>
          </cell>
        </row>
        <row r="1400">
          <cell r="D1400">
            <v>0</v>
          </cell>
          <cell r="I1400">
            <v>0</v>
          </cell>
          <cell r="L1400">
            <v>0</v>
          </cell>
        </row>
        <row r="1401">
          <cell r="D1401">
            <v>0</v>
          </cell>
          <cell r="I1401">
            <v>4613.75</v>
          </cell>
          <cell r="L1401">
            <v>6950</v>
          </cell>
        </row>
        <row r="1402">
          <cell r="D1402">
            <v>0</v>
          </cell>
          <cell r="I1402">
            <v>1405</v>
          </cell>
          <cell r="L1402">
            <v>0</v>
          </cell>
        </row>
        <row r="1403">
          <cell r="D1403">
            <v>0</v>
          </cell>
          <cell r="I1403">
            <v>11586</v>
          </cell>
          <cell r="L1403">
            <v>13035</v>
          </cell>
        </row>
        <row r="1404">
          <cell r="D1404">
            <v>0</v>
          </cell>
          <cell r="I1404">
            <v>2472</v>
          </cell>
          <cell r="L1404">
            <v>2615</v>
          </cell>
        </row>
        <row r="1405">
          <cell r="D1405">
            <v>0</v>
          </cell>
          <cell r="I1405">
            <v>3308</v>
          </cell>
          <cell r="L1405">
            <v>1739</v>
          </cell>
        </row>
        <row r="1406">
          <cell r="D1406">
            <v>0</v>
          </cell>
          <cell r="I1406">
            <v>3307</v>
          </cell>
          <cell r="L1406">
            <v>2616</v>
          </cell>
        </row>
        <row r="1407">
          <cell r="D1407">
            <v>0</v>
          </cell>
          <cell r="I1407">
            <v>4960</v>
          </cell>
          <cell r="L1407">
            <v>6095</v>
          </cell>
        </row>
        <row r="1408">
          <cell r="D1408">
            <v>0</v>
          </cell>
          <cell r="I1408">
            <v>3719</v>
          </cell>
          <cell r="L1408">
            <v>1740</v>
          </cell>
        </row>
        <row r="1409">
          <cell r="D1409">
            <v>0</v>
          </cell>
          <cell r="I1409">
            <v>19849</v>
          </cell>
          <cell r="L1409">
            <v>23477</v>
          </cell>
        </row>
        <row r="1410">
          <cell r="D1410">
            <v>0</v>
          </cell>
          <cell r="I1410">
            <v>6516</v>
          </cell>
          <cell r="L1410">
            <v>840</v>
          </cell>
        </row>
        <row r="1411">
          <cell r="D1411">
            <v>0</v>
          </cell>
          <cell r="I1411">
            <v>2172</v>
          </cell>
          <cell r="L1411">
            <v>0</v>
          </cell>
        </row>
        <row r="1412">
          <cell r="D1412">
            <v>0</v>
          </cell>
          <cell r="I1412">
            <v>4274</v>
          </cell>
          <cell r="L1412">
            <v>288</v>
          </cell>
        </row>
        <row r="1413">
          <cell r="D1413">
            <v>0</v>
          </cell>
          <cell r="I1413">
            <v>4960</v>
          </cell>
          <cell r="L1413">
            <v>5373</v>
          </cell>
        </row>
        <row r="1414">
          <cell r="D1414">
            <v>0</v>
          </cell>
          <cell r="I1414">
            <v>4252</v>
          </cell>
          <cell r="L1414">
            <v>3480</v>
          </cell>
        </row>
        <row r="1415">
          <cell r="D1415">
            <v>0</v>
          </cell>
          <cell r="I1415">
            <v>8637</v>
          </cell>
          <cell r="L1415">
            <v>11316</v>
          </cell>
        </row>
        <row r="1416">
          <cell r="D1416">
            <v>0</v>
          </cell>
          <cell r="I1416">
            <v>4138</v>
          </cell>
          <cell r="L1416">
            <v>5231</v>
          </cell>
        </row>
        <row r="1417">
          <cell r="D1417">
            <v>0</v>
          </cell>
          <cell r="I1417">
            <v>0</v>
          </cell>
          <cell r="L1417">
            <v>3901</v>
          </cell>
        </row>
        <row r="1418">
          <cell r="D1418">
            <v>0</v>
          </cell>
          <cell r="I1418">
            <v>7643</v>
          </cell>
          <cell r="L1418">
            <v>20055</v>
          </cell>
        </row>
        <row r="1419">
          <cell r="D1419">
            <v>0</v>
          </cell>
          <cell r="I1419">
            <v>4204</v>
          </cell>
          <cell r="L1419">
            <v>8842</v>
          </cell>
        </row>
        <row r="1420">
          <cell r="D1420">
            <v>0</v>
          </cell>
          <cell r="I1420">
            <v>0</v>
          </cell>
          <cell r="L1420">
            <v>0</v>
          </cell>
        </row>
        <row r="1421">
          <cell r="D1421">
            <v>0</v>
          </cell>
          <cell r="I1421">
            <v>281.76</v>
          </cell>
          <cell r="L1421">
            <v>16975.28</v>
          </cell>
        </row>
        <row r="1422">
          <cell r="D1422">
            <v>0</v>
          </cell>
          <cell r="I1422">
            <v>26602.67</v>
          </cell>
          <cell r="L1422">
            <v>26422.62</v>
          </cell>
        </row>
        <row r="1423">
          <cell r="D1423">
            <v>0</v>
          </cell>
          <cell r="I1423">
            <v>7447</v>
          </cell>
          <cell r="L1423">
            <v>9565</v>
          </cell>
        </row>
        <row r="1424">
          <cell r="D1424">
            <v>0</v>
          </cell>
          <cell r="I1424">
            <v>56368.5</v>
          </cell>
          <cell r="L1424">
            <v>58280</v>
          </cell>
        </row>
        <row r="1425">
          <cell r="D1425">
            <v>0</v>
          </cell>
          <cell r="I1425">
            <v>33915</v>
          </cell>
          <cell r="L1425">
            <v>27832</v>
          </cell>
        </row>
        <row r="1426">
          <cell r="D1426">
            <v>0</v>
          </cell>
          <cell r="I1426">
            <v>10765</v>
          </cell>
          <cell r="L1426">
            <v>13034</v>
          </cell>
        </row>
        <row r="1427">
          <cell r="D1427">
            <v>0</v>
          </cell>
          <cell r="I1427">
            <v>1653</v>
          </cell>
          <cell r="L1427">
            <v>2615</v>
          </cell>
        </row>
        <row r="1428">
          <cell r="D1428">
            <v>0</v>
          </cell>
          <cell r="I1428">
            <v>11688</v>
          </cell>
          <cell r="L1428">
            <v>13044</v>
          </cell>
        </row>
        <row r="1429">
          <cell r="D1429">
            <v>0</v>
          </cell>
          <cell r="I1429">
            <v>2560.34</v>
          </cell>
          <cell r="L1429">
            <v>20974.11</v>
          </cell>
        </row>
        <row r="1430">
          <cell r="D1430">
            <v>0</v>
          </cell>
          <cell r="I1430">
            <v>0</v>
          </cell>
          <cell r="L1430">
            <v>0</v>
          </cell>
        </row>
        <row r="1431">
          <cell r="D1431">
            <v>0</v>
          </cell>
          <cell r="I1431">
            <v>1500</v>
          </cell>
          <cell r="L1431">
            <v>0</v>
          </cell>
        </row>
        <row r="1432">
          <cell r="D1432">
            <v>0</v>
          </cell>
          <cell r="I1432">
            <v>1560</v>
          </cell>
          <cell r="L1432">
            <v>2056.08</v>
          </cell>
        </row>
        <row r="1433">
          <cell r="D1433">
            <v>0</v>
          </cell>
          <cell r="I1433">
            <v>560.75</v>
          </cell>
          <cell r="L1433">
            <v>0</v>
          </cell>
        </row>
        <row r="1434">
          <cell r="D1434">
            <v>0</v>
          </cell>
          <cell r="I1434">
            <v>12732</v>
          </cell>
          <cell r="L1434">
            <v>10000</v>
          </cell>
        </row>
        <row r="1435">
          <cell r="D1435">
            <v>0</v>
          </cell>
          <cell r="I1435">
            <v>0</v>
          </cell>
          <cell r="L1435">
            <v>0</v>
          </cell>
        </row>
        <row r="1436">
          <cell r="D1436">
            <v>0</v>
          </cell>
          <cell r="I1436">
            <v>0</v>
          </cell>
          <cell r="L1436">
            <v>0</v>
          </cell>
        </row>
        <row r="1437">
          <cell r="D1437">
            <v>0</v>
          </cell>
          <cell r="I1437">
            <v>144</v>
          </cell>
          <cell r="L1437">
            <v>0</v>
          </cell>
        </row>
        <row r="1438">
          <cell r="D1438">
            <v>0</v>
          </cell>
          <cell r="I1438">
            <v>0</v>
          </cell>
          <cell r="L1438">
            <v>0</v>
          </cell>
        </row>
        <row r="1439">
          <cell r="D1439">
            <v>0</v>
          </cell>
          <cell r="I1439">
            <v>117128.53</v>
          </cell>
          <cell r="L1439">
            <v>18436.88</v>
          </cell>
        </row>
        <row r="1440">
          <cell r="D1440">
            <v>0</v>
          </cell>
          <cell r="I1440">
            <v>25943</v>
          </cell>
          <cell r="L1440">
            <v>65558</v>
          </cell>
        </row>
        <row r="1441">
          <cell r="D1441">
            <v>0</v>
          </cell>
          <cell r="I1441">
            <v>21319.52</v>
          </cell>
          <cell r="L1441">
            <v>37765.32</v>
          </cell>
        </row>
        <row r="1442">
          <cell r="D1442">
            <v>0</v>
          </cell>
          <cell r="I1442">
            <v>0</v>
          </cell>
          <cell r="L1442">
            <v>5224</v>
          </cell>
        </row>
        <row r="1443">
          <cell r="D1443">
            <v>0</v>
          </cell>
          <cell r="I1443">
            <v>0</v>
          </cell>
          <cell r="L1443">
            <v>944</v>
          </cell>
        </row>
        <row r="1444">
          <cell r="D1444">
            <v>0</v>
          </cell>
          <cell r="I1444">
            <v>466</v>
          </cell>
          <cell r="L1444">
            <v>0</v>
          </cell>
        </row>
        <row r="1445">
          <cell r="D1445">
            <v>0</v>
          </cell>
          <cell r="I1445">
            <v>5840</v>
          </cell>
          <cell r="L1445">
            <v>4940</v>
          </cell>
        </row>
        <row r="1446">
          <cell r="D1446">
            <v>0</v>
          </cell>
          <cell r="I1446">
            <v>0</v>
          </cell>
          <cell r="L1446">
            <v>0</v>
          </cell>
        </row>
        <row r="1447">
          <cell r="D1447">
            <v>0</v>
          </cell>
          <cell r="I1447">
            <v>14072</v>
          </cell>
          <cell r="L1447">
            <v>26734</v>
          </cell>
        </row>
        <row r="1448">
          <cell r="D1448">
            <v>0</v>
          </cell>
          <cell r="I1448">
            <v>0</v>
          </cell>
          <cell r="L1448">
            <v>225</v>
          </cell>
        </row>
        <row r="1449">
          <cell r="D1449">
            <v>0</v>
          </cell>
          <cell r="I1449">
            <v>0</v>
          </cell>
          <cell r="L1449">
            <v>0</v>
          </cell>
        </row>
        <row r="1450">
          <cell r="D1450">
            <v>0</v>
          </cell>
          <cell r="I1450">
            <v>0</v>
          </cell>
          <cell r="L1450">
            <v>0</v>
          </cell>
        </row>
        <row r="1451">
          <cell r="D1451">
            <v>0</v>
          </cell>
          <cell r="I1451">
            <v>0</v>
          </cell>
          <cell r="L1451">
            <v>0</v>
          </cell>
        </row>
        <row r="1452">
          <cell r="D1452">
            <v>0</v>
          </cell>
          <cell r="I1452">
            <v>118</v>
          </cell>
          <cell r="L1452">
            <v>0</v>
          </cell>
        </row>
        <row r="1453">
          <cell r="D1453">
            <v>0</v>
          </cell>
          <cell r="I1453">
            <v>0</v>
          </cell>
          <cell r="L1453">
            <v>0</v>
          </cell>
        </row>
        <row r="1454">
          <cell r="D1454">
            <v>0</v>
          </cell>
          <cell r="I1454">
            <v>12397</v>
          </cell>
          <cell r="L1454">
            <v>16788</v>
          </cell>
        </row>
        <row r="1455">
          <cell r="D1455">
            <v>0</v>
          </cell>
          <cell r="I1455">
            <v>0</v>
          </cell>
          <cell r="L1455">
            <v>0</v>
          </cell>
        </row>
        <row r="1456">
          <cell r="D1456">
            <v>0</v>
          </cell>
          <cell r="I1456">
            <v>4833</v>
          </cell>
          <cell r="L1456">
            <v>3780</v>
          </cell>
        </row>
        <row r="1457">
          <cell r="D1457">
            <v>0</v>
          </cell>
          <cell r="I1457">
            <v>1337.25</v>
          </cell>
          <cell r="L1457">
            <v>3900</v>
          </cell>
        </row>
        <row r="1458">
          <cell r="D1458">
            <v>0</v>
          </cell>
          <cell r="I1458">
            <v>94558.25</v>
          </cell>
          <cell r="L1458">
            <v>119082.25</v>
          </cell>
        </row>
        <row r="1459">
          <cell r="D1459">
            <v>0</v>
          </cell>
          <cell r="I1459">
            <v>0</v>
          </cell>
          <cell r="L1459">
            <v>4330</v>
          </cell>
        </row>
        <row r="1460">
          <cell r="D1460">
            <v>0</v>
          </cell>
          <cell r="I1460">
            <v>4281.25</v>
          </cell>
          <cell r="L1460">
            <v>1962.5</v>
          </cell>
        </row>
        <row r="1461">
          <cell r="D1461">
            <v>0</v>
          </cell>
          <cell r="I1461">
            <v>2840.25</v>
          </cell>
          <cell r="L1461">
            <v>2238.75</v>
          </cell>
        </row>
        <row r="1462">
          <cell r="D1462">
            <v>0</v>
          </cell>
          <cell r="I1462">
            <v>2891.25</v>
          </cell>
          <cell r="L1462">
            <v>2925</v>
          </cell>
        </row>
        <row r="1463">
          <cell r="D1463">
            <v>0</v>
          </cell>
          <cell r="I1463">
            <v>0</v>
          </cell>
          <cell r="L1463">
            <v>0</v>
          </cell>
        </row>
        <row r="1464">
          <cell r="D1464">
            <v>0</v>
          </cell>
          <cell r="I1464">
            <v>8930</v>
          </cell>
          <cell r="L1464">
            <v>8483.75</v>
          </cell>
        </row>
        <row r="1465">
          <cell r="D1465">
            <v>0</v>
          </cell>
          <cell r="I1465">
            <v>5810</v>
          </cell>
          <cell r="L1465">
            <v>6705</v>
          </cell>
        </row>
        <row r="1466">
          <cell r="D1466">
            <v>0</v>
          </cell>
          <cell r="I1466">
            <v>44417.5</v>
          </cell>
          <cell r="L1466">
            <v>62654.5</v>
          </cell>
        </row>
        <row r="1467">
          <cell r="D1467">
            <v>0</v>
          </cell>
          <cell r="I1467">
            <v>7244.75</v>
          </cell>
          <cell r="L1467">
            <v>4380</v>
          </cell>
        </row>
        <row r="1468">
          <cell r="D1468">
            <v>0</v>
          </cell>
          <cell r="I1468">
            <v>3900</v>
          </cell>
          <cell r="L1468">
            <v>0</v>
          </cell>
        </row>
        <row r="1469">
          <cell r="D1469">
            <v>0</v>
          </cell>
          <cell r="I1469">
            <v>15445.75</v>
          </cell>
          <cell r="L1469">
            <v>0</v>
          </cell>
        </row>
        <row r="1470">
          <cell r="D1470">
            <v>0</v>
          </cell>
          <cell r="I1470">
            <v>42486.75</v>
          </cell>
          <cell r="L1470">
            <v>27723.75</v>
          </cell>
        </row>
        <row r="1471">
          <cell r="D1471">
            <v>0</v>
          </cell>
          <cell r="I1471">
            <v>8256.75</v>
          </cell>
          <cell r="L1471">
            <v>5393</v>
          </cell>
        </row>
        <row r="1472">
          <cell r="D1472">
            <v>0</v>
          </cell>
          <cell r="I1472">
            <v>77208.5</v>
          </cell>
          <cell r="L1472">
            <v>33520</v>
          </cell>
        </row>
        <row r="1473">
          <cell r="D1473">
            <v>0</v>
          </cell>
          <cell r="I1473">
            <v>8326</v>
          </cell>
          <cell r="L1473">
            <v>7442.5</v>
          </cell>
        </row>
        <row r="1474">
          <cell r="D1474">
            <v>0</v>
          </cell>
          <cell r="I1474">
            <v>1065</v>
          </cell>
          <cell r="L1474">
            <v>6830</v>
          </cell>
        </row>
        <row r="1475">
          <cell r="D1475">
            <v>0</v>
          </cell>
          <cell r="I1475">
            <v>21673.5</v>
          </cell>
          <cell r="L1475">
            <v>50262.75</v>
          </cell>
        </row>
        <row r="1476">
          <cell r="D1476">
            <v>0</v>
          </cell>
          <cell r="I1476">
            <v>5553.75</v>
          </cell>
          <cell r="L1476">
            <v>13264.25</v>
          </cell>
        </row>
        <row r="1477">
          <cell r="D1477">
            <v>0</v>
          </cell>
          <cell r="I1477">
            <v>0</v>
          </cell>
          <cell r="L1477">
            <v>0</v>
          </cell>
        </row>
        <row r="1478">
          <cell r="D1478">
            <v>0</v>
          </cell>
          <cell r="I1478">
            <v>41677.93</v>
          </cell>
          <cell r="L1478">
            <v>38427.800000000003</v>
          </cell>
        </row>
        <row r="1479">
          <cell r="D1479">
            <v>0</v>
          </cell>
          <cell r="I1479">
            <v>0</v>
          </cell>
          <cell r="L1479">
            <v>0</v>
          </cell>
        </row>
        <row r="1480">
          <cell r="D1480">
            <v>0</v>
          </cell>
          <cell r="I1480">
            <v>66649.8</v>
          </cell>
          <cell r="L1480">
            <v>52126.51</v>
          </cell>
        </row>
        <row r="1481">
          <cell r="D1481">
            <v>0</v>
          </cell>
          <cell r="I1481">
            <v>23220.25</v>
          </cell>
          <cell r="L1481">
            <v>10056</v>
          </cell>
        </row>
        <row r="1482">
          <cell r="D1482">
            <v>0</v>
          </cell>
          <cell r="I1482">
            <v>0</v>
          </cell>
          <cell r="L1482">
            <v>0</v>
          </cell>
        </row>
        <row r="1483">
          <cell r="D1483">
            <v>0</v>
          </cell>
          <cell r="I1483">
            <v>139292.38</v>
          </cell>
          <cell r="L1483">
            <v>138484.75</v>
          </cell>
        </row>
        <row r="1484">
          <cell r="D1484">
            <v>0</v>
          </cell>
          <cell r="I1484">
            <v>68933</v>
          </cell>
          <cell r="L1484">
            <v>62348.02</v>
          </cell>
        </row>
        <row r="1485">
          <cell r="D1485">
            <v>0</v>
          </cell>
          <cell r="I1485">
            <v>0</v>
          </cell>
          <cell r="L1485">
            <v>6550</v>
          </cell>
        </row>
        <row r="1486">
          <cell r="D1486">
            <v>0</v>
          </cell>
          <cell r="I1486">
            <v>17931.5</v>
          </cell>
          <cell r="L1486">
            <v>9758.75</v>
          </cell>
        </row>
        <row r="1487">
          <cell r="D1487">
            <v>0</v>
          </cell>
          <cell r="I1487">
            <v>5754.5</v>
          </cell>
          <cell r="L1487">
            <v>8287</v>
          </cell>
        </row>
        <row r="1488">
          <cell r="D1488">
            <v>0</v>
          </cell>
          <cell r="I1488">
            <v>28412.5</v>
          </cell>
          <cell r="L1488">
            <v>18728.75</v>
          </cell>
        </row>
        <row r="1489">
          <cell r="D1489">
            <v>0</v>
          </cell>
          <cell r="I1489">
            <v>26014.98</v>
          </cell>
          <cell r="L1489">
            <v>51699.72</v>
          </cell>
        </row>
        <row r="1490">
          <cell r="D1490">
            <v>0</v>
          </cell>
          <cell r="I1490">
            <v>0</v>
          </cell>
          <cell r="L1490">
            <v>600</v>
          </cell>
        </row>
        <row r="1491">
          <cell r="D1491">
            <v>0</v>
          </cell>
          <cell r="I1491">
            <v>0</v>
          </cell>
          <cell r="L1491">
            <v>0</v>
          </cell>
        </row>
        <row r="1492">
          <cell r="D1492">
            <v>0</v>
          </cell>
          <cell r="I1492">
            <v>229290.42</v>
          </cell>
          <cell r="L1492">
            <v>112786.78</v>
          </cell>
        </row>
        <row r="1493">
          <cell r="D1493">
            <v>0</v>
          </cell>
          <cell r="I1493">
            <v>38418</v>
          </cell>
          <cell r="L1493">
            <v>46920</v>
          </cell>
        </row>
        <row r="1494">
          <cell r="D1494">
            <v>0</v>
          </cell>
          <cell r="I1494">
            <v>20797.75</v>
          </cell>
          <cell r="L1494">
            <v>11422</v>
          </cell>
        </row>
        <row r="1495">
          <cell r="D1495">
            <v>0</v>
          </cell>
          <cell r="I1495">
            <v>0</v>
          </cell>
          <cell r="L1495">
            <v>3350</v>
          </cell>
        </row>
        <row r="1496">
          <cell r="D1496">
            <v>0</v>
          </cell>
          <cell r="I1496">
            <v>1400</v>
          </cell>
          <cell r="L1496">
            <v>0</v>
          </cell>
        </row>
        <row r="1497">
          <cell r="D1497">
            <v>0</v>
          </cell>
          <cell r="I1497">
            <v>336</v>
          </cell>
          <cell r="L1497">
            <v>8410</v>
          </cell>
        </row>
        <row r="1498">
          <cell r="D1498">
            <v>0</v>
          </cell>
          <cell r="I1498">
            <v>3842.75</v>
          </cell>
          <cell r="L1498">
            <v>26397</v>
          </cell>
        </row>
        <row r="1499">
          <cell r="D1499">
            <v>0</v>
          </cell>
          <cell r="I1499">
            <v>0</v>
          </cell>
          <cell r="L1499">
            <v>740</v>
          </cell>
        </row>
        <row r="1500">
          <cell r="D1500">
            <v>0</v>
          </cell>
          <cell r="I1500">
            <v>0</v>
          </cell>
          <cell r="L1500">
            <v>0</v>
          </cell>
        </row>
        <row r="1501">
          <cell r="D1501">
            <v>0</v>
          </cell>
          <cell r="I1501">
            <v>670</v>
          </cell>
          <cell r="L1501">
            <v>0</v>
          </cell>
        </row>
        <row r="1502">
          <cell r="D1502">
            <v>0</v>
          </cell>
          <cell r="I1502">
            <v>15726.75</v>
          </cell>
          <cell r="L1502">
            <v>48629.55</v>
          </cell>
        </row>
        <row r="1503">
          <cell r="D1503">
            <v>0</v>
          </cell>
          <cell r="I1503">
            <v>16981</v>
          </cell>
          <cell r="L1503">
            <v>63377.61</v>
          </cell>
        </row>
        <row r="1504">
          <cell r="D1504">
            <v>0</v>
          </cell>
          <cell r="I1504">
            <v>1580783.8</v>
          </cell>
          <cell r="L1504">
            <v>1497286.74</v>
          </cell>
        </row>
        <row r="1505">
          <cell r="D1505">
            <v>0</v>
          </cell>
          <cell r="I1505">
            <v>13036</v>
          </cell>
          <cell r="L1505">
            <v>24341.81</v>
          </cell>
        </row>
        <row r="1506">
          <cell r="D1506">
            <v>0</v>
          </cell>
          <cell r="I1506">
            <v>13253</v>
          </cell>
          <cell r="L1506">
            <v>10283.64</v>
          </cell>
        </row>
        <row r="1507">
          <cell r="D1507">
            <v>0</v>
          </cell>
          <cell r="I1507">
            <v>0</v>
          </cell>
          <cell r="L1507">
            <v>6020</v>
          </cell>
        </row>
        <row r="1508">
          <cell r="D1508">
            <v>0</v>
          </cell>
          <cell r="I1508">
            <v>0</v>
          </cell>
          <cell r="L1508">
            <v>1712</v>
          </cell>
        </row>
        <row r="1509">
          <cell r="D1509">
            <v>0</v>
          </cell>
          <cell r="I1509">
            <v>0</v>
          </cell>
          <cell r="L1509">
            <v>0</v>
          </cell>
        </row>
        <row r="1510">
          <cell r="D1510">
            <v>0</v>
          </cell>
          <cell r="I1510">
            <v>218.75</v>
          </cell>
          <cell r="L1510">
            <v>0</v>
          </cell>
        </row>
        <row r="1511">
          <cell r="D1511">
            <v>0</v>
          </cell>
          <cell r="I1511">
            <v>2780</v>
          </cell>
          <cell r="L1511">
            <v>460</v>
          </cell>
        </row>
        <row r="1512">
          <cell r="D1512">
            <v>0</v>
          </cell>
          <cell r="I1512">
            <v>2730</v>
          </cell>
          <cell r="L1512">
            <v>1018</v>
          </cell>
        </row>
        <row r="1513">
          <cell r="D1513">
            <v>0</v>
          </cell>
          <cell r="I1513">
            <v>0</v>
          </cell>
          <cell r="L1513">
            <v>0</v>
          </cell>
        </row>
        <row r="1514">
          <cell r="D1514">
            <v>0</v>
          </cell>
          <cell r="I1514">
            <v>0</v>
          </cell>
          <cell r="L1514">
            <v>6000</v>
          </cell>
        </row>
        <row r="1515">
          <cell r="D1515">
            <v>0</v>
          </cell>
          <cell r="I1515">
            <v>2400</v>
          </cell>
          <cell r="L1515">
            <v>0</v>
          </cell>
        </row>
        <row r="1516">
          <cell r="D1516">
            <v>0</v>
          </cell>
          <cell r="I1516">
            <v>134452.79999999999</v>
          </cell>
          <cell r="L1516">
            <v>331725.95</v>
          </cell>
        </row>
        <row r="1517">
          <cell r="D1517">
            <v>0</v>
          </cell>
          <cell r="I1517">
            <v>25200</v>
          </cell>
          <cell r="L1517">
            <v>0</v>
          </cell>
        </row>
        <row r="1518">
          <cell r="D1518">
            <v>0</v>
          </cell>
          <cell r="I1518">
            <v>0</v>
          </cell>
          <cell r="L1518">
            <v>0</v>
          </cell>
        </row>
        <row r="1519">
          <cell r="D1519">
            <v>0</v>
          </cell>
          <cell r="I1519">
            <v>4004.76</v>
          </cell>
          <cell r="L1519">
            <v>8571.43</v>
          </cell>
        </row>
        <row r="1520">
          <cell r="D1520">
            <v>0</v>
          </cell>
          <cell r="I1520">
            <v>7938.42</v>
          </cell>
          <cell r="L1520">
            <v>11597.85</v>
          </cell>
        </row>
        <row r="1521">
          <cell r="D1521">
            <v>0</v>
          </cell>
          <cell r="I1521">
            <v>84905.07</v>
          </cell>
          <cell r="L1521">
            <v>42421.32</v>
          </cell>
        </row>
        <row r="1522">
          <cell r="D1522">
            <v>0</v>
          </cell>
          <cell r="I1522">
            <v>0</v>
          </cell>
          <cell r="L1522">
            <v>433.42</v>
          </cell>
        </row>
        <row r="1523">
          <cell r="D1523">
            <v>0</v>
          </cell>
          <cell r="I1523">
            <v>20000</v>
          </cell>
          <cell r="L1523">
            <v>0</v>
          </cell>
        </row>
        <row r="1524">
          <cell r="D1524">
            <v>0</v>
          </cell>
          <cell r="I1524">
            <v>0</v>
          </cell>
          <cell r="L1524">
            <v>18787.45</v>
          </cell>
        </row>
        <row r="1525">
          <cell r="D1525">
            <v>0</v>
          </cell>
          <cell r="I1525">
            <v>4673.75</v>
          </cell>
          <cell r="L1525">
            <v>32742.65</v>
          </cell>
        </row>
        <row r="1526">
          <cell r="D1526">
            <v>0</v>
          </cell>
          <cell r="I1526">
            <v>0</v>
          </cell>
          <cell r="L1526">
            <v>3088.92</v>
          </cell>
        </row>
        <row r="1527">
          <cell r="D1527">
            <v>0</v>
          </cell>
          <cell r="I1527">
            <v>0</v>
          </cell>
          <cell r="L1527">
            <v>0</v>
          </cell>
        </row>
        <row r="1528">
          <cell r="D1528">
            <v>0</v>
          </cell>
          <cell r="I1528">
            <v>2339</v>
          </cell>
          <cell r="L1528">
            <v>32544.38</v>
          </cell>
        </row>
        <row r="1529">
          <cell r="D1529">
            <v>0</v>
          </cell>
          <cell r="I1529">
            <v>10682.35</v>
          </cell>
          <cell r="L1529">
            <v>17920.47</v>
          </cell>
        </row>
        <row r="1530">
          <cell r="D1530">
            <v>0</v>
          </cell>
          <cell r="I1530">
            <v>50846.35</v>
          </cell>
          <cell r="L1530">
            <v>30757.43</v>
          </cell>
        </row>
        <row r="1531">
          <cell r="D1531">
            <v>0</v>
          </cell>
          <cell r="I1531">
            <v>8762</v>
          </cell>
          <cell r="L1531">
            <v>14210.35</v>
          </cell>
        </row>
        <row r="1532">
          <cell r="D1532">
            <v>0</v>
          </cell>
          <cell r="I1532">
            <v>882.35</v>
          </cell>
          <cell r="L1532">
            <v>4783.88</v>
          </cell>
        </row>
        <row r="1533">
          <cell r="D1533">
            <v>0</v>
          </cell>
          <cell r="I1533">
            <v>14882.35</v>
          </cell>
          <cell r="L1533">
            <v>9752.66</v>
          </cell>
        </row>
        <row r="1534">
          <cell r="D1534">
            <v>0</v>
          </cell>
          <cell r="I1534">
            <v>3500</v>
          </cell>
          <cell r="L1534">
            <v>1557.98</v>
          </cell>
        </row>
        <row r="1535">
          <cell r="D1535">
            <v>0</v>
          </cell>
          <cell r="I1535">
            <v>0</v>
          </cell>
          <cell r="L1535">
            <v>0</v>
          </cell>
        </row>
        <row r="1536">
          <cell r="D1536">
            <v>0</v>
          </cell>
          <cell r="I1536">
            <v>882.35</v>
          </cell>
          <cell r="L1536">
            <v>7276.84</v>
          </cell>
        </row>
        <row r="1537">
          <cell r="D1537">
            <v>0</v>
          </cell>
          <cell r="I1537">
            <v>1396.36</v>
          </cell>
          <cell r="L1537">
            <v>22556.67</v>
          </cell>
        </row>
        <row r="1538">
          <cell r="D1538">
            <v>0</v>
          </cell>
          <cell r="I1538">
            <v>0</v>
          </cell>
          <cell r="L1538">
            <v>6321.61</v>
          </cell>
        </row>
        <row r="1539">
          <cell r="D1539">
            <v>0</v>
          </cell>
          <cell r="I1539">
            <v>1108.3499999999999</v>
          </cell>
          <cell r="L1539">
            <v>22906.46</v>
          </cell>
        </row>
        <row r="1540">
          <cell r="D1540">
            <v>0</v>
          </cell>
          <cell r="I1540">
            <v>7289.72</v>
          </cell>
          <cell r="L1540">
            <v>3023.56</v>
          </cell>
        </row>
        <row r="1541">
          <cell r="D1541">
            <v>0</v>
          </cell>
          <cell r="I1541">
            <v>4282.3500000000004</v>
          </cell>
          <cell r="L1541">
            <v>3933.6</v>
          </cell>
        </row>
        <row r="1542">
          <cell r="D1542">
            <v>0</v>
          </cell>
          <cell r="I1542">
            <v>882.35</v>
          </cell>
          <cell r="L1542">
            <v>2803.74</v>
          </cell>
        </row>
        <row r="1543">
          <cell r="D1543">
            <v>0</v>
          </cell>
          <cell r="I1543">
            <v>882.35</v>
          </cell>
          <cell r="L1543">
            <v>13842.72</v>
          </cell>
        </row>
        <row r="1544">
          <cell r="D1544">
            <v>0</v>
          </cell>
          <cell r="I1544">
            <v>0</v>
          </cell>
          <cell r="L1544">
            <v>4396.43</v>
          </cell>
        </row>
        <row r="1545">
          <cell r="D1545">
            <v>0</v>
          </cell>
          <cell r="I1545">
            <v>228040.5</v>
          </cell>
          <cell r="L1545">
            <v>247121</v>
          </cell>
        </row>
        <row r="1546">
          <cell r="D1546">
            <v>0</v>
          </cell>
          <cell r="I1546">
            <v>0</v>
          </cell>
          <cell r="L1546">
            <v>144000</v>
          </cell>
        </row>
        <row r="1547">
          <cell r="D1547">
            <v>0</v>
          </cell>
          <cell r="I1547">
            <v>0</v>
          </cell>
          <cell r="L1547">
            <v>0</v>
          </cell>
        </row>
        <row r="1548">
          <cell r="D1548">
            <v>0</v>
          </cell>
          <cell r="I1548">
            <v>5004.0200000000004</v>
          </cell>
          <cell r="L1548">
            <v>481.68</v>
          </cell>
        </row>
        <row r="1549">
          <cell r="D1549">
            <v>0</v>
          </cell>
          <cell r="I1549">
            <v>93441.23</v>
          </cell>
          <cell r="L1549">
            <v>32781.26</v>
          </cell>
        </row>
        <row r="1550">
          <cell r="D1550">
            <v>0</v>
          </cell>
          <cell r="I1550">
            <v>15727.32</v>
          </cell>
          <cell r="L1550">
            <v>13347.91</v>
          </cell>
        </row>
        <row r="1551">
          <cell r="D1551">
            <v>0</v>
          </cell>
          <cell r="I1551">
            <v>32282.53</v>
          </cell>
          <cell r="L1551">
            <v>23463</v>
          </cell>
        </row>
        <row r="1552">
          <cell r="D1552">
            <v>0</v>
          </cell>
          <cell r="I1552">
            <v>28729.09</v>
          </cell>
          <cell r="L1552">
            <v>38607.599999999999</v>
          </cell>
        </row>
        <row r="1553">
          <cell r="D1553">
            <v>0</v>
          </cell>
          <cell r="I1553">
            <v>13379.82</v>
          </cell>
          <cell r="L1553">
            <v>33358</v>
          </cell>
        </row>
        <row r="1554">
          <cell r="D1554">
            <v>0</v>
          </cell>
          <cell r="I1554">
            <v>11791.8</v>
          </cell>
          <cell r="L1554">
            <v>0</v>
          </cell>
        </row>
        <row r="1555">
          <cell r="D1555">
            <v>0</v>
          </cell>
          <cell r="I1555">
            <v>8618.2000000000007</v>
          </cell>
          <cell r="L1555">
            <v>0</v>
          </cell>
        </row>
        <row r="1556">
          <cell r="D1556">
            <v>0</v>
          </cell>
          <cell r="I1556">
            <v>58194.18</v>
          </cell>
          <cell r="L1556">
            <v>75638</v>
          </cell>
        </row>
        <row r="1557">
          <cell r="D1557">
            <v>0</v>
          </cell>
          <cell r="I1557">
            <v>12082.8</v>
          </cell>
          <cell r="L1557">
            <v>15664.53</v>
          </cell>
        </row>
        <row r="1558">
          <cell r="D1558">
            <v>0</v>
          </cell>
          <cell r="I1558">
            <v>-11231.51</v>
          </cell>
          <cell r="L1558">
            <v>57309.54</v>
          </cell>
        </row>
        <row r="1559">
          <cell r="D1559">
            <v>0</v>
          </cell>
          <cell r="I1559">
            <v>16997.240000000002</v>
          </cell>
          <cell r="L1559">
            <v>27174</v>
          </cell>
        </row>
        <row r="1560">
          <cell r="D1560">
            <v>0</v>
          </cell>
          <cell r="I1560">
            <v>6862.71</v>
          </cell>
          <cell r="L1560">
            <v>26316.23</v>
          </cell>
        </row>
        <row r="1561">
          <cell r="D1561">
            <v>0</v>
          </cell>
          <cell r="I1561">
            <v>10031.34</v>
          </cell>
          <cell r="L1561">
            <v>38114</v>
          </cell>
        </row>
        <row r="1562">
          <cell r="D1562">
            <v>0</v>
          </cell>
          <cell r="I1562">
            <v>7130.12</v>
          </cell>
          <cell r="L1562">
            <v>23292.5</v>
          </cell>
        </row>
        <row r="1563">
          <cell r="D1563">
            <v>0</v>
          </cell>
          <cell r="I1563">
            <v>0</v>
          </cell>
          <cell r="L1563">
            <v>0</v>
          </cell>
        </row>
        <row r="1564">
          <cell r="D1564">
            <v>0</v>
          </cell>
          <cell r="I1564">
            <v>30420.58</v>
          </cell>
          <cell r="L1564">
            <v>1124.5</v>
          </cell>
        </row>
        <row r="1565">
          <cell r="D1565">
            <v>0</v>
          </cell>
          <cell r="I1565">
            <v>0</v>
          </cell>
          <cell r="L1565">
            <v>0</v>
          </cell>
        </row>
        <row r="1566">
          <cell r="D1566">
            <v>0</v>
          </cell>
          <cell r="I1566">
            <v>104016.16</v>
          </cell>
          <cell r="L1566">
            <v>28337.21</v>
          </cell>
        </row>
        <row r="1567">
          <cell r="D1567">
            <v>0</v>
          </cell>
          <cell r="I1567">
            <v>5405.65</v>
          </cell>
          <cell r="L1567">
            <v>11735</v>
          </cell>
        </row>
        <row r="1568">
          <cell r="D1568">
            <v>0</v>
          </cell>
          <cell r="I1568">
            <v>0</v>
          </cell>
          <cell r="L1568">
            <v>0</v>
          </cell>
        </row>
        <row r="1569">
          <cell r="D1569">
            <v>0</v>
          </cell>
          <cell r="I1569">
            <v>50536.39</v>
          </cell>
          <cell r="L1569">
            <v>42304.02</v>
          </cell>
        </row>
        <row r="1570">
          <cell r="D1570">
            <v>0</v>
          </cell>
          <cell r="I1570">
            <v>1232.4000000000001</v>
          </cell>
          <cell r="L1570">
            <v>0</v>
          </cell>
        </row>
        <row r="1571">
          <cell r="D1571">
            <v>0</v>
          </cell>
          <cell r="I1571">
            <v>0</v>
          </cell>
          <cell r="L1571">
            <v>7110</v>
          </cell>
        </row>
        <row r="1572">
          <cell r="D1572">
            <v>0</v>
          </cell>
          <cell r="I1572">
            <v>27703.33</v>
          </cell>
          <cell r="L1572">
            <v>19116</v>
          </cell>
        </row>
        <row r="1573">
          <cell r="D1573">
            <v>0</v>
          </cell>
          <cell r="I1573">
            <v>3399</v>
          </cell>
          <cell r="L1573">
            <v>840</v>
          </cell>
        </row>
        <row r="1574">
          <cell r="D1574">
            <v>0</v>
          </cell>
          <cell r="I1574">
            <v>0</v>
          </cell>
          <cell r="L1574">
            <v>0</v>
          </cell>
        </row>
        <row r="1575">
          <cell r="D1575">
            <v>0</v>
          </cell>
          <cell r="I1575">
            <v>0</v>
          </cell>
          <cell r="L1575">
            <v>0</v>
          </cell>
        </row>
        <row r="1576">
          <cell r="D1576">
            <v>0</v>
          </cell>
          <cell r="I1576">
            <v>317391.56</v>
          </cell>
          <cell r="L1576">
            <v>23803.18</v>
          </cell>
        </row>
        <row r="1577">
          <cell r="D1577">
            <v>0</v>
          </cell>
          <cell r="I1577">
            <v>0</v>
          </cell>
          <cell r="L1577">
            <v>0</v>
          </cell>
        </row>
        <row r="1578">
          <cell r="D1578">
            <v>0</v>
          </cell>
          <cell r="I1578">
            <v>0</v>
          </cell>
          <cell r="L1578">
            <v>1400</v>
          </cell>
        </row>
        <row r="1579">
          <cell r="D1579">
            <v>0</v>
          </cell>
          <cell r="I1579">
            <v>0</v>
          </cell>
          <cell r="L1579">
            <v>4700</v>
          </cell>
        </row>
        <row r="1580">
          <cell r="D1580">
            <v>0</v>
          </cell>
          <cell r="I1580">
            <v>0</v>
          </cell>
          <cell r="L1580">
            <v>63442</v>
          </cell>
        </row>
        <row r="1581">
          <cell r="D1581">
            <v>0</v>
          </cell>
          <cell r="I1581">
            <v>0</v>
          </cell>
          <cell r="L1581">
            <v>350</v>
          </cell>
        </row>
        <row r="1582">
          <cell r="D1582">
            <v>0</v>
          </cell>
          <cell r="I1582">
            <v>0</v>
          </cell>
          <cell r="L1582">
            <v>3015</v>
          </cell>
        </row>
        <row r="1583">
          <cell r="D1583">
            <v>0</v>
          </cell>
          <cell r="I1583">
            <v>0</v>
          </cell>
          <cell r="L1583">
            <v>350</v>
          </cell>
        </row>
        <row r="1584">
          <cell r="D1584">
            <v>0</v>
          </cell>
          <cell r="I1584">
            <v>0</v>
          </cell>
          <cell r="L1584">
            <v>7370.93</v>
          </cell>
        </row>
        <row r="1585">
          <cell r="D1585">
            <v>0</v>
          </cell>
          <cell r="I1585">
            <v>0</v>
          </cell>
          <cell r="L1585">
            <v>51819.51</v>
          </cell>
        </row>
        <row r="1586">
          <cell r="D1586">
            <v>0</v>
          </cell>
          <cell r="I1586">
            <v>0</v>
          </cell>
          <cell r="L1586">
            <v>36495</v>
          </cell>
        </row>
        <row r="1587">
          <cell r="D1587">
            <v>0</v>
          </cell>
          <cell r="I1587">
            <v>0</v>
          </cell>
          <cell r="L1587">
            <v>12300</v>
          </cell>
        </row>
        <row r="1588">
          <cell r="D1588">
            <v>0</v>
          </cell>
          <cell r="I1588">
            <v>0</v>
          </cell>
          <cell r="L1588">
            <v>2115</v>
          </cell>
        </row>
        <row r="1589">
          <cell r="D1589">
            <v>0</v>
          </cell>
          <cell r="I1589">
            <v>0</v>
          </cell>
          <cell r="L1589">
            <v>938</v>
          </cell>
        </row>
        <row r="1590">
          <cell r="D1590">
            <v>0</v>
          </cell>
          <cell r="I1590">
            <v>0</v>
          </cell>
          <cell r="L1590">
            <v>0</v>
          </cell>
        </row>
        <row r="1591">
          <cell r="D1591">
            <v>0</v>
          </cell>
          <cell r="I1591">
            <v>0</v>
          </cell>
          <cell r="L1591">
            <v>100000</v>
          </cell>
        </row>
        <row r="1592">
          <cell r="D1592">
            <v>0</v>
          </cell>
          <cell r="I1592">
            <v>18500</v>
          </cell>
          <cell r="L1592">
            <v>8500</v>
          </cell>
        </row>
        <row r="1593">
          <cell r="D1593">
            <v>0</v>
          </cell>
          <cell r="I1593">
            <v>0</v>
          </cell>
          <cell r="L1593">
            <v>0</v>
          </cell>
        </row>
        <row r="1594">
          <cell r="D1594">
            <v>0</v>
          </cell>
          <cell r="I1594">
            <v>0</v>
          </cell>
          <cell r="L1594">
            <v>0</v>
          </cell>
        </row>
        <row r="1595">
          <cell r="D1595">
            <v>0</v>
          </cell>
          <cell r="I1595">
            <v>0</v>
          </cell>
          <cell r="L1595">
            <v>2900</v>
          </cell>
        </row>
        <row r="1596">
          <cell r="D1596">
            <v>0</v>
          </cell>
          <cell r="I1596">
            <v>0</v>
          </cell>
          <cell r="L1596">
            <v>0</v>
          </cell>
        </row>
        <row r="1597">
          <cell r="D1597">
            <v>0</v>
          </cell>
          <cell r="I1597">
            <v>0</v>
          </cell>
          <cell r="L1597">
            <v>0</v>
          </cell>
        </row>
        <row r="1598">
          <cell r="D1598">
            <v>0</v>
          </cell>
          <cell r="I1598">
            <v>0</v>
          </cell>
          <cell r="L1598">
            <v>0</v>
          </cell>
        </row>
        <row r="1599">
          <cell r="D1599">
            <v>0</v>
          </cell>
          <cell r="I1599">
            <v>0</v>
          </cell>
          <cell r="L1599">
            <v>0</v>
          </cell>
        </row>
        <row r="1600">
          <cell r="D1600">
            <v>0</v>
          </cell>
          <cell r="I1600">
            <v>9923.9500000000007</v>
          </cell>
          <cell r="L1600">
            <v>36544.86</v>
          </cell>
        </row>
        <row r="1601">
          <cell r="D1601">
            <v>0</v>
          </cell>
          <cell r="I1601">
            <v>5284.73</v>
          </cell>
          <cell r="L1601">
            <v>1300</v>
          </cell>
        </row>
        <row r="1602">
          <cell r="D1602">
            <v>0</v>
          </cell>
          <cell r="I1602">
            <v>21958</v>
          </cell>
          <cell r="L1602">
            <v>20996</v>
          </cell>
        </row>
        <row r="1603">
          <cell r="D1603">
            <v>0</v>
          </cell>
          <cell r="I1603">
            <v>0</v>
          </cell>
          <cell r="L1603">
            <v>0</v>
          </cell>
        </row>
        <row r="1604">
          <cell r="D1604">
            <v>0</v>
          </cell>
          <cell r="I1604">
            <v>0</v>
          </cell>
          <cell r="L1604">
            <v>2896.4</v>
          </cell>
        </row>
        <row r="1605">
          <cell r="D1605">
            <v>0</v>
          </cell>
          <cell r="I1605">
            <v>914.15</v>
          </cell>
          <cell r="L1605">
            <v>2428.92</v>
          </cell>
        </row>
        <row r="1606">
          <cell r="D1606">
            <v>0</v>
          </cell>
          <cell r="I1606">
            <v>18792</v>
          </cell>
          <cell r="L1606">
            <v>23403.97</v>
          </cell>
        </row>
        <row r="1607">
          <cell r="D1607">
            <v>0</v>
          </cell>
          <cell r="I1607">
            <v>300</v>
          </cell>
          <cell r="L1607">
            <v>0</v>
          </cell>
        </row>
        <row r="1608">
          <cell r="D1608">
            <v>0</v>
          </cell>
          <cell r="I1608">
            <v>0</v>
          </cell>
          <cell r="L1608">
            <v>600</v>
          </cell>
        </row>
        <row r="1609">
          <cell r="D1609">
            <v>0</v>
          </cell>
          <cell r="I1609">
            <v>0</v>
          </cell>
          <cell r="L1609">
            <v>0</v>
          </cell>
        </row>
        <row r="1610">
          <cell r="D1610">
            <v>0</v>
          </cell>
          <cell r="I1610">
            <v>0</v>
          </cell>
          <cell r="L1610">
            <v>0</v>
          </cell>
        </row>
        <row r="1611">
          <cell r="D1611">
            <v>0</v>
          </cell>
          <cell r="I1611">
            <v>2240</v>
          </cell>
          <cell r="L1611">
            <v>0</v>
          </cell>
        </row>
        <row r="1612">
          <cell r="D1612">
            <v>0</v>
          </cell>
          <cell r="I1612">
            <v>0</v>
          </cell>
          <cell r="L1612">
            <v>510</v>
          </cell>
        </row>
        <row r="1613">
          <cell r="D1613">
            <v>0</v>
          </cell>
          <cell r="I1613">
            <v>15120</v>
          </cell>
          <cell r="L1613">
            <v>45880</v>
          </cell>
        </row>
        <row r="1614">
          <cell r="D1614">
            <v>0</v>
          </cell>
          <cell r="I1614">
            <v>0</v>
          </cell>
          <cell r="L1614">
            <v>2182030.12</v>
          </cell>
        </row>
        <row r="1615">
          <cell r="D1615">
            <v>0</v>
          </cell>
          <cell r="I1615">
            <v>0</v>
          </cell>
          <cell r="L1615">
            <v>1190958.45</v>
          </cell>
        </row>
        <row r="1616">
          <cell r="D1616">
            <v>0</v>
          </cell>
          <cell r="I1616">
            <v>0</v>
          </cell>
          <cell r="L1616">
            <v>1080211.5900000001</v>
          </cell>
        </row>
        <row r="1617">
          <cell r="D1617">
            <v>0</v>
          </cell>
          <cell r="I1617">
            <v>0</v>
          </cell>
          <cell r="L1617">
            <v>84217.32</v>
          </cell>
        </row>
        <row r="1618">
          <cell r="D1618">
            <v>0</v>
          </cell>
          <cell r="I1618">
            <v>0</v>
          </cell>
          <cell r="L1618">
            <v>67625.08</v>
          </cell>
        </row>
        <row r="1619">
          <cell r="D1619">
            <v>0</v>
          </cell>
          <cell r="I1619">
            <v>0</v>
          </cell>
          <cell r="L1619">
            <v>207981.42</v>
          </cell>
        </row>
        <row r="1620">
          <cell r="D1620">
            <v>0</v>
          </cell>
          <cell r="I1620">
            <v>0</v>
          </cell>
          <cell r="L1620">
            <v>843553.7</v>
          </cell>
        </row>
        <row r="1621">
          <cell r="D1621">
            <v>0</v>
          </cell>
          <cell r="I1621">
            <v>0</v>
          </cell>
          <cell r="L1621">
            <v>95763.24</v>
          </cell>
        </row>
        <row r="1622">
          <cell r="D1622" t="str">
            <v>A-OE040-1-2</v>
          </cell>
          <cell r="I1622">
            <v>0</v>
          </cell>
          <cell r="L1622">
            <v>408972.52</v>
          </cell>
        </row>
        <row r="1623">
          <cell r="D1623">
            <v>0</v>
          </cell>
          <cell r="I1623">
            <v>-5874972.5600000005</v>
          </cell>
          <cell r="L1623">
            <v>-36744735.879999995</v>
          </cell>
        </row>
        <row r="1624">
          <cell r="D1624" t="str">
            <v>COG-P30</v>
          </cell>
          <cell r="I1624">
            <v>395296.95</v>
          </cell>
          <cell r="L1624">
            <v>0</v>
          </cell>
        </row>
        <row r="1625">
          <cell r="D1625" t="str">
            <v>COG-P40</v>
          </cell>
          <cell r="I1625">
            <v>1151385.05</v>
          </cell>
          <cell r="L1625">
            <v>0</v>
          </cell>
        </row>
        <row r="1626">
          <cell r="D1626" t="str">
            <v>COG-P50</v>
          </cell>
          <cell r="I1626">
            <v>49439740</v>
          </cell>
          <cell r="L1626">
            <v>0</v>
          </cell>
        </row>
        <row r="1627">
          <cell r="D1627">
            <v>0</v>
          </cell>
          <cell r="I1627">
            <v>3270531.01</v>
          </cell>
          <cell r="L1627">
            <v>0</v>
          </cell>
        </row>
        <row r="1628">
          <cell r="D1628">
            <v>0</v>
          </cell>
          <cell r="I1628">
            <v>-5078153.16</v>
          </cell>
          <cell r="L1628">
            <v>0</v>
          </cell>
        </row>
        <row r="1629">
          <cell r="D1629">
            <v>0</v>
          </cell>
          <cell r="I1629">
            <v>107185.15</v>
          </cell>
          <cell r="L1629">
            <v>0</v>
          </cell>
        </row>
        <row r="1630">
          <cell r="D1630">
            <v>0</v>
          </cell>
          <cell r="I1630">
            <v>1928652.74</v>
          </cell>
          <cell r="L1630">
            <v>0</v>
          </cell>
        </row>
        <row r="1631">
          <cell r="D1631">
            <v>0</v>
          </cell>
          <cell r="I1631">
            <v>3037380.7</v>
          </cell>
          <cell r="L1631">
            <v>0</v>
          </cell>
        </row>
        <row r="1632">
          <cell r="D1632">
            <v>0</v>
          </cell>
          <cell r="I1632">
            <v>4934.57</v>
          </cell>
          <cell r="L1632">
            <v>0</v>
          </cell>
        </row>
        <row r="1633">
          <cell r="D1633" t="str">
            <v>A-SA010-1</v>
          </cell>
          <cell r="I1633">
            <v>0</v>
          </cell>
          <cell r="L1633">
            <v>0</v>
          </cell>
        </row>
        <row r="1634">
          <cell r="D1634" t="str">
            <v>A-SA010-1</v>
          </cell>
          <cell r="I1634">
            <v>6463783.3200000003</v>
          </cell>
          <cell r="L1634">
            <v>3871429</v>
          </cell>
        </row>
        <row r="1635">
          <cell r="D1635" t="str">
            <v>A-SA010-2</v>
          </cell>
          <cell r="I1635">
            <v>0</v>
          </cell>
          <cell r="L1635">
            <v>0</v>
          </cell>
        </row>
        <row r="1636">
          <cell r="D1636" t="str">
            <v>A-SA010-2</v>
          </cell>
          <cell r="I1636">
            <v>262997</v>
          </cell>
          <cell r="L1636">
            <v>357000</v>
          </cell>
        </row>
        <row r="1637">
          <cell r="D1637" t="str">
            <v>A-SA010-3</v>
          </cell>
          <cell r="I1637">
            <v>32331.79</v>
          </cell>
          <cell r="L1637">
            <v>14760.41</v>
          </cell>
        </row>
        <row r="1638">
          <cell r="D1638" t="str">
            <v>A-SA010-4</v>
          </cell>
          <cell r="I1638">
            <v>0</v>
          </cell>
          <cell r="L1638">
            <v>0</v>
          </cell>
        </row>
        <row r="1639">
          <cell r="D1639" t="str">
            <v>A-SA010-4</v>
          </cell>
          <cell r="I1639">
            <v>109308</v>
          </cell>
          <cell r="L1639">
            <v>92066</v>
          </cell>
        </row>
        <row r="1640">
          <cell r="D1640" t="str">
            <v>A-SA010-5</v>
          </cell>
          <cell r="I1640">
            <v>0</v>
          </cell>
          <cell r="L1640">
            <v>0</v>
          </cell>
        </row>
        <row r="1641">
          <cell r="D1641" t="str">
            <v>A-SA010-5</v>
          </cell>
          <cell r="I1641">
            <v>313399</v>
          </cell>
          <cell r="L1641">
            <v>142851.20000000001</v>
          </cell>
        </row>
        <row r="1642">
          <cell r="D1642" t="str">
            <v>A-SA010-6</v>
          </cell>
          <cell r="I1642">
            <v>0</v>
          </cell>
          <cell r="L1642">
            <v>0</v>
          </cell>
        </row>
        <row r="1643">
          <cell r="D1643" t="str">
            <v>A-SA010-6</v>
          </cell>
          <cell r="I1643">
            <v>515378</v>
          </cell>
          <cell r="L1643">
            <v>357316</v>
          </cell>
        </row>
        <row r="1644">
          <cell r="D1644" t="str">
            <v>A-SA010-7</v>
          </cell>
          <cell r="I1644">
            <v>0</v>
          </cell>
          <cell r="L1644">
            <v>0</v>
          </cell>
        </row>
        <row r="1645">
          <cell r="D1645" t="str">
            <v>A-SA010-7</v>
          </cell>
          <cell r="I1645">
            <v>49948.67</v>
          </cell>
          <cell r="L1645">
            <v>33798.6</v>
          </cell>
        </row>
        <row r="1646">
          <cell r="D1646" t="str">
            <v>A-SA010-8</v>
          </cell>
          <cell r="I1646">
            <v>0</v>
          </cell>
          <cell r="L1646">
            <v>0</v>
          </cell>
        </row>
        <row r="1647">
          <cell r="D1647" t="str">
            <v>A-SA010-8</v>
          </cell>
          <cell r="I1647">
            <v>20025.66</v>
          </cell>
          <cell r="L1647">
            <v>20307.439999999999</v>
          </cell>
        </row>
        <row r="1648">
          <cell r="D1648" t="str">
            <v>A-SA010-9</v>
          </cell>
          <cell r="I1648">
            <v>0</v>
          </cell>
          <cell r="L1648">
            <v>0</v>
          </cell>
        </row>
        <row r="1649">
          <cell r="D1649" t="str">
            <v>A-SA010-9</v>
          </cell>
          <cell r="I1649">
            <v>62835</v>
          </cell>
          <cell r="L1649">
            <v>80708</v>
          </cell>
        </row>
        <row r="1650">
          <cell r="D1650" t="str">
            <v>A-SA040</v>
          </cell>
          <cell r="I1650">
            <v>0</v>
          </cell>
          <cell r="L1650">
            <v>0</v>
          </cell>
        </row>
        <row r="1651">
          <cell r="D1651" t="str">
            <v>A-SA040</v>
          </cell>
          <cell r="I1651">
            <v>600735.32999999996</v>
          </cell>
          <cell r="L1651">
            <v>433478.64</v>
          </cell>
        </row>
        <row r="1652">
          <cell r="D1652" t="str">
            <v>A-SA050</v>
          </cell>
          <cell r="I1652">
            <v>0</v>
          </cell>
          <cell r="L1652">
            <v>0</v>
          </cell>
        </row>
        <row r="1653">
          <cell r="D1653" t="str">
            <v>A-SA050</v>
          </cell>
          <cell r="I1653">
            <v>1037476.79</v>
          </cell>
          <cell r="L1653">
            <v>32161.62</v>
          </cell>
        </row>
        <row r="1654">
          <cell r="D1654" t="str">
            <v>A-SA230-1</v>
          </cell>
          <cell r="I1654">
            <v>0</v>
          </cell>
          <cell r="L1654">
            <v>0</v>
          </cell>
        </row>
        <row r="1655">
          <cell r="D1655" t="str">
            <v>A-SA230-1</v>
          </cell>
          <cell r="I1655">
            <v>62454.37</v>
          </cell>
          <cell r="L1655">
            <v>21524.77</v>
          </cell>
        </row>
        <row r="1656">
          <cell r="D1656" t="str">
            <v>A-SA230-2</v>
          </cell>
          <cell r="I1656">
            <v>0</v>
          </cell>
          <cell r="L1656">
            <v>0</v>
          </cell>
        </row>
        <row r="1657">
          <cell r="D1657" t="str">
            <v>A-SA230-2</v>
          </cell>
          <cell r="I1657">
            <v>2470.6799999999998</v>
          </cell>
          <cell r="L1657">
            <v>300</v>
          </cell>
        </row>
        <row r="1658">
          <cell r="D1658" t="str">
            <v>A-SA230-3</v>
          </cell>
          <cell r="I1658">
            <v>0</v>
          </cell>
          <cell r="L1658">
            <v>0</v>
          </cell>
        </row>
        <row r="1659">
          <cell r="D1659" t="str">
            <v>A-SA230-3</v>
          </cell>
          <cell r="I1659">
            <v>61378</v>
          </cell>
          <cell r="L1659">
            <v>30000</v>
          </cell>
        </row>
        <row r="1660">
          <cell r="D1660" t="str">
            <v>A-SA230-4</v>
          </cell>
          <cell r="I1660">
            <v>0</v>
          </cell>
          <cell r="L1660">
            <v>0</v>
          </cell>
        </row>
        <row r="1661">
          <cell r="D1661" t="str">
            <v>A-SA230-4</v>
          </cell>
          <cell r="I1661">
            <v>346240.84</v>
          </cell>
          <cell r="L1661">
            <v>356898.54</v>
          </cell>
        </row>
        <row r="1662">
          <cell r="D1662" t="str">
            <v>A-SA090</v>
          </cell>
          <cell r="I1662">
            <v>0</v>
          </cell>
          <cell r="L1662">
            <v>0</v>
          </cell>
        </row>
        <row r="1663">
          <cell r="D1663" t="str">
            <v>A-SA090</v>
          </cell>
          <cell r="I1663">
            <v>161890.57</v>
          </cell>
          <cell r="L1663">
            <v>98198.18</v>
          </cell>
        </row>
        <row r="1664">
          <cell r="D1664" t="str">
            <v>A-SA030</v>
          </cell>
          <cell r="I1664">
            <v>0</v>
          </cell>
          <cell r="L1664">
            <v>0</v>
          </cell>
        </row>
        <row r="1665">
          <cell r="D1665" t="str">
            <v>A-SA030</v>
          </cell>
          <cell r="I1665">
            <v>106536.03</v>
          </cell>
          <cell r="L1665">
            <v>104953.44</v>
          </cell>
        </row>
        <row r="1666">
          <cell r="D1666" t="str">
            <v>A-SA050</v>
          </cell>
          <cell r="I1666">
            <v>0</v>
          </cell>
          <cell r="L1666">
            <v>0</v>
          </cell>
        </row>
        <row r="1667">
          <cell r="D1667" t="str">
            <v>A-SA050</v>
          </cell>
          <cell r="I1667">
            <v>478330.66</v>
          </cell>
          <cell r="L1667">
            <v>251548.96</v>
          </cell>
        </row>
        <row r="1668">
          <cell r="D1668" t="str">
            <v>A-SA170</v>
          </cell>
          <cell r="I1668">
            <v>0</v>
          </cell>
          <cell r="L1668">
            <v>0</v>
          </cell>
        </row>
        <row r="1669">
          <cell r="D1669" t="str">
            <v>A-SA170</v>
          </cell>
          <cell r="I1669">
            <v>181533.05</v>
          </cell>
          <cell r="L1669">
            <v>144526.12</v>
          </cell>
        </row>
        <row r="1670">
          <cell r="D1670" t="str">
            <v>A-SA010-B</v>
          </cell>
          <cell r="I1670">
            <v>0</v>
          </cell>
          <cell r="L1670">
            <v>0</v>
          </cell>
        </row>
        <row r="1671">
          <cell r="D1671" t="str">
            <v>A-SA010-B</v>
          </cell>
          <cell r="I1671">
            <v>8269</v>
          </cell>
          <cell r="L1671">
            <v>12182</v>
          </cell>
        </row>
        <row r="1672">
          <cell r="D1672" t="str">
            <v>A-SA200-2</v>
          </cell>
          <cell r="I1672">
            <v>917372.37</v>
          </cell>
          <cell r="L1672">
            <v>-303434.93</v>
          </cell>
        </row>
        <row r="1673">
          <cell r="D1673" t="str">
            <v>A-SA070</v>
          </cell>
          <cell r="I1673">
            <v>0</v>
          </cell>
          <cell r="L1673">
            <v>0</v>
          </cell>
        </row>
        <row r="1674">
          <cell r="D1674" t="str">
            <v>A-SA070</v>
          </cell>
          <cell r="I1674">
            <v>292500</v>
          </cell>
          <cell r="L1674">
            <v>0</v>
          </cell>
        </row>
        <row r="1675">
          <cell r="D1675" t="str">
            <v>A-SA070</v>
          </cell>
          <cell r="I1675">
            <v>0</v>
          </cell>
          <cell r="L1675">
            <v>0</v>
          </cell>
        </row>
        <row r="1676">
          <cell r="D1676" t="str">
            <v>A-SA070</v>
          </cell>
          <cell r="I1676">
            <v>553672.61</v>
          </cell>
          <cell r="L1676">
            <v>1193366.1499999999</v>
          </cell>
        </row>
        <row r="1677">
          <cell r="D1677" t="str">
            <v>A-SA230-5-2</v>
          </cell>
          <cell r="I1677">
            <v>0</v>
          </cell>
          <cell r="L1677">
            <v>0</v>
          </cell>
        </row>
        <row r="1678">
          <cell r="D1678" t="str">
            <v>A-SA230-5-2</v>
          </cell>
          <cell r="I1678">
            <v>318228.82</v>
          </cell>
          <cell r="L1678">
            <v>254676.41</v>
          </cell>
        </row>
        <row r="1679">
          <cell r="D1679" t="str">
            <v>A-SA230-5-1</v>
          </cell>
          <cell r="I1679">
            <v>5580</v>
          </cell>
          <cell r="L1679">
            <v>119777.14</v>
          </cell>
        </row>
        <row r="1680">
          <cell r="D1680" t="str">
            <v>A-SA230-6</v>
          </cell>
          <cell r="I1680">
            <v>0</v>
          </cell>
          <cell r="L1680">
            <v>0</v>
          </cell>
        </row>
        <row r="1681">
          <cell r="D1681" t="str">
            <v>A-SA230-6</v>
          </cell>
          <cell r="I1681">
            <v>530668.9</v>
          </cell>
          <cell r="L1681">
            <v>261670.86</v>
          </cell>
        </row>
        <row r="1682">
          <cell r="D1682" t="str">
            <v>A-SA230-6</v>
          </cell>
          <cell r="I1682">
            <v>356294.21</v>
          </cell>
          <cell r="L1682">
            <v>0</v>
          </cell>
        </row>
        <row r="1683">
          <cell r="D1683" t="str">
            <v>A-SA100-1-2</v>
          </cell>
          <cell r="I1683">
            <v>0</v>
          </cell>
          <cell r="L1683">
            <v>0</v>
          </cell>
        </row>
        <row r="1684">
          <cell r="D1684" t="str">
            <v>A-SA100-1-2</v>
          </cell>
          <cell r="I1684">
            <v>15629147.57</v>
          </cell>
          <cell r="L1684">
            <v>17772040.609999999</v>
          </cell>
        </row>
        <row r="1685">
          <cell r="D1685" t="str">
            <v>A-SA100-1-1</v>
          </cell>
          <cell r="I1685">
            <v>4671514.37</v>
          </cell>
          <cell r="L1685">
            <v>4417272.37</v>
          </cell>
        </row>
        <row r="1686">
          <cell r="D1686" t="str">
            <v>A-SA230-7</v>
          </cell>
          <cell r="I1686">
            <v>0</v>
          </cell>
          <cell r="L1686">
            <v>0</v>
          </cell>
        </row>
        <row r="1687">
          <cell r="D1687" t="str">
            <v>A-SA230-8</v>
          </cell>
          <cell r="I1687">
            <v>0</v>
          </cell>
          <cell r="L1687">
            <v>0</v>
          </cell>
        </row>
        <row r="1688">
          <cell r="D1688" t="str">
            <v>A-SA230-8</v>
          </cell>
          <cell r="I1688">
            <v>27307.17</v>
          </cell>
          <cell r="L1688">
            <v>20311.25</v>
          </cell>
        </row>
        <row r="1689">
          <cell r="D1689" t="str">
            <v>A-SA230-9</v>
          </cell>
          <cell r="I1689">
            <v>0</v>
          </cell>
          <cell r="L1689">
            <v>0</v>
          </cell>
        </row>
        <row r="1690">
          <cell r="D1690" t="str">
            <v>A-SA230-9</v>
          </cell>
          <cell r="I1690">
            <v>134190.46</v>
          </cell>
          <cell r="L1690">
            <v>32199.3</v>
          </cell>
        </row>
        <row r="1691">
          <cell r="D1691" t="str">
            <v>A-SA230-A</v>
          </cell>
          <cell r="I1691">
            <v>0</v>
          </cell>
          <cell r="L1691">
            <v>113830.46</v>
          </cell>
        </row>
        <row r="1692">
          <cell r="D1692" t="str">
            <v>A-SA230-A</v>
          </cell>
          <cell r="I1692">
            <v>110402.83</v>
          </cell>
          <cell r="L1692">
            <v>21421.18</v>
          </cell>
        </row>
        <row r="1693">
          <cell r="D1693" t="str">
            <v>A-SA230-8</v>
          </cell>
          <cell r="I1693">
            <v>900</v>
          </cell>
          <cell r="L1693">
            <v>0</v>
          </cell>
        </row>
        <row r="1694">
          <cell r="D1694" t="str">
            <v>A-SA160</v>
          </cell>
          <cell r="I1694">
            <v>19000</v>
          </cell>
          <cell r="L1694">
            <v>4000</v>
          </cell>
        </row>
        <row r="1695">
          <cell r="D1695" t="str">
            <v>A-SA230-B</v>
          </cell>
          <cell r="I1695">
            <v>0</v>
          </cell>
          <cell r="L1695">
            <v>0</v>
          </cell>
        </row>
        <row r="1696">
          <cell r="D1696" t="str">
            <v>A-SA230-B</v>
          </cell>
          <cell r="I1696">
            <v>234046.17</v>
          </cell>
          <cell r="L1696">
            <v>56452.02</v>
          </cell>
        </row>
        <row r="1697">
          <cell r="D1697" t="str">
            <v>A-SA100-1-2</v>
          </cell>
          <cell r="I1697">
            <v>1218601.1100000001</v>
          </cell>
          <cell r="L1697">
            <v>2742752.23</v>
          </cell>
        </row>
        <row r="1698">
          <cell r="D1698" t="str">
            <v>A-SA100-1-1</v>
          </cell>
          <cell r="I1698">
            <v>511881.51</v>
          </cell>
          <cell r="L1698">
            <v>1641217.62</v>
          </cell>
        </row>
        <row r="1699">
          <cell r="D1699" t="str">
            <v>A-SA010-C</v>
          </cell>
          <cell r="I1699">
            <v>0</v>
          </cell>
          <cell r="L1699">
            <v>49652.49</v>
          </cell>
        </row>
        <row r="1700">
          <cell r="D1700" t="str">
            <v>A-SA100-2</v>
          </cell>
          <cell r="I1700">
            <v>739586.04</v>
          </cell>
          <cell r="L1700">
            <v>49915</v>
          </cell>
        </row>
        <row r="1701">
          <cell r="D1701" t="str">
            <v>A-SA100-3</v>
          </cell>
          <cell r="I1701">
            <v>0</v>
          </cell>
          <cell r="L1701">
            <v>0</v>
          </cell>
        </row>
        <row r="1702">
          <cell r="D1702" t="str">
            <v>A-SA100-3</v>
          </cell>
          <cell r="I1702">
            <v>57494.02</v>
          </cell>
          <cell r="L1702">
            <v>92500</v>
          </cell>
        </row>
        <row r="1703">
          <cell r="D1703" t="str">
            <v>A-SA230-6</v>
          </cell>
          <cell r="I1703">
            <v>0</v>
          </cell>
          <cell r="L1703">
            <v>0</v>
          </cell>
        </row>
        <row r="1704">
          <cell r="D1704" t="str">
            <v>A-SA230-6</v>
          </cell>
          <cell r="I1704">
            <v>3138.95</v>
          </cell>
          <cell r="L1704">
            <v>50009.82</v>
          </cell>
        </row>
        <row r="1705">
          <cell r="D1705" t="str">
            <v>A-SA230-6</v>
          </cell>
          <cell r="I1705">
            <v>0</v>
          </cell>
          <cell r="L1705">
            <v>300</v>
          </cell>
        </row>
        <row r="1706">
          <cell r="D1706" t="str">
            <v>A-SA230-C</v>
          </cell>
          <cell r="I1706">
            <v>0</v>
          </cell>
          <cell r="L1706">
            <v>0</v>
          </cell>
        </row>
        <row r="1707">
          <cell r="D1707" t="str">
            <v>A-SA230-C</v>
          </cell>
          <cell r="I1707">
            <v>76317.539999999994</v>
          </cell>
          <cell r="L1707">
            <v>0</v>
          </cell>
        </row>
        <row r="1708">
          <cell r="D1708" t="str">
            <v>A-SA210</v>
          </cell>
          <cell r="I1708">
            <v>0</v>
          </cell>
          <cell r="L1708">
            <v>0</v>
          </cell>
        </row>
        <row r="1709">
          <cell r="D1709" t="str">
            <v>A-SA210</v>
          </cell>
          <cell r="I1709">
            <v>15348.06</v>
          </cell>
          <cell r="L1709">
            <v>17562.36</v>
          </cell>
        </row>
        <row r="1710">
          <cell r="D1710" t="str">
            <v>A-SA210</v>
          </cell>
          <cell r="I1710">
            <v>0</v>
          </cell>
          <cell r="L1710">
            <v>0</v>
          </cell>
        </row>
        <row r="1711">
          <cell r="D1711" t="str">
            <v>A-SA210</v>
          </cell>
          <cell r="I1711">
            <v>71256.87</v>
          </cell>
          <cell r="L1711">
            <v>101845.59</v>
          </cell>
        </row>
        <row r="1712">
          <cell r="D1712" t="str">
            <v>A-SA210</v>
          </cell>
          <cell r="I1712">
            <v>0</v>
          </cell>
          <cell r="L1712">
            <v>0</v>
          </cell>
        </row>
        <row r="1713">
          <cell r="D1713" t="str">
            <v>A-SA210</v>
          </cell>
          <cell r="I1713">
            <v>376454.84</v>
          </cell>
          <cell r="L1713">
            <v>437077.42</v>
          </cell>
        </row>
        <row r="1714">
          <cell r="D1714" t="str">
            <v>A-SA210</v>
          </cell>
          <cell r="I1714">
            <v>0</v>
          </cell>
          <cell r="L1714">
            <v>2138.9499999999998</v>
          </cell>
        </row>
        <row r="1715">
          <cell r="D1715">
            <v>0</v>
          </cell>
          <cell r="I1715">
            <v>-8729613.4100000001</v>
          </cell>
          <cell r="L1715">
            <v>0</v>
          </cell>
        </row>
        <row r="1716">
          <cell r="D1716">
            <v>0</v>
          </cell>
          <cell r="I1716">
            <v>-112378.36</v>
          </cell>
          <cell r="L1716">
            <v>0</v>
          </cell>
        </row>
        <row r="1717">
          <cell r="D1717">
            <v>0</v>
          </cell>
          <cell r="I1717">
            <v>-2870215.96</v>
          </cell>
          <cell r="L1717">
            <v>0</v>
          </cell>
        </row>
        <row r="1718">
          <cell r="D1718">
            <v>0</v>
          </cell>
          <cell r="I1718">
            <v>-2194752.0499999998</v>
          </cell>
          <cell r="L1718">
            <v>0</v>
          </cell>
        </row>
        <row r="1719">
          <cell r="D1719">
            <v>0</v>
          </cell>
          <cell r="I1719">
            <v>-176071.49</v>
          </cell>
          <cell r="L1719">
            <v>0</v>
          </cell>
        </row>
        <row r="1720">
          <cell r="D1720">
            <v>0</v>
          </cell>
          <cell r="I1720">
            <v>307730.57</v>
          </cell>
          <cell r="L1720">
            <v>0</v>
          </cell>
        </row>
        <row r="1721">
          <cell r="D1721">
            <v>0</v>
          </cell>
          <cell r="I1721">
            <v>5366761.75</v>
          </cell>
          <cell r="L1721">
            <v>0</v>
          </cell>
        </row>
        <row r="1722">
          <cell r="D1722">
            <v>0</v>
          </cell>
          <cell r="I1722">
            <v>8393827.8000000007</v>
          </cell>
          <cell r="L1722">
            <v>0</v>
          </cell>
        </row>
        <row r="1723">
          <cell r="D1723">
            <v>0</v>
          </cell>
          <cell r="I1723">
            <v>14711.16</v>
          </cell>
          <cell r="L1723">
            <v>0</v>
          </cell>
        </row>
        <row r="1724">
          <cell r="D1724" t="str">
            <v>A-SA010-1</v>
          </cell>
          <cell r="I1724">
            <v>0</v>
          </cell>
          <cell r="L1724">
            <v>0</v>
          </cell>
        </row>
        <row r="1725">
          <cell r="D1725" t="str">
            <v>A-SA010-1</v>
          </cell>
          <cell r="I1725">
            <v>4624858.33</v>
          </cell>
          <cell r="L1725">
            <v>4541466</v>
          </cell>
        </row>
        <row r="1726">
          <cell r="D1726" t="str">
            <v>A-SA010-1</v>
          </cell>
          <cell r="I1726">
            <v>64033.33</v>
          </cell>
          <cell r="L1726">
            <v>0</v>
          </cell>
        </row>
        <row r="1727">
          <cell r="D1727" t="str">
            <v>A-SA010-1</v>
          </cell>
          <cell r="I1727">
            <v>1700196.66</v>
          </cell>
          <cell r="L1727">
            <v>2328100</v>
          </cell>
        </row>
        <row r="1728">
          <cell r="D1728" t="str">
            <v>A-SA010-1</v>
          </cell>
          <cell r="I1728">
            <v>3700499.99</v>
          </cell>
          <cell r="L1728">
            <v>3861986</v>
          </cell>
        </row>
        <row r="1729">
          <cell r="D1729" t="str">
            <v>A-SA010-1</v>
          </cell>
          <cell r="I1729">
            <v>2864709.58</v>
          </cell>
          <cell r="L1729">
            <v>3651398.41</v>
          </cell>
        </row>
        <row r="1730">
          <cell r="D1730" t="str">
            <v>A-SA010-1</v>
          </cell>
          <cell r="I1730">
            <v>606000</v>
          </cell>
          <cell r="L1730">
            <v>761840</v>
          </cell>
        </row>
        <row r="1731">
          <cell r="D1731" t="str">
            <v>A-SA010-1</v>
          </cell>
          <cell r="I1731">
            <v>424766.66</v>
          </cell>
          <cell r="L1731">
            <v>1240506.33</v>
          </cell>
        </row>
        <row r="1732">
          <cell r="D1732" t="str">
            <v>A-SA010-2</v>
          </cell>
          <cell r="I1732">
            <v>0</v>
          </cell>
          <cell r="L1732">
            <v>0</v>
          </cell>
        </row>
        <row r="1733">
          <cell r="D1733" t="str">
            <v>A-SA010-2</v>
          </cell>
          <cell r="I1733">
            <v>0</v>
          </cell>
          <cell r="L1733">
            <v>28400</v>
          </cell>
        </row>
        <row r="1734">
          <cell r="D1734" t="str">
            <v>A-SA010-2</v>
          </cell>
          <cell r="I1734">
            <v>39566.660000000003</v>
          </cell>
          <cell r="L1734">
            <v>43700</v>
          </cell>
        </row>
        <row r="1735">
          <cell r="D1735" t="str">
            <v>A-SA010-2</v>
          </cell>
          <cell r="I1735">
            <v>27500</v>
          </cell>
          <cell r="L1735">
            <v>25500</v>
          </cell>
        </row>
        <row r="1736">
          <cell r="D1736" t="str">
            <v>A-SA010-2</v>
          </cell>
          <cell r="I1736">
            <v>5000</v>
          </cell>
          <cell r="L1736">
            <v>24000</v>
          </cell>
        </row>
        <row r="1737">
          <cell r="D1737" t="str">
            <v>A-SA010-3</v>
          </cell>
          <cell r="I1737">
            <v>0</v>
          </cell>
          <cell r="L1737">
            <v>0</v>
          </cell>
        </row>
        <row r="1738">
          <cell r="D1738" t="str">
            <v>A-SA010-3</v>
          </cell>
          <cell r="I1738">
            <v>39213.800000000003</v>
          </cell>
          <cell r="L1738">
            <v>71801.179999999993</v>
          </cell>
        </row>
        <row r="1739">
          <cell r="D1739" t="str">
            <v>A-SA010-3</v>
          </cell>
          <cell r="I1739">
            <v>435.42</v>
          </cell>
          <cell r="L1739">
            <v>0</v>
          </cell>
        </row>
        <row r="1740">
          <cell r="D1740" t="str">
            <v>A-SA010-3</v>
          </cell>
          <cell r="I1740">
            <v>20937.39</v>
          </cell>
          <cell r="L1740">
            <v>45145.66</v>
          </cell>
        </row>
        <row r="1741">
          <cell r="D1741" t="str">
            <v>A-SA010-3</v>
          </cell>
          <cell r="I1741">
            <v>324140.74</v>
          </cell>
          <cell r="L1741">
            <v>352462.78</v>
          </cell>
        </row>
        <row r="1742">
          <cell r="D1742" t="str">
            <v>A-SA010-3</v>
          </cell>
          <cell r="I1742">
            <v>7353.13</v>
          </cell>
          <cell r="L1742">
            <v>10678.89</v>
          </cell>
        </row>
        <row r="1743">
          <cell r="D1743" t="str">
            <v>A-SA010-3</v>
          </cell>
          <cell r="I1743">
            <v>20505.400000000001</v>
          </cell>
          <cell r="L1743">
            <v>13556.61</v>
          </cell>
        </row>
        <row r="1744">
          <cell r="D1744" t="str">
            <v>A-SA010-4</v>
          </cell>
          <cell r="I1744">
            <v>0</v>
          </cell>
          <cell r="L1744">
            <v>0</v>
          </cell>
        </row>
        <row r="1745">
          <cell r="D1745" t="str">
            <v>A-SA010-4</v>
          </cell>
          <cell r="I1745">
            <v>20319</v>
          </cell>
          <cell r="L1745">
            <v>23027</v>
          </cell>
        </row>
        <row r="1746">
          <cell r="D1746" t="str">
            <v>A-SA010-4</v>
          </cell>
          <cell r="I1746">
            <v>952</v>
          </cell>
          <cell r="L1746">
            <v>0</v>
          </cell>
        </row>
        <row r="1747">
          <cell r="D1747" t="str">
            <v>A-SA010-4</v>
          </cell>
          <cell r="I1747">
            <v>40105</v>
          </cell>
          <cell r="L1747">
            <v>54116</v>
          </cell>
        </row>
        <row r="1748">
          <cell r="D1748" t="str">
            <v>A-SA010-4</v>
          </cell>
          <cell r="I1748">
            <v>79175</v>
          </cell>
          <cell r="L1748">
            <v>67602</v>
          </cell>
        </row>
        <row r="1749">
          <cell r="D1749" t="str">
            <v>A-SA010-4</v>
          </cell>
          <cell r="I1749">
            <v>14454</v>
          </cell>
          <cell r="L1749">
            <v>26250</v>
          </cell>
        </row>
        <row r="1750">
          <cell r="D1750" t="str">
            <v>A-SA010-4</v>
          </cell>
          <cell r="I1750">
            <v>9904</v>
          </cell>
          <cell r="L1750">
            <v>13242</v>
          </cell>
        </row>
        <row r="1751">
          <cell r="D1751" t="str">
            <v>A-SA010-4</v>
          </cell>
          <cell r="I1751">
            <v>11175</v>
          </cell>
          <cell r="L1751">
            <v>30767</v>
          </cell>
        </row>
        <row r="1752">
          <cell r="D1752" t="str">
            <v>A-SA010-5</v>
          </cell>
          <cell r="I1752">
            <v>0</v>
          </cell>
          <cell r="L1752">
            <v>0</v>
          </cell>
        </row>
        <row r="1753">
          <cell r="D1753" t="str">
            <v>A-SA010-5</v>
          </cell>
          <cell r="I1753">
            <v>132990</v>
          </cell>
          <cell r="L1753">
            <v>127160.37</v>
          </cell>
        </row>
        <row r="1754">
          <cell r="D1754" t="str">
            <v>A-SA010-5</v>
          </cell>
          <cell r="I1754">
            <v>1800</v>
          </cell>
          <cell r="L1754">
            <v>0</v>
          </cell>
        </row>
        <row r="1755">
          <cell r="D1755" t="str">
            <v>A-SA010-5</v>
          </cell>
          <cell r="I1755">
            <v>42210</v>
          </cell>
          <cell r="L1755">
            <v>62676</v>
          </cell>
        </row>
        <row r="1756">
          <cell r="D1756" t="str">
            <v>A-SA010-5</v>
          </cell>
          <cell r="I1756">
            <v>147570.4</v>
          </cell>
          <cell r="L1756">
            <v>151041.75</v>
          </cell>
        </row>
        <row r="1757">
          <cell r="D1757" t="str">
            <v>A-SA010-5</v>
          </cell>
          <cell r="I1757">
            <v>10290</v>
          </cell>
          <cell r="L1757">
            <v>27960</v>
          </cell>
        </row>
        <row r="1758">
          <cell r="D1758" t="str">
            <v>A-SA010-5</v>
          </cell>
          <cell r="I1758">
            <v>2340</v>
          </cell>
          <cell r="L1758">
            <v>3445.2</v>
          </cell>
        </row>
        <row r="1759">
          <cell r="D1759" t="str">
            <v>A-SA010-5</v>
          </cell>
          <cell r="I1759">
            <v>4773</v>
          </cell>
          <cell r="L1759">
            <v>33955.199999999997</v>
          </cell>
        </row>
        <row r="1760">
          <cell r="D1760" t="str">
            <v>A-SA010-6</v>
          </cell>
          <cell r="I1760">
            <v>0</v>
          </cell>
          <cell r="L1760">
            <v>0</v>
          </cell>
        </row>
        <row r="1761">
          <cell r="D1761" t="str">
            <v>A-SA010-6</v>
          </cell>
          <cell r="I1761">
            <v>312019</v>
          </cell>
          <cell r="L1761">
            <v>341040</v>
          </cell>
        </row>
        <row r="1762">
          <cell r="D1762" t="str">
            <v>A-SA010-6</v>
          </cell>
          <cell r="I1762">
            <v>-1867</v>
          </cell>
          <cell r="L1762">
            <v>0</v>
          </cell>
        </row>
        <row r="1763">
          <cell r="D1763" t="str">
            <v>A-SA010-6</v>
          </cell>
          <cell r="I1763">
            <v>123693</v>
          </cell>
          <cell r="L1763">
            <v>204214</v>
          </cell>
        </row>
        <row r="1764">
          <cell r="D1764" t="str">
            <v>A-SA010-6</v>
          </cell>
          <cell r="I1764">
            <v>250164</v>
          </cell>
          <cell r="L1764">
            <v>366866</v>
          </cell>
        </row>
        <row r="1765">
          <cell r="D1765" t="str">
            <v>A-SA010-6</v>
          </cell>
          <cell r="I1765">
            <v>109326</v>
          </cell>
          <cell r="L1765">
            <v>595481.1</v>
          </cell>
        </row>
        <row r="1766">
          <cell r="D1766" t="str">
            <v>A-SA010-6</v>
          </cell>
          <cell r="I1766">
            <v>34878</v>
          </cell>
          <cell r="L1766">
            <v>17119</v>
          </cell>
        </row>
        <row r="1767">
          <cell r="D1767" t="str">
            <v>A-SA010-6</v>
          </cell>
          <cell r="I1767">
            <v>25910</v>
          </cell>
          <cell r="L1767">
            <v>127461</v>
          </cell>
        </row>
        <row r="1768">
          <cell r="D1768" t="str">
            <v>A-SA010-7</v>
          </cell>
          <cell r="I1768">
            <v>0</v>
          </cell>
          <cell r="L1768">
            <v>0</v>
          </cell>
        </row>
        <row r="1769">
          <cell r="D1769" t="str">
            <v>A-SA010-7</v>
          </cell>
          <cell r="I1769">
            <v>35906.49</v>
          </cell>
          <cell r="L1769">
            <v>13039.49</v>
          </cell>
        </row>
        <row r="1770">
          <cell r="D1770" t="str">
            <v>A-SA010-7</v>
          </cell>
          <cell r="I1770">
            <v>510.64</v>
          </cell>
          <cell r="L1770">
            <v>0</v>
          </cell>
        </row>
        <row r="1771">
          <cell r="D1771" t="str">
            <v>A-SA010-7</v>
          </cell>
          <cell r="I1771">
            <v>31642</v>
          </cell>
          <cell r="L1771">
            <v>19417.2</v>
          </cell>
        </row>
        <row r="1772">
          <cell r="D1772" t="str">
            <v>A-SA010-7</v>
          </cell>
          <cell r="I1772">
            <v>37573.24</v>
          </cell>
          <cell r="L1772">
            <v>31522.799999999999</v>
          </cell>
        </row>
        <row r="1773">
          <cell r="D1773" t="str">
            <v>A-SA010-7</v>
          </cell>
          <cell r="I1773">
            <v>5562</v>
          </cell>
          <cell r="L1773">
            <v>10421.799999999999</v>
          </cell>
        </row>
        <row r="1774">
          <cell r="D1774" t="str">
            <v>A-SA010-7</v>
          </cell>
          <cell r="I1774">
            <v>2887.87</v>
          </cell>
          <cell r="L1774">
            <v>5683.19</v>
          </cell>
        </row>
        <row r="1775">
          <cell r="D1775" t="str">
            <v>A-SA010-7</v>
          </cell>
          <cell r="I1775">
            <v>2480</v>
          </cell>
          <cell r="L1775">
            <v>11348.95</v>
          </cell>
        </row>
        <row r="1776">
          <cell r="D1776" t="str">
            <v>A-SA010-8</v>
          </cell>
          <cell r="I1776">
            <v>0</v>
          </cell>
          <cell r="L1776">
            <v>0</v>
          </cell>
        </row>
        <row r="1777">
          <cell r="D1777" t="str">
            <v>A-SA010-8</v>
          </cell>
          <cell r="I1777">
            <v>47110.51</v>
          </cell>
          <cell r="L1777">
            <v>1146</v>
          </cell>
        </row>
        <row r="1778">
          <cell r="D1778" t="str">
            <v>A-SA010-8</v>
          </cell>
          <cell r="I1778">
            <v>0</v>
          </cell>
          <cell r="L1778">
            <v>0</v>
          </cell>
        </row>
        <row r="1779">
          <cell r="D1779" t="str">
            <v>A-SA010-8</v>
          </cell>
          <cell r="I1779">
            <v>26671.88</v>
          </cell>
          <cell r="L1779">
            <v>29544.63</v>
          </cell>
        </row>
        <row r="1780">
          <cell r="D1780" t="str">
            <v>A-SA010-8</v>
          </cell>
          <cell r="I1780">
            <v>25042.86</v>
          </cell>
          <cell r="L1780">
            <v>13358.9</v>
          </cell>
        </row>
        <row r="1781">
          <cell r="D1781" t="str">
            <v>A-SA010-8</v>
          </cell>
          <cell r="I1781">
            <v>891</v>
          </cell>
          <cell r="L1781">
            <v>0</v>
          </cell>
        </row>
        <row r="1782">
          <cell r="D1782" t="str">
            <v>A-SA010-8</v>
          </cell>
          <cell r="I1782">
            <v>250</v>
          </cell>
          <cell r="L1782">
            <v>50</v>
          </cell>
        </row>
        <row r="1783">
          <cell r="D1783" t="str">
            <v>A-SA010-8</v>
          </cell>
          <cell r="I1783">
            <v>1189.2</v>
          </cell>
          <cell r="L1783">
            <v>4796.45</v>
          </cell>
        </row>
        <row r="1784">
          <cell r="D1784" t="str">
            <v>A-SA010-9</v>
          </cell>
          <cell r="I1784">
            <v>0</v>
          </cell>
          <cell r="L1784">
            <v>0</v>
          </cell>
        </row>
        <row r="1785">
          <cell r="D1785" t="str">
            <v>A-SA010-9</v>
          </cell>
          <cell r="I1785">
            <v>34550.43</v>
          </cell>
          <cell r="L1785">
            <v>644319.65</v>
          </cell>
        </row>
        <row r="1786">
          <cell r="D1786" t="str">
            <v>A-SA010-9</v>
          </cell>
          <cell r="I1786">
            <v>-155.53</v>
          </cell>
          <cell r="L1786">
            <v>0</v>
          </cell>
        </row>
        <row r="1787">
          <cell r="D1787" t="str">
            <v>A-SA010-9</v>
          </cell>
          <cell r="I1787">
            <v>63783.17</v>
          </cell>
          <cell r="L1787">
            <v>159671.96</v>
          </cell>
        </row>
        <row r="1788">
          <cell r="D1788" t="str">
            <v>A-SA010-9</v>
          </cell>
          <cell r="I1788">
            <v>34969.86</v>
          </cell>
          <cell r="L1788">
            <v>39729.370000000003</v>
          </cell>
        </row>
        <row r="1789">
          <cell r="D1789" t="str">
            <v>A-SA010-9</v>
          </cell>
          <cell r="I1789">
            <v>53695.25</v>
          </cell>
          <cell r="L1789">
            <v>31521.58</v>
          </cell>
        </row>
        <row r="1790">
          <cell r="D1790" t="str">
            <v>A-SA010-9</v>
          </cell>
          <cell r="I1790">
            <v>6387.58</v>
          </cell>
          <cell r="L1790">
            <v>7776.55</v>
          </cell>
        </row>
        <row r="1791">
          <cell r="D1791" t="str">
            <v>A-SA010-9</v>
          </cell>
          <cell r="I1791">
            <v>2327.21</v>
          </cell>
          <cell r="L1791">
            <v>10059.540000000001</v>
          </cell>
        </row>
        <row r="1792">
          <cell r="D1792" t="str">
            <v>A-SA010-A</v>
          </cell>
          <cell r="I1792">
            <v>31000</v>
          </cell>
          <cell r="L1792">
            <v>2649722</v>
          </cell>
        </row>
        <row r="1793">
          <cell r="D1793" t="str">
            <v>A-SA010-A</v>
          </cell>
          <cell r="I1793">
            <v>1607851.67</v>
          </cell>
          <cell r="L1793">
            <v>658930.54</v>
          </cell>
        </row>
        <row r="1794">
          <cell r="D1794" t="str">
            <v>A-SA140-2</v>
          </cell>
          <cell r="I1794">
            <v>0</v>
          </cell>
          <cell r="L1794">
            <v>0</v>
          </cell>
        </row>
        <row r="1795">
          <cell r="D1795" t="str">
            <v>A-SA140-2</v>
          </cell>
          <cell r="I1795">
            <v>36.9</v>
          </cell>
          <cell r="L1795">
            <v>0</v>
          </cell>
        </row>
        <row r="1796">
          <cell r="D1796" t="str">
            <v>A-SA140-2</v>
          </cell>
          <cell r="I1796">
            <v>780124</v>
          </cell>
          <cell r="L1796">
            <v>746600</v>
          </cell>
        </row>
        <row r="1797">
          <cell r="D1797" t="str">
            <v>A-SA140-1</v>
          </cell>
          <cell r="I1797">
            <v>120000</v>
          </cell>
          <cell r="L1797">
            <v>150000</v>
          </cell>
        </row>
        <row r="1798">
          <cell r="D1798" t="str">
            <v>A-SA190</v>
          </cell>
          <cell r="I1798">
            <v>0</v>
          </cell>
          <cell r="L1798">
            <v>0</v>
          </cell>
        </row>
        <row r="1799">
          <cell r="D1799" t="str">
            <v>A-SA190</v>
          </cell>
          <cell r="I1799">
            <v>1113718.74</v>
          </cell>
          <cell r="L1799">
            <v>288451.18</v>
          </cell>
        </row>
        <row r="1800">
          <cell r="D1800" t="str">
            <v>A-SA230-A</v>
          </cell>
          <cell r="I1800">
            <v>0</v>
          </cell>
          <cell r="L1800">
            <v>0</v>
          </cell>
        </row>
        <row r="1801">
          <cell r="D1801" t="str">
            <v>A-SA230-A</v>
          </cell>
          <cell r="I1801">
            <v>2168149.39</v>
          </cell>
          <cell r="L1801">
            <v>3446492.55</v>
          </cell>
        </row>
        <row r="1802">
          <cell r="D1802" t="str">
            <v>A-SA230-A</v>
          </cell>
          <cell r="I1802">
            <v>4839.12</v>
          </cell>
          <cell r="L1802">
            <v>345</v>
          </cell>
        </row>
        <row r="1803">
          <cell r="D1803" t="str">
            <v>A-SA230-A</v>
          </cell>
          <cell r="I1803">
            <v>-951.51</v>
          </cell>
          <cell r="L1803">
            <v>509</v>
          </cell>
        </row>
        <row r="1804">
          <cell r="D1804" t="str">
            <v>A-SA230-A</v>
          </cell>
          <cell r="I1804">
            <v>230115.14</v>
          </cell>
          <cell r="L1804">
            <v>297022.33</v>
          </cell>
        </row>
        <row r="1805">
          <cell r="D1805" t="str">
            <v>A-SA230-9</v>
          </cell>
          <cell r="I1805">
            <v>0</v>
          </cell>
          <cell r="L1805">
            <v>736</v>
          </cell>
        </row>
        <row r="1806">
          <cell r="D1806" t="str">
            <v>A-SA230-9</v>
          </cell>
          <cell r="I1806">
            <v>41947.31</v>
          </cell>
          <cell r="L1806">
            <v>10496.41</v>
          </cell>
        </row>
        <row r="1807">
          <cell r="D1807" t="str">
            <v>A-SA230-9</v>
          </cell>
          <cell r="I1807">
            <v>6047.07</v>
          </cell>
          <cell r="L1807">
            <v>0</v>
          </cell>
        </row>
        <row r="1808">
          <cell r="D1808" t="str">
            <v>A-SA230-9</v>
          </cell>
          <cell r="I1808">
            <v>74309.94</v>
          </cell>
          <cell r="L1808">
            <v>-37883.800000000003</v>
          </cell>
        </row>
        <row r="1809">
          <cell r="D1809" t="str">
            <v>A-SA230-9</v>
          </cell>
          <cell r="I1809">
            <v>147385.88</v>
          </cell>
          <cell r="L1809">
            <v>46864.51</v>
          </cell>
        </row>
        <row r="1810">
          <cell r="D1810" t="str">
            <v>A-SA230-9</v>
          </cell>
          <cell r="I1810">
            <v>19253.16</v>
          </cell>
          <cell r="L1810">
            <v>15771.95</v>
          </cell>
        </row>
        <row r="1811">
          <cell r="D1811" t="str">
            <v>A-SA230-9</v>
          </cell>
          <cell r="I1811">
            <v>7622</v>
          </cell>
          <cell r="L1811">
            <v>2288</v>
          </cell>
        </row>
        <row r="1812">
          <cell r="D1812" t="str">
            <v>A-SA230-9</v>
          </cell>
          <cell r="I1812">
            <v>106158.69</v>
          </cell>
          <cell r="L1812">
            <v>893469.93</v>
          </cell>
        </row>
        <row r="1813">
          <cell r="D1813" t="str">
            <v>A-SA230-9</v>
          </cell>
          <cell r="I1813">
            <v>1.5</v>
          </cell>
          <cell r="L1813">
            <v>1.03</v>
          </cell>
        </row>
        <row r="1814">
          <cell r="D1814" t="str">
            <v>A-SA040</v>
          </cell>
          <cell r="I1814">
            <v>0</v>
          </cell>
          <cell r="L1814">
            <v>0</v>
          </cell>
        </row>
        <row r="1815">
          <cell r="D1815" t="str">
            <v>A-SA040</v>
          </cell>
          <cell r="I1815">
            <v>218462.78</v>
          </cell>
          <cell r="L1815">
            <v>156751.43</v>
          </cell>
        </row>
        <row r="1816">
          <cell r="D1816" t="str">
            <v>A-SA040</v>
          </cell>
          <cell r="I1816">
            <v>17948.3</v>
          </cell>
          <cell r="L1816">
            <v>0</v>
          </cell>
        </row>
        <row r="1817">
          <cell r="D1817" t="str">
            <v>A-SA040</v>
          </cell>
          <cell r="I1817">
            <v>184968.95999999999</v>
          </cell>
          <cell r="L1817">
            <v>124801.18</v>
          </cell>
        </row>
        <row r="1818">
          <cell r="D1818" t="str">
            <v>A-SA040</v>
          </cell>
          <cell r="I1818">
            <v>286034.03999999998</v>
          </cell>
          <cell r="L1818">
            <v>221187.01</v>
          </cell>
        </row>
        <row r="1819">
          <cell r="D1819" t="str">
            <v>A-SA040</v>
          </cell>
          <cell r="I1819">
            <v>53681.48</v>
          </cell>
          <cell r="L1819">
            <v>77926.490000000005</v>
          </cell>
        </row>
        <row r="1820">
          <cell r="D1820" t="str">
            <v>A-SA040</v>
          </cell>
          <cell r="I1820">
            <v>15611.24</v>
          </cell>
          <cell r="L1820">
            <v>19233.64</v>
          </cell>
        </row>
        <row r="1821">
          <cell r="D1821" t="str">
            <v>A-SA040</v>
          </cell>
          <cell r="I1821">
            <v>44709.27</v>
          </cell>
          <cell r="L1821">
            <v>365483.56</v>
          </cell>
        </row>
        <row r="1822">
          <cell r="D1822" t="str">
            <v>A-SA050</v>
          </cell>
          <cell r="I1822">
            <v>0</v>
          </cell>
          <cell r="L1822">
            <v>0</v>
          </cell>
        </row>
        <row r="1823">
          <cell r="D1823" t="str">
            <v>A-SA050</v>
          </cell>
          <cell r="I1823">
            <v>1032080.78</v>
          </cell>
          <cell r="L1823">
            <v>479993.82</v>
          </cell>
        </row>
        <row r="1824">
          <cell r="D1824" t="str">
            <v>A-SA050</v>
          </cell>
          <cell r="I1824">
            <v>0</v>
          </cell>
          <cell r="L1824">
            <v>0</v>
          </cell>
        </row>
        <row r="1825">
          <cell r="D1825" t="str">
            <v>A-SA050</v>
          </cell>
          <cell r="I1825">
            <v>58657.1</v>
          </cell>
          <cell r="L1825">
            <v>17505.650000000001</v>
          </cell>
        </row>
        <row r="1826">
          <cell r="D1826" t="str">
            <v>A-SA050</v>
          </cell>
          <cell r="I1826">
            <v>158334.51</v>
          </cell>
          <cell r="L1826">
            <v>189750.2</v>
          </cell>
        </row>
        <row r="1827">
          <cell r="D1827" t="str">
            <v>A-SA050</v>
          </cell>
          <cell r="I1827">
            <v>298326.13</v>
          </cell>
          <cell r="L1827">
            <v>72734.16</v>
          </cell>
        </row>
        <row r="1828">
          <cell r="D1828" t="str">
            <v>A-SA050</v>
          </cell>
          <cell r="I1828">
            <v>32095.02</v>
          </cell>
          <cell r="L1828">
            <v>3999.82</v>
          </cell>
        </row>
        <row r="1829">
          <cell r="D1829" t="str">
            <v>A-SA050</v>
          </cell>
          <cell r="I1829">
            <v>21147.52</v>
          </cell>
          <cell r="L1829">
            <v>48018.74</v>
          </cell>
        </row>
        <row r="1830">
          <cell r="D1830" t="str">
            <v>A-SA230-1</v>
          </cell>
          <cell r="I1830">
            <v>0</v>
          </cell>
          <cell r="L1830">
            <v>0</v>
          </cell>
        </row>
        <row r="1831">
          <cell r="D1831" t="str">
            <v>A-SA230-1</v>
          </cell>
          <cell r="I1831">
            <v>21044.49</v>
          </cell>
          <cell r="L1831">
            <v>12428.88</v>
          </cell>
        </row>
        <row r="1832">
          <cell r="D1832" t="str">
            <v>A-SA230-1</v>
          </cell>
          <cell r="I1832">
            <v>2431.35</v>
          </cell>
          <cell r="L1832">
            <v>0</v>
          </cell>
        </row>
        <row r="1833">
          <cell r="D1833" t="str">
            <v>A-SA230-1</v>
          </cell>
          <cell r="I1833">
            <v>67815.56</v>
          </cell>
          <cell r="L1833">
            <v>111864.8</v>
          </cell>
        </row>
        <row r="1834">
          <cell r="D1834" t="str">
            <v>A-SA230-1</v>
          </cell>
          <cell r="I1834">
            <v>111308.64</v>
          </cell>
          <cell r="L1834">
            <v>112497.11</v>
          </cell>
        </row>
        <row r="1835">
          <cell r="D1835" t="str">
            <v>A-SA230-1</v>
          </cell>
          <cell r="I1835">
            <v>11280.37</v>
          </cell>
          <cell r="L1835">
            <v>11553.41</v>
          </cell>
        </row>
        <row r="1836">
          <cell r="D1836" t="str">
            <v>A-SA230-1</v>
          </cell>
          <cell r="I1836">
            <v>12823.74</v>
          </cell>
          <cell r="L1836">
            <v>15525.8</v>
          </cell>
        </row>
        <row r="1837">
          <cell r="D1837" t="str">
            <v>A-SA230-1</v>
          </cell>
          <cell r="I1837">
            <v>9044.5300000000007</v>
          </cell>
          <cell r="L1837">
            <v>10804.06</v>
          </cell>
        </row>
        <row r="1838">
          <cell r="D1838" t="str">
            <v>A-SA230-2</v>
          </cell>
          <cell r="I1838">
            <v>0</v>
          </cell>
          <cell r="L1838">
            <v>0</v>
          </cell>
        </row>
        <row r="1839">
          <cell r="D1839" t="str">
            <v>A-SA230-2</v>
          </cell>
          <cell r="I1839">
            <v>152</v>
          </cell>
          <cell r="L1839">
            <v>0</v>
          </cell>
        </row>
        <row r="1840">
          <cell r="D1840" t="str">
            <v>A-SA230-2</v>
          </cell>
          <cell r="I1840">
            <v>0</v>
          </cell>
          <cell r="L1840">
            <v>0</v>
          </cell>
        </row>
        <row r="1841">
          <cell r="D1841" t="str">
            <v>A-SA230-2</v>
          </cell>
          <cell r="I1841">
            <v>5761.58</v>
          </cell>
          <cell r="L1841">
            <v>3460</v>
          </cell>
        </row>
        <row r="1842">
          <cell r="D1842" t="str">
            <v>A-SA230-2</v>
          </cell>
          <cell r="I1842">
            <v>896.5</v>
          </cell>
          <cell r="L1842">
            <v>30</v>
          </cell>
        </row>
        <row r="1843">
          <cell r="D1843" t="str">
            <v>A-SA230-2</v>
          </cell>
          <cell r="I1843">
            <v>0</v>
          </cell>
          <cell r="L1843">
            <v>203</v>
          </cell>
        </row>
        <row r="1844">
          <cell r="D1844" t="str">
            <v>A-SA230-3</v>
          </cell>
          <cell r="I1844">
            <v>0</v>
          </cell>
          <cell r="L1844">
            <v>0</v>
          </cell>
        </row>
        <row r="1845">
          <cell r="D1845" t="str">
            <v>A-SA230-3</v>
          </cell>
          <cell r="I1845">
            <v>1771.05</v>
          </cell>
          <cell r="L1845">
            <v>1309</v>
          </cell>
        </row>
        <row r="1846">
          <cell r="D1846" t="str">
            <v>A-SA230-3</v>
          </cell>
          <cell r="I1846">
            <v>22068</v>
          </cell>
          <cell r="L1846">
            <v>19923.7</v>
          </cell>
        </row>
        <row r="1847">
          <cell r="D1847" t="str">
            <v>A-SA230-3</v>
          </cell>
          <cell r="I1847">
            <v>4167.29</v>
          </cell>
          <cell r="L1847">
            <v>3480</v>
          </cell>
        </row>
        <row r="1848">
          <cell r="D1848" t="str">
            <v>A-SA230-3</v>
          </cell>
          <cell r="I1848">
            <v>4859</v>
          </cell>
          <cell r="L1848">
            <v>9706</v>
          </cell>
        </row>
        <row r="1849">
          <cell r="D1849" t="str">
            <v>A-SA230-3</v>
          </cell>
          <cell r="I1849">
            <v>3195</v>
          </cell>
          <cell r="L1849">
            <v>525</v>
          </cell>
        </row>
        <row r="1850">
          <cell r="D1850" t="str">
            <v>A-SA230-3</v>
          </cell>
          <cell r="I1850">
            <v>0</v>
          </cell>
          <cell r="L1850">
            <v>299</v>
          </cell>
        </row>
        <row r="1851">
          <cell r="D1851" t="str">
            <v>A-SA230-4</v>
          </cell>
          <cell r="I1851">
            <v>0</v>
          </cell>
          <cell r="L1851">
            <v>0</v>
          </cell>
        </row>
        <row r="1852">
          <cell r="D1852" t="str">
            <v>A-SA230-4</v>
          </cell>
          <cell r="I1852">
            <v>12061.51</v>
          </cell>
          <cell r="L1852">
            <v>15328.24</v>
          </cell>
        </row>
        <row r="1853">
          <cell r="D1853" t="str">
            <v>A-SA230-4</v>
          </cell>
          <cell r="I1853">
            <v>105</v>
          </cell>
          <cell r="L1853">
            <v>0</v>
          </cell>
        </row>
        <row r="1854">
          <cell r="D1854" t="str">
            <v>A-SA230-4</v>
          </cell>
          <cell r="I1854">
            <v>8975.99</v>
          </cell>
          <cell r="L1854">
            <v>13606.43</v>
          </cell>
        </row>
        <row r="1855">
          <cell r="D1855" t="str">
            <v>A-SA230-4</v>
          </cell>
          <cell r="I1855">
            <v>9883.51</v>
          </cell>
          <cell r="L1855">
            <v>-2155.3200000000002</v>
          </cell>
        </row>
        <row r="1856">
          <cell r="D1856" t="str">
            <v>A-SA230-4</v>
          </cell>
          <cell r="I1856">
            <v>700</v>
          </cell>
          <cell r="L1856">
            <v>-116</v>
          </cell>
        </row>
        <row r="1857">
          <cell r="D1857" t="str">
            <v>A-SA230-4</v>
          </cell>
          <cell r="I1857">
            <v>0</v>
          </cell>
          <cell r="L1857">
            <v>85</v>
          </cell>
        </row>
        <row r="1858">
          <cell r="D1858" t="str">
            <v>A-SA230-4</v>
          </cell>
          <cell r="I1858">
            <v>0</v>
          </cell>
          <cell r="L1858">
            <v>104</v>
          </cell>
        </row>
        <row r="1859">
          <cell r="D1859" t="str">
            <v>A-SA090</v>
          </cell>
          <cell r="I1859">
            <v>0</v>
          </cell>
          <cell r="L1859">
            <v>0</v>
          </cell>
        </row>
        <row r="1860">
          <cell r="D1860" t="str">
            <v>A-SA090</v>
          </cell>
          <cell r="I1860">
            <v>73119.929999999993</v>
          </cell>
          <cell r="L1860">
            <v>19576.810000000001</v>
          </cell>
        </row>
        <row r="1861">
          <cell r="D1861" t="str">
            <v>A-SA090</v>
          </cell>
          <cell r="I1861">
            <v>219448.81</v>
          </cell>
          <cell r="L1861">
            <v>125613.34</v>
          </cell>
        </row>
        <row r="1862">
          <cell r="D1862" t="str">
            <v>A-SA090</v>
          </cell>
          <cell r="I1862">
            <v>17477.689999999999</v>
          </cell>
          <cell r="L1862">
            <v>3877</v>
          </cell>
        </row>
        <row r="1863">
          <cell r="D1863" t="str">
            <v>A-SA090</v>
          </cell>
          <cell r="I1863">
            <v>4690</v>
          </cell>
          <cell r="L1863">
            <v>3982</v>
          </cell>
        </row>
        <row r="1864">
          <cell r="D1864" t="str">
            <v>A-SA090</v>
          </cell>
          <cell r="I1864">
            <v>7263</v>
          </cell>
          <cell r="L1864">
            <v>853</v>
          </cell>
        </row>
        <row r="1865">
          <cell r="D1865" t="str">
            <v>A-SA090</v>
          </cell>
          <cell r="I1865">
            <v>195</v>
          </cell>
          <cell r="L1865">
            <v>385</v>
          </cell>
        </row>
        <row r="1866">
          <cell r="D1866" t="str">
            <v>A-SA030</v>
          </cell>
          <cell r="I1866">
            <v>0</v>
          </cell>
          <cell r="L1866">
            <v>0</v>
          </cell>
        </row>
        <row r="1867">
          <cell r="D1867" t="str">
            <v>A-SA030</v>
          </cell>
          <cell r="I1867">
            <v>47314.81</v>
          </cell>
          <cell r="L1867">
            <v>24296</v>
          </cell>
        </row>
        <row r="1868">
          <cell r="D1868" t="str">
            <v>A-SA030</v>
          </cell>
          <cell r="I1868">
            <v>5482.69</v>
          </cell>
          <cell r="L1868">
            <v>0</v>
          </cell>
        </row>
        <row r="1869">
          <cell r="D1869" t="str">
            <v>A-SA030</v>
          </cell>
          <cell r="I1869">
            <v>58682.27</v>
          </cell>
          <cell r="L1869">
            <v>52925.96</v>
          </cell>
        </row>
        <row r="1870">
          <cell r="D1870" t="str">
            <v>A-SA030</v>
          </cell>
          <cell r="I1870">
            <v>68955.03</v>
          </cell>
          <cell r="L1870">
            <v>80172.83</v>
          </cell>
        </row>
        <row r="1871">
          <cell r="D1871" t="str">
            <v>A-SA030</v>
          </cell>
          <cell r="I1871">
            <v>11366.18</v>
          </cell>
          <cell r="L1871">
            <v>30815.83</v>
          </cell>
        </row>
        <row r="1872">
          <cell r="D1872" t="str">
            <v>A-SA030</v>
          </cell>
          <cell r="I1872">
            <v>10129.44</v>
          </cell>
          <cell r="L1872">
            <v>30815.83</v>
          </cell>
        </row>
        <row r="1873">
          <cell r="D1873" t="str">
            <v>A-SA050</v>
          </cell>
          <cell r="I1873">
            <v>0</v>
          </cell>
          <cell r="L1873">
            <v>0</v>
          </cell>
        </row>
        <row r="1874">
          <cell r="D1874" t="str">
            <v>A-SA050</v>
          </cell>
          <cell r="I1874">
            <v>198872.99</v>
          </cell>
          <cell r="L1874">
            <v>318077.15999999997</v>
          </cell>
        </row>
        <row r="1875">
          <cell r="D1875" t="str">
            <v>A-SA050</v>
          </cell>
          <cell r="I1875">
            <v>705</v>
          </cell>
          <cell r="L1875">
            <v>0</v>
          </cell>
        </row>
        <row r="1876">
          <cell r="D1876" t="str">
            <v>A-SA050</v>
          </cell>
          <cell r="I1876">
            <v>265652.65000000002</v>
          </cell>
          <cell r="L1876">
            <v>338763.78</v>
          </cell>
        </row>
        <row r="1877">
          <cell r="D1877" t="str">
            <v>A-SA050</v>
          </cell>
          <cell r="I1877">
            <v>130044.44</v>
          </cell>
          <cell r="L1877">
            <v>157060</v>
          </cell>
        </row>
        <row r="1878">
          <cell r="D1878" t="str">
            <v>A-SA050</v>
          </cell>
          <cell r="I1878">
            <v>121499.9</v>
          </cell>
          <cell r="L1878">
            <v>238603.91</v>
          </cell>
        </row>
        <row r="1879">
          <cell r="D1879" t="str">
            <v>A-SA050</v>
          </cell>
          <cell r="I1879">
            <v>21017</v>
          </cell>
          <cell r="L1879">
            <v>23105.96</v>
          </cell>
        </row>
        <row r="1880">
          <cell r="D1880" t="str">
            <v>A-SA050</v>
          </cell>
          <cell r="I1880">
            <v>1436</v>
          </cell>
          <cell r="L1880">
            <v>3361</v>
          </cell>
        </row>
        <row r="1881">
          <cell r="D1881" t="str">
            <v>A-SA170</v>
          </cell>
          <cell r="I1881">
            <v>0</v>
          </cell>
          <cell r="L1881">
            <v>0</v>
          </cell>
        </row>
        <row r="1882">
          <cell r="D1882" t="str">
            <v>A-SA170</v>
          </cell>
          <cell r="I1882">
            <v>7995.08</v>
          </cell>
          <cell r="L1882">
            <v>38541.78</v>
          </cell>
        </row>
        <row r="1883">
          <cell r="D1883" t="str">
            <v>A-SA170</v>
          </cell>
          <cell r="I1883">
            <v>0</v>
          </cell>
          <cell r="L1883">
            <v>0</v>
          </cell>
        </row>
        <row r="1884">
          <cell r="D1884" t="str">
            <v>A-SA170</v>
          </cell>
          <cell r="I1884">
            <v>118162.78</v>
          </cell>
          <cell r="L1884">
            <v>103142.35</v>
          </cell>
        </row>
        <row r="1885">
          <cell r="D1885" t="str">
            <v>A-SA170</v>
          </cell>
          <cell r="I1885">
            <v>41593</v>
          </cell>
          <cell r="L1885">
            <v>79842.179999999993</v>
          </cell>
        </row>
        <row r="1886">
          <cell r="D1886" t="str">
            <v>A-SA170</v>
          </cell>
          <cell r="I1886">
            <v>0</v>
          </cell>
          <cell r="L1886">
            <v>10660.35</v>
          </cell>
        </row>
        <row r="1887">
          <cell r="D1887" t="str">
            <v>A-SA170</v>
          </cell>
          <cell r="I1887">
            <v>158388.14000000001</v>
          </cell>
          <cell r="L1887">
            <v>98160.35</v>
          </cell>
        </row>
        <row r="1888">
          <cell r="D1888" t="str">
            <v>A-SA170</v>
          </cell>
          <cell r="I1888">
            <v>1134.3499999999999</v>
          </cell>
          <cell r="L1888">
            <v>37824.589999999997</v>
          </cell>
        </row>
        <row r="1889">
          <cell r="D1889" t="str">
            <v>A-SA010-B</v>
          </cell>
          <cell r="I1889">
            <v>0</v>
          </cell>
          <cell r="L1889">
            <v>0</v>
          </cell>
        </row>
        <row r="1890">
          <cell r="D1890" t="str">
            <v>A-SA010-B</v>
          </cell>
          <cell r="I1890">
            <v>1650</v>
          </cell>
          <cell r="L1890">
            <v>2616</v>
          </cell>
        </row>
        <row r="1891">
          <cell r="D1891" t="str">
            <v>A-SA010-B</v>
          </cell>
          <cell r="I1891">
            <v>706</v>
          </cell>
          <cell r="L1891">
            <v>0</v>
          </cell>
        </row>
        <row r="1892">
          <cell r="D1892" t="str">
            <v>A-SA010-B</v>
          </cell>
          <cell r="I1892">
            <v>3307</v>
          </cell>
          <cell r="L1892">
            <v>5220</v>
          </cell>
        </row>
        <row r="1893">
          <cell r="D1893" t="str">
            <v>A-SA010-B</v>
          </cell>
          <cell r="I1893">
            <v>8269</v>
          </cell>
          <cell r="L1893">
            <v>6950</v>
          </cell>
        </row>
        <row r="1894">
          <cell r="D1894" t="str">
            <v>A-SA010-B</v>
          </cell>
          <cell r="I1894">
            <v>930</v>
          </cell>
          <cell r="L1894">
            <v>2616</v>
          </cell>
        </row>
        <row r="1895">
          <cell r="D1895" t="str">
            <v>A-SA010-B</v>
          </cell>
          <cell r="I1895">
            <v>0</v>
          </cell>
          <cell r="L1895">
            <v>1587</v>
          </cell>
        </row>
        <row r="1896">
          <cell r="D1896" t="str">
            <v>A-SA010-B</v>
          </cell>
          <cell r="I1896">
            <v>0</v>
          </cell>
          <cell r="L1896">
            <v>2616</v>
          </cell>
        </row>
        <row r="1897">
          <cell r="D1897" t="str">
            <v>A-SA070</v>
          </cell>
          <cell r="I1897">
            <v>0</v>
          </cell>
          <cell r="L1897">
            <v>0</v>
          </cell>
        </row>
        <row r="1898">
          <cell r="D1898" t="str">
            <v>A-SA070</v>
          </cell>
          <cell r="I1898">
            <v>200019.13</v>
          </cell>
          <cell r="L1898">
            <v>262979.44</v>
          </cell>
        </row>
        <row r="1899">
          <cell r="D1899" t="str">
            <v>A-SA070</v>
          </cell>
          <cell r="I1899">
            <v>24195.08</v>
          </cell>
          <cell r="L1899">
            <v>0</v>
          </cell>
        </row>
        <row r="1900">
          <cell r="D1900" t="str">
            <v>A-SA070</v>
          </cell>
          <cell r="I1900">
            <v>318614.27</v>
          </cell>
          <cell r="L1900">
            <v>592724.46</v>
          </cell>
        </row>
        <row r="1901">
          <cell r="D1901" t="str">
            <v>A-SA070</v>
          </cell>
          <cell r="I1901">
            <v>393595.63</v>
          </cell>
          <cell r="L1901">
            <v>900370.25</v>
          </cell>
        </row>
        <row r="1902">
          <cell r="D1902" t="str">
            <v>A-SA070</v>
          </cell>
          <cell r="I1902">
            <v>135590.5</v>
          </cell>
          <cell r="L1902">
            <v>339096.01</v>
          </cell>
        </row>
        <row r="1903">
          <cell r="D1903" t="str">
            <v>A-SA070</v>
          </cell>
          <cell r="I1903">
            <v>97237.24</v>
          </cell>
          <cell r="L1903">
            <v>339096.01</v>
          </cell>
        </row>
        <row r="1904">
          <cell r="D1904" t="str">
            <v>A-SA230-D</v>
          </cell>
          <cell r="I1904">
            <v>0</v>
          </cell>
          <cell r="L1904">
            <v>0</v>
          </cell>
        </row>
        <row r="1905">
          <cell r="D1905" t="str">
            <v>A-SA230-D</v>
          </cell>
          <cell r="I1905">
            <v>15250.3</v>
          </cell>
          <cell r="L1905">
            <v>9705.7999999999993</v>
          </cell>
        </row>
        <row r="1906">
          <cell r="D1906" t="str">
            <v>A-SA230-D</v>
          </cell>
          <cell r="I1906">
            <v>1375</v>
          </cell>
          <cell r="L1906">
            <v>0</v>
          </cell>
        </row>
        <row r="1907">
          <cell r="D1907" t="str">
            <v>A-SA230-D</v>
          </cell>
          <cell r="I1907">
            <v>30819.42</v>
          </cell>
          <cell r="L1907">
            <v>50456.800000000003</v>
          </cell>
        </row>
        <row r="1908">
          <cell r="D1908" t="str">
            <v>A-SA230-D</v>
          </cell>
          <cell r="I1908">
            <v>34861.440000000002</v>
          </cell>
          <cell r="L1908">
            <v>30208.1</v>
          </cell>
        </row>
        <row r="1909">
          <cell r="D1909" t="str">
            <v>A-SA230-D</v>
          </cell>
          <cell r="I1909">
            <v>7066.8</v>
          </cell>
          <cell r="L1909">
            <v>10474.1</v>
          </cell>
        </row>
        <row r="1910">
          <cell r="D1910" t="str">
            <v>A-SA230-D</v>
          </cell>
          <cell r="I1910">
            <v>4628</v>
          </cell>
          <cell r="L1910">
            <v>11693.5</v>
          </cell>
        </row>
        <row r="1911">
          <cell r="D1911" t="str">
            <v>A-SA180</v>
          </cell>
          <cell r="I1911">
            <v>0</v>
          </cell>
          <cell r="L1911">
            <v>0</v>
          </cell>
        </row>
        <row r="1912">
          <cell r="D1912" t="str">
            <v>A-SA180</v>
          </cell>
          <cell r="I1912">
            <v>816169.23</v>
          </cell>
          <cell r="L1912">
            <v>0</v>
          </cell>
        </row>
        <row r="1913">
          <cell r="D1913" t="str">
            <v>A-SA180</v>
          </cell>
          <cell r="I1913">
            <v>829400</v>
          </cell>
          <cell r="L1913">
            <v>0</v>
          </cell>
        </row>
        <row r="1914">
          <cell r="D1914" t="str">
            <v>A-SA180</v>
          </cell>
          <cell r="I1914">
            <v>0</v>
          </cell>
          <cell r="L1914">
            <v>-45000</v>
          </cell>
        </row>
        <row r="1915">
          <cell r="D1915" t="str">
            <v>A-SA180</v>
          </cell>
          <cell r="I1915">
            <v>363775.7</v>
          </cell>
          <cell r="L1915">
            <v>43000</v>
          </cell>
        </row>
        <row r="1916">
          <cell r="D1916" t="str">
            <v>A-SA080</v>
          </cell>
          <cell r="I1916">
            <v>0</v>
          </cell>
          <cell r="L1916">
            <v>0</v>
          </cell>
        </row>
        <row r="1917">
          <cell r="D1917" t="str">
            <v>A-SA080</v>
          </cell>
          <cell r="I1917">
            <v>34019.58</v>
          </cell>
          <cell r="L1917">
            <v>-20519.580000000002</v>
          </cell>
        </row>
        <row r="1918">
          <cell r="D1918" t="str">
            <v>A-SA080</v>
          </cell>
          <cell r="I1918">
            <v>41544.449999999997</v>
          </cell>
          <cell r="L1918">
            <v>62070.91</v>
          </cell>
        </row>
        <row r="1919">
          <cell r="D1919" t="str">
            <v>A-SA080</v>
          </cell>
          <cell r="I1919">
            <v>1900</v>
          </cell>
          <cell r="L1919">
            <v>850</v>
          </cell>
        </row>
        <row r="1920">
          <cell r="D1920" t="str">
            <v>A-SA080</v>
          </cell>
          <cell r="I1920">
            <v>725</v>
          </cell>
          <cell r="L1920">
            <v>580</v>
          </cell>
        </row>
        <row r="1921">
          <cell r="D1921" t="str">
            <v>A-SA080</v>
          </cell>
          <cell r="I1921">
            <v>3283.94</v>
          </cell>
          <cell r="L1921">
            <v>31967</v>
          </cell>
        </row>
        <row r="1922">
          <cell r="D1922" t="str">
            <v>A-SA230-8</v>
          </cell>
          <cell r="I1922">
            <v>0</v>
          </cell>
          <cell r="L1922">
            <v>0</v>
          </cell>
        </row>
        <row r="1923">
          <cell r="D1923" t="str">
            <v>A-SA230-8</v>
          </cell>
          <cell r="I1923">
            <v>156783.47</v>
          </cell>
          <cell r="L1923">
            <v>128597.01</v>
          </cell>
        </row>
        <row r="1924">
          <cell r="D1924" t="str">
            <v>A-SA230-8</v>
          </cell>
          <cell r="I1924">
            <v>0</v>
          </cell>
          <cell r="L1924">
            <v>22097.23</v>
          </cell>
        </row>
        <row r="1925">
          <cell r="D1925" t="str">
            <v>A-SA230-8</v>
          </cell>
          <cell r="I1925">
            <v>450</v>
          </cell>
          <cell r="L1925">
            <v>0</v>
          </cell>
        </row>
        <row r="1926">
          <cell r="D1926" t="str">
            <v>A-SA230-8</v>
          </cell>
          <cell r="I1926">
            <v>1275</v>
          </cell>
          <cell r="L1926">
            <v>225</v>
          </cell>
        </row>
        <row r="1927">
          <cell r="D1927" t="str">
            <v>A-SA230-8</v>
          </cell>
          <cell r="I1927">
            <v>0</v>
          </cell>
          <cell r="L1927">
            <v>0</v>
          </cell>
        </row>
        <row r="1928">
          <cell r="D1928" t="str">
            <v>A-SA160</v>
          </cell>
          <cell r="I1928">
            <v>0</v>
          </cell>
          <cell r="L1928">
            <v>0</v>
          </cell>
        </row>
        <row r="1929">
          <cell r="D1929" t="str">
            <v>A-SA160</v>
          </cell>
          <cell r="I1929">
            <v>0</v>
          </cell>
          <cell r="L1929">
            <v>101233.87</v>
          </cell>
        </row>
        <row r="1930">
          <cell r="D1930" t="str">
            <v>A-SA230-F</v>
          </cell>
          <cell r="I1930">
            <v>77.73</v>
          </cell>
          <cell r="L1930">
            <v>0</v>
          </cell>
        </row>
        <row r="1931">
          <cell r="D1931" t="str">
            <v>A-SA230-F</v>
          </cell>
          <cell r="I1931">
            <v>0</v>
          </cell>
          <cell r="L1931">
            <v>200</v>
          </cell>
        </row>
        <row r="1932">
          <cell r="D1932" t="str">
            <v>A-SA230-F</v>
          </cell>
          <cell r="I1932">
            <v>3246.3</v>
          </cell>
          <cell r="L1932">
            <v>14523.35</v>
          </cell>
        </row>
        <row r="1933">
          <cell r="D1933" t="str">
            <v>A-SA120</v>
          </cell>
          <cell r="I1933">
            <v>-3.27</v>
          </cell>
          <cell r="L1933">
            <v>0</v>
          </cell>
        </row>
        <row r="1934">
          <cell r="D1934" t="str">
            <v>A-SA110</v>
          </cell>
          <cell r="I1934">
            <v>0</v>
          </cell>
          <cell r="L1934">
            <v>0</v>
          </cell>
        </row>
        <row r="1935">
          <cell r="D1935" t="str">
            <v>A-SA110</v>
          </cell>
          <cell r="I1935">
            <v>3927.62</v>
          </cell>
          <cell r="L1935">
            <v>421.19</v>
          </cell>
        </row>
        <row r="1936">
          <cell r="D1936" t="str">
            <v>A-SA230-B</v>
          </cell>
          <cell r="I1936">
            <v>0</v>
          </cell>
          <cell r="L1936">
            <v>62.98</v>
          </cell>
        </row>
        <row r="1937">
          <cell r="D1937" t="str">
            <v>A-SA230-B</v>
          </cell>
          <cell r="I1937">
            <v>122006.92</v>
          </cell>
          <cell r="L1937">
            <v>155268.34</v>
          </cell>
        </row>
        <row r="1938">
          <cell r="D1938" t="str">
            <v>A-SA230-B</v>
          </cell>
          <cell r="I1938">
            <v>0</v>
          </cell>
          <cell r="L1938">
            <v>0</v>
          </cell>
        </row>
        <row r="1939">
          <cell r="D1939" t="str">
            <v>A-SA230-B</v>
          </cell>
          <cell r="I1939">
            <v>63468.45</v>
          </cell>
          <cell r="L1939">
            <v>66289.5</v>
          </cell>
        </row>
        <row r="1940">
          <cell r="D1940" t="str">
            <v>A-SA230-B</v>
          </cell>
          <cell r="I1940">
            <v>88530</v>
          </cell>
          <cell r="L1940">
            <v>44301.5</v>
          </cell>
        </row>
        <row r="1941">
          <cell r="D1941" t="str">
            <v>A-SA230-B</v>
          </cell>
          <cell r="I1941">
            <v>126.39</v>
          </cell>
          <cell r="L1941">
            <v>-3955.1</v>
          </cell>
        </row>
        <row r="1942">
          <cell r="D1942" t="str">
            <v>A-SA230-B</v>
          </cell>
          <cell r="I1942">
            <v>49092.03</v>
          </cell>
          <cell r="L1942">
            <v>-1660</v>
          </cell>
        </row>
        <row r="1943">
          <cell r="D1943" t="str">
            <v>A-SA230-B</v>
          </cell>
          <cell r="I1943">
            <v>9670.56</v>
          </cell>
          <cell r="L1943">
            <v>9041.77</v>
          </cell>
        </row>
        <row r="1944">
          <cell r="D1944" t="str">
            <v>A-SA230-G</v>
          </cell>
          <cell r="I1944">
            <v>190716.57</v>
          </cell>
          <cell r="L1944">
            <v>3215.04</v>
          </cell>
        </row>
        <row r="1945">
          <cell r="D1945" t="str">
            <v>A-SA230-G</v>
          </cell>
          <cell r="I1945">
            <v>-2.75</v>
          </cell>
          <cell r="L1945">
            <v>-122.73</v>
          </cell>
        </row>
        <row r="1946">
          <cell r="D1946" t="str">
            <v>A-SA230-G</v>
          </cell>
          <cell r="I1946">
            <v>0</v>
          </cell>
          <cell r="L1946">
            <v>-2993.12</v>
          </cell>
        </row>
        <row r="1947">
          <cell r="D1947" t="str">
            <v>A-SA230-G</v>
          </cell>
          <cell r="I1947">
            <v>68.05</v>
          </cell>
          <cell r="L1947">
            <v>0</v>
          </cell>
        </row>
        <row r="1948">
          <cell r="D1948" t="str">
            <v>A-SA230-6</v>
          </cell>
          <cell r="I1948">
            <v>0.09</v>
          </cell>
          <cell r="L1948">
            <v>0</v>
          </cell>
        </row>
        <row r="1949">
          <cell r="D1949" t="str">
            <v>A-SA230-6</v>
          </cell>
          <cell r="I1949">
            <v>745956.34</v>
          </cell>
          <cell r="L1949">
            <v>293128.90000000002</v>
          </cell>
        </row>
        <row r="1950">
          <cell r="D1950" t="str">
            <v>A-SA230-6</v>
          </cell>
          <cell r="I1950">
            <v>0</v>
          </cell>
          <cell r="L1950">
            <v>0</v>
          </cell>
        </row>
        <row r="1951">
          <cell r="D1951" t="str">
            <v>A-SA230-6</v>
          </cell>
          <cell r="I1951">
            <v>308260.67</v>
          </cell>
          <cell r="L1951">
            <v>386788.27</v>
          </cell>
        </row>
        <row r="1952">
          <cell r="D1952" t="str">
            <v>A-SA230-6</v>
          </cell>
          <cell r="I1952">
            <v>71231.3</v>
          </cell>
          <cell r="L1952">
            <v>54326.07</v>
          </cell>
        </row>
        <row r="1953">
          <cell r="D1953" t="str">
            <v>A-SA230-6</v>
          </cell>
          <cell r="I1953">
            <v>46397.74</v>
          </cell>
          <cell r="L1953">
            <v>150219.15</v>
          </cell>
        </row>
        <row r="1954">
          <cell r="D1954" t="str">
            <v>A-SA230-6</v>
          </cell>
          <cell r="I1954">
            <v>29325.21</v>
          </cell>
          <cell r="L1954">
            <v>320.36</v>
          </cell>
        </row>
        <row r="1955">
          <cell r="D1955" t="str">
            <v>A-SA230-6</v>
          </cell>
          <cell r="I1955">
            <v>720</v>
          </cell>
          <cell r="L1955">
            <v>3804.09</v>
          </cell>
        </row>
        <row r="1956">
          <cell r="D1956" t="str">
            <v>A-SA230-6</v>
          </cell>
          <cell r="I1956">
            <v>0</v>
          </cell>
          <cell r="L1956">
            <v>19.79</v>
          </cell>
        </row>
        <row r="1957">
          <cell r="D1957" t="str">
            <v>A-SA230-6</v>
          </cell>
          <cell r="I1957">
            <v>239.86</v>
          </cell>
          <cell r="L1957">
            <v>2.69</v>
          </cell>
        </row>
        <row r="1958">
          <cell r="D1958" t="str">
            <v>A-SA230-H</v>
          </cell>
          <cell r="I1958">
            <v>0</v>
          </cell>
          <cell r="L1958">
            <v>0</v>
          </cell>
        </row>
        <row r="1959">
          <cell r="D1959" t="str">
            <v>A-SA230-H</v>
          </cell>
          <cell r="I1959">
            <v>0</v>
          </cell>
          <cell r="L1959">
            <v>22700</v>
          </cell>
        </row>
        <row r="1960">
          <cell r="D1960" t="str">
            <v>A-SA230-H</v>
          </cell>
          <cell r="I1960">
            <v>0</v>
          </cell>
          <cell r="L1960">
            <v>0</v>
          </cell>
        </row>
        <row r="1961">
          <cell r="D1961" t="str">
            <v>A-SA230-H</v>
          </cell>
          <cell r="I1961">
            <v>0</v>
          </cell>
          <cell r="L1961">
            <v>15600</v>
          </cell>
        </row>
        <row r="1962">
          <cell r="D1962" t="str">
            <v>A-SA230-I</v>
          </cell>
          <cell r="I1962">
            <v>0</v>
          </cell>
          <cell r="L1962">
            <v>0</v>
          </cell>
        </row>
        <row r="1963">
          <cell r="D1963" t="str">
            <v>A-SA230-I</v>
          </cell>
          <cell r="I1963">
            <v>189834</v>
          </cell>
          <cell r="L1963">
            <v>485920</v>
          </cell>
        </row>
        <row r="1964">
          <cell r="D1964" t="str">
            <v>A-SA010-C</v>
          </cell>
          <cell r="I1964">
            <v>13612.3</v>
          </cell>
          <cell r="L1964">
            <v>246931.8</v>
          </cell>
        </row>
        <row r="1965">
          <cell r="D1965" t="str">
            <v>A-SA070</v>
          </cell>
          <cell r="I1965">
            <v>0</v>
          </cell>
          <cell r="L1965">
            <v>39900</v>
          </cell>
        </row>
        <row r="1966">
          <cell r="D1966" t="str">
            <v>A-SA230-J</v>
          </cell>
          <cell r="I1966">
            <v>0</v>
          </cell>
          <cell r="L1966">
            <v>389</v>
          </cell>
        </row>
        <row r="1967">
          <cell r="D1967" t="str">
            <v>A-SA210</v>
          </cell>
          <cell r="I1967">
            <v>0</v>
          </cell>
          <cell r="L1967">
            <v>0</v>
          </cell>
        </row>
        <row r="1968">
          <cell r="D1968" t="str">
            <v>A-SA210</v>
          </cell>
          <cell r="I1968">
            <v>40965.839999999997</v>
          </cell>
          <cell r="L1968">
            <v>113561.1</v>
          </cell>
        </row>
        <row r="1969">
          <cell r="D1969" t="str">
            <v>A-SA210</v>
          </cell>
          <cell r="I1969">
            <v>0</v>
          </cell>
          <cell r="L1969">
            <v>0</v>
          </cell>
        </row>
        <row r="1970">
          <cell r="D1970" t="str">
            <v>A-SA210</v>
          </cell>
          <cell r="I1970">
            <v>684391.72</v>
          </cell>
          <cell r="L1970">
            <v>991840.16</v>
          </cell>
        </row>
        <row r="1971">
          <cell r="D1971" t="str">
            <v>A-SA210</v>
          </cell>
          <cell r="I1971">
            <v>0</v>
          </cell>
          <cell r="L1971">
            <v>0</v>
          </cell>
        </row>
        <row r="1972">
          <cell r="D1972" t="str">
            <v>A-SA210</v>
          </cell>
          <cell r="I1972">
            <v>897827.62</v>
          </cell>
          <cell r="L1972">
            <v>1977581.48</v>
          </cell>
        </row>
        <row r="1973">
          <cell r="D1973" t="str">
            <v>A-SA210</v>
          </cell>
          <cell r="I1973">
            <v>0</v>
          </cell>
          <cell r="L1973">
            <v>0</v>
          </cell>
        </row>
        <row r="1974">
          <cell r="D1974" t="str">
            <v>A-SA210</v>
          </cell>
          <cell r="I1974">
            <v>531110.1</v>
          </cell>
          <cell r="L1974">
            <v>554591.86</v>
          </cell>
        </row>
        <row r="1975">
          <cell r="D1975" t="str">
            <v>A-SA210</v>
          </cell>
          <cell r="I1975">
            <v>0</v>
          </cell>
          <cell r="L1975">
            <v>0</v>
          </cell>
        </row>
        <row r="1976">
          <cell r="D1976" t="str">
            <v>A-SA210</v>
          </cell>
          <cell r="I1976">
            <v>18692.900000000001</v>
          </cell>
          <cell r="L1976">
            <v>28562.58</v>
          </cell>
        </row>
        <row r="1977">
          <cell r="D1977" t="str">
            <v>A-SA220</v>
          </cell>
          <cell r="I1977">
            <v>0</v>
          </cell>
          <cell r="L1977">
            <v>0</v>
          </cell>
        </row>
        <row r="1978">
          <cell r="D1978" t="str">
            <v>A-SA220</v>
          </cell>
          <cell r="I1978">
            <v>21610919</v>
          </cell>
          <cell r="L1978">
            <v>21551873</v>
          </cell>
        </row>
        <row r="1979">
          <cell r="D1979">
            <v>0</v>
          </cell>
          <cell r="I1979">
            <v>-12582921.58</v>
          </cell>
          <cell r="L1979">
            <v>0</v>
          </cell>
        </row>
        <row r="1980">
          <cell r="D1980">
            <v>0</v>
          </cell>
          <cell r="I1980">
            <v>295015.53000000003</v>
          </cell>
          <cell r="L1980">
            <v>0</v>
          </cell>
        </row>
        <row r="1981">
          <cell r="D1981">
            <v>0</v>
          </cell>
          <cell r="I1981">
            <v>3513721.56</v>
          </cell>
          <cell r="L1981">
            <v>0</v>
          </cell>
        </row>
        <row r="1982">
          <cell r="D1982">
            <v>0</v>
          </cell>
          <cell r="I1982">
            <v>8768779.0899999999</v>
          </cell>
          <cell r="L1982">
            <v>0</v>
          </cell>
        </row>
        <row r="1983">
          <cell r="D1983">
            <v>0</v>
          </cell>
          <cell r="I1983">
            <v>5405.39</v>
          </cell>
          <cell r="L1983">
            <v>0</v>
          </cell>
        </row>
        <row r="1984">
          <cell r="D1984" t="str">
            <v>A-OI010-2</v>
          </cell>
          <cell r="I1984">
            <v>-168471.07</v>
          </cell>
          <cell r="L1984">
            <v>-8475564.4700000007</v>
          </cell>
        </row>
        <row r="1985">
          <cell r="D1985" t="str">
            <v>A-OI060-2</v>
          </cell>
          <cell r="I1985">
            <v>-4233859.5199999996</v>
          </cell>
          <cell r="L1985">
            <v>-867060.54</v>
          </cell>
        </row>
        <row r="1986">
          <cell r="D1986" t="str">
            <v>A-OI060-1</v>
          </cell>
          <cell r="I1986">
            <v>-151425.5</v>
          </cell>
          <cell r="L1986">
            <v>6202.82</v>
          </cell>
        </row>
        <row r="1987">
          <cell r="D1987" t="str">
            <v>A-OI020-2</v>
          </cell>
          <cell r="I1987">
            <v>-1594784.83</v>
          </cell>
          <cell r="L1987">
            <v>-1086577.93</v>
          </cell>
        </row>
        <row r="1988">
          <cell r="D1988" t="str">
            <v>A-OI020-1</v>
          </cell>
          <cell r="I1988">
            <v>-312763.06</v>
          </cell>
          <cell r="L1988">
            <v>-201064.48</v>
          </cell>
        </row>
        <row r="1989">
          <cell r="D1989" t="str">
            <v>A-OI020-2</v>
          </cell>
          <cell r="I1989">
            <v>-799024.99</v>
          </cell>
          <cell r="L1989">
            <v>333459.46999999997</v>
          </cell>
        </row>
        <row r="1990">
          <cell r="D1990" t="str">
            <v>A-OI020-1</v>
          </cell>
          <cell r="I1990">
            <v>-69023.05</v>
          </cell>
          <cell r="L1990">
            <v>-7401</v>
          </cell>
        </row>
        <row r="1991">
          <cell r="D1991" t="str">
            <v>A-OE010-2</v>
          </cell>
          <cell r="I1991">
            <v>61482118.649999999</v>
          </cell>
          <cell r="L1991">
            <v>2765667.38</v>
          </cell>
        </row>
        <row r="1992">
          <cell r="D1992" t="str">
            <v>A-OE010-1</v>
          </cell>
          <cell r="I1992">
            <v>830911.43</v>
          </cell>
          <cell r="L1992">
            <v>1209678.06</v>
          </cell>
        </row>
        <row r="1993">
          <cell r="D1993" t="str">
            <v>A-OE040-1-2</v>
          </cell>
          <cell r="I1993">
            <v>0</v>
          </cell>
          <cell r="L1993">
            <v>0</v>
          </cell>
        </row>
        <row r="1994">
          <cell r="D1994" t="str">
            <v>A-OE040-2-2</v>
          </cell>
          <cell r="I1994">
            <v>2885993.86</v>
          </cell>
          <cell r="L1994">
            <v>-1126566.42</v>
          </cell>
        </row>
        <row r="1995">
          <cell r="D1995" t="str">
            <v>A-OE040-2-1</v>
          </cell>
          <cell r="I1995">
            <v>0</v>
          </cell>
          <cell r="L1995">
            <v>-748</v>
          </cell>
        </row>
        <row r="1996">
          <cell r="D1996" t="str">
            <v>A-OE040-3-2</v>
          </cell>
          <cell r="I1996">
            <v>0</v>
          </cell>
          <cell r="L1996">
            <v>134553.28</v>
          </cell>
        </row>
        <row r="1997">
          <cell r="D1997" t="str">
            <v>A-OE020-2</v>
          </cell>
          <cell r="I1997">
            <v>2198038.19</v>
          </cell>
          <cell r="L1997">
            <v>2226648.52</v>
          </cell>
        </row>
        <row r="1998">
          <cell r="D1998" t="str">
            <v>A-OE020-1</v>
          </cell>
          <cell r="I1998">
            <v>240141.65</v>
          </cell>
          <cell r="L1998">
            <v>186239.28</v>
          </cell>
        </row>
        <row r="1999">
          <cell r="D1999" t="str">
            <v>A-OE020-2</v>
          </cell>
          <cell r="I1999">
            <v>614894.55000000005</v>
          </cell>
          <cell r="L1999">
            <v>-586131.23</v>
          </cell>
        </row>
        <row r="2000">
          <cell r="D2000" t="str">
            <v>A-OE020-1</v>
          </cell>
          <cell r="I2000">
            <v>135699.54</v>
          </cell>
          <cell r="L2000">
            <v>-92783.2</v>
          </cell>
        </row>
        <row r="2001">
          <cell r="D2001" t="str">
            <v>A-OE030</v>
          </cell>
          <cell r="I2001">
            <v>4056137.55</v>
          </cell>
          <cell r="L2001">
            <v>16267061.42</v>
          </cell>
        </row>
        <row r="2002">
          <cell r="D2002" t="str">
            <v>A-OE030</v>
          </cell>
          <cell r="I2002">
            <v>8059506.2199999997</v>
          </cell>
          <cell r="L2002">
            <v>2139747</v>
          </cell>
        </row>
        <row r="2003">
          <cell r="D2003" t="str">
            <v>A-OE030</v>
          </cell>
          <cell r="I2003">
            <v>13.08</v>
          </cell>
          <cell r="L2003">
            <v>1072119.6000000001</v>
          </cell>
        </row>
        <row r="2004">
          <cell r="D2004" t="str">
            <v>A-OE030</v>
          </cell>
          <cell r="I2004">
            <v>380.29</v>
          </cell>
          <cell r="L2004">
            <v>3113008.34</v>
          </cell>
        </row>
        <row r="2005">
          <cell r="D2005" t="str">
            <v>A-OE030</v>
          </cell>
          <cell r="I2005">
            <v>23864381</v>
          </cell>
          <cell r="L2005">
            <v>27558035.280000001</v>
          </cell>
        </row>
        <row r="2006">
          <cell r="D2006" t="str">
            <v>A-OE030</v>
          </cell>
          <cell r="I2006">
            <v>4211361.37</v>
          </cell>
          <cell r="L2006">
            <v>4863182.75</v>
          </cell>
        </row>
        <row r="2007">
          <cell r="D2007" t="str">
            <v>A-OE040-4-2</v>
          </cell>
          <cell r="I2007">
            <v>15023542.16</v>
          </cell>
          <cell r="L2007">
            <v>20609504.030000001</v>
          </cell>
        </row>
        <row r="2008">
          <cell r="D2008" t="str">
            <v>A-OE040-4-1</v>
          </cell>
          <cell r="I2008">
            <v>11985896.210000001</v>
          </cell>
          <cell r="L2008">
            <v>15706114.52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04"/>
      <sheetName val="S041"/>
      <sheetName val="S042"/>
      <sheetName val="S043"/>
      <sheetName val="S044"/>
      <sheetName val="S045"/>
      <sheetName val="S046"/>
      <sheetName val="S047"/>
      <sheetName val="S048"/>
      <sheetName val="S049"/>
      <sheetName val="S0410"/>
      <sheetName val="Unit-Price"/>
      <sheetName val="Sales Volume"/>
      <sheetName val="ArTrade"/>
      <sheetName val="A041"/>
      <sheetName val="A042"/>
      <sheetName val="A043"/>
      <sheetName val="A044"/>
      <sheetName val="A045"/>
      <sheetName val="A046"/>
      <sheetName val="A047"/>
      <sheetName val="A048"/>
      <sheetName val="A049"/>
      <sheetName val="A0410"/>
      <sheetName val="Comm"/>
      <sheetName val="Comm2004"/>
      <sheetName val="C041"/>
      <sheetName val="C042"/>
      <sheetName val="C043"/>
      <sheetName val="C044"/>
      <sheetName val="C045"/>
      <sheetName val="C046"/>
      <sheetName val="C047"/>
      <sheetName val="C048"/>
      <sheetName val="C049"/>
      <sheetName val="C04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04"/>
      <sheetName val="S041"/>
      <sheetName val="S042"/>
      <sheetName val="S043"/>
      <sheetName val="S044"/>
      <sheetName val="S045"/>
      <sheetName val="S046"/>
      <sheetName val="S047"/>
      <sheetName val="S048"/>
      <sheetName val="S049"/>
      <sheetName val="S0410"/>
      <sheetName val="Unit-Price"/>
      <sheetName val="Sales Volume"/>
      <sheetName val="ArTrade"/>
      <sheetName val="A041"/>
      <sheetName val="A042"/>
      <sheetName val="A043"/>
      <sheetName val="A044"/>
      <sheetName val="A045"/>
      <sheetName val="A046"/>
      <sheetName val="A047"/>
      <sheetName val="A048"/>
      <sheetName val="A049"/>
      <sheetName val="A0410"/>
      <sheetName val="Comm"/>
      <sheetName val="Comm2004"/>
      <sheetName val="C041"/>
      <sheetName val="C042"/>
      <sheetName val="C043"/>
      <sheetName val="C044"/>
      <sheetName val="C045"/>
      <sheetName val="C046"/>
      <sheetName val="C047"/>
      <sheetName val="C048"/>
      <sheetName val="C049"/>
      <sheetName val="C04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04"/>
      <sheetName val="S041"/>
      <sheetName val="S042"/>
      <sheetName val="S043"/>
      <sheetName val="S044"/>
      <sheetName val="S045"/>
      <sheetName val="S046"/>
      <sheetName val="S047"/>
      <sheetName val="S048"/>
      <sheetName val="S049"/>
      <sheetName val="S0410"/>
      <sheetName val="Unit-Price"/>
      <sheetName val="Sales Volume"/>
      <sheetName val="ArTrade"/>
      <sheetName val="A041"/>
      <sheetName val="A042"/>
      <sheetName val="A043"/>
      <sheetName val="A044"/>
      <sheetName val="A045"/>
      <sheetName val="A046"/>
      <sheetName val="A047"/>
      <sheetName val="A048"/>
      <sheetName val="A049"/>
      <sheetName val="A0410"/>
      <sheetName val="Comm"/>
      <sheetName val="Comm2004"/>
      <sheetName val="C041"/>
      <sheetName val="C042"/>
      <sheetName val="C043"/>
      <sheetName val="C044"/>
      <sheetName val="C045"/>
      <sheetName val="C046"/>
      <sheetName val="C047"/>
      <sheetName val="C048"/>
      <sheetName val="C049"/>
      <sheetName val="C04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N_Cassava Price"/>
      <sheetName val="TTSA_Starch Price"/>
      <sheetName val="TTTa_Price"/>
      <sheetName val="Thai_Cassava Price "/>
      <sheetName val="SK ST+Price+PPDS"/>
      <sheetName val="KSN ST+Price+PPDS"/>
      <sheetName val="ST+PPDS+Price_Regular only (2)"/>
      <sheetName val="SK price vs ppds"/>
      <sheetName val="KSN price vs ppds"/>
      <sheetName val="Summary plan 11.02.26"/>
      <sheetName val="LE02026 cost LV11022026"/>
      <sheetName val="SK MAP - Mar 2026  (2)"/>
      <sheetName val="SK MAP - Apr 2026 (2)"/>
      <sheetName val="SK MAP - May 2026 (2)"/>
      <sheetName val="SK MAP - Jun 2026 (2)"/>
      <sheetName val="SK MAP - Jul 2026 (2)"/>
      <sheetName val="SK MAP - Aug 2026 (2)"/>
      <sheetName val="SK MAP - Sep 26 (2)"/>
      <sheetName val="SK MAP - Oct 26 (2)"/>
      <sheetName val="SK MAP - Nov 26 (2)"/>
      <sheetName val="SK MAP - Dec 26  (2)"/>
      <sheetName val="KSN MAP - Mar 2026 (2)"/>
      <sheetName val="KSN MAP - Apr 2026 (2)"/>
      <sheetName val="KSN MAP - May 2026 (2)"/>
      <sheetName val="KSN MAP - Jun 2026 (2)"/>
      <sheetName val="KSN MAP - Jul 2026 (2)"/>
      <sheetName val="KSN MAP - Aug 2026 (2)"/>
      <sheetName val="KSN MAP - Sep 2026 (2)"/>
      <sheetName val="KSN MAP - Oct 2026 (2)"/>
      <sheetName val="KSN MAP - Nov 2026  (2)"/>
      <sheetName val="KSN MAP - Dec 2026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3">
          <cell r="G13">
            <v>25.742203742203742</v>
          </cell>
          <cell r="H13">
            <v>2.90977130977131</v>
          </cell>
        </row>
      </sheetData>
      <sheetData sheetId="12">
        <row r="13">
          <cell r="G13">
            <v>22</v>
          </cell>
          <cell r="H13">
            <v>2.9020798668885193</v>
          </cell>
        </row>
      </sheetData>
      <sheetData sheetId="13">
        <row r="13">
          <cell r="G13">
            <v>20.435010482180292</v>
          </cell>
          <cell r="H13">
            <v>2.8197589098532494</v>
          </cell>
        </row>
      </sheetData>
      <sheetData sheetId="14">
        <row r="13">
          <cell r="G13">
            <v>20.858156028368793</v>
          </cell>
          <cell r="H13">
            <v>2.8361702127659574</v>
          </cell>
        </row>
      </sheetData>
      <sheetData sheetId="15">
        <row r="13">
          <cell r="G13">
            <v>21.5</v>
          </cell>
          <cell r="H13">
            <v>2.781244019138756</v>
          </cell>
        </row>
      </sheetData>
      <sheetData sheetId="16">
        <row r="13">
          <cell r="G13">
            <v>22.97769784172662</v>
          </cell>
          <cell r="H13">
            <v>2.8942446043165471</v>
          </cell>
        </row>
      </sheetData>
      <sheetData sheetId="17">
        <row r="13">
          <cell r="G13">
            <v>23.924433249370278</v>
          </cell>
          <cell r="H13">
            <v>2.9433249370277079</v>
          </cell>
        </row>
      </sheetData>
      <sheetData sheetId="18">
        <row r="13">
          <cell r="G13">
            <v>24.503875968992251</v>
          </cell>
          <cell r="H13">
            <v>2.9290697674418604</v>
          </cell>
        </row>
      </sheetData>
      <sheetData sheetId="19">
        <row r="13">
          <cell r="G13">
            <v>25.989759036144576</v>
          </cell>
          <cell r="H13">
            <v>3.0487951807228915</v>
          </cell>
        </row>
      </sheetData>
      <sheetData sheetId="20">
        <row r="13">
          <cell r="G13">
            <v>26.745098039215684</v>
          </cell>
          <cell r="H13">
            <v>3.0852941176470585</v>
          </cell>
        </row>
      </sheetData>
      <sheetData sheetId="21">
        <row r="13">
          <cell r="G13">
            <v>26.184615384615384</v>
          </cell>
          <cell r="H13">
            <v>2.8946153846153848</v>
          </cell>
        </row>
      </sheetData>
      <sheetData sheetId="22">
        <row r="13">
          <cell r="G13">
            <v>23.807142857142857</v>
          </cell>
          <cell r="H13">
            <v>2.8442857142857143</v>
          </cell>
        </row>
      </sheetData>
      <sheetData sheetId="23">
        <row r="13">
          <cell r="G13">
            <v>21.55142857142857</v>
          </cell>
          <cell r="H13">
            <v>2.7264285714285714</v>
          </cell>
        </row>
      </sheetData>
      <sheetData sheetId="24">
        <row r="13">
          <cell r="G13">
            <v>21.49642857142857</v>
          </cell>
          <cell r="H13">
            <v>2.7549999999999999</v>
          </cell>
        </row>
      </sheetData>
      <sheetData sheetId="25">
        <row r="13">
          <cell r="G13">
            <v>21.994999999999997</v>
          </cell>
          <cell r="H13">
            <v>2.7142857142857144</v>
          </cell>
        </row>
      </sheetData>
      <sheetData sheetId="26">
        <row r="13">
          <cell r="G13">
            <v>23.5</v>
          </cell>
          <cell r="H13">
            <v>2.794285714285714</v>
          </cell>
        </row>
      </sheetData>
      <sheetData sheetId="27">
        <row r="13">
          <cell r="G13">
            <v>24.404285714285713</v>
          </cell>
          <cell r="H13">
            <v>2.8342857142857141</v>
          </cell>
        </row>
      </sheetData>
      <sheetData sheetId="28">
        <row r="13">
          <cell r="G13">
            <v>25.200000000000003</v>
          </cell>
          <cell r="H13">
            <v>2.9057142857142857</v>
          </cell>
        </row>
      </sheetData>
      <sheetData sheetId="29">
        <row r="13">
          <cell r="G13">
            <v>25.700000000000003</v>
          </cell>
          <cell r="H13">
            <v>2.9971428571428569</v>
          </cell>
        </row>
      </sheetData>
      <sheetData sheetId="30">
        <row r="13">
          <cell r="G13">
            <v>27.5</v>
          </cell>
          <cell r="H13">
            <v>3.0833333333333335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7BMeqUrkt0quEbCskEXbVVudoc1wtkxBiSg55IzHJtP_hHQzny9ZS71x5vDQGBbJ" itemId="0146ILMQ23WBKUHHUNAVG2OENYCJALVCOH">
      <xxl21:absoluteUrl r:id="rId2"/>
    </xxl21:alternateUrls>
    <sheetNames>
      <sheetName val="Root purchased - SK"/>
      <sheetName val="Root purchased - KSN"/>
      <sheetName val="Monthly (2)"/>
      <sheetName val="KPI dashboard by month"/>
      <sheetName val="Farmer Ratio 2026"/>
      <sheetName val="GAP TTSA price"/>
      <sheetName val="Volume supply"/>
      <sheetName val="Volume of Framer-Regular only"/>
      <sheetName val="Regular+Waxy Farmer"/>
      <sheetName val="PPDS Accuracy_SK"/>
      <sheetName val="PPDS Accuracy_KSN"/>
      <sheetName val="LE02026 cost LV02.04.2026+Act"/>
      <sheetName val="SK ST+Price+PPDS+Farmer Ratio"/>
      <sheetName val="KSN ST+Price+PPDS+Farmer Ratio"/>
      <sheetName val="ST+PPDS+Price_Regular only_LV"/>
      <sheetName val="LV02.04.2026 cost_Master"/>
      <sheetName val="LV26.03.2026 cost_Master"/>
      <sheetName val="SK ST+Price+PPDS+Farmer_Origi."/>
      <sheetName val="KSN ST+Price+PPDS+Farmer_Origi"/>
      <sheetName val="LE02026 cost LV11022026_Master"/>
      <sheetName val="SK price vs ppds"/>
      <sheetName val="KSN price vs ppds"/>
      <sheetName val="LE02.2026 cost_Orig"/>
      <sheetName val="LE02.2026 cost + Act."/>
      <sheetName val="SK ST+Price+PPDS _LE02.2026"/>
      <sheetName val="KSN ST+Price+PPDS_LE02.2026"/>
      <sheetName val="SK-KSN - ST+PPDS+Price_Regular"/>
      <sheetName val="Regular LE02026-18.12.2025_Orig"/>
      <sheetName val="Regular GOAL_2026-17.11.2025"/>
      <sheetName val="Regular LE02026-1.12.2025"/>
      <sheetName val="Waxy GOAL 2026"/>
      <sheetName val="Waxy LE0.2026"/>
      <sheetName val="Waxy LE0.2026-16.12.2025"/>
      <sheetName val="Waxy LE2.2026-4.5.2026"/>
      <sheetName val="Impurities summary"/>
      <sheetName val="SK Impurities"/>
      <sheetName val="KSN Impurities"/>
      <sheetName val="SK Impurities 2024-2026"/>
      <sheetName val="SK Rejected by truck 2025-2026"/>
      <sheetName val="KSN Rejected by truck 2025-2026"/>
      <sheetName val="SK KSN Pulp average price_NETTA"/>
      <sheetName val="SK KSN  Pulp average price "/>
      <sheetName val="SK Co-products amount summary"/>
      <sheetName val="SK Co-products detail"/>
      <sheetName val="KSN Co-products amount summary"/>
      <sheetName val="KSN Co-products detail"/>
      <sheetName val="%Dry pulp summary"/>
      <sheetName val="SK %Dry pulp"/>
      <sheetName val="KSN %Dry pulp"/>
      <sheetName val="SK Pulp out 2026"/>
      <sheetName val="SK Pulp out 2025"/>
      <sheetName val="SK Pulp out 2024"/>
      <sheetName val="SK Pulp out 2023"/>
      <sheetName val="SK Pulp out 2022"/>
      <sheetName val="Root purchased Y24-Y25 at KSN"/>
      <sheetName val="Cost saving SK and KSN"/>
      <sheetName val="Regular LE03_2025-LV27082025"/>
      <sheetName val="Regular LE03_2025 + Actual"/>
      <sheetName val="Regular GOAL_2026-290925"/>
      <sheetName val="Regular GOAL_2026.Dec-Apr"/>
      <sheetName val="LE0 2025 RE.01"/>
      <sheetName val="Root shoratge summay"/>
      <sheetName val="Root shortage detail"/>
      <sheetName val="LE02.2026 cost"/>
      <sheetName val="SK KSN  Pulp average price_NETT"/>
    </sheetNames>
    <sheetDataSet>
      <sheetData sheetId="0">
        <row r="253">
          <cell r="N253">
            <v>26.324424399733857</v>
          </cell>
        </row>
      </sheetData>
      <sheetData sheetId="1">
        <row r="208">
          <cell r="P208">
            <v>24.60333512768921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0">
          <cell r="N50">
            <v>15.546580885290995</v>
          </cell>
        </row>
        <row r="94">
          <cell r="N94">
            <v>12.17048396901952</v>
          </cell>
        </row>
        <row r="153">
          <cell r="N153">
            <v>29.499934209397182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s"/>
      <sheetName val="JDA_03.2026"/>
      <sheetName val="SO"/>
      <sheetName val="Daily"/>
      <sheetName val="Waxy"/>
      <sheetName val="Glucose"/>
      <sheetName val="Flash Dry"/>
      <sheetName val="Spray Dry"/>
      <sheetName val="Summary"/>
      <sheetName val="Product Master"/>
      <sheetName val="Waxy LE0.2026-1.12.2025"/>
      <sheetName val="Agri-update"/>
      <sheetName val="Nestle SG"/>
      <sheetName val="Nestle SG (current stock status"/>
      <sheetName val="Stock_1-Apr-2026"/>
      <sheetName val="INFORMATION"/>
      <sheetName val="Planner 1.4.2026"/>
    </sheetNames>
    <sheetDataSet>
      <sheetData sheetId="0"/>
      <sheetData sheetId="1"/>
      <sheetData sheetId="2"/>
      <sheetData sheetId="3">
        <row r="16">
          <cell r="AH16">
            <v>29398</v>
          </cell>
          <cell r="BK16">
            <v>30446.73</v>
          </cell>
          <cell r="CQ16">
            <v>33527</v>
          </cell>
          <cell r="DV16">
            <v>26978</v>
          </cell>
          <cell r="FB16">
            <v>39250</v>
          </cell>
          <cell r="GG16">
            <v>39800</v>
          </cell>
          <cell r="HM16">
            <v>41800</v>
          </cell>
          <cell r="IS16">
            <v>41700</v>
          </cell>
          <cell r="JX16">
            <v>37200</v>
          </cell>
          <cell r="LD16">
            <v>34300</v>
          </cell>
          <cell r="MI16">
            <v>33150</v>
          </cell>
          <cell r="NO16">
            <v>27600</v>
          </cell>
        </row>
        <row r="20">
          <cell r="AH20">
            <v>10.41</v>
          </cell>
          <cell r="BK20">
            <v>10.98</v>
          </cell>
          <cell r="CQ20">
            <v>12</v>
          </cell>
          <cell r="DV20">
            <v>14</v>
          </cell>
          <cell r="FB20">
            <v>13.8</v>
          </cell>
          <cell r="GG20">
            <v>12.1666666666666</v>
          </cell>
          <cell r="HM20">
            <v>12.94</v>
          </cell>
          <cell r="IS20">
            <v>12.6</v>
          </cell>
          <cell r="JX20">
            <v>12.3</v>
          </cell>
          <cell r="LD20">
            <v>11.95</v>
          </cell>
          <cell r="MI20">
            <v>11.73</v>
          </cell>
          <cell r="NO20">
            <v>11.54</v>
          </cell>
        </row>
        <row r="21">
          <cell r="AH21">
            <v>1088.8148148148148</v>
          </cell>
          <cell r="BK21">
            <v>1087.3832142857143</v>
          </cell>
          <cell r="CQ21">
            <v>1081.516129032258</v>
          </cell>
          <cell r="DV21">
            <v>1124.0833333333333</v>
          </cell>
          <cell r="FB21">
            <v>1266.1290322580646</v>
          </cell>
          <cell r="GG21">
            <v>1326.6666666666667</v>
          </cell>
          <cell r="HM21">
            <v>1348.3870967741937</v>
          </cell>
          <cell r="IS21">
            <v>1345.1612903225807</v>
          </cell>
          <cell r="JX21">
            <v>1240</v>
          </cell>
          <cell r="LD21">
            <v>1106.4516129032259</v>
          </cell>
          <cell r="MI21">
            <v>1105</v>
          </cell>
          <cell r="NO21">
            <v>1061.5384615384614</v>
          </cell>
        </row>
        <row r="24">
          <cell r="AH24">
            <v>2720</v>
          </cell>
          <cell r="BK24">
            <v>2729</v>
          </cell>
          <cell r="CQ24">
            <v>2114</v>
          </cell>
          <cell r="DV24">
            <v>4000</v>
          </cell>
          <cell r="FB24">
            <v>6528</v>
          </cell>
          <cell r="GG24">
            <v>1225</v>
          </cell>
          <cell r="HM24">
            <v>900</v>
          </cell>
          <cell r="IS24">
            <v>900</v>
          </cell>
          <cell r="JX24">
            <v>1500</v>
          </cell>
          <cell r="LD24">
            <v>3000</v>
          </cell>
          <cell r="MI24">
            <v>3000</v>
          </cell>
          <cell r="NO24">
            <v>3000</v>
          </cell>
        </row>
        <row r="99">
          <cell r="AH99">
            <v>5234</v>
          </cell>
          <cell r="BK99">
            <v>5504</v>
          </cell>
          <cell r="CQ99">
            <v>5620</v>
          </cell>
          <cell r="DV99">
            <v>4154</v>
          </cell>
          <cell r="FB99">
            <v>4367</v>
          </cell>
          <cell r="GG99">
            <v>6202</v>
          </cell>
          <cell r="HM99">
            <v>5756</v>
          </cell>
          <cell r="IS99">
            <v>5505</v>
          </cell>
          <cell r="JX99">
            <v>5587</v>
          </cell>
          <cell r="LD99">
            <v>5699</v>
          </cell>
          <cell r="MI99">
            <v>5405</v>
          </cell>
          <cell r="NO99">
            <v>5250</v>
          </cell>
        </row>
        <row r="108">
          <cell r="AH108">
            <v>570</v>
          </cell>
          <cell r="BK108">
            <v>600</v>
          </cell>
          <cell r="CQ108">
            <v>870</v>
          </cell>
          <cell r="DV108">
            <v>650</v>
          </cell>
          <cell r="FB108">
            <v>596</v>
          </cell>
          <cell r="GG108">
            <v>499</v>
          </cell>
          <cell r="HM108">
            <v>504</v>
          </cell>
          <cell r="IS108">
            <v>503</v>
          </cell>
          <cell r="JX108">
            <v>559</v>
          </cell>
          <cell r="LD108">
            <v>708</v>
          </cell>
          <cell r="MI108">
            <v>799</v>
          </cell>
          <cell r="NO108">
            <v>804</v>
          </cell>
        </row>
        <row r="114">
          <cell r="AH114">
            <v>973</v>
          </cell>
          <cell r="BK114">
            <v>856</v>
          </cell>
          <cell r="CQ114">
            <v>713</v>
          </cell>
          <cell r="DV114">
            <v>829</v>
          </cell>
          <cell r="FB114">
            <v>966</v>
          </cell>
          <cell r="GG114">
            <v>965</v>
          </cell>
          <cell r="HM114">
            <v>1105</v>
          </cell>
          <cell r="IS114">
            <v>1097</v>
          </cell>
          <cell r="JX114">
            <v>1051</v>
          </cell>
          <cell r="LD114">
            <v>944</v>
          </cell>
          <cell r="MI114">
            <v>1040</v>
          </cell>
          <cell r="NO114">
            <v>1286</v>
          </cell>
        </row>
        <row r="146">
          <cell r="AH146">
            <v>2523.9000000000005</v>
          </cell>
          <cell r="BK146">
            <v>2550.3700000000003</v>
          </cell>
          <cell r="CQ146">
            <v>2646.9999999999995</v>
          </cell>
          <cell r="DV146">
            <v>1885</v>
          </cell>
          <cell r="FB146">
            <v>2859.8968708897478</v>
          </cell>
          <cell r="GG146">
            <v>1706.8320987749844</v>
          </cell>
          <cell r="HM146">
            <v>2539.0427458172148</v>
          </cell>
          <cell r="IS146">
            <v>3537.5990275628615</v>
          </cell>
          <cell r="JX146">
            <v>2850.6087372662778</v>
          </cell>
          <cell r="LD146">
            <v>2276.5969118713738</v>
          </cell>
          <cell r="MI146">
            <v>2418.064392875563</v>
          </cell>
          <cell r="NO146">
            <v>958.11872179239242</v>
          </cell>
        </row>
        <row r="152">
          <cell r="AH152">
            <v>1094</v>
          </cell>
          <cell r="BK152">
            <v>1940</v>
          </cell>
          <cell r="CQ152">
            <v>537</v>
          </cell>
          <cell r="DV152">
            <v>716</v>
          </cell>
          <cell r="FB152">
            <v>2233</v>
          </cell>
          <cell r="GG152">
            <v>1602</v>
          </cell>
          <cell r="HM152">
            <v>596</v>
          </cell>
          <cell r="IS152">
            <v>520</v>
          </cell>
          <cell r="JX152">
            <v>579</v>
          </cell>
          <cell r="LD152">
            <v>581</v>
          </cell>
          <cell r="MI152">
            <v>500</v>
          </cell>
          <cell r="NO152">
            <v>543</v>
          </cell>
        </row>
        <row r="153">
          <cell r="AH153">
            <v>189</v>
          </cell>
          <cell r="BK153">
            <v>200</v>
          </cell>
          <cell r="CQ153">
            <v>272</v>
          </cell>
          <cell r="DV153">
            <v>185</v>
          </cell>
          <cell r="FB153">
            <v>216</v>
          </cell>
          <cell r="GG153">
            <v>195</v>
          </cell>
          <cell r="HM153">
            <v>172</v>
          </cell>
          <cell r="IS153">
            <v>172</v>
          </cell>
          <cell r="JX153">
            <v>175</v>
          </cell>
          <cell r="LD153">
            <v>206</v>
          </cell>
          <cell r="MI153">
            <v>217</v>
          </cell>
          <cell r="NO153">
            <v>200</v>
          </cell>
        </row>
        <row r="154">
          <cell r="AH154">
            <v>0</v>
          </cell>
          <cell r="BK154">
            <v>0</v>
          </cell>
          <cell r="CQ154">
            <v>0</v>
          </cell>
          <cell r="DV154">
            <v>0</v>
          </cell>
          <cell r="FB154">
            <v>0</v>
          </cell>
          <cell r="HM154">
            <v>250</v>
          </cell>
          <cell r="IS154">
            <v>270</v>
          </cell>
          <cell r="JX154">
            <v>250</v>
          </cell>
          <cell r="LD154">
            <v>250</v>
          </cell>
          <cell r="MI154">
            <v>300</v>
          </cell>
          <cell r="NO154">
            <v>250</v>
          </cell>
        </row>
        <row r="155">
          <cell r="AH155">
            <v>746.13</v>
          </cell>
          <cell r="BK155">
            <v>1004.24</v>
          </cell>
          <cell r="CQ155">
            <v>548</v>
          </cell>
          <cell r="DV155">
            <v>1379</v>
          </cell>
          <cell r="FB155">
            <v>1264</v>
          </cell>
          <cell r="GG155">
            <v>477</v>
          </cell>
          <cell r="HM155">
            <v>888</v>
          </cell>
          <cell r="IS155">
            <v>1085</v>
          </cell>
          <cell r="JX155">
            <v>896</v>
          </cell>
          <cell r="LD155">
            <v>817</v>
          </cell>
          <cell r="MI155">
            <v>985</v>
          </cell>
          <cell r="NO155">
            <v>749</v>
          </cell>
        </row>
        <row r="156">
          <cell r="BK156">
            <v>1309</v>
          </cell>
          <cell r="CQ156">
            <v>655</v>
          </cell>
          <cell r="FB156">
            <v>1020</v>
          </cell>
          <cell r="GG156">
            <v>493</v>
          </cell>
          <cell r="HM156">
            <v>409</v>
          </cell>
          <cell r="IS156">
            <v>955</v>
          </cell>
          <cell r="JX156">
            <v>636</v>
          </cell>
          <cell r="LD156">
            <v>153</v>
          </cell>
          <cell r="MI156">
            <v>238</v>
          </cell>
        </row>
        <row r="157">
          <cell r="AH157">
            <v>2029.13</v>
          </cell>
          <cell r="BK157">
            <v>4453.24</v>
          </cell>
          <cell r="CQ157">
            <v>2012</v>
          </cell>
          <cell r="DV157">
            <v>2280</v>
          </cell>
          <cell r="FB157">
            <v>4733</v>
          </cell>
          <cell r="GG157">
            <v>2767</v>
          </cell>
          <cell r="HM157">
            <v>2315</v>
          </cell>
          <cell r="IS157">
            <v>3002</v>
          </cell>
          <cell r="JX157">
            <v>2536</v>
          </cell>
          <cell r="LD157">
            <v>2007</v>
          </cell>
          <cell r="MI157">
            <v>2240</v>
          </cell>
          <cell r="NO157">
            <v>1742</v>
          </cell>
        </row>
        <row r="159">
          <cell r="AH159">
            <v>5015.7700000000004</v>
          </cell>
          <cell r="BK159">
            <v>3893.9000000000015</v>
          </cell>
          <cell r="CQ159">
            <v>4309.9000000000015</v>
          </cell>
          <cell r="DV159">
            <v>3914.9000000000015</v>
          </cell>
          <cell r="FB159">
            <v>2041.7968708897497</v>
          </cell>
          <cell r="GG159">
            <v>981.62896966473409</v>
          </cell>
          <cell r="HM159">
            <v>1205.6717154819489</v>
          </cell>
          <cell r="IS159">
            <v>1741.2707430448099</v>
          </cell>
          <cell r="JX159">
            <v>2055.8794803110877</v>
          </cell>
          <cell r="LD159">
            <v>2325.4763921824615</v>
          </cell>
          <cell r="MI159">
            <v>2503.540785058025</v>
          </cell>
          <cell r="NO159">
            <v>1719.6595068504175</v>
          </cell>
        </row>
        <row r="160">
          <cell r="AH160">
            <v>485.46</v>
          </cell>
          <cell r="BK160">
            <v>1201</v>
          </cell>
          <cell r="CQ160">
            <v>156.6</v>
          </cell>
          <cell r="DV160">
            <v>156.6</v>
          </cell>
          <cell r="FB160">
            <v>156.6</v>
          </cell>
        </row>
        <row r="164">
          <cell r="AH164">
            <v>3976.8300000000004</v>
          </cell>
          <cell r="BK164">
            <v>2660.9000000000015</v>
          </cell>
          <cell r="CQ164">
            <v>4146.7870000000012</v>
          </cell>
          <cell r="DV164">
            <v>3758.3000000000015</v>
          </cell>
          <cell r="FB164">
            <v>1885.1968708897498</v>
          </cell>
          <cell r="GG164">
            <v>981.62896966473409</v>
          </cell>
          <cell r="HM164">
            <v>1205.6717154819489</v>
          </cell>
          <cell r="IS164">
            <v>1741.2707430448099</v>
          </cell>
          <cell r="JX164">
            <v>2055.8794803110877</v>
          </cell>
          <cell r="LD164">
            <v>2325.4763921824615</v>
          </cell>
          <cell r="MI164">
            <v>2503.540785058025</v>
          </cell>
          <cell r="NO164">
            <v>1719.6595068504175</v>
          </cell>
        </row>
      </sheetData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s"/>
      <sheetName val="JDA_04.2026"/>
      <sheetName val="SO"/>
      <sheetName val="Daily"/>
      <sheetName val="Waxy"/>
      <sheetName val="Glucose"/>
      <sheetName val="Flash Dry"/>
      <sheetName val="Spray Dry"/>
      <sheetName val="Summary"/>
      <sheetName val="Product Master"/>
      <sheetName val="Waxy LE0.2026-1.12.2025"/>
      <sheetName val="Agri-update"/>
      <sheetName val="Nestle SG"/>
      <sheetName val="Nestle SG (current stock status"/>
      <sheetName val="INFORMATION"/>
      <sheetName val="stock_27-Apr-2026"/>
      <sheetName val="Option for FD shutdown in Sep"/>
    </sheetNames>
    <sheetDataSet>
      <sheetData sheetId="0"/>
      <sheetData sheetId="1"/>
      <sheetData sheetId="2"/>
      <sheetData sheetId="3">
        <row r="16">
          <cell r="AH16">
            <v>29398</v>
          </cell>
          <cell r="BK16">
            <v>30446.73</v>
          </cell>
          <cell r="CQ16">
            <v>33527</v>
          </cell>
          <cell r="DV16">
            <v>18622</v>
          </cell>
          <cell r="FB16">
            <v>32289</v>
          </cell>
          <cell r="GG16">
            <v>30000</v>
          </cell>
          <cell r="HM16">
            <v>31000</v>
          </cell>
          <cell r="IS16">
            <v>37200</v>
          </cell>
          <cell r="JX16">
            <v>30250</v>
          </cell>
          <cell r="LD16">
            <v>45300</v>
          </cell>
          <cell r="MI16">
            <v>43650</v>
          </cell>
          <cell r="NO16">
            <v>35100</v>
          </cell>
        </row>
        <row r="20">
          <cell r="AH20">
            <v>10.41</v>
          </cell>
          <cell r="BK20">
            <v>10.98</v>
          </cell>
          <cell r="CQ20">
            <v>12</v>
          </cell>
          <cell r="DV20">
            <v>15.42</v>
          </cell>
          <cell r="FB20">
            <v>16.75</v>
          </cell>
          <cell r="GG20">
            <v>12.1666666666666</v>
          </cell>
          <cell r="HM20">
            <v>12.94</v>
          </cell>
          <cell r="IS20">
            <v>12.6</v>
          </cell>
          <cell r="JX20">
            <v>12.3</v>
          </cell>
          <cell r="LD20">
            <v>11.95</v>
          </cell>
          <cell r="MI20">
            <v>11.73</v>
          </cell>
          <cell r="NO20">
            <v>11.54</v>
          </cell>
        </row>
        <row r="21">
          <cell r="AH21">
            <v>1088.8148148148148</v>
          </cell>
          <cell r="BK21">
            <v>1087.3832142857143</v>
          </cell>
          <cell r="CQ21">
            <v>1081.516129032258</v>
          </cell>
          <cell r="DV21">
            <v>775.91666666666663</v>
          </cell>
          <cell r="FB21">
            <v>1041.5806451612902</v>
          </cell>
          <cell r="GG21">
            <v>1000</v>
          </cell>
          <cell r="HM21">
            <v>1000</v>
          </cell>
          <cell r="IS21">
            <v>1200</v>
          </cell>
          <cell r="JX21">
            <v>1008.3333333333334</v>
          </cell>
          <cell r="LD21">
            <v>1461.2903225806451</v>
          </cell>
          <cell r="MI21">
            <v>1455</v>
          </cell>
          <cell r="NO21">
            <v>1350</v>
          </cell>
        </row>
        <row r="24">
          <cell r="AH24">
            <v>2720</v>
          </cell>
          <cell r="BK24">
            <v>2729</v>
          </cell>
          <cell r="CQ24">
            <v>2114</v>
          </cell>
          <cell r="DV24">
            <v>3794</v>
          </cell>
          <cell r="FB24">
            <v>2900</v>
          </cell>
          <cell r="GG24">
            <v>0</v>
          </cell>
          <cell r="HM24">
            <v>0</v>
          </cell>
          <cell r="IS24">
            <v>0</v>
          </cell>
          <cell r="JX24">
            <v>0</v>
          </cell>
          <cell r="LD24">
            <v>3000</v>
          </cell>
          <cell r="MI24">
            <v>3000</v>
          </cell>
          <cell r="NO24">
            <v>3000</v>
          </cell>
        </row>
        <row r="99">
          <cell r="AH99">
            <v>5234</v>
          </cell>
          <cell r="BK99">
            <v>5504</v>
          </cell>
          <cell r="CQ99">
            <v>5620</v>
          </cell>
          <cell r="DV99">
            <v>3646</v>
          </cell>
          <cell r="FB99">
            <v>3238</v>
          </cell>
          <cell r="GG99">
            <v>5017</v>
          </cell>
          <cell r="HM99">
            <v>5683</v>
          </cell>
          <cell r="IS99">
            <v>5522</v>
          </cell>
          <cell r="JX99">
            <v>5524</v>
          </cell>
          <cell r="LD99">
            <v>5605</v>
          </cell>
          <cell r="MI99">
            <v>5453</v>
          </cell>
          <cell r="NO99">
            <v>5343</v>
          </cell>
        </row>
        <row r="108">
          <cell r="AH108">
            <v>570</v>
          </cell>
          <cell r="BK108">
            <v>600</v>
          </cell>
          <cell r="CQ108">
            <v>870</v>
          </cell>
          <cell r="DV108">
            <v>750</v>
          </cell>
          <cell r="FB108">
            <v>600</v>
          </cell>
          <cell r="GG108">
            <v>594</v>
          </cell>
          <cell r="HM108">
            <v>504</v>
          </cell>
          <cell r="IS108">
            <v>503</v>
          </cell>
          <cell r="JX108">
            <v>559</v>
          </cell>
          <cell r="LD108">
            <v>708</v>
          </cell>
          <cell r="MI108">
            <v>799</v>
          </cell>
          <cell r="NO108">
            <v>804</v>
          </cell>
        </row>
        <row r="114">
          <cell r="AH114">
            <v>973</v>
          </cell>
          <cell r="BK114">
            <v>852</v>
          </cell>
          <cell r="CQ114">
            <v>713</v>
          </cell>
          <cell r="DV114">
            <v>711</v>
          </cell>
          <cell r="FB114">
            <v>1003</v>
          </cell>
          <cell r="GG114">
            <v>1092</v>
          </cell>
          <cell r="HM114">
            <v>1105</v>
          </cell>
          <cell r="IS114">
            <v>1080</v>
          </cell>
          <cell r="JX114">
            <v>1097</v>
          </cell>
          <cell r="LD114">
            <v>1084</v>
          </cell>
          <cell r="MI114">
            <v>1132</v>
          </cell>
          <cell r="NO114">
            <v>1285</v>
          </cell>
        </row>
        <row r="146">
          <cell r="AH146">
            <v>2523.9000000000005</v>
          </cell>
          <cell r="BK146">
            <v>2518.4232600000005</v>
          </cell>
          <cell r="CQ146">
            <v>2716.0999999999995</v>
          </cell>
          <cell r="DV146">
            <v>254.2</v>
          </cell>
          <cell r="FB146">
            <v>1778</v>
          </cell>
          <cell r="GG146">
            <v>659.24227998065714</v>
          </cell>
          <cell r="HM146">
            <v>643.28195559316509</v>
          </cell>
          <cell r="IS146">
            <v>2548.421689071567</v>
          </cell>
          <cell r="JX146">
            <v>1073.0537766666664</v>
          </cell>
          <cell r="LD146">
            <v>4700</v>
          </cell>
          <cell r="MI146">
            <v>4253.1440431818182</v>
          </cell>
          <cell r="NO146">
            <v>3250</v>
          </cell>
        </row>
        <row r="152">
          <cell r="AH152">
            <v>1094</v>
          </cell>
          <cell r="BK152">
            <v>1940</v>
          </cell>
          <cell r="CQ152">
            <v>537</v>
          </cell>
          <cell r="DV152">
            <v>809</v>
          </cell>
          <cell r="FB152">
            <v>301</v>
          </cell>
          <cell r="GG152">
            <v>543</v>
          </cell>
          <cell r="HM152">
            <v>595</v>
          </cell>
          <cell r="IS152">
            <v>522</v>
          </cell>
          <cell r="JX152">
            <v>579</v>
          </cell>
          <cell r="LD152">
            <v>761</v>
          </cell>
          <cell r="MI152">
            <v>693</v>
          </cell>
          <cell r="NO152">
            <v>687</v>
          </cell>
        </row>
        <row r="153">
          <cell r="AH153">
            <v>189</v>
          </cell>
          <cell r="BK153">
            <v>200</v>
          </cell>
          <cell r="CQ153">
            <v>272</v>
          </cell>
          <cell r="DV153">
            <v>145</v>
          </cell>
          <cell r="FB153">
            <v>173</v>
          </cell>
          <cell r="GG153">
            <v>208</v>
          </cell>
          <cell r="HM153">
            <v>171</v>
          </cell>
          <cell r="IS153">
            <v>173</v>
          </cell>
          <cell r="JX153">
            <v>173</v>
          </cell>
          <cell r="LD153">
            <v>204</v>
          </cell>
          <cell r="MI153">
            <v>215</v>
          </cell>
          <cell r="NO153">
            <v>198</v>
          </cell>
        </row>
        <row r="154">
          <cell r="AH154">
            <v>0</v>
          </cell>
          <cell r="BK154">
            <v>0</v>
          </cell>
          <cell r="CQ154">
            <v>0</v>
          </cell>
          <cell r="DV154">
            <v>0</v>
          </cell>
          <cell r="FB154">
            <v>0</v>
          </cell>
          <cell r="GG154">
            <v>0</v>
          </cell>
          <cell r="HM154">
            <v>250</v>
          </cell>
          <cell r="IS154">
            <v>250</v>
          </cell>
          <cell r="JX154">
            <v>250</v>
          </cell>
          <cell r="LD154">
            <v>250</v>
          </cell>
          <cell r="MI154">
            <v>300</v>
          </cell>
          <cell r="NO154">
            <v>250</v>
          </cell>
        </row>
        <row r="155">
          <cell r="AH155">
            <v>746.13</v>
          </cell>
          <cell r="BK155">
            <v>1004.24</v>
          </cell>
          <cell r="CQ155">
            <v>548</v>
          </cell>
          <cell r="DV155">
            <v>848</v>
          </cell>
          <cell r="FB155">
            <v>1473.76</v>
          </cell>
          <cell r="GG155">
            <v>793.91</v>
          </cell>
          <cell r="HM155">
            <v>827</v>
          </cell>
          <cell r="IS155">
            <v>1118</v>
          </cell>
          <cell r="JX155">
            <v>1050</v>
          </cell>
          <cell r="LD155">
            <v>782</v>
          </cell>
          <cell r="MI155">
            <v>1025</v>
          </cell>
          <cell r="NO155">
            <v>848</v>
          </cell>
        </row>
        <row r="156">
          <cell r="AH156"/>
          <cell r="BK156">
            <v>1309</v>
          </cell>
          <cell r="CQ156">
            <v>655</v>
          </cell>
          <cell r="DV156"/>
          <cell r="FB156">
            <v>1020</v>
          </cell>
          <cell r="GG156">
            <v>493</v>
          </cell>
          <cell r="HM156">
            <v>417</v>
          </cell>
          <cell r="IS156">
            <v>782</v>
          </cell>
          <cell r="JX156">
            <v>314</v>
          </cell>
          <cell r="LD156">
            <v>399</v>
          </cell>
          <cell r="MI156">
            <v>621</v>
          </cell>
          <cell r="NO156"/>
        </row>
        <row r="157">
          <cell r="AH157">
            <v>2029.13</v>
          </cell>
          <cell r="BK157">
            <v>4453.24</v>
          </cell>
          <cell r="CQ157">
            <v>2012</v>
          </cell>
          <cell r="DV157">
            <v>1802</v>
          </cell>
          <cell r="FB157">
            <v>2967.76</v>
          </cell>
          <cell r="GG157">
            <v>2037.9099999999999</v>
          </cell>
          <cell r="HM157">
            <v>2260</v>
          </cell>
          <cell r="IS157">
            <v>2845</v>
          </cell>
          <cell r="JX157">
            <v>2366</v>
          </cell>
          <cell r="LD157">
            <v>2396</v>
          </cell>
          <cell r="MI157">
            <v>2854</v>
          </cell>
          <cell r="NO157">
            <v>1983</v>
          </cell>
        </row>
        <row r="159">
          <cell r="AH159">
            <v>5015.7700000000004</v>
          </cell>
          <cell r="BK159">
            <v>3861.9532600000011</v>
          </cell>
          <cell r="CQ159">
            <v>4310.0532600000006</v>
          </cell>
          <cell r="DV159">
            <v>2762.2532600000004</v>
          </cell>
          <cell r="FB159">
            <v>1572.4932600000002</v>
          </cell>
          <cell r="GG159">
            <v>193.8255399806576</v>
          </cell>
          <cell r="HM159">
            <v>-1422.8925044261773</v>
          </cell>
          <cell r="IS159">
            <v>-1719.4708153546103</v>
          </cell>
          <cell r="JX159">
            <v>-3012.4170386879441</v>
          </cell>
          <cell r="LD159">
            <v>-708.41703868794411</v>
          </cell>
          <cell r="MI159">
            <v>690.72700449387412</v>
          </cell>
          <cell r="NO159">
            <v>1957.7270044938741</v>
          </cell>
        </row>
        <row r="160">
          <cell r="AH160">
            <v>485.46</v>
          </cell>
          <cell r="BK160">
            <v>1201</v>
          </cell>
          <cell r="CQ160">
            <v>156.6</v>
          </cell>
          <cell r="DV160"/>
          <cell r="FB160"/>
          <cell r="GG160"/>
          <cell r="HM160"/>
          <cell r="IS160"/>
          <cell r="JX160"/>
          <cell r="LD160"/>
          <cell r="MI160"/>
          <cell r="NO160"/>
        </row>
        <row r="161">
          <cell r="AH161"/>
          <cell r="BK161"/>
          <cell r="CQ161"/>
          <cell r="DV161"/>
          <cell r="FB161"/>
          <cell r="GG161"/>
          <cell r="HM161"/>
          <cell r="IS161"/>
          <cell r="JX161"/>
          <cell r="LD161"/>
          <cell r="MI161"/>
          <cell r="NO161"/>
        </row>
        <row r="164">
          <cell r="AH164">
            <v>3976.8300000000004</v>
          </cell>
          <cell r="BK164">
            <v>2628.9532600000011</v>
          </cell>
          <cell r="CQ164">
            <v>4146.9402600000003</v>
          </cell>
          <cell r="DV164">
            <v>2762.2532600000004</v>
          </cell>
          <cell r="FB164">
            <v>1572.4932600000002</v>
          </cell>
          <cell r="GG164">
            <v>193.8255399806576</v>
          </cell>
          <cell r="HM164">
            <v>-1422.8925044261773</v>
          </cell>
          <cell r="IS164">
            <v>-1719.4708153546103</v>
          </cell>
          <cell r="JX164">
            <v>-3012.4170386879441</v>
          </cell>
          <cell r="LD164">
            <v>-708.41703868794411</v>
          </cell>
          <cell r="MI164">
            <v>690.72700449387412</v>
          </cell>
          <cell r="NO164">
            <v>1957.7270044938741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s"/>
      <sheetName val="JDA_01.2026"/>
      <sheetName val="SO"/>
      <sheetName val="Daily"/>
      <sheetName val="Waxy"/>
      <sheetName val="Glucose"/>
      <sheetName val="Flash Dry"/>
      <sheetName val="Spray Dry"/>
      <sheetName val="Summary"/>
      <sheetName val="Product Master"/>
      <sheetName val="Waxy LE0.2026-1.12.2025"/>
      <sheetName val="Agri-update"/>
      <sheetName val="Stock_10-Feb-2026"/>
      <sheetName val="Nestle SG"/>
      <sheetName val="Nestle SG (current stock status"/>
      <sheetName val="INFORMATION"/>
    </sheetNames>
    <sheetDataSet>
      <sheetData sheetId="0"/>
      <sheetData sheetId="1"/>
      <sheetData sheetId="2"/>
      <sheetData sheetId="3">
        <row r="16">
          <cell r="AH16">
            <v>29398</v>
          </cell>
          <cell r="BK16">
            <v>34554</v>
          </cell>
          <cell r="CQ16">
            <v>48100</v>
          </cell>
          <cell r="DV16">
            <v>30050</v>
          </cell>
          <cell r="FB16">
            <v>47700</v>
          </cell>
          <cell r="GG16">
            <v>42300</v>
          </cell>
          <cell r="HM16">
            <v>41800</v>
          </cell>
          <cell r="IS16">
            <v>41700</v>
          </cell>
          <cell r="JX16">
            <v>39700</v>
          </cell>
          <cell r="LD16">
            <v>38700</v>
          </cell>
          <cell r="MI16">
            <v>37350</v>
          </cell>
          <cell r="NO16">
            <v>30600</v>
          </cell>
        </row>
        <row r="20">
          <cell r="AH20">
            <v>10.41</v>
          </cell>
          <cell r="BK20">
            <v>10.45</v>
          </cell>
          <cell r="CQ20">
            <v>10.77</v>
          </cell>
          <cell r="DV20">
            <v>10.130000000000001</v>
          </cell>
          <cell r="FB20">
            <v>10.74</v>
          </cell>
          <cell r="GG20">
            <v>10.63</v>
          </cell>
          <cell r="HM20">
            <v>10.54</v>
          </cell>
          <cell r="IS20">
            <v>9.81</v>
          </cell>
          <cell r="JX20">
            <v>9.66</v>
          </cell>
          <cell r="LD20">
            <v>9.66</v>
          </cell>
          <cell r="MI20">
            <v>9.81</v>
          </cell>
          <cell r="NO20">
            <v>9.6300000000000008</v>
          </cell>
        </row>
        <row r="21">
          <cell r="AH21">
            <v>1088.8148148148148</v>
          </cell>
          <cell r="BK21">
            <v>1234.0714285714287</v>
          </cell>
          <cell r="CQ21">
            <v>1551.6129032258063</v>
          </cell>
          <cell r="DV21">
            <v>1252.0833333333333</v>
          </cell>
          <cell r="FB21">
            <v>1538.7096774193549</v>
          </cell>
          <cell r="GG21">
            <v>1410</v>
          </cell>
          <cell r="HM21">
            <v>1348.3870967741937</v>
          </cell>
          <cell r="IS21">
            <v>1345.1612903225807</v>
          </cell>
          <cell r="JX21">
            <v>1323.3333333333333</v>
          </cell>
          <cell r="LD21">
            <v>1248.3870967741937</v>
          </cell>
          <cell r="MI21">
            <v>1245</v>
          </cell>
          <cell r="NO21">
            <v>1176.9230769230769</v>
          </cell>
        </row>
        <row r="24">
          <cell r="AH24">
            <v>2720</v>
          </cell>
          <cell r="BK24">
            <v>2850</v>
          </cell>
          <cell r="CQ24">
            <v>2000</v>
          </cell>
          <cell r="DV24">
            <v>1665</v>
          </cell>
          <cell r="FB24">
            <v>1500</v>
          </cell>
          <cell r="GG24">
            <v>1225</v>
          </cell>
          <cell r="HM24">
            <v>900</v>
          </cell>
          <cell r="IS24">
            <v>900</v>
          </cell>
          <cell r="JX24">
            <v>1500</v>
          </cell>
          <cell r="LD24">
            <v>3000</v>
          </cell>
          <cell r="MI24">
            <v>3000</v>
          </cell>
          <cell r="NO24">
            <v>3000</v>
          </cell>
        </row>
        <row r="99">
          <cell r="AH99">
            <v>5234</v>
          </cell>
          <cell r="BK99">
            <v>5821</v>
          </cell>
          <cell r="CQ99">
            <v>6016</v>
          </cell>
          <cell r="DV99">
            <v>5150</v>
          </cell>
          <cell r="FB99">
            <v>5343</v>
          </cell>
          <cell r="GG99">
            <v>5268</v>
          </cell>
          <cell r="HM99">
            <v>5859</v>
          </cell>
          <cell r="IS99">
            <v>5572</v>
          </cell>
          <cell r="JX99">
            <v>5624</v>
          </cell>
          <cell r="LD99">
            <v>5655</v>
          </cell>
          <cell r="MI99">
            <v>5453</v>
          </cell>
          <cell r="NO99">
            <v>5307</v>
          </cell>
        </row>
        <row r="108">
          <cell r="AH108">
            <v>570</v>
          </cell>
          <cell r="BK108">
            <v>600</v>
          </cell>
          <cell r="CQ108">
            <v>991</v>
          </cell>
          <cell r="DV108">
            <v>744</v>
          </cell>
          <cell r="FB108">
            <v>594</v>
          </cell>
          <cell r="GG108">
            <v>499</v>
          </cell>
          <cell r="HM108">
            <v>504</v>
          </cell>
          <cell r="IS108">
            <v>503</v>
          </cell>
          <cell r="JX108">
            <v>559</v>
          </cell>
          <cell r="LD108">
            <v>708</v>
          </cell>
          <cell r="MI108">
            <v>799</v>
          </cell>
          <cell r="NO108">
            <v>805</v>
          </cell>
        </row>
        <row r="114">
          <cell r="AH114">
            <v>973</v>
          </cell>
          <cell r="BK114">
            <v>977</v>
          </cell>
          <cell r="CQ114">
            <v>1070</v>
          </cell>
          <cell r="DV114">
            <v>1076</v>
          </cell>
          <cell r="FB114">
            <v>1139</v>
          </cell>
          <cell r="GG114">
            <v>972</v>
          </cell>
          <cell r="HM114">
            <v>1009</v>
          </cell>
          <cell r="IS114">
            <v>1034</v>
          </cell>
          <cell r="JX114">
            <v>1051</v>
          </cell>
          <cell r="LD114">
            <v>988</v>
          </cell>
          <cell r="MI114">
            <v>1036</v>
          </cell>
          <cell r="NO114">
            <v>1324</v>
          </cell>
        </row>
        <row r="146">
          <cell r="AH146">
            <v>2523.9000000000005</v>
          </cell>
          <cell r="BK146">
            <v>3004.85</v>
          </cell>
          <cell r="CQ146">
            <v>4735.7174733551747</v>
          </cell>
          <cell r="DV146">
            <v>1550.7560935041909</v>
          </cell>
          <cell r="FB146">
            <v>4083.0887724210211</v>
          </cell>
          <cell r="GG146">
            <v>3510.0059697453253</v>
          </cell>
          <cell r="HM146">
            <v>3113.5463553142326</v>
          </cell>
          <cell r="IS146">
            <v>3915.3907110332029</v>
          </cell>
          <cell r="JX146">
            <v>3620.8961208575106</v>
          </cell>
          <cell r="LD146">
            <v>3426.5833002266663</v>
          </cell>
          <cell r="MI146">
            <v>3301.8737330045128</v>
          </cell>
          <cell r="NO146">
            <v>1706.2177857027725</v>
          </cell>
        </row>
        <row r="152">
          <cell r="AH152">
            <v>1094</v>
          </cell>
          <cell r="BK152">
            <v>2116</v>
          </cell>
          <cell r="CQ152">
            <v>1222</v>
          </cell>
          <cell r="DV152">
            <v>1325</v>
          </cell>
          <cell r="FB152">
            <v>1253</v>
          </cell>
          <cell r="GG152">
            <v>1314</v>
          </cell>
          <cell r="HM152">
            <v>1437</v>
          </cell>
          <cell r="IS152">
            <v>1259</v>
          </cell>
          <cell r="JX152">
            <v>1380</v>
          </cell>
          <cell r="LD152">
            <v>1338</v>
          </cell>
          <cell r="MI152">
            <v>1069</v>
          </cell>
          <cell r="NO152">
            <v>1302</v>
          </cell>
        </row>
        <row r="153">
          <cell r="AH153">
            <v>189</v>
          </cell>
          <cell r="BK153">
            <v>197</v>
          </cell>
          <cell r="CQ153">
            <v>278</v>
          </cell>
          <cell r="DV153">
            <v>225</v>
          </cell>
          <cell r="FB153">
            <v>265</v>
          </cell>
          <cell r="GG153">
            <v>223</v>
          </cell>
          <cell r="HM153">
            <v>212</v>
          </cell>
          <cell r="IS153">
            <v>212</v>
          </cell>
          <cell r="JX153">
            <v>215</v>
          </cell>
          <cell r="LD153">
            <v>246</v>
          </cell>
          <cell r="MI153">
            <v>256</v>
          </cell>
          <cell r="NO153">
            <v>237</v>
          </cell>
        </row>
        <row r="154">
          <cell r="AH154">
            <v>0</v>
          </cell>
          <cell r="BK154">
            <v>180</v>
          </cell>
          <cell r="CQ154">
            <v>50</v>
          </cell>
          <cell r="DV154">
            <v>330</v>
          </cell>
          <cell r="FB154">
            <v>480</v>
          </cell>
          <cell r="GG154">
            <v>270</v>
          </cell>
          <cell r="HM154">
            <v>320</v>
          </cell>
          <cell r="IS154">
            <v>490</v>
          </cell>
          <cell r="JX154">
            <v>370</v>
          </cell>
          <cell r="LD154">
            <v>320</v>
          </cell>
          <cell r="MI154">
            <v>320</v>
          </cell>
          <cell r="NO154">
            <v>300</v>
          </cell>
        </row>
        <row r="155">
          <cell r="AH155">
            <v>746.13</v>
          </cell>
          <cell r="BK155">
            <v>815.24</v>
          </cell>
          <cell r="CQ155">
            <v>791.82999999999993</v>
          </cell>
          <cell r="DV155">
            <v>189</v>
          </cell>
          <cell r="FB155">
            <v>989</v>
          </cell>
          <cell r="GG155">
            <v>972</v>
          </cell>
          <cell r="HM155">
            <v>927</v>
          </cell>
          <cell r="IS155">
            <v>863</v>
          </cell>
          <cell r="JX155">
            <v>884</v>
          </cell>
          <cell r="LD155">
            <v>974</v>
          </cell>
          <cell r="MI155">
            <v>665</v>
          </cell>
          <cell r="NO155">
            <v>865</v>
          </cell>
        </row>
        <row r="156">
          <cell r="BK156">
            <v>1309</v>
          </cell>
          <cell r="CQ156">
            <v>646</v>
          </cell>
          <cell r="DV156">
            <v>91</v>
          </cell>
          <cell r="FB156">
            <v>997</v>
          </cell>
          <cell r="GG156">
            <v>586</v>
          </cell>
          <cell r="HM156">
            <v>182</v>
          </cell>
          <cell r="IS156">
            <v>909</v>
          </cell>
          <cell r="JX156">
            <v>909</v>
          </cell>
        </row>
        <row r="157">
          <cell r="AH157">
            <v>2029.13</v>
          </cell>
          <cell r="BK157">
            <v>4617.24</v>
          </cell>
          <cell r="CQ157">
            <v>2987.83</v>
          </cell>
          <cell r="DV157">
            <v>2160</v>
          </cell>
          <cell r="FB157">
            <v>3984</v>
          </cell>
          <cell r="GG157">
            <v>3365</v>
          </cell>
          <cell r="HM157">
            <v>3078</v>
          </cell>
          <cell r="IS157">
            <v>3733</v>
          </cell>
          <cell r="JX157">
            <v>3758</v>
          </cell>
          <cell r="LD157">
            <v>2878</v>
          </cell>
          <cell r="MI157">
            <v>2310</v>
          </cell>
          <cell r="NO157">
            <v>2704</v>
          </cell>
        </row>
        <row r="159">
          <cell r="AH159">
            <v>5015.7700000000004</v>
          </cell>
          <cell r="BK159">
            <v>2007.4400000000005</v>
          </cell>
          <cell r="CQ159">
            <v>2725.817473355175</v>
          </cell>
          <cell r="DV159">
            <v>2116.5735668593661</v>
          </cell>
          <cell r="FB159">
            <v>2215.6623392803867</v>
          </cell>
          <cell r="GG159">
            <v>2360.668309025712</v>
          </cell>
          <cell r="HM159">
            <v>2396.2146643399446</v>
          </cell>
          <cell r="IS159">
            <v>2578.6053753731476</v>
          </cell>
          <cell r="JX159">
            <v>2441.5014962306577</v>
          </cell>
          <cell r="LD159">
            <v>2990.084796457324</v>
          </cell>
          <cell r="MI159">
            <v>3981.9585294618373</v>
          </cell>
          <cell r="NO159">
            <v>2984.1763151646101</v>
          </cell>
        </row>
        <row r="160">
          <cell r="AH160">
            <v>485.46</v>
          </cell>
          <cell r="BK160">
            <v>672.51</v>
          </cell>
        </row>
        <row r="164">
          <cell r="AH164">
            <v>3976.8300000000004</v>
          </cell>
          <cell r="BK164">
            <v>977.93000000000052</v>
          </cell>
          <cell r="CQ164">
            <v>2725.817473355175</v>
          </cell>
          <cell r="DV164">
            <v>2116.5735668593661</v>
          </cell>
          <cell r="FB164">
            <v>2215.6623392803867</v>
          </cell>
          <cell r="GG164">
            <v>2360.668309025712</v>
          </cell>
          <cell r="HM164">
            <v>2396.2146643399446</v>
          </cell>
          <cell r="IS164">
            <v>2578.6053753731476</v>
          </cell>
          <cell r="JX164">
            <v>2441.5014962306577</v>
          </cell>
          <cell r="LD164">
            <v>2990.084796457324</v>
          </cell>
          <cell r="MI164">
            <v>3981.9585294618373</v>
          </cell>
          <cell r="NO164">
            <v>2984.1763151646101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uphavut Udomthanakornkul" id="{5B3E35E0-5B22-485E-8B8E-CF65DE2D43C3}" userId="S::suphavut.udomthanakornkul@ingredion.com::457e950a-d4c3-4f05-b912-9668df59739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8" dT="2026-04-21T02:38:36.43" personId="{5B3E35E0-5B22-485E-8B8E-CF65DE2D43C3}" id="{8A552FF3-20DB-40E2-AC42-F62A7CA66F6D}">
    <text>Middle conflict start 28-Feb-2026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nettathai.org/2012-02-06-06-49-09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9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0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1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3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4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8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49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0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1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F588-9426-4EA0-98FF-61A221CAD1F4}">
  <sheetPr>
    <tabColor rgb="FF3333FF"/>
  </sheetPr>
  <dimension ref="A2:WF514"/>
  <sheetViews>
    <sheetView tabSelected="1" zoomScale="40" zoomScaleNormal="40" workbookViewId="0">
      <pane ySplit="262" topLeftCell="A465" activePane="bottomLeft" state="frozen"/>
      <selection pane="bottomLeft" activeCell="C490" sqref="C490"/>
    </sheetView>
  </sheetViews>
  <sheetFormatPr defaultColWidth="8.7265625" defaultRowHeight="21"/>
  <cols>
    <col min="1" max="1" width="24.7265625" style="510" customWidth="1"/>
    <col min="2" max="2" width="23.90625" style="510" customWidth="1"/>
    <col min="3" max="3" width="24.7265625" style="510" customWidth="1"/>
    <col min="4" max="4" width="18.08984375" style="510" customWidth="1"/>
    <col min="5" max="5" width="18.90625" style="510" customWidth="1"/>
    <col min="6" max="6" width="18.7265625" style="510" customWidth="1"/>
    <col min="7" max="7" width="9.81640625" style="506" customWidth="1"/>
    <col min="8" max="8" width="8.81640625" style="506" customWidth="1"/>
    <col min="9" max="16" width="8.7265625" style="506"/>
    <col min="17" max="17" width="10.36328125" style="506" customWidth="1"/>
    <col min="18" max="18" width="8.7265625" style="506"/>
    <col min="19" max="19" width="10.6328125" style="506" customWidth="1"/>
    <col min="20" max="22" width="8.7265625" style="506"/>
    <col min="23" max="23" width="8.7265625" style="506" customWidth="1"/>
    <col min="24" max="24" width="7.90625" style="506" customWidth="1"/>
    <col min="25" max="25" width="5.6328125" style="506" customWidth="1"/>
    <col min="26" max="41" width="8.7265625" style="506"/>
    <col min="42" max="42" width="7.7265625" style="506" customWidth="1"/>
    <col min="43" max="44" width="8.7265625" style="506"/>
    <col min="45" max="45" width="15.90625" style="506" customWidth="1"/>
    <col min="46" max="84" width="8.7265625" style="506"/>
    <col min="85" max="88" width="0" style="506" hidden="1" customWidth="1"/>
    <col min="89" max="16384" width="8.7265625" style="506"/>
  </cols>
  <sheetData>
    <row r="2" spans="1:6" ht="43" customHeight="1">
      <c r="A2" s="632" t="s">
        <v>3</v>
      </c>
      <c r="B2" s="632" t="s">
        <v>4</v>
      </c>
      <c r="C2" s="632" t="s">
        <v>3</v>
      </c>
      <c r="D2" s="632" t="s">
        <v>5</v>
      </c>
      <c r="E2" s="634" t="s">
        <v>6</v>
      </c>
      <c r="F2" s="630" t="s">
        <v>7</v>
      </c>
    </row>
    <row r="3" spans="1:6" s="516" customFormat="1" ht="43" customHeight="1" thickBot="1">
      <c r="A3" s="633"/>
      <c r="B3" s="633"/>
      <c r="C3" s="633"/>
      <c r="D3" s="633"/>
      <c r="E3" s="635"/>
      <c r="F3" s="631"/>
    </row>
    <row r="4" spans="1:6" s="512" customFormat="1" ht="21.5" hidden="1" thickBot="1">
      <c r="A4" s="511">
        <v>42745</v>
      </c>
      <c r="B4" s="515">
        <v>11.2</v>
      </c>
      <c r="C4" s="511">
        <v>42745</v>
      </c>
      <c r="D4" s="513">
        <v>340</v>
      </c>
      <c r="E4" s="514"/>
      <c r="F4" s="514"/>
    </row>
    <row r="5" spans="1:6" s="512" customFormat="1" ht="21.5" hidden="1" thickBot="1">
      <c r="A5" s="511">
        <v>42752</v>
      </c>
      <c r="B5" s="515">
        <v>11.2</v>
      </c>
      <c r="C5" s="511">
        <v>42752</v>
      </c>
      <c r="D5" s="513">
        <v>340</v>
      </c>
      <c r="E5" s="514"/>
      <c r="F5" s="514"/>
    </row>
    <row r="6" spans="1:6" s="512" customFormat="1" ht="21.5" hidden="1" thickBot="1">
      <c r="A6" s="511">
        <v>42759</v>
      </c>
      <c r="B6" s="515">
        <v>11</v>
      </c>
      <c r="C6" s="511">
        <v>42759</v>
      </c>
      <c r="D6" s="513">
        <v>340</v>
      </c>
      <c r="E6" s="514"/>
      <c r="F6" s="514"/>
    </row>
    <row r="7" spans="1:6" s="512" customFormat="1" ht="21.5" hidden="1" thickBot="1">
      <c r="A7" s="511">
        <v>42766</v>
      </c>
      <c r="B7" s="515">
        <v>11</v>
      </c>
      <c r="C7" s="511">
        <v>42766</v>
      </c>
      <c r="D7" s="513">
        <v>340</v>
      </c>
      <c r="E7" s="514"/>
      <c r="F7" s="514"/>
    </row>
    <row r="8" spans="1:6" s="512" customFormat="1" ht="21.5" hidden="1" thickBot="1">
      <c r="A8" s="511">
        <v>42773</v>
      </c>
      <c r="B8" s="515">
        <v>11</v>
      </c>
      <c r="C8" s="511">
        <v>42773</v>
      </c>
      <c r="D8" s="513">
        <v>340</v>
      </c>
      <c r="E8" s="514"/>
      <c r="F8" s="514"/>
    </row>
    <row r="9" spans="1:6" s="512" customFormat="1" ht="21.5" hidden="1" thickBot="1">
      <c r="A9" s="511">
        <v>42780</v>
      </c>
      <c r="B9" s="515">
        <v>11</v>
      </c>
      <c r="C9" s="511">
        <v>42780</v>
      </c>
      <c r="D9" s="513">
        <v>340</v>
      </c>
      <c r="E9" s="514"/>
      <c r="F9" s="514"/>
    </row>
    <row r="10" spans="1:6" s="512" customFormat="1" ht="21.5" hidden="1" thickBot="1">
      <c r="A10" s="511">
        <v>42787</v>
      </c>
      <c r="B10" s="515">
        <v>11</v>
      </c>
      <c r="C10" s="511">
        <v>42787</v>
      </c>
      <c r="D10" s="513">
        <v>340</v>
      </c>
      <c r="E10" s="514"/>
      <c r="F10" s="514"/>
    </row>
    <row r="11" spans="1:6" s="512" customFormat="1" ht="21.5" hidden="1" thickBot="1">
      <c r="A11" s="511">
        <v>42794</v>
      </c>
      <c r="B11" s="515">
        <v>11</v>
      </c>
      <c r="C11" s="511">
        <v>42794</v>
      </c>
      <c r="D11" s="513">
        <v>340</v>
      </c>
      <c r="E11" s="514"/>
      <c r="F11" s="514"/>
    </row>
    <row r="12" spans="1:6" s="512" customFormat="1" ht="21.5" hidden="1" thickBot="1">
      <c r="A12" s="511">
        <v>42801</v>
      </c>
      <c r="B12" s="515">
        <v>11.2</v>
      </c>
      <c r="C12" s="511">
        <v>42801</v>
      </c>
      <c r="D12" s="513">
        <v>345</v>
      </c>
      <c r="E12" s="514"/>
      <c r="F12" s="514"/>
    </row>
    <row r="13" spans="1:6" s="512" customFormat="1" ht="21.5" hidden="1" thickBot="1">
      <c r="A13" s="511">
        <v>42808</v>
      </c>
      <c r="B13" s="515">
        <v>11.2</v>
      </c>
      <c r="C13" s="511">
        <v>42808</v>
      </c>
      <c r="D13" s="513">
        <v>345</v>
      </c>
      <c r="E13" s="514"/>
      <c r="F13" s="514"/>
    </row>
    <row r="14" spans="1:6" s="512" customFormat="1" ht="21.5" hidden="1" thickBot="1">
      <c r="A14" s="511">
        <v>42815</v>
      </c>
      <c r="B14" s="515">
        <v>11.2</v>
      </c>
      <c r="C14" s="511">
        <v>42815</v>
      </c>
      <c r="D14" s="513">
        <v>345</v>
      </c>
      <c r="E14" s="514"/>
      <c r="F14" s="514"/>
    </row>
    <row r="15" spans="1:6" s="512" customFormat="1" ht="21.5" hidden="1" thickBot="1">
      <c r="A15" s="511">
        <v>42822</v>
      </c>
      <c r="B15" s="515">
        <v>11.2</v>
      </c>
      <c r="C15" s="511">
        <v>42822</v>
      </c>
      <c r="D15" s="513">
        <v>345</v>
      </c>
      <c r="E15" s="514"/>
      <c r="F15" s="514"/>
    </row>
    <row r="16" spans="1:6" s="512" customFormat="1" ht="21.5" hidden="1" thickBot="1">
      <c r="A16" s="511">
        <v>42829</v>
      </c>
      <c r="B16" s="515">
        <v>11.2</v>
      </c>
      <c r="C16" s="511">
        <v>42829</v>
      </c>
      <c r="D16" s="513">
        <v>345</v>
      </c>
      <c r="E16" s="514"/>
      <c r="F16" s="514"/>
    </row>
    <row r="17" spans="1:6" s="512" customFormat="1" ht="21.5" hidden="1" thickBot="1">
      <c r="A17" s="511">
        <v>42836</v>
      </c>
      <c r="B17" s="515">
        <v>11.2</v>
      </c>
      <c r="C17" s="511">
        <v>42836</v>
      </c>
      <c r="D17" s="513">
        <v>345</v>
      </c>
      <c r="E17" s="514"/>
      <c r="F17" s="514"/>
    </row>
    <row r="18" spans="1:6" s="512" customFormat="1" ht="21.5" hidden="1" thickBot="1">
      <c r="A18" s="511">
        <v>42843</v>
      </c>
      <c r="B18" s="515">
        <v>11.2</v>
      </c>
      <c r="C18" s="511">
        <v>42843</v>
      </c>
      <c r="D18" s="513">
        <v>345</v>
      </c>
      <c r="E18" s="514"/>
      <c r="F18" s="514"/>
    </row>
    <row r="19" spans="1:6" s="512" customFormat="1" ht="21.5" hidden="1" thickBot="1">
      <c r="A19" s="511">
        <v>42850</v>
      </c>
      <c r="B19" s="515">
        <v>11.2</v>
      </c>
      <c r="C19" s="511">
        <v>42850</v>
      </c>
      <c r="D19" s="513">
        <v>345</v>
      </c>
      <c r="E19" s="514"/>
      <c r="F19" s="514"/>
    </row>
    <row r="20" spans="1:6" s="512" customFormat="1" ht="21.5" hidden="1" thickBot="1">
      <c r="A20" s="511">
        <v>42857</v>
      </c>
      <c r="B20" s="515">
        <v>11.2</v>
      </c>
      <c r="C20" s="511">
        <v>42857</v>
      </c>
      <c r="D20" s="513">
        <v>345</v>
      </c>
      <c r="E20" s="514"/>
      <c r="F20" s="514"/>
    </row>
    <row r="21" spans="1:6" s="512" customFormat="1" ht="21.5" hidden="1" thickBot="1">
      <c r="A21" s="511">
        <v>42864</v>
      </c>
      <c r="B21" s="515">
        <v>11.2</v>
      </c>
      <c r="C21" s="511">
        <v>42864</v>
      </c>
      <c r="D21" s="513">
        <v>345</v>
      </c>
      <c r="E21" s="514"/>
      <c r="F21" s="514"/>
    </row>
    <row r="22" spans="1:6" s="512" customFormat="1" ht="21.5" hidden="1" thickBot="1">
      <c r="A22" s="511">
        <v>42871</v>
      </c>
      <c r="B22" s="515">
        <v>11.2</v>
      </c>
      <c r="C22" s="511">
        <v>42871</v>
      </c>
      <c r="D22" s="513">
        <v>345</v>
      </c>
      <c r="E22" s="514"/>
      <c r="F22" s="514"/>
    </row>
    <row r="23" spans="1:6" s="512" customFormat="1" ht="21.5" hidden="1" thickBot="1">
      <c r="A23" s="511">
        <v>42878</v>
      </c>
      <c r="B23" s="515">
        <v>11.2</v>
      </c>
      <c r="C23" s="511">
        <v>42878</v>
      </c>
      <c r="D23" s="513">
        <v>345</v>
      </c>
      <c r="E23" s="514"/>
      <c r="F23" s="514"/>
    </row>
    <row r="24" spans="1:6" s="512" customFormat="1" ht="21.5" hidden="1" thickBot="1">
      <c r="A24" s="511">
        <v>42885</v>
      </c>
      <c r="B24" s="515">
        <v>11</v>
      </c>
      <c r="C24" s="511">
        <v>42885</v>
      </c>
      <c r="D24" s="513">
        <v>340</v>
      </c>
      <c r="E24" s="514"/>
      <c r="F24" s="514"/>
    </row>
    <row r="25" spans="1:6" s="512" customFormat="1" ht="21.5" hidden="1" thickBot="1">
      <c r="A25" s="511">
        <v>42892</v>
      </c>
      <c r="B25" s="515">
        <v>10.8</v>
      </c>
      <c r="C25" s="511">
        <v>42892</v>
      </c>
      <c r="D25" s="513">
        <v>340</v>
      </c>
      <c r="E25" s="514"/>
      <c r="F25" s="514"/>
    </row>
    <row r="26" spans="1:6" s="512" customFormat="1" ht="21.5" hidden="1" thickBot="1">
      <c r="A26" s="511">
        <v>42899</v>
      </c>
      <c r="B26" s="515">
        <v>10.8</v>
      </c>
      <c r="C26" s="511">
        <v>42899</v>
      </c>
      <c r="D26" s="513">
        <v>340</v>
      </c>
      <c r="E26" s="514"/>
      <c r="F26" s="514"/>
    </row>
    <row r="27" spans="1:6" s="512" customFormat="1" ht="21.5" hidden="1" thickBot="1">
      <c r="A27" s="511">
        <v>42906</v>
      </c>
      <c r="B27" s="515">
        <v>10.8</v>
      </c>
      <c r="C27" s="511">
        <v>42906</v>
      </c>
      <c r="D27" s="513">
        <v>340</v>
      </c>
      <c r="E27" s="514"/>
      <c r="F27" s="514"/>
    </row>
    <row r="28" spans="1:6" s="512" customFormat="1" ht="21.5" hidden="1" thickBot="1">
      <c r="A28" s="511">
        <v>42913</v>
      </c>
      <c r="B28" s="515">
        <v>10.6</v>
      </c>
      <c r="C28" s="511">
        <v>42913</v>
      </c>
      <c r="D28" s="513">
        <v>330</v>
      </c>
      <c r="E28" s="514"/>
      <c r="F28" s="514"/>
    </row>
    <row r="29" spans="1:6" s="512" customFormat="1" ht="21.5" hidden="1" thickBot="1">
      <c r="A29" s="511">
        <v>42920</v>
      </c>
      <c r="B29" s="515">
        <v>10.7</v>
      </c>
      <c r="C29" s="511">
        <v>42920</v>
      </c>
      <c r="D29" s="513">
        <v>335</v>
      </c>
      <c r="E29" s="514"/>
      <c r="F29" s="514"/>
    </row>
    <row r="30" spans="1:6" s="512" customFormat="1" ht="21.5" hidden="1" thickBot="1">
      <c r="A30" s="511">
        <v>42927</v>
      </c>
      <c r="B30" s="515">
        <v>10.7</v>
      </c>
      <c r="C30" s="511">
        <v>42927</v>
      </c>
      <c r="D30" s="513">
        <v>335</v>
      </c>
      <c r="E30" s="514"/>
      <c r="F30" s="514"/>
    </row>
    <row r="31" spans="1:6" s="512" customFormat="1" ht="21.5" hidden="1" thickBot="1">
      <c r="A31" s="511">
        <v>42934</v>
      </c>
      <c r="B31" s="515">
        <v>10.7</v>
      </c>
      <c r="C31" s="511">
        <v>42934</v>
      </c>
      <c r="D31" s="513">
        <v>335</v>
      </c>
      <c r="E31" s="514"/>
      <c r="F31" s="514"/>
    </row>
    <row r="32" spans="1:6" s="512" customFormat="1" ht="21.5" hidden="1" thickBot="1">
      <c r="A32" s="511">
        <v>42941</v>
      </c>
      <c r="B32" s="515">
        <v>10.7</v>
      </c>
      <c r="C32" s="511">
        <v>42941</v>
      </c>
      <c r="D32" s="513">
        <v>335</v>
      </c>
      <c r="E32" s="514"/>
      <c r="F32" s="514"/>
    </row>
    <row r="33" spans="1:6" s="512" customFormat="1" ht="21.5" hidden="1" thickBot="1">
      <c r="A33" s="511">
        <v>42948</v>
      </c>
      <c r="B33" s="515">
        <v>10.7</v>
      </c>
      <c r="C33" s="511">
        <v>42948</v>
      </c>
      <c r="D33" s="513">
        <v>340</v>
      </c>
      <c r="E33" s="514"/>
      <c r="F33" s="514"/>
    </row>
    <row r="34" spans="1:6" s="512" customFormat="1" ht="21.5" hidden="1" thickBot="1">
      <c r="A34" s="511">
        <v>42955</v>
      </c>
      <c r="B34" s="515">
        <v>10.7</v>
      </c>
      <c r="C34" s="511">
        <v>42955</v>
      </c>
      <c r="D34" s="513">
        <v>340</v>
      </c>
      <c r="E34" s="514"/>
      <c r="F34" s="514"/>
    </row>
    <row r="35" spans="1:6" s="512" customFormat="1" ht="21.5" hidden="1" thickBot="1">
      <c r="A35" s="511">
        <v>42962</v>
      </c>
      <c r="B35" s="515">
        <v>10.7</v>
      </c>
      <c r="C35" s="511">
        <v>42962</v>
      </c>
      <c r="D35" s="513">
        <v>340</v>
      </c>
      <c r="E35" s="514"/>
      <c r="F35" s="514"/>
    </row>
    <row r="36" spans="1:6" s="512" customFormat="1" ht="21.5" hidden="1" thickBot="1">
      <c r="A36" s="511">
        <v>42969</v>
      </c>
      <c r="B36" s="515">
        <v>10.7</v>
      </c>
      <c r="C36" s="511">
        <v>42969</v>
      </c>
      <c r="D36" s="513">
        <v>340</v>
      </c>
      <c r="E36" s="514"/>
      <c r="F36" s="514"/>
    </row>
    <row r="37" spans="1:6" s="512" customFormat="1" ht="21.5" hidden="1" thickBot="1">
      <c r="A37" s="511">
        <v>42976</v>
      </c>
      <c r="B37" s="515">
        <v>10.7</v>
      </c>
      <c r="C37" s="511">
        <v>42976</v>
      </c>
      <c r="D37" s="513">
        <v>340</v>
      </c>
      <c r="E37" s="514"/>
      <c r="F37" s="514"/>
    </row>
    <row r="38" spans="1:6" s="512" customFormat="1" ht="21.5" hidden="1" thickBot="1">
      <c r="A38" s="511">
        <v>42983</v>
      </c>
      <c r="B38" s="515">
        <v>10.7</v>
      </c>
      <c r="C38" s="511">
        <v>42983</v>
      </c>
      <c r="D38" s="513">
        <v>340</v>
      </c>
      <c r="E38" s="514"/>
      <c r="F38" s="514"/>
    </row>
    <row r="39" spans="1:6" s="512" customFormat="1" ht="21.5" hidden="1" thickBot="1">
      <c r="A39" s="511">
        <v>42990</v>
      </c>
      <c r="B39" s="515">
        <v>10.8</v>
      </c>
      <c r="C39" s="511">
        <v>42990</v>
      </c>
      <c r="D39" s="513">
        <v>345</v>
      </c>
      <c r="E39" s="514"/>
      <c r="F39" s="514"/>
    </row>
    <row r="40" spans="1:6" s="512" customFormat="1" ht="21.5" hidden="1" thickBot="1">
      <c r="A40" s="511">
        <v>42997</v>
      </c>
      <c r="B40" s="515">
        <v>10.9</v>
      </c>
      <c r="C40" s="511">
        <v>42997</v>
      </c>
      <c r="D40" s="513">
        <v>345</v>
      </c>
      <c r="E40" s="514"/>
      <c r="F40" s="514"/>
    </row>
    <row r="41" spans="1:6" s="512" customFormat="1" ht="21.5" hidden="1" thickBot="1">
      <c r="A41" s="511">
        <v>43004</v>
      </c>
      <c r="B41" s="515">
        <v>10.9</v>
      </c>
      <c r="C41" s="511">
        <v>43004</v>
      </c>
      <c r="D41" s="513">
        <v>345</v>
      </c>
      <c r="E41" s="514"/>
      <c r="F41" s="514"/>
    </row>
    <row r="42" spans="1:6" s="512" customFormat="1" ht="21.5" hidden="1" thickBot="1">
      <c r="A42" s="511">
        <v>43011</v>
      </c>
      <c r="B42" s="515">
        <v>11.1</v>
      </c>
      <c r="C42" s="511">
        <v>43011</v>
      </c>
      <c r="D42" s="513">
        <v>355</v>
      </c>
      <c r="E42" s="514"/>
      <c r="F42" s="514"/>
    </row>
    <row r="43" spans="1:6" s="512" customFormat="1" ht="21.5" hidden="1" thickBot="1">
      <c r="A43" s="511">
        <v>43018</v>
      </c>
      <c r="B43" s="515">
        <v>11.2</v>
      </c>
      <c r="C43" s="511">
        <v>43018</v>
      </c>
      <c r="D43" s="513">
        <v>360</v>
      </c>
      <c r="E43" s="514"/>
      <c r="F43" s="514"/>
    </row>
    <row r="44" spans="1:6" s="512" customFormat="1" ht="21.5" hidden="1" thickBot="1">
      <c r="A44" s="511">
        <v>43025</v>
      </c>
      <c r="B44" s="515">
        <v>11.4</v>
      </c>
      <c r="C44" s="511">
        <v>43025</v>
      </c>
      <c r="D44" s="513">
        <v>370</v>
      </c>
      <c r="E44" s="514"/>
      <c r="F44" s="514"/>
    </row>
    <row r="45" spans="1:6" s="512" customFormat="1" ht="21.5" hidden="1" thickBot="1">
      <c r="A45" s="511">
        <v>43032</v>
      </c>
      <c r="B45" s="515">
        <v>11.5</v>
      </c>
      <c r="C45" s="511">
        <v>43032</v>
      </c>
      <c r="D45" s="513">
        <v>370</v>
      </c>
      <c r="E45" s="514"/>
      <c r="F45" s="514"/>
    </row>
    <row r="46" spans="1:6" s="512" customFormat="1" ht="21.5" hidden="1" thickBot="1">
      <c r="A46" s="511">
        <v>43032</v>
      </c>
      <c r="B46" s="515">
        <v>11.6</v>
      </c>
      <c r="C46" s="511">
        <v>43032</v>
      </c>
      <c r="D46" s="513">
        <v>375</v>
      </c>
      <c r="E46" s="514"/>
      <c r="F46" s="514"/>
    </row>
    <row r="47" spans="1:6" s="512" customFormat="1" ht="21.5" hidden="1" thickBot="1">
      <c r="A47" s="511">
        <v>43039</v>
      </c>
      <c r="B47" s="515">
        <v>11.9</v>
      </c>
      <c r="C47" s="511">
        <v>43039</v>
      </c>
      <c r="D47" s="513">
        <v>380</v>
      </c>
      <c r="E47" s="514"/>
      <c r="F47" s="514"/>
    </row>
    <row r="48" spans="1:6" s="512" customFormat="1" ht="21.5" hidden="1" thickBot="1">
      <c r="A48" s="511">
        <v>43046</v>
      </c>
      <c r="B48" s="515">
        <v>12</v>
      </c>
      <c r="C48" s="511">
        <v>43046</v>
      </c>
      <c r="D48" s="513">
        <v>385</v>
      </c>
      <c r="E48" s="514"/>
      <c r="F48" s="514"/>
    </row>
    <row r="49" spans="1:6" s="512" customFormat="1" ht="21.5" hidden="1" thickBot="1">
      <c r="A49" s="511">
        <v>43053</v>
      </c>
      <c r="B49" s="515">
        <v>12.3</v>
      </c>
      <c r="C49" s="511">
        <v>43053</v>
      </c>
      <c r="D49" s="513">
        <v>395</v>
      </c>
      <c r="E49" s="514"/>
      <c r="F49" s="514"/>
    </row>
    <row r="50" spans="1:6" s="512" customFormat="1" ht="21.5" hidden="1" thickBot="1">
      <c r="A50" s="511">
        <v>43060</v>
      </c>
      <c r="B50" s="515">
        <v>12.8</v>
      </c>
      <c r="C50" s="511">
        <v>43060</v>
      </c>
      <c r="D50" s="513">
        <v>410</v>
      </c>
      <c r="E50" s="514"/>
      <c r="F50" s="514"/>
    </row>
    <row r="51" spans="1:6" s="512" customFormat="1" ht="21.5" hidden="1" thickBot="1">
      <c r="A51" s="511">
        <v>43067</v>
      </c>
      <c r="B51" s="515">
        <v>13.2</v>
      </c>
      <c r="C51" s="511">
        <v>43067</v>
      </c>
      <c r="D51" s="513">
        <v>430</v>
      </c>
      <c r="E51" s="514"/>
      <c r="F51" s="514"/>
    </row>
    <row r="52" spans="1:6" s="512" customFormat="1" ht="21.5" hidden="1" thickBot="1">
      <c r="A52" s="511">
        <v>43074</v>
      </c>
      <c r="B52" s="515">
        <v>13.2</v>
      </c>
      <c r="C52" s="511">
        <v>43074</v>
      </c>
      <c r="D52" s="513">
        <v>430</v>
      </c>
      <c r="E52" s="514"/>
      <c r="F52" s="514"/>
    </row>
    <row r="53" spans="1:6" s="512" customFormat="1" ht="21.5" hidden="1" thickBot="1">
      <c r="A53" s="511">
        <v>43081</v>
      </c>
      <c r="B53" s="515">
        <v>13.2</v>
      </c>
      <c r="C53" s="511">
        <v>43081</v>
      </c>
      <c r="D53" s="513">
        <v>430</v>
      </c>
      <c r="E53" s="514"/>
      <c r="F53" s="514"/>
    </row>
    <row r="54" spans="1:6" s="512" customFormat="1" ht="21.5" hidden="1" thickBot="1">
      <c r="A54" s="511">
        <v>43088</v>
      </c>
      <c r="B54" s="515">
        <v>13.2</v>
      </c>
      <c r="C54" s="511">
        <v>43088</v>
      </c>
      <c r="D54" s="513">
        <v>430</v>
      </c>
      <c r="E54" s="514"/>
      <c r="F54" s="514"/>
    </row>
    <row r="55" spans="1:6" s="512" customFormat="1" ht="21.5" hidden="1" thickBot="1">
      <c r="A55" s="511">
        <v>43095</v>
      </c>
      <c r="B55" s="515">
        <v>13.3</v>
      </c>
      <c r="C55" s="511">
        <v>43095</v>
      </c>
      <c r="D55" s="513">
        <v>435</v>
      </c>
      <c r="E55" s="514"/>
      <c r="F55" s="514"/>
    </row>
    <row r="56" spans="1:6" s="512" customFormat="1" ht="21.5" hidden="1" thickBot="1">
      <c r="A56" s="511">
        <v>43109</v>
      </c>
      <c r="B56" s="515">
        <v>13.3</v>
      </c>
      <c r="C56" s="511">
        <v>43109</v>
      </c>
      <c r="D56" s="513">
        <v>435</v>
      </c>
      <c r="E56" s="514"/>
      <c r="F56" s="514"/>
    </row>
    <row r="57" spans="1:6" s="512" customFormat="1" ht="21.5" hidden="1" thickBot="1">
      <c r="A57" s="511">
        <v>43116</v>
      </c>
      <c r="B57" s="515">
        <v>13.3</v>
      </c>
      <c r="C57" s="511">
        <v>43116</v>
      </c>
      <c r="D57" s="513">
        <v>435</v>
      </c>
      <c r="E57" s="514"/>
      <c r="F57" s="514"/>
    </row>
    <row r="58" spans="1:6" s="512" customFormat="1" ht="21.5" hidden="1" thickBot="1">
      <c r="A58" s="511">
        <v>43123</v>
      </c>
      <c r="B58" s="515">
        <v>13.4</v>
      </c>
      <c r="C58" s="511">
        <v>43123</v>
      </c>
      <c r="D58" s="513">
        <v>440</v>
      </c>
      <c r="E58" s="514"/>
      <c r="F58" s="514"/>
    </row>
    <row r="59" spans="1:6" s="512" customFormat="1" ht="21.5" hidden="1" thickBot="1">
      <c r="A59" s="511">
        <v>43130</v>
      </c>
      <c r="B59" s="515">
        <v>13.7</v>
      </c>
      <c r="C59" s="511">
        <v>43130</v>
      </c>
      <c r="D59" s="513">
        <v>465</v>
      </c>
      <c r="E59" s="514"/>
      <c r="F59" s="514"/>
    </row>
    <row r="60" spans="1:6" s="512" customFormat="1" ht="21.5" hidden="1" thickBot="1">
      <c r="A60" s="511">
        <v>43137</v>
      </c>
      <c r="B60" s="515">
        <v>13.8</v>
      </c>
      <c r="C60" s="511">
        <v>43137</v>
      </c>
      <c r="D60" s="513">
        <v>465</v>
      </c>
      <c r="E60" s="514"/>
      <c r="F60" s="514"/>
    </row>
    <row r="61" spans="1:6" s="512" customFormat="1" ht="21.5" hidden="1" thickBot="1">
      <c r="A61" s="511">
        <v>43144</v>
      </c>
      <c r="B61" s="515">
        <v>14</v>
      </c>
      <c r="C61" s="511">
        <v>43144</v>
      </c>
      <c r="D61" s="513">
        <v>475</v>
      </c>
      <c r="E61" s="514"/>
      <c r="F61" s="514"/>
    </row>
    <row r="62" spans="1:6" s="512" customFormat="1" ht="21.5" hidden="1" thickBot="1">
      <c r="A62" s="511">
        <v>43151</v>
      </c>
      <c r="B62" s="515">
        <v>14.2</v>
      </c>
      <c r="C62" s="511">
        <v>43151</v>
      </c>
      <c r="D62" s="513">
        <v>485</v>
      </c>
      <c r="E62" s="514"/>
      <c r="F62" s="514"/>
    </row>
    <row r="63" spans="1:6" s="512" customFormat="1" ht="21.5" hidden="1" thickBot="1">
      <c r="A63" s="511">
        <v>43158</v>
      </c>
      <c r="B63" s="515">
        <v>14.5</v>
      </c>
      <c r="C63" s="511">
        <v>43158</v>
      </c>
      <c r="D63" s="513">
        <v>495</v>
      </c>
      <c r="E63" s="514"/>
      <c r="F63" s="514"/>
    </row>
    <row r="64" spans="1:6" s="512" customFormat="1" ht="21.5" hidden="1" thickBot="1">
      <c r="A64" s="511">
        <v>43165</v>
      </c>
      <c r="B64" s="515">
        <v>15.1</v>
      </c>
      <c r="C64" s="511">
        <v>43165</v>
      </c>
      <c r="D64" s="513">
        <v>510</v>
      </c>
      <c r="E64" s="514"/>
      <c r="F64" s="514"/>
    </row>
    <row r="65" spans="1:6" s="512" customFormat="1" ht="21.5" hidden="1" thickBot="1">
      <c r="A65" s="511">
        <v>43172</v>
      </c>
      <c r="B65" s="515">
        <v>15.4</v>
      </c>
      <c r="C65" s="511">
        <v>43172</v>
      </c>
      <c r="D65" s="513">
        <v>520</v>
      </c>
      <c r="E65" s="514"/>
      <c r="F65" s="514"/>
    </row>
    <row r="66" spans="1:6" s="512" customFormat="1" ht="21.5" hidden="1" thickBot="1">
      <c r="A66" s="511">
        <v>43179</v>
      </c>
      <c r="B66" s="515">
        <v>15.5</v>
      </c>
      <c r="C66" s="511">
        <v>43179</v>
      </c>
      <c r="D66" s="513">
        <v>525</v>
      </c>
      <c r="E66" s="514"/>
      <c r="F66" s="514"/>
    </row>
    <row r="67" spans="1:6" s="512" customFormat="1" ht="21.5" hidden="1" thickBot="1">
      <c r="A67" s="511">
        <v>43186</v>
      </c>
      <c r="B67" s="515">
        <v>15.8</v>
      </c>
      <c r="C67" s="511">
        <v>43186</v>
      </c>
      <c r="D67" s="513">
        <v>535</v>
      </c>
      <c r="E67" s="514"/>
      <c r="F67" s="514"/>
    </row>
    <row r="68" spans="1:6" s="512" customFormat="1" ht="21.5" hidden="1" thickBot="1">
      <c r="A68" s="511">
        <v>43193</v>
      </c>
      <c r="B68" s="515">
        <v>16</v>
      </c>
      <c r="C68" s="511">
        <v>43193</v>
      </c>
      <c r="D68" s="513">
        <v>540</v>
      </c>
      <c r="E68" s="514"/>
      <c r="F68" s="514"/>
    </row>
    <row r="69" spans="1:6" s="512" customFormat="1" ht="21.5" hidden="1" thickBot="1">
      <c r="A69" s="511">
        <v>43200</v>
      </c>
      <c r="B69" s="515">
        <v>16</v>
      </c>
      <c r="C69" s="511">
        <v>43200</v>
      </c>
      <c r="D69" s="513">
        <v>540</v>
      </c>
      <c r="E69" s="514"/>
      <c r="F69" s="514"/>
    </row>
    <row r="70" spans="1:6" s="512" customFormat="1" ht="21.5" hidden="1" thickBot="1">
      <c r="A70" s="511">
        <v>43207</v>
      </c>
      <c r="B70" s="515">
        <v>16</v>
      </c>
      <c r="C70" s="511">
        <v>43207</v>
      </c>
      <c r="D70" s="513">
        <v>540</v>
      </c>
      <c r="E70" s="514"/>
      <c r="F70" s="514"/>
    </row>
    <row r="71" spans="1:6" s="512" customFormat="1" ht="21.5" hidden="1" thickBot="1">
      <c r="A71" s="511">
        <v>43214</v>
      </c>
      <c r="B71" s="515">
        <v>16.2</v>
      </c>
      <c r="C71" s="511">
        <v>43214</v>
      </c>
      <c r="D71" s="513">
        <v>545</v>
      </c>
      <c r="E71" s="514"/>
      <c r="F71" s="514"/>
    </row>
    <row r="72" spans="1:6" s="512" customFormat="1" ht="21.5" hidden="1" thickBot="1">
      <c r="A72" s="511">
        <v>43221</v>
      </c>
      <c r="B72" s="515">
        <v>16.5</v>
      </c>
      <c r="C72" s="511">
        <v>43221</v>
      </c>
      <c r="D72" s="513">
        <v>550</v>
      </c>
      <c r="E72" s="514"/>
      <c r="F72" s="514"/>
    </row>
    <row r="73" spans="1:6" s="512" customFormat="1" ht="21.5" hidden="1" thickBot="1">
      <c r="A73" s="511">
        <v>43198</v>
      </c>
      <c r="B73" s="515">
        <v>16.600000000000001</v>
      </c>
      <c r="C73" s="511">
        <v>43198</v>
      </c>
      <c r="D73" s="513">
        <v>550</v>
      </c>
      <c r="E73" s="514"/>
      <c r="F73" s="514"/>
    </row>
    <row r="74" spans="1:6" s="512" customFormat="1" ht="21.5" hidden="1" thickBot="1">
      <c r="A74" s="511">
        <v>43228</v>
      </c>
      <c r="B74" s="515">
        <v>16.600000000000001</v>
      </c>
      <c r="C74" s="511">
        <v>43228</v>
      </c>
      <c r="D74" s="513">
        <v>550</v>
      </c>
      <c r="E74" s="514"/>
      <c r="F74" s="514"/>
    </row>
    <row r="75" spans="1:6" s="512" customFormat="1" ht="21.5" hidden="1" thickBot="1">
      <c r="A75" s="511">
        <v>43235</v>
      </c>
      <c r="B75" s="515">
        <v>16.7</v>
      </c>
      <c r="C75" s="511">
        <v>43235</v>
      </c>
      <c r="D75" s="513">
        <v>550</v>
      </c>
      <c r="E75" s="514"/>
      <c r="F75" s="514"/>
    </row>
    <row r="76" spans="1:6" s="512" customFormat="1" ht="21.5" hidden="1" thickBot="1">
      <c r="A76" s="511">
        <v>43242</v>
      </c>
      <c r="B76" s="515">
        <v>16.7</v>
      </c>
      <c r="C76" s="511">
        <v>43242</v>
      </c>
      <c r="D76" s="513">
        <v>550</v>
      </c>
      <c r="E76" s="514"/>
      <c r="F76" s="514"/>
    </row>
    <row r="77" spans="1:6" s="512" customFormat="1" ht="21.5" hidden="1" thickBot="1">
      <c r="A77" s="511">
        <v>43256</v>
      </c>
      <c r="B77" s="515">
        <v>16.399999999999999</v>
      </c>
      <c r="C77" s="511">
        <v>43256</v>
      </c>
      <c r="D77" s="513">
        <v>540</v>
      </c>
      <c r="E77" s="514"/>
      <c r="F77" s="514"/>
    </row>
    <row r="78" spans="1:6" s="512" customFormat="1" ht="21.5" hidden="1" thickBot="1">
      <c r="A78" s="511">
        <v>43263</v>
      </c>
      <c r="B78" s="515">
        <v>16</v>
      </c>
      <c r="C78" s="511">
        <v>43263</v>
      </c>
      <c r="D78" s="513">
        <v>530</v>
      </c>
      <c r="E78" s="514"/>
      <c r="F78" s="514"/>
    </row>
    <row r="79" spans="1:6" s="512" customFormat="1" ht="21.5" hidden="1" thickBot="1">
      <c r="A79" s="511">
        <v>43270</v>
      </c>
      <c r="B79" s="515">
        <v>15.8</v>
      </c>
      <c r="C79" s="511">
        <v>43270</v>
      </c>
      <c r="D79" s="513">
        <v>520</v>
      </c>
      <c r="E79" s="514"/>
      <c r="F79" s="514"/>
    </row>
    <row r="80" spans="1:6" s="512" customFormat="1" ht="21.5" hidden="1" thickBot="1">
      <c r="A80" s="511">
        <v>43277</v>
      </c>
      <c r="B80" s="515">
        <v>15.8</v>
      </c>
      <c r="C80" s="511">
        <v>43277</v>
      </c>
      <c r="D80" s="513">
        <v>520</v>
      </c>
      <c r="E80" s="514"/>
      <c r="F80" s="514"/>
    </row>
    <row r="81" spans="1:6" s="512" customFormat="1" ht="21.5" hidden="1" thickBot="1">
      <c r="A81" s="511">
        <v>43284</v>
      </c>
      <c r="B81" s="515">
        <v>15.6</v>
      </c>
      <c r="C81" s="511">
        <v>43284</v>
      </c>
      <c r="D81" s="513">
        <v>500</v>
      </c>
      <c r="E81" s="514"/>
      <c r="F81" s="514"/>
    </row>
    <row r="82" spans="1:6" s="512" customFormat="1" ht="21.5" hidden="1" thickBot="1">
      <c r="A82" s="511">
        <v>43291</v>
      </c>
      <c r="B82" s="515">
        <v>15.4</v>
      </c>
      <c r="C82" s="511">
        <v>43291</v>
      </c>
      <c r="D82" s="513">
        <v>495</v>
      </c>
      <c r="E82" s="514"/>
      <c r="F82" s="514"/>
    </row>
    <row r="83" spans="1:6" s="512" customFormat="1" ht="21.5" hidden="1" thickBot="1">
      <c r="A83" s="511">
        <v>43298</v>
      </c>
      <c r="B83" s="515">
        <v>15.4</v>
      </c>
      <c r="C83" s="511">
        <v>43298</v>
      </c>
      <c r="D83" s="513">
        <v>495</v>
      </c>
      <c r="E83" s="514"/>
      <c r="F83" s="514"/>
    </row>
    <row r="84" spans="1:6" s="512" customFormat="1" ht="21.5" hidden="1" thickBot="1">
      <c r="A84" s="511">
        <v>43305</v>
      </c>
      <c r="B84" s="515">
        <v>15.4</v>
      </c>
      <c r="C84" s="511">
        <v>43305</v>
      </c>
      <c r="D84" s="513">
        <v>495</v>
      </c>
      <c r="E84" s="514"/>
      <c r="F84" s="514"/>
    </row>
    <row r="85" spans="1:6" s="512" customFormat="1" ht="21.5" hidden="1" thickBot="1">
      <c r="A85" s="511">
        <v>43312</v>
      </c>
      <c r="B85" s="515">
        <v>15.1</v>
      </c>
      <c r="C85" s="511">
        <v>43312</v>
      </c>
      <c r="D85" s="513">
        <v>485</v>
      </c>
      <c r="E85" s="514"/>
      <c r="F85" s="514"/>
    </row>
    <row r="86" spans="1:6" s="512" customFormat="1" ht="21.5" hidden="1" thickBot="1">
      <c r="A86" s="511">
        <v>43319</v>
      </c>
      <c r="B86" s="515">
        <v>15.1</v>
      </c>
      <c r="C86" s="511">
        <v>43319</v>
      </c>
      <c r="D86" s="513">
        <v>485</v>
      </c>
      <c r="E86" s="514"/>
      <c r="F86" s="514"/>
    </row>
    <row r="87" spans="1:6" s="512" customFormat="1" ht="21.5" hidden="1" thickBot="1">
      <c r="A87" s="511">
        <v>43326</v>
      </c>
      <c r="B87" s="515">
        <v>15.1</v>
      </c>
      <c r="C87" s="511">
        <v>43326</v>
      </c>
      <c r="D87" s="513">
        <v>485</v>
      </c>
      <c r="E87" s="514"/>
      <c r="F87" s="514"/>
    </row>
    <row r="88" spans="1:6" s="512" customFormat="1" ht="21.5" hidden="1" thickBot="1">
      <c r="A88" s="511">
        <v>43333</v>
      </c>
      <c r="B88" s="515">
        <v>15.1</v>
      </c>
      <c r="C88" s="511">
        <v>43333</v>
      </c>
      <c r="D88" s="513">
        <v>490</v>
      </c>
      <c r="E88" s="514"/>
      <c r="F88" s="514"/>
    </row>
    <row r="89" spans="1:6" s="512" customFormat="1" ht="21.5" hidden="1" thickBot="1">
      <c r="A89" s="511">
        <v>43340</v>
      </c>
      <c r="B89" s="515">
        <v>15.2</v>
      </c>
      <c r="C89" s="511">
        <v>43340</v>
      </c>
      <c r="D89" s="513">
        <v>495</v>
      </c>
      <c r="E89" s="514"/>
      <c r="F89" s="514"/>
    </row>
    <row r="90" spans="1:6" s="512" customFormat="1" ht="21.5" hidden="1" thickBot="1">
      <c r="A90" s="511">
        <v>43347</v>
      </c>
      <c r="B90" s="515">
        <v>15.3</v>
      </c>
      <c r="C90" s="511">
        <v>43347</v>
      </c>
      <c r="D90" s="513">
        <v>500</v>
      </c>
      <c r="E90" s="514"/>
      <c r="F90" s="514"/>
    </row>
    <row r="91" spans="1:6" s="512" customFormat="1" ht="21.5" hidden="1" thickBot="1">
      <c r="A91" s="511">
        <v>43354</v>
      </c>
      <c r="B91" s="515">
        <v>15.3</v>
      </c>
      <c r="C91" s="511">
        <v>43354</v>
      </c>
      <c r="D91" s="513">
        <v>500</v>
      </c>
      <c r="E91" s="514"/>
      <c r="F91" s="514"/>
    </row>
    <row r="92" spans="1:6" s="512" customFormat="1" ht="21.5" hidden="1" thickBot="1">
      <c r="A92" s="511">
        <v>43361</v>
      </c>
      <c r="B92" s="515">
        <v>15.4</v>
      </c>
      <c r="C92" s="511">
        <v>43361</v>
      </c>
      <c r="D92" s="513">
        <v>510</v>
      </c>
      <c r="E92" s="514"/>
      <c r="F92" s="514"/>
    </row>
    <row r="93" spans="1:6" s="512" customFormat="1" ht="21.5" hidden="1" thickBot="1">
      <c r="A93" s="511">
        <v>43368</v>
      </c>
      <c r="B93" s="515">
        <v>15.5</v>
      </c>
      <c r="C93" s="511">
        <v>43368</v>
      </c>
      <c r="D93" s="513">
        <v>510</v>
      </c>
      <c r="E93" s="514"/>
      <c r="F93" s="514"/>
    </row>
    <row r="94" spans="1:6" s="512" customFormat="1" ht="21.5" hidden="1" thickBot="1">
      <c r="A94" s="511">
        <v>43375</v>
      </c>
      <c r="B94" s="515">
        <v>15.5</v>
      </c>
      <c r="C94" s="511">
        <v>43375</v>
      </c>
      <c r="D94" s="513">
        <v>515</v>
      </c>
      <c r="E94" s="514"/>
      <c r="F94" s="514"/>
    </row>
    <row r="95" spans="1:6" s="512" customFormat="1" ht="21.5" hidden="1" thickBot="1">
      <c r="A95" s="511">
        <v>43382</v>
      </c>
      <c r="B95" s="515">
        <v>15.5</v>
      </c>
      <c r="C95" s="511">
        <v>43382</v>
      </c>
      <c r="D95" s="513">
        <v>515</v>
      </c>
      <c r="E95" s="514"/>
      <c r="F95" s="514"/>
    </row>
    <row r="96" spans="1:6" s="512" customFormat="1" ht="21.5" hidden="1" thickBot="1">
      <c r="A96" s="511">
        <v>43389</v>
      </c>
      <c r="B96" s="515">
        <v>15.5</v>
      </c>
      <c r="C96" s="511">
        <v>43389</v>
      </c>
      <c r="D96" s="513">
        <v>515</v>
      </c>
      <c r="E96" s="514"/>
      <c r="F96" s="514"/>
    </row>
    <row r="97" spans="1:6" s="512" customFormat="1" ht="21.5" hidden="1" thickBot="1">
      <c r="A97" s="511">
        <v>43396</v>
      </c>
      <c r="B97" s="515">
        <v>15.5</v>
      </c>
      <c r="C97" s="511">
        <v>43396</v>
      </c>
      <c r="D97" s="513">
        <v>515</v>
      </c>
      <c r="E97" s="514"/>
      <c r="F97" s="514"/>
    </row>
    <row r="98" spans="1:6" s="512" customFormat="1" ht="21.5" hidden="1" thickBot="1">
      <c r="A98" s="511">
        <v>43403</v>
      </c>
      <c r="B98" s="515">
        <v>15.3</v>
      </c>
      <c r="C98" s="511">
        <v>43403</v>
      </c>
      <c r="D98" s="513">
        <v>505</v>
      </c>
      <c r="E98" s="514"/>
      <c r="F98" s="514"/>
    </row>
    <row r="99" spans="1:6" s="512" customFormat="1" ht="21.5" hidden="1" thickBot="1">
      <c r="A99" s="511">
        <v>43410</v>
      </c>
      <c r="B99" s="515">
        <v>15</v>
      </c>
      <c r="C99" s="511">
        <v>43410</v>
      </c>
      <c r="D99" s="513">
        <v>495</v>
      </c>
      <c r="E99" s="514"/>
      <c r="F99" s="514"/>
    </row>
    <row r="100" spans="1:6" s="512" customFormat="1" ht="21.5" hidden="1" thickBot="1">
      <c r="A100" s="511">
        <v>43417</v>
      </c>
      <c r="B100" s="515">
        <v>14.75</v>
      </c>
      <c r="C100" s="511">
        <v>43417</v>
      </c>
      <c r="D100" s="513">
        <v>475</v>
      </c>
      <c r="E100" s="514"/>
      <c r="F100" s="514"/>
    </row>
    <row r="101" spans="1:6" s="512" customFormat="1" ht="21.5" hidden="1" thickBot="1">
      <c r="A101" s="511">
        <v>43424</v>
      </c>
      <c r="B101" s="515">
        <v>14.5</v>
      </c>
      <c r="C101" s="511">
        <v>43424</v>
      </c>
      <c r="D101" s="513">
        <v>465</v>
      </c>
      <c r="E101" s="514"/>
      <c r="F101" s="514"/>
    </row>
    <row r="102" spans="1:6" s="512" customFormat="1" ht="21.5" hidden="1" thickBot="1">
      <c r="A102" s="511">
        <v>43431</v>
      </c>
      <c r="B102" s="515">
        <v>14.2</v>
      </c>
      <c r="C102" s="511">
        <v>43431</v>
      </c>
      <c r="D102" s="513">
        <v>455</v>
      </c>
      <c r="E102" s="514"/>
      <c r="F102" s="514"/>
    </row>
    <row r="103" spans="1:6" s="512" customFormat="1" ht="21.5" hidden="1" thickBot="1">
      <c r="A103" s="511">
        <v>43438</v>
      </c>
      <c r="B103" s="515">
        <v>13.8</v>
      </c>
      <c r="C103" s="511">
        <v>43438</v>
      </c>
      <c r="D103" s="513">
        <v>445</v>
      </c>
      <c r="E103" s="514"/>
      <c r="F103" s="514"/>
    </row>
    <row r="104" spans="1:6" s="512" customFormat="1" ht="21.5" hidden="1" thickBot="1">
      <c r="A104" s="511">
        <v>43445</v>
      </c>
      <c r="B104" s="515">
        <v>13.8</v>
      </c>
      <c r="C104" s="511">
        <v>43445</v>
      </c>
      <c r="D104" s="513">
        <v>445</v>
      </c>
      <c r="E104" s="514"/>
      <c r="F104" s="514"/>
    </row>
    <row r="105" spans="1:6" s="512" customFormat="1" ht="21.5" hidden="1" thickBot="1">
      <c r="A105" s="511">
        <v>43452</v>
      </c>
      <c r="B105" s="515">
        <v>13.8</v>
      </c>
      <c r="C105" s="511">
        <v>43452</v>
      </c>
      <c r="D105" s="513">
        <v>445</v>
      </c>
      <c r="E105" s="514"/>
      <c r="F105" s="514"/>
    </row>
    <row r="106" spans="1:6" s="512" customFormat="1" ht="21.5" hidden="1" thickBot="1">
      <c r="A106" s="511">
        <v>43459</v>
      </c>
      <c r="B106" s="515">
        <v>13.8</v>
      </c>
      <c r="C106" s="511">
        <v>43459</v>
      </c>
      <c r="D106" s="513">
        <v>445</v>
      </c>
      <c r="E106" s="514"/>
      <c r="F106" s="514"/>
    </row>
    <row r="107" spans="1:6" s="512" customFormat="1" ht="21.5" hidden="1" thickBot="1">
      <c r="A107" s="511">
        <v>43473</v>
      </c>
      <c r="B107" s="515">
        <v>13.8</v>
      </c>
      <c r="C107" s="511">
        <v>43473</v>
      </c>
      <c r="D107" s="513">
        <v>445</v>
      </c>
      <c r="E107" s="514"/>
      <c r="F107" s="514"/>
    </row>
    <row r="108" spans="1:6" s="512" customFormat="1" ht="21.5" hidden="1" thickBot="1">
      <c r="A108" s="511">
        <v>43480</v>
      </c>
      <c r="B108" s="515">
        <v>13.8</v>
      </c>
      <c r="C108" s="511">
        <v>43480</v>
      </c>
      <c r="D108" s="513">
        <v>445</v>
      </c>
      <c r="E108" s="514"/>
      <c r="F108" s="514"/>
    </row>
    <row r="109" spans="1:6" s="512" customFormat="1" ht="21.5" hidden="1" thickBot="1">
      <c r="A109" s="511">
        <v>43487</v>
      </c>
      <c r="B109" s="515">
        <v>13.8</v>
      </c>
      <c r="C109" s="511">
        <v>43487</v>
      </c>
      <c r="D109" s="513">
        <v>445</v>
      </c>
      <c r="E109" s="514"/>
      <c r="F109" s="514"/>
    </row>
    <row r="110" spans="1:6" s="512" customFormat="1" ht="21.5" hidden="1" thickBot="1">
      <c r="A110" s="511">
        <v>43494</v>
      </c>
      <c r="B110" s="515">
        <v>13.5</v>
      </c>
      <c r="C110" s="511">
        <v>43494</v>
      </c>
      <c r="D110" s="513">
        <v>445</v>
      </c>
      <c r="E110" s="514"/>
      <c r="F110" s="514"/>
    </row>
    <row r="111" spans="1:6" s="512" customFormat="1" ht="21.5" hidden="1" thickBot="1">
      <c r="A111" s="511">
        <v>43501</v>
      </c>
      <c r="B111" s="515">
        <v>13.5</v>
      </c>
      <c r="C111" s="511">
        <v>43501</v>
      </c>
      <c r="D111" s="513">
        <v>445</v>
      </c>
      <c r="E111" s="514"/>
      <c r="F111" s="514"/>
    </row>
    <row r="112" spans="1:6" s="512" customFormat="1" ht="21.5" hidden="1" thickBot="1">
      <c r="A112" s="511">
        <v>43508</v>
      </c>
      <c r="B112" s="515">
        <v>13.5</v>
      </c>
      <c r="C112" s="511">
        <v>43508</v>
      </c>
      <c r="D112" s="513">
        <v>450</v>
      </c>
      <c r="E112" s="514"/>
      <c r="F112" s="514"/>
    </row>
    <row r="113" spans="1:6" s="512" customFormat="1" ht="21.5" hidden="1" thickBot="1">
      <c r="A113" s="511">
        <v>43515</v>
      </c>
      <c r="B113" s="515">
        <v>13.5</v>
      </c>
      <c r="C113" s="511">
        <v>43515</v>
      </c>
      <c r="D113" s="513">
        <v>450</v>
      </c>
      <c r="E113" s="514"/>
      <c r="F113" s="514"/>
    </row>
    <row r="114" spans="1:6" s="512" customFormat="1" ht="21.5" hidden="1" thickBot="1">
      <c r="A114" s="511">
        <v>43522</v>
      </c>
      <c r="B114" s="515">
        <v>13.6</v>
      </c>
      <c r="C114" s="511">
        <v>43522</v>
      </c>
      <c r="D114" s="513">
        <v>455</v>
      </c>
      <c r="E114" s="514"/>
      <c r="F114" s="514"/>
    </row>
    <row r="115" spans="1:6" s="512" customFormat="1" ht="21.5" hidden="1" thickBot="1">
      <c r="A115" s="511">
        <v>43529</v>
      </c>
      <c r="B115" s="515">
        <v>13.6</v>
      </c>
      <c r="C115" s="511">
        <v>43529</v>
      </c>
      <c r="D115" s="513">
        <v>455</v>
      </c>
      <c r="E115" s="514"/>
      <c r="F115" s="514"/>
    </row>
    <row r="116" spans="1:6" s="512" customFormat="1" ht="21.5" hidden="1" thickBot="1">
      <c r="A116" s="511">
        <v>43536</v>
      </c>
      <c r="B116" s="515">
        <v>13.6</v>
      </c>
      <c r="C116" s="511">
        <v>43536</v>
      </c>
      <c r="D116" s="513">
        <v>455</v>
      </c>
      <c r="E116" s="514"/>
      <c r="F116" s="514"/>
    </row>
    <row r="117" spans="1:6" s="512" customFormat="1" ht="21.5" hidden="1" thickBot="1">
      <c r="A117" s="511">
        <v>43543</v>
      </c>
      <c r="B117" s="515">
        <v>13.8</v>
      </c>
      <c r="C117" s="511">
        <v>43543</v>
      </c>
      <c r="D117" s="513">
        <v>465</v>
      </c>
      <c r="E117" s="514"/>
      <c r="F117" s="514"/>
    </row>
    <row r="118" spans="1:6" s="512" customFormat="1" ht="21.5" hidden="1" thickBot="1">
      <c r="A118" s="511">
        <v>43550</v>
      </c>
      <c r="B118" s="515">
        <v>13.8</v>
      </c>
      <c r="C118" s="511">
        <v>43550</v>
      </c>
      <c r="D118" s="513">
        <v>465</v>
      </c>
      <c r="E118" s="514"/>
      <c r="F118" s="514"/>
    </row>
    <row r="119" spans="1:6" s="512" customFormat="1" ht="21.5" hidden="1" thickBot="1">
      <c r="A119" s="511">
        <v>43557</v>
      </c>
      <c r="B119" s="515">
        <v>13.8</v>
      </c>
      <c r="C119" s="511">
        <v>43557</v>
      </c>
      <c r="D119" s="513">
        <v>465</v>
      </c>
      <c r="E119" s="514"/>
      <c r="F119" s="514"/>
    </row>
    <row r="120" spans="1:6" s="512" customFormat="1" ht="21.5" hidden="1" thickBot="1">
      <c r="A120" s="511">
        <v>43564</v>
      </c>
      <c r="B120" s="515">
        <v>13.8</v>
      </c>
      <c r="C120" s="511">
        <v>43564</v>
      </c>
      <c r="D120" s="513">
        <v>465</v>
      </c>
      <c r="E120" s="514"/>
      <c r="F120" s="514"/>
    </row>
    <row r="121" spans="1:6" s="512" customFormat="1" ht="21.5" hidden="1" thickBot="1">
      <c r="A121" s="511">
        <v>43571</v>
      </c>
      <c r="B121" s="515">
        <v>13.8</v>
      </c>
      <c r="C121" s="511">
        <v>43571</v>
      </c>
      <c r="D121" s="513">
        <v>465</v>
      </c>
      <c r="E121" s="514"/>
      <c r="F121" s="514"/>
    </row>
    <row r="122" spans="1:6" s="512" customFormat="1" ht="21.5" hidden="1" thickBot="1">
      <c r="A122" s="511">
        <v>43578</v>
      </c>
      <c r="B122" s="515">
        <v>13.8</v>
      </c>
      <c r="C122" s="511">
        <v>43578</v>
      </c>
      <c r="D122" s="513">
        <v>465</v>
      </c>
      <c r="E122" s="514"/>
      <c r="F122" s="514"/>
    </row>
    <row r="123" spans="1:6" s="512" customFormat="1" ht="21.5" hidden="1" thickBot="1">
      <c r="A123" s="511">
        <v>43585</v>
      </c>
      <c r="B123" s="515">
        <v>13.6</v>
      </c>
      <c r="C123" s="511">
        <v>43585</v>
      </c>
      <c r="D123" s="513">
        <v>460</v>
      </c>
      <c r="E123" s="514"/>
      <c r="F123" s="514"/>
    </row>
    <row r="124" spans="1:6" s="512" customFormat="1" ht="21.5" hidden="1" thickBot="1">
      <c r="A124" s="511">
        <v>43592</v>
      </c>
      <c r="B124" s="515">
        <v>13.6</v>
      </c>
      <c r="C124" s="511">
        <v>43592</v>
      </c>
      <c r="D124" s="513">
        <v>460</v>
      </c>
      <c r="E124" s="514"/>
      <c r="F124" s="514"/>
    </row>
    <row r="125" spans="1:6" s="512" customFormat="1" ht="21.5" hidden="1" thickBot="1">
      <c r="A125" s="511">
        <v>43599</v>
      </c>
      <c r="B125" s="515">
        <v>13.5</v>
      </c>
      <c r="C125" s="511">
        <v>43599</v>
      </c>
      <c r="D125" s="513">
        <v>455</v>
      </c>
      <c r="E125" s="514"/>
      <c r="F125" s="514"/>
    </row>
    <row r="126" spans="1:6" s="512" customFormat="1" ht="21.5" hidden="1" thickBot="1">
      <c r="A126" s="511">
        <v>43606</v>
      </c>
      <c r="B126" s="515">
        <v>13.3</v>
      </c>
      <c r="C126" s="511">
        <v>43606</v>
      </c>
      <c r="D126" s="513">
        <v>445</v>
      </c>
      <c r="E126" s="514"/>
      <c r="F126" s="514"/>
    </row>
    <row r="127" spans="1:6" s="512" customFormat="1" ht="21.5" hidden="1" thickBot="1">
      <c r="A127" s="511">
        <v>43613</v>
      </c>
      <c r="B127" s="515">
        <v>13.3</v>
      </c>
      <c r="C127" s="511">
        <v>43613</v>
      </c>
      <c r="D127" s="513">
        <v>445</v>
      </c>
      <c r="E127" s="514"/>
      <c r="F127" s="514"/>
    </row>
    <row r="128" spans="1:6" s="512" customFormat="1" ht="21.5" hidden="1" thickBot="1">
      <c r="A128" s="511">
        <v>43620</v>
      </c>
      <c r="B128" s="515">
        <v>13.3</v>
      </c>
      <c r="C128" s="511">
        <v>43620</v>
      </c>
      <c r="D128" s="513">
        <v>445</v>
      </c>
      <c r="E128" s="514"/>
      <c r="F128" s="514"/>
    </row>
    <row r="129" spans="1:6" s="512" customFormat="1" ht="21.5" hidden="1" thickBot="1">
      <c r="A129" s="511">
        <v>43627</v>
      </c>
      <c r="B129" s="515">
        <v>13.1</v>
      </c>
      <c r="C129" s="511">
        <v>43627</v>
      </c>
      <c r="D129" s="513">
        <v>440</v>
      </c>
      <c r="E129" s="514"/>
      <c r="F129" s="514"/>
    </row>
    <row r="130" spans="1:6" s="512" customFormat="1" ht="21.5" hidden="1" thickBot="1">
      <c r="A130" s="511">
        <v>43634</v>
      </c>
      <c r="B130" s="515">
        <v>13.1</v>
      </c>
      <c r="C130" s="511">
        <v>43634</v>
      </c>
      <c r="D130" s="513">
        <v>440</v>
      </c>
      <c r="E130" s="514"/>
      <c r="F130" s="514"/>
    </row>
    <row r="131" spans="1:6" s="512" customFormat="1" ht="21.5" hidden="1" thickBot="1">
      <c r="A131" s="511">
        <v>43641</v>
      </c>
      <c r="B131" s="515">
        <v>13</v>
      </c>
      <c r="C131" s="511">
        <v>43641</v>
      </c>
      <c r="D131" s="513">
        <v>440</v>
      </c>
      <c r="E131" s="514"/>
      <c r="F131" s="514"/>
    </row>
    <row r="132" spans="1:6" s="512" customFormat="1" ht="21.5" hidden="1" thickBot="1">
      <c r="A132" s="511">
        <v>43648</v>
      </c>
      <c r="B132" s="515">
        <v>13</v>
      </c>
      <c r="C132" s="511">
        <v>43648</v>
      </c>
      <c r="D132" s="513">
        <v>440</v>
      </c>
      <c r="E132" s="514"/>
      <c r="F132" s="514"/>
    </row>
    <row r="133" spans="1:6" s="512" customFormat="1" ht="21.5" hidden="1" thickBot="1">
      <c r="A133" s="511">
        <v>43655</v>
      </c>
      <c r="B133" s="515">
        <v>13</v>
      </c>
      <c r="C133" s="511">
        <v>43655</v>
      </c>
      <c r="D133" s="513">
        <v>440</v>
      </c>
      <c r="E133" s="514"/>
      <c r="F133" s="514"/>
    </row>
    <row r="134" spans="1:6" s="512" customFormat="1" ht="21.5" hidden="1" thickBot="1">
      <c r="A134" s="511">
        <v>43662</v>
      </c>
      <c r="B134" s="515">
        <v>13</v>
      </c>
      <c r="C134" s="511">
        <v>43662</v>
      </c>
      <c r="D134" s="513">
        <v>440</v>
      </c>
      <c r="E134" s="514"/>
      <c r="F134" s="514"/>
    </row>
    <row r="135" spans="1:6" s="512" customFormat="1" ht="21.5" hidden="1" thickBot="1">
      <c r="A135" s="511">
        <v>43669</v>
      </c>
      <c r="B135" s="515">
        <v>13.2</v>
      </c>
      <c r="C135" s="511">
        <v>43669</v>
      </c>
      <c r="D135" s="513">
        <v>445</v>
      </c>
      <c r="E135" s="514"/>
      <c r="F135" s="514"/>
    </row>
    <row r="136" spans="1:6" s="512" customFormat="1" ht="21.5" hidden="1" thickBot="1">
      <c r="A136" s="511">
        <v>43676</v>
      </c>
      <c r="B136" s="515">
        <v>13.2</v>
      </c>
      <c r="C136" s="511">
        <v>43676</v>
      </c>
      <c r="D136" s="513">
        <v>450</v>
      </c>
      <c r="E136" s="514"/>
      <c r="F136" s="514"/>
    </row>
    <row r="137" spans="1:6" s="512" customFormat="1" ht="21.5" hidden="1" thickBot="1">
      <c r="A137" s="511">
        <v>43683</v>
      </c>
      <c r="B137" s="515">
        <v>13.2</v>
      </c>
      <c r="C137" s="511">
        <v>43683</v>
      </c>
      <c r="D137" s="513">
        <v>450</v>
      </c>
      <c r="E137" s="514"/>
      <c r="F137" s="514"/>
    </row>
    <row r="138" spans="1:6" s="512" customFormat="1" ht="21.5" hidden="1" thickBot="1">
      <c r="A138" s="511">
        <v>43690</v>
      </c>
      <c r="B138" s="515">
        <v>13.2</v>
      </c>
      <c r="C138" s="511">
        <v>43690</v>
      </c>
      <c r="D138" s="513">
        <v>450</v>
      </c>
      <c r="E138" s="514"/>
      <c r="F138" s="514"/>
    </row>
    <row r="139" spans="1:6" s="512" customFormat="1" ht="21.5" hidden="1" thickBot="1">
      <c r="A139" s="511">
        <v>43697</v>
      </c>
      <c r="B139" s="515">
        <v>13.2</v>
      </c>
      <c r="C139" s="511">
        <v>43697</v>
      </c>
      <c r="D139" s="513">
        <v>450</v>
      </c>
      <c r="E139" s="514"/>
      <c r="F139" s="514"/>
    </row>
    <row r="140" spans="1:6" s="512" customFormat="1" ht="21.5" hidden="1" thickBot="1">
      <c r="A140" s="511">
        <v>43704</v>
      </c>
      <c r="B140" s="515">
        <v>13.2</v>
      </c>
      <c r="C140" s="511">
        <v>43704</v>
      </c>
      <c r="D140" s="513">
        <v>450</v>
      </c>
      <c r="E140" s="514"/>
      <c r="F140" s="514"/>
    </row>
    <row r="141" spans="1:6" s="512" customFormat="1" ht="21.5" hidden="1" thickBot="1">
      <c r="A141" s="511">
        <v>43711</v>
      </c>
      <c r="B141" s="515">
        <v>13.3</v>
      </c>
      <c r="C141" s="511">
        <v>43711</v>
      </c>
      <c r="D141" s="513">
        <v>455</v>
      </c>
      <c r="E141" s="514"/>
      <c r="F141" s="514"/>
    </row>
    <row r="142" spans="1:6" s="512" customFormat="1" ht="21.5" hidden="1" thickBot="1">
      <c r="A142" s="511">
        <v>43718</v>
      </c>
      <c r="B142" s="515">
        <v>13.3</v>
      </c>
      <c r="C142" s="511">
        <v>43718</v>
      </c>
      <c r="D142" s="513">
        <v>455</v>
      </c>
      <c r="E142" s="514"/>
      <c r="F142" s="514"/>
    </row>
    <row r="143" spans="1:6" s="512" customFormat="1" ht="21.5" hidden="1" thickBot="1">
      <c r="A143" s="511">
        <v>43725</v>
      </c>
      <c r="B143" s="515">
        <v>13.3</v>
      </c>
      <c r="C143" s="511">
        <v>43725</v>
      </c>
      <c r="D143" s="513">
        <v>455</v>
      </c>
      <c r="E143" s="514"/>
      <c r="F143" s="514"/>
    </row>
    <row r="144" spans="1:6" s="512" customFormat="1" ht="21.5" hidden="1" thickBot="1">
      <c r="A144" s="511">
        <v>43732</v>
      </c>
      <c r="B144" s="515">
        <v>13.3</v>
      </c>
      <c r="C144" s="511">
        <v>43732</v>
      </c>
      <c r="D144" s="513">
        <v>455</v>
      </c>
      <c r="E144" s="514"/>
      <c r="F144" s="514"/>
    </row>
    <row r="145" spans="1:6" s="512" customFormat="1" ht="21.5" hidden="1" thickBot="1">
      <c r="A145" s="511">
        <v>43739</v>
      </c>
      <c r="B145" s="515">
        <v>13.3</v>
      </c>
      <c r="C145" s="511">
        <v>43739</v>
      </c>
      <c r="D145" s="513">
        <v>455</v>
      </c>
      <c r="E145" s="514"/>
      <c r="F145" s="514"/>
    </row>
    <row r="146" spans="1:6" s="512" customFormat="1" ht="21.5" hidden="1" thickBot="1">
      <c r="A146" s="511">
        <v>43746</v>
      </c>
      <c r="B146" s="515">
        <v>13.3</v>
      </c>
      <c r="C146" s="511">
        <v>43746</v>
      </c>
      <c r="D146" s="513">
        <v>455</v>
      </c>
      <c r="E146" s="514"/>
      <c r="F146" s="514"/>
    </row>
    <row r="147" spans="1:6" s="512" customFormat="1" ht="21.5" hidden="1" thickBot="1">
      <c r="A147" s="511">
        <v>43753</v>
      </c>
      <c r="B147" s="515">
        <v>13.3</v>
      </c>
      <c r="C147" s="511">
        <v>43753</v>
      </c>
      <c r="D147" s="513">
        <v>455</v>
      </c>
      <c r="E147" s="514"/>
      <c r="F147" s="514"/>
    </row>
    <row r="148" spans="1:6" s="512" customFormat="1" ht="21.5" hidden="1" thickBot="1">
      <c r="A148" s="511">
        <v>43760</v>
      </c>
      <c r="B148" s="515">
        <v>13.3</v>
      </c>
      <c r="C148" s="511">
        <v>43760</v>
      </c>
      <c r="D148" s="513">
        <v>455</v>
      </c>
      <c r="E148" s="514"/>
      <c r="F148" s="514"/>
    </row>
    <row r="149" spans="1:6" s="512" customFormat="1" ht="21.5" hidden="1" thickBot="1">
      <c r="A149" s="511">
        <v>43767</v>
      </c>
      <c r="B149" s="515">
        <v>13.3</v>
      </c>
      <c r="C149" s="511">
        <v>43767</v>
      </c>
      <c r="D149" s="513">
        <v>455</v>
      </c>
      <c r="E149" s="514"/>
      <c r="F149" s="514"/>
    </row>
    <row r="150" spans="1:6" s="512" customFormat="1" ht="21.5" hidden="1" thickBot="1">
      <c r="A150" s="511">
        <v>43774</v>
      </c>
      <c r="B150" s="515">
        <v>13.3</v>
      </c>
      <c r="C150" s="511">
        <v>43774</v>
      </c>
      <c r="D150" s="513">
        <v>455</v>
      </c>
      <c r="E150" s="514"/>
      <c r="F150" s="514"/>
    </row>
    <row r="151" spans="1:6" s="512" customFormat="1" ht="21.5" hidden="1" thickBot="1">
      <c r="A151" s="511">
        <v>43781</v>
      </c>
      <c r="B151" s="515">
        <v>13.3</v>
      </c>
      <c r="C151" s="511">
        <v>43781</v>
      </c>
      <c r="D151" s="513">
        <v>455</v>
      </c>
      <c r="E151" s="514"/>
      <c r="F151" s="514"/>
    </row>
    <row r="152" spans="1:6" s="512" customFormat="1" ht="21.5" hidden="1" thickBot="1">
      <c r="A152" s="511">
        <v>43788</v>
      </c>
      <c r="B152" s="515">
        <v>13.1</v>
      </c>
      <c r="C152" s="511">
        <v>43788</v>
      </c>
      <c r="D152" s="513">
        <v>445</v>
      </c>
      <c r="E152" s="514"/>
      <c r="F152" s="514"/>
    </row>
    <row r="153" spans="1:6" s="512" customFormat="1" ht="21.5" hidden="1" thickBot="1">
      <c r="A153" s="511">
        <v>43795</v>
      </c>
      <c r="B153" s="515">
        <v>13</v>
      </c>
      <c r="C153" s="511">
        <v>43795</v>
      </c>
      <c r="D153" s="513">
        <v>455</v>
      </c>
      <c r="E153" s="514"/>
      <c r="F153" s="514"/>
    </row>
    <row r="154" spans="1:6" s="512" customFormat="1" ht="21.5" hidden="1" thickBot="1">
      <c r="A154" s="511">
        <v>43802</v>
      </c>
      <c r="B154" s="515">
        <v>12.9</v>
      </c>
      <c r="C154" s="511">
        <v>43802</v>
      </c>
      <c r="D154" s="513">
        <v>450</v>
      </c>
      <c r="E154" s="514"/>
      <c r="F154" s="514"/>
    </row>
    <row r="155" spans="1:6" s="512" customFormat="1" ht="21.5" hidden="1" thickBot="1">
      <c r="A155" s="511">
        <v>43809</v>
      </c>
      <c r="B155" s="515">
        <v>13</v>
      </c>
      <c r="C155" s="511">
        <v>43809</v>
      </c>
      <c r="D155" s="513">
        <v>455</v>
      </c>
      <c r="E155" s="514"/>
      <c r="F155" s="514"/>
    </row>
    <row r="156" spans="1:6" s="512" customFormat="1" ht="21.5" hidden="1" thickBot="1">
      <c r="A156" s="511">
        <v>43816</v>
      </c>
      <c r="B156" s="515">
        <v>12.9</v>
      </c>
      <c r="C156" s="511">
        <v>43816</v>
      </c>
      <c r="D156" s="513">
        <v>450</v>
      </c>
      <c r="E156" s="514"/>
      <c r="F156" s="514"/>
    </row>
    <row r="157" spans="1:6" s="512" customFormat="1" ht="21.5" hidden="1" thickBot="1">
      <c r="A157" s="511">
        <v>43823</v>
      </c>
      <c r="B157" s="515">
        <v>12.9</v>
      </c>
      <c r="C157" s="511">
        <v>43823</v>
      </c>
      <c r="D157" s="513">
        <v>450</v>
      </c>
      <c r="E157" s="514"/>
      <c r="F157" s="514"/>
    </row>
    <row r="158" spans="1:6" s="512" customFormat="1" ht="21.5" hidden="1" thickBot="1">
      <c r="A158" s="511">
        <v>43837</v>
      </c>
      <c r="B158" s="515">
        <v>12.9</v>
      </c>
      <c r="C158" s="511">
        <v>43837</v>
      </c>
      <c r="D158" s="513">
        <v>455</v>
      </c>
      <c r="E158" s="514"/>
      <c r="F158" s="514"/>
    </row>
    <row r="159" spans="1:6" s="512" customFormat="1" ht="21.5" hidden="1" thickBot="1">
      <c r="A159" s="511">
        <v>43844</v>
      </c>
      <c r="B159" s="515">
        <v>12.8</v>
      </c>
      <c r="C159" s="511">
        <v>43844</v>
      </c>
      <c r="D159" s="513">
        <v>450</v>
      </c>
      <c r="E159" s="514"/>
      <c r="F159" s="514"/>
    </row>
    <row r="160" spans="1:6" s="512" customFormat="1" ht="21.5" hidden="1" thickBot="1">
      <c r="A160" s="511">
        <v>43851</v>
      </c>
      <c r="B160" s="515">
        <v>12.7</v>
      </c>
      <c r="C160" s="511">
        <v>43851</v>
      </c>
      <c r="D160" s="513">
        <v>445</v>
      </c>
      <c r="E160" s="514"/>
      <c r="F160" s="514"/>
    </row>
    <row r="161" spans="1:6" s="512" customFormat="1" ht="21.5" hidden="1" thickBot="1">
      <c r="A161" s="511">
        <v>43858</v>
      </c>
      <c r="B161" s="515">
        <v>12.6</v>
      </c>
      <c r="C161" s="511">
        <v>43858</v>
      </c>
      <c r="D161" s="513">
        <v>440</v>
      </c>
      <c r="E161" s="514"/>
      <c r="F161" s="514"/>
    </row>
    <row r="162" spans="1:6" s="512" customFormat="1" ht="21.5" hidden="1" thickBot="1">
      <c r="A162" s="511">
        <v>43865</v>
      </c>
      <c r="B162" s="515">
        <v>12.7</v>
      </c>
      <c r="C162" s="511">
        <v>43865</v>
      </c>
      <c r="D162" s="513">
        <v>440</v>
      </c>
      <c r="E162" s="514"/>
      <c r="F162" s="514"/>
    </row>
    <row r="163" spans="1:6" s="512" customFormat="1" ht="21.5" hidden="1" thickBot="1">
      <c r="A163" s="511">
        <v>43872</v>
      </c>
      <c r="B163" s="515">
        <v>12.7</v>
      </c>
      <c r="C163" s="511">
        <v>43872</v>
      </c>
      <c r="D163" s="513">
        <v>440</v>
      </c>
      <c r="E163" s="514"/>
      <c r="F163" s="514"/>
    </row>
    <row r="164" spans="1:6" s="512" customFormat="1" ht="21.5" hidden="1" thickBot="1">
      <c r="A164" s="511">
        <v>43879</v>
      </c>
      <c r="B164" s="515">
        <v>12.6</v>
      </c>
      <c r="C164" s="511">
        <v>43879</v>
      </c>
      <c r="D164" s="513">
        <v>435</v>
      </c>
      <c r="E164" s="514"/>
      <c r="F164" s="514"/>
    </row>
    <row r="165" spans="1:6" s="512" customFormat="1" ht="21.5" hidden="1" thickBot="1">
      <c r="A165" s="511">
        <v>43886</v>
      </c>
      <c r="B165" s="515">
        <v>12.8</v>
      </c>
      <c r="C165" s="511">
        <v>43886</v>
      </c>
      <c r="D165" s="513">
        <v>435</v>
      </c>
      <c r="E165" s="514"/>
      <c r="F165" s="514"/>
    </row>
    <row r="166" spans="1:6" s="512" customFormat="1" ht="21.5" hidden="1" thickBot="1">
      <c r="A166" s="511">
        <v>43893</v>
      </c>
      <c r="B166" s="515">
        <v>12.7</v>
      </c>
      <c r="C166" s="511">
        <v>43893</v>
      </c>
      <c r="D166" s="513">
        <v>430</v>
      </c>
      <c r="E166" s="514"/>
      <c r="F166" s="514"/>
    </row>
    <row r="167" spans="1:6" s="512" customFormat="1" ht="21.5" hidden="1" thickBot="1">
      <c r="A167" s="511">
        <v>43900</v>
      </c>
      <c r="B167" s="515">
        <v>12.8</v>
      </c>
      <c r="C167" s="511">
        <v>43900</v>
      </c>
      <c r="D167" s="513">
        <v>435</v>
      </c>
      <c r="E167" s="514"/>
      <c r="F167" s="514"/>
    </row>
    <row r="168" spans="1:6" s="512" customFormat="1" ht="21.5" hidden="1" thickBot="1">
      <c r="A168" s="511">
        <v>43907</v>
      </c>
      <c r="B168" s="515">
        <v>12.7</v>
      </c>
      <c r="C168" s="511">
        <v>43907</v>
      </c>
      <c r="D168" s="513">
        <v>430</v>
      </c>
      <c r="E168" s="514"/>
      <c r="F168" s="514"/>
    </row>
    <row r="169" spans="1:6" s="512" customFormat="1" ht="21.5" hidden="1" thickBot="1">
      <c r="A169" s="511">
        <v>43914</v>
      </c>
      <c r="B169" s="515">
        <v>12.7</v>
      </c>
      <c r="C169" s="511">
        <v>43914</v>
      </c>
      <c r="D169" s="513">
        <v>425</v>
      </c>
      <c r="E169" s="514"/>
      <c r="F169" s="514"/>
    </row>
    <row r="170" spans="1:6" s="512" customFormat="1" ht="21.5" hidden="1" thickBot="1">
      <c r="A170" s="511">
        <v>43921</v>
      </c>
      <c r="B170" s="515">
        <v>12.7</v>
      </c>
      <c r="C170" s="511">
        <v>43921</v>
      </c>
      <c r="D170" s="513">
        <v>425</v>
      </c>
      <c r="E170" s="514"/>
      <c r="F170" s="514"/>
    </row>
    <row r="171" spans="1:6" s="512" customFormat="1" ht="21.5" hidden="1" thickBot="1">
      <c r="A171" s="511">
        <v>43928</v>
      </c>
      <c r="B171" s="515">
        <v>12.7</v>
      </c>
      <c r="C171" s="511">
        <v>43928</v>
      </c>
      <c r="D171" s="513">
        <v>425</v>
      </c>
      <c r="E171" s="514"/>
      <c r="F171" s="514"/>
    </row>
    <row r="172" spans="1:6" s="512" customFormat="1" ht="21.5" hidden="1" thickBot="1">
      <c r="A172" s="511">
        <v>43935</v>
      </c>
      <c r="B172" s="515">
        <v>12.7</v>
      </c>
      <c r="C172" s="511">
        <v>43935</v>
      </c>
      <c r="D172" s="513">
        <v>425</v>
      </c>
      <c r="E172" s="514"/>
      <c r="F172" s="514"/>
    </row>
    <row r="173" spans="1:6" s="512" customFormat="1" ht="21.5" hidden="1" thickBot="1">
      <c r="A173" s="511">
        <v>43942</v>
      </c>
      <c r="B173" s="515">
        <v>12.7</v>
      </c>
      <c r="C173" s="511">
        <v>43942</v>
      </c>
      <c r="D173" s="513">
        <v>425</v>
      </c>
      <c r="E173" s="514"/>
      <c r="F173" s="514"/>
    </row>
    <row r="174" spans="1:6" s="512" customFormat="1" ht="21.5" hidden="1" thickBot="1">
      <c r="A174" s="511">
        <v>43949</v>
      </c>
      <c r="B174" s="515">
        <v>12.7</v>
      </c>
      <c r="C174" s="511">
        <v>43949</v>
      </c>
      <c r="D174" s="513">
        <v>425</v>
      </c>
      <c r="E174" s="514"/>
      <c r="F174" s="514"/>
    </row>
    <row r="175" spans="1:6" s="512" customFormat="1" ht="21.5" hidden="1" thickBot="1">
      <c r="A175" s="511">
        <v>43956</v>
      </c>
      <c r="B175" s="515">
        <v>12.8</v>
      </c>
      <c r="C175" s="511">
        <v>43956</v>
      </c>
      <c r="D175" s="513">
        <v>425</v>
      </c>
      <c r="E175" s="514"/>
      <c r="F175" s="514"/>
    </row>
    <row r="176" spans="1:6" s="512" customFormat="1" ht="21.5" hidden="1" thickBot="1">
      <c r="A176" s="511">
        <v>43963</v>
      </c>
      <c r="B176" s="515">
        <v>12.8</v>
      </c>
      <c r="C176" s="511">
        <v>43963</v>
      </c>
      <c r="D176" s="513">
        <v>430</v>
      </c>
      <c r="E176" s="514"/>
      <c r="F176" s="514"/>
    </row>
    <row r="177" spans="1:6" s="512" customFormat="1" ht="21.5" hidden="1" thickBot="1">
      <c r="A177" s="511">
        <v>43970</v>
      </c>
      <c r="B177" s="515">
        <v>12.8</v>
      </c>
      <c r="C177" s="511">
        <v>43970</v>
      </c>
      <c r="D177" s="513">
        <v>430</v>
      </c>
      <c r="E177" s="514"/>
      <c r="F177" s="514"/>
    </row>
    <row r="178" spans="1:6" s="512" customFormat="1" ht="21.5" hidden="1" thickBot="1">
      <c r="A178" s="511">
        <v>43977</v>
      </c>
      <c r="B178" s="515">
        <v>12.9</v>
      </c>
      <c r="C178" s="511">
        <v>43977</v>
      </c>
      <c r="D178" s="513">
        <v>430</v>
      </c>
      <c r="E178" s="514"/>
      <c r="F178" s="514"/>
    </row>
    <row r="179" spans="1:6" s="512" customFormat="1" ht="21.5" hidden="1" thickBot="1">
      <c r="A179" s="511">
        <v>43984</v>
      </c>
      <c r="B179" s="515">
        <v>12.9</v>
      </c>
      <c r="C179" s="511">
        <v>43984</v>
      </c>
      <c r="D179" s="513">
        <v>435</v>
      </c>
      <c r="E179" s="514"/>
      <c r="F179" s="514"/>
    </row>
    <row r="180" spans="1:6" s="512" customFormat="1" ht="21.5" hidden="1" thickBot="1">
      <c r="A180" s="511">
        <v>43991</v>
      </c>
      <c r="B180" s="515">
        <v>12.9</v>
      </c>
      <c r="C180" s="511">
        <v>43991</v>
      </c>
      <c r="D180" s="513">
        <v>435</v>
      </c>
      <c r="E180" s="514"/>
      <c r="F180" s="514"/>
    </row>
    <row r="181" spans="1:6" s="512" customFormat="1" ht="21.5" hidden="1" thickBot="1">
      <c r="A181" s="511">
        <v>43998</v>
      </c>
      <c r="B181" s="515">
        <v>12.9</v>
      </c>
      <c r="C181" s="511">
        <v>43998</v>
      </c>
      <c r="D181" s="513">
        <v>440</v>
      </c>
      <c r="E181" s="514"/>
      <c r="F181" s="514"/>
    </row>
    <row r="182" spans="1:6" s="512" customFormat="1" ht="21.5" hidden="1" thickBot="1">
      <c r="A182" s="511">
        <v>44005</v>
      </c>
      <c r="B182" s="515">
        <v>13</v>
      </c>
      <c r="C182" s="511">
        <v>44005</v>
      </c>
      <c r="D182" s="513">
        <v>445</v>
      </c>
      <c r="E182" s="514"/>
      <c r="F182" s="514"/>
    </row>
    <row r="183" spans="1:6" s="512" customFormat="1" ht="21.5" hidden="1" thickBot="1">
      <c r="A183" s="511">
        <v>44012</v>
      </c>
      <c r="B183" s="515">
        <v>13</v>
      </c>
      <c r="C183" s="511">
        <v>44012</v>
      </c>
      <c r="D183" s="513">
        <v>445</v>
      </c>
      <c r="E183" s="514"/>
      <c r="F183" s="514"/>
    </row>
    <row r="184" spans="1:6" s="512" customFormat="1" ht="21.5" hidden="1" thickBot="1">
      <c r="A184" s="511">
        <v>44019</v>
      </c>
      <c r="B184" s="515">
        <v>13</v>
      </c>
      <c r="C184" s="511">
        <v>44019</v>
      </c>
      <c r="D184" s="513">
        <v>445</v>
      </c>
      <c r="E184" s="514"/>
      <c r="F184" s="514"/>
    </row>
    <row r="185" spans="1:6" s="512" customFormat="1" ht="21.5" hidden="1" thickBot="1">
      <c r="A185" s="511">
        <v>44026</v>
      </c>
      <c r="B185" s="515">
        <v>13</v>
      </c>
      <c r="C185" s="511">
        <v>44026</v>
      </c>
      <c r="D185" s="513">
        <v>445</v>
      </c>
      <c r="E185" s="514"/>
      <c r="F185" s="514"/>
    </row>
    <row r="186" spans="1:6" s="512" customFormat="1" ht="21.5" hidden="1" thickBot="1">
      <c r="A186" s="511">
        <v>44033</v>
      </c>
      <c r="B186" s="515">
        <v>13</v>
      </c>
      <c r="C186" s="511">
        <v>44033</v>
      </c>
      <c r="D186" s="513">
        <v>445</v>
      </c>
      <c r="E186" s="514"/>
      <c r="F186" s="514"/>
    </row>
    <row r="187" spans="1:6" s="512" customFormat="1" ht="21.5" hidden="1" thickBot="1">
      <c r="A187" s="511">
        <v>44040</v>
      </c>
      <c r="B187" s="515">
        <v>13</v>
      </c>
      <c r="C187" s="511">
        <v>44040</v>
      </c>
      <c r="D187" s="513">
        <v>445</v>
      </c>
      <c r="E187" s="514"/>
      <c r="F187" s="514"/>
    </row>
    <row r="188" spans="1:6" s="512" customFormat="1" ht="21.5" hidden="1" thickBot="1">
      <c r="A188" s="511">
        <v>44047</v>
      </c>
      <c r="B188" s="515">
        <v>13</v>
      </c>
      <c r="C188" s="511">
        <v>44047</v>
      </c>
      <c r="D188" s="513">
        <v>445</v>
      </c>
      <c r="E188" s="514"/>
      <c r="F188" s="514"/>
    </row>
    <row r="189" spans="1:6" s="512" customFormat="1" ht="21.5" hidden="1" thickBot="1">
      <c r="A189" s="511">
        <v>44054</v>
      </c>
      <c r="B189" s="515">
        <v>13.1</v>
      </c>
      <c r="C189" s="511">
        <v>44054</v>
      </c>
      <c r="D189" s="513">
        <v>450</v>
      </c>
      <c r="E189" s="514"/>
      <c r="F189" s="514"/>
    </row>
    <row r="190" spans="1:6" s="512" customFormat="1" ht="21.5" hidden="1" thickBot="1">
      <c r="A190" s="511">
        <v>44061</v>
      </c>
      <c r="B190" s="515">
        <v>13.1</v>
      </c>
      <c r="C190" s="511">
        <v>44061</v>
      </c>
      <c r="D190" s="513">
        <v>450</v>
      </c>
      <c r="E190" s="514"/>
      <c r="F190" s="514"/>
    </row>
    <row r="191" spans="1:6" s="512" customFormat="1" ht="21.5" hidden="1" thickBot="1">
      <c r="A191" s="511">
        <v>44068</v>
      </c>
      <c r="B191" s="515">
        <v>13.1</v>
      </c>
      <c r="C191" s="511">
        <v>44068</v>
      </c>
      <c r="D191" s="513">
        <v>450</v>
      </c>
      <c r="E191" s="514"/>
      <c r="F191" s="514"/>
    </row>
    <row r="192" spans="1:6" s="512" customFormat="1" ht="21.5" hidden="1" thickBot="1">
      <c r="A192" s="511">
        <v>44075</v>
      </c>
      <c r="B192" s="515">
        <v>13.1</v>
      </c>
      <c r="C192" s="511">
        <v>44075</v>
      </c>
      <c r="D192" s="513">
        <v>450</v>
      </c>
      <c r="E192" s="514"/>
      <c r="F192" s="514"/>
    </row>
    <row r="193" spans="1:6" s="512" customFormat="1" ht="21.5" hidden="1" thickBot="1">
      <c r="A193" s="511">
        <v>44082</v>
      </c>
      <c r="B193" s="515">
        <v>13.1</v>
      </c>
      <c r="C193" s="511">
        <v>44082</v>
      </c>
      <c r="D193" s="513">
        <v>450</v>
      </c>
      <c r="E193" s="514"/>
      <c r="F193" s="514"/>
    </row>
    <row r="194" spans="1:6" s="512" customFormat="1" ht="21.5" hidden="1" thickBot="1">
      <c r="A194" s="511">
        <v>44089</v>
      </c>
      <c r="B194" s="515">
        <v>13.1</v>
      </c>
      <c r="C194" s="511">
        <v>44089</v>
      </c>
      <c r="D194" s="513">
        <v>450</v>
      </c>
      <c r="E194" s="514"/>
      <c r="F194" s="514"/>
    </row>
    <row r="195" spans="1:6" s="512" customFormat="1" ht="21.5" hidden="1" thickBot="1">
      <c r="A195" s="511">
        <v>44096</v>
      </c>
      <c r="B195" s="515">
        <v>13.1</v>
      </c>
      <c r="C195" s="511">
        <v>44096</v>
      </c>
      <c r="D195" s="513">
        <v>450</v>
      </c>
      <c r="E195" s="514"/>
      <c r="F195" s="514"/>
    </row>
    <row r="196" spans="1:6" s="512" customFormat="1" ht="21.5" hidden="1" thickBot="1">
      <c r="A196" s="511">
        <v>44103</v>
      </c>
      <c r="B196" s="515">
        <v>13.1</v>
      </c>
      <c r="C196" s="511">
        <v>44103</v>
      </c>
      <c r="D196" s="513">
        <v>450</v>
      </c>
      <c r="E196" s="514"/>
      <c r="F196" s="514"/>
    </row>
    <row r="197" spans="1:6" s="512" customFormat="1" ht="21.5" hidden="1" thickBot="1">
      <c r="A197" s="511">
        <v>44110</v>
      </c>
      <c r="B197" s="515">
        <v>13.1</v>
      </c>
      <c r="C197" s="511">
        <v>44110</v>
      </c>
      <c r="D197" s="513">
        <v>450</v>
      </c>
      <c r="E197" s="514"/>
      <c r="F197" s="514"/>
    </row>
    <row r="198" spans="1:6" s="512" customFormat="1" ht="21.5" hidden="1" thickBot="1">
      <c r="A198" s="511">
        <v>44117</v>
      </c>
      <c r="B198" s="515">
        <v>13.1</v>
      </c>
      <c r="C198" s="511">
        <v>44117</v>
      </c>
      <c r="D198" s="513">
        <v>450</v>
      </c>
      <c r="E198" s="514"/>
      <c r="F198" s="514"/>
    </row>
    <row r="199" spans="1:6" s="512" customFormat="1" ht="21.5" hidden="1" thickBot="1">
      <c r="A199" s="511">
        <v>44124</v>
      </c>
      <c r="B199" s="515">
        <v>13.1</v>
      </c>
      <c r="C199" s="511">
        <v>44124</v>
      </c>
      <c r="D199" s="513">
        <v>450</v>
      </c>
      <c r="E199" s="514"/>
      <c r="F199" s="514"/>
    </row>
    <row r="200" spans="1:6" s="512" customFormat="1" ht="21.5" hidden="1" thickBot="1">
      <c r="A200" s="511">
        <v>44131</v>
      </c>
      <c r="B200" s="515">
        <v>13.2</v>
      </c>
      <c r="C200" s="511">
        <v>44131</v>
      </c>
      <c r="D200" s="513">
        <v>450</v>
      </c>
      <c r="E200" s="514"/>
      <c r="F200" s="514"/>
    </row>
    <row r="201" spans="1:6" s="512" customFormat="1" ht="21.5" hidden="1" thickBot="1">
      <c r="A201" s="511">
        <v>44138</v>
      </c>
      <c r="B201" s="515">
        <v>13.2</v>
      </c>
      <c r="C201" s="511">
        <v>44138</v>
      </c>
      <c r="D201" s="513">
        <v>450</v>
      </c>
      <c r="E201" s="514"/>
      <c r="F201" s="514"/>
    </row>
    <row r="202" spans="1:6" s="512" customFormat="1" ht="21.5" hidden="1" thickBot="1">
      <c r="A202" s="511">
        <v>44145</v>
      </c>
      <c r="B202" s="515">
        <v>13.3</v>
      </c>
      <c r="C202" s="511">
        <v>44145</v>
      </c>
      <c r="D202" s="513">
        <v>460</v>
      </c>
      <c r="E202" s="514"/>
      <c r="F202" s="514"/>
    </row>
    <row r="203" spans="1:6" s="512" customFormat="1" ht="21.5" hidden="1" thickBot="1">
      <c r="A203" s="511">
        <v>44152</v>
      </c>
      <c r="B203" s="515">
        <v>13.4</v>
      </c>
      <c r="C203" s="511">
        <v>44152</v>
      </c>
      <c r="D203" s="513">
        <v>470</v>
      </c>
      <c r="E203" s="514"/>
      <c r="F203" s="514"/>
    </row>
    <row r="204" spans="1:6" s="512" customFormat="1" ht="21.5" hidden="1" thickBot="1">
      <c r="A204" s="511">
        <v>44159</v>
      </c>
      <c r="B204" s="515">
        <v>13.4</v>
      </c>
      <c r="C204" s="511">
        <v>44159</v>
      </c>
      <c r="D204" s="513">
        <v>470</v>
      </c>
      <c r="E204" s="514"/>
      <c r="F204" s="514"/>
    </row>
    <row r="205" spans="1:6" s="512" customFormat="1" ht="21.5" hidden="1" thickBot="1">
      <c r="A205" s="511">
        <v>44166</v>
      </c>
      <c r="B205" s="515">
        <v>13.5</v>
      </c>
      <c r="C205" s="511">
        <v>44166</v>
      </c>
      <c r="D205" s="513">
        <v>475</v>
      </c>
      <c r="E205" s="514"/>
      <c r="F205" s="514"/>
    </row>
    <row r="206" spans="1:6" s="512" customFormat="1" ht="21.5" hidden="1" thickBot="1">
      <c r="A206" s="511">
        <v>44173</v>
      </c>
      <c r="B206" s="515">
        <v>13.5</v>
      </c>
      <c r="C206" s="511">
        <v>44173</v>
      </c>
      <c r="D206" s="513">
        <v>475</v>
      </c>
      <c r="E206" s="514"/>
      <c r="F206" s="514"/>
    </row>
    <row r="207" spans="1:6" s="512" customFormat="1" ht="21.5" hidden="1" thickBot="1">
      <c r="A207" s="511">
        <v>44180</v>
      </c>
      <c r="B207" s="515">
        <v>13.5</v>
      </c>
      <c r="C207" s="511">
        <v>44180</v>
      </c>
      <c r="D207" s="513">
        <v>475</v>
      </c>
      <c r="E207" s="514"/>
      <c r="F207" s="514"/>
    </row>
    <row r="208" spans="1:6" s="512" customFormat="1" ht="21.5" hidden="1" thickBot="1">
      <c r="A208" s="511">
        <v>44187</v>
      </c>
      <c r="B208" s="515">
        <v>13.5</v>
      </c>
      <c r="C208" s="511">
        <v>44187</v>
      </c>
      <c r="D208" s="513">
        <v>475</v>
      </c>
      <c r="E208" s="514"/>
      <c r="F208" s="514"/>
    </row>
    <row r="209" spans="1:6" s="512" customFormat="1" ht="21.5" hidden="1" thickBot="1">
      <c r="A209" s="511">
        <v>44194</v>
      </c>
      <c r="B209" s="515">
        <v>13.5</v>
      </c>
      <c r="C209" s="511">
        <v>44194</v>
      </c>
      <c r="D209" s="513">
        <v>475</v>
      </c>
      <c r="E209" s="514"/>
      <c r="F209" s="514"/>
    </row>
    <row r="210" spans="1:6" s="512" customFormat="1" ht="21.5" hidden="1" thickBot="1">
      <c r="A210" s="511">
        <v>44201</v>
      </c>
      <c r="B210" s="515">
        <v>13.5</v>
      </c>
      <c r="C210" s="511">
        <v>44201</v>
      </c>
      <c r="D210" s="513">
        <v>475</v>
      </c>
      <c r="E210" s="514"/>
      <c r="F210" s="514"/>
    </row>
    <row r="211" spans="1:6" s="512" customFormat="1" ht="21.5" hidden="1" thickBot="1">
      <c r="A211" s="511">
        <v>44208</v>
      </c>
      <c r="B211" s="515">
        <v>13.5</v>
      </c>
      <c r="C211" s="511">
        <v>44208</v>
      </c>
      <c r="D211" s="513">
        <v>475</v>
      </c>
      <c r="E211" s="514"/>
      <c r="F211" s="514"/>
    </row>
    <row r="212" spans="1:6" s="512" customFormat="1" ht="21.5" hidden="1" thickBot="1">
      <c r="A212" s="511">
        <v>44215</v>
      </c>
      <c r="B212" s="515">
        <v>13.5</v>
      </c>
      <c r="C212" s="511">
        <v>44215</v>
      </c>
      <c r="D212" s="513">
        <v>475</v>
      </c>
      <c r="E212" s="514"/>
      <c r="F212" s="514"/>
    </row>
    <row r="213" spans="1:6" s="512" customFormat="1" ht="21.5" hidden="1" thickBot="1">
      <c r="A213" s="511">
        <v>44222</v>
      </c>
      <c r="B213" s="515">
        <v>13.5</v>
      </c>
      <c r="C213" s="511">
        <v>44222</v>
      </c>
      <c r="D213" s="513">
        <v>475</v>
      </c>
      <c r="E213" s="514"/>
      <c r="F213" s="514"/>
    </row>
    <row r="214" spans="1:6" s="512" customFormat="1" ht="21.5" hidden="1" thickBot="1">
      <c r="A214" s="511">
        <v>44229</v>
      </c>
      <c r="B214" s="515">
        <v>13.5</v>
      </c>
      <c r="C214" s="511">
        <v>44229</v>
      </c>
      <c r="D214" s="513">
        <v>475</v>
      </c>
      <c r="E214" s="514"/>
      <c r="F214" s="514"/>
    </row>
    <row r="215" spans="1:6" s="512" customFormat="1" ht="21.5" hidden="1" thickBot="1">
      <c r="A215" s="511">
        <v>44236</v>
      </c>
      <c r="B215" s="515">
        <v>13.6</v>
      </c>
      <c r="C215" s="511">
        <v>44236</v>
      </c>
      <c r="D215" s="513">
        <v>480</v>
      </c>
      <c r="E215" s="514"/>
      <c r="F215" s="514"/>
    </row>
    <row r="216" spans="1:6" s="512" customFormat="1" ht="21.5" hidden="1" thickBot="1">
      <c r="A216" s="511">
        <v>44243</v>
      </c>
      <c r="B216" s="515">
        <v>13.6</v>
      </c>
      <c r="C216" s="511">
        <v>44243</v>
      </c>
      <c r="D216" s="513">
        <v>480</v>
      </c>
      <c r="E216" s="514"/>
      <c r="F216" s="514"/>
    </row>
    <row r="217" spans="1:6" s="512" customFormat="1" ht="21.5" hidden="1" thickBot="1">
      <c r="A217" s="511">
        <v>44250</v>
      </c>
      <c r="B217" s="515">
        <v>13.7</v>
      </c>
      <c r="C217" s="511">
        <v>44250</v>
      </c>
      <c r="D217" s="513">
        <v>485</v>
      </c>
      <c r="E217" s="514"/>
      <c r="F217" s="514"/>
    </row>
    <row r="218" spans="1:6" s="512" customFormat="1" ht="21.5" hidden="1" thickBot="1">
      <c r="A218" s="511">
        <v>44257</v>
      </c>
      <c r="B218" s="515">
        <v>13.7</v>
      </c>
      <c r="C218" s="511">
        <v>44257</v>
      </c>
      <c r="D218" s="513">
        <v>485</v>
      </c>
      <c r="E218" s="514"/>
      <c r="F218" s="514"/>
    </row>
    <row r="219" spans="1:6" s="512" customFormat="1" ht="21.5" hidden="1" thickBot="1">
      <c r="A219" s="511">
        <v>44264</v>
      </c>
      <c r="B219" s="515">
        <v>13.8</v>
      </c>
      <c r="C219" s="511">
        <v>44264</v>
      </c>
      <c r="D219" s="513">
        <v>485</v>
      </c>
      <c r="E219" s="514"/>
      <c r="F219" s="514"/>
    </row>
    <row r="220" spans="1:6" s="512" customFormat="1" ht="21.5" hidden="1" thickBot="1">
      <c r="A220" s="511">
        <v>44271</v>
      </c>
      <c r="B220" s="515">
        <v>13.8</v>
      </c>
      <c r="C220" s="511">
        <v>44271</v>
      </c>
      <c r="D220" s="513">
        <v>485</v>
      </c>
      <c r="E220" s="514"/>
      <c r="F220" s="514"/>
    </row>
    <row r="221" spans="1:6" s="512" customFormat="1" ht="21.5" hidden="1" thickBot="1">
      <c r="A221" s="511">
        <v>44278</v>
      </c>
      <c r="B221" s="515">
        <v>13.8</v>
      </c>
      <c r="C221" s="511">
        <v>44278</v>
      </c>
      <c r="D221" s="513">
        <v>485</v>
      </c>
      <c r="E221" s="514"/>
      <c r="F221" s="514"/>
    </row>
    <row r="222" spans="1:6" s="512" customFormat="1" ht="21.5" hidden="1" thickBot="1">
      <c r="A222" s="511">
        <v>44285</v>
      </c>
      <c r="B222" s="515">
        <v>13.9</v>
      </c>
      <c r="C222" s="511">
        <v>44285</v>
      </c>
      <c r="D222" s="513">
        <v>485</v>
      </c>
      <c r="E222" s="514"/>
      <c r="F222" s="514"/>
    </row>
    <row r="223" spans="1:6" s="512" customFormat="1" ht="21.5" hidden="1" thickBot="1">
      <c r="A223" s="511">
        <v>44292</v>
      </c>
      <c r="B223" s="515">
        <v>13.9</v>
      </c>
      <c r="C223" s="511">
        <v>44292</v>
      </c>
      <c r="D223" s="513">
        <v>485</v>
      </c>
      <c r="E223" s="514"/>
      <c r="F223" s="514"/>
    </row>
    <row r="224" spans="1:6" s="512" customFormat="1" ht="21.5" hidden="1" thickBot="1">
      <c r="A224" s="511">
        <v>44299</v>
      </c>
      <c r="B224" s="515">
        <v>13.9</v>
      </c>
      <c r="C224" s="511">
        <v>44299</v>
      </c>
      <c r="D224" s="513">
        <v>485</v>
      </c>
      <c r="E224" s="514"/>
      <c r="F224" s="514"/>
    </row>
    <row r="225" spans="1:6" s="512" customFormat="1" ht="21.5" hidden="1" thickBot="1">
      <c r="A225" s="511">
        <v>44306</v>
      </c>
      <c r="B225" s="515">
        <v>13.9</v>
      </c>
      <c r="C225" s="511">
        <v>44306</v>
      </c>
      <c r="D225" s="513">
        <v>485</v>
      </c>
      <c r="E225" s="514"/>
      <c r="F225" s="514"/>
    </row>
    <row r="226" spans="1:6" s="512" customFormat="1" ht="21.5" hidden="1" thickBot="1">
      <c r="A226" s="511">
        <v>44313</v>
      </c>
      <c r="B226" s="515">
        <v>13.95</v>
      </c>
      <c r="C226" s="511">
        <v>44313</v>
      </c>
      <c r="D226" s="513">
        <v>485</v>
      </c>
      <c r="E226" s="514"/>
      <c r="F226" s="514"/>
    </row>
    <row r="227" spans="1:6" s="512" customFormat="1" ht="21.5" hidden="1" thickBot="1">
      <c r="A227" s="511">
        <v>44320</v>
      </c>
      <c r="B227" s="515">
        <v>14</v>
      </c>
      <c r="C227" s="511">
        <v>44320</v>
      </c>
      <c r="D227" s="513">
        <v>485</v>
      </c>
      <c r="E227" s="514"/>
      <c r="F227" s="514"/>
    </row>
    <row r="228" spans="1:6" s="512" customFormat="1" ht="21.5" hidden="1" thickBot="1">
      <c r="A228" s="511">
        <v>44327</v>
      </c>
      <c r="B228" s="515">
        <v>14</v>
      </c>
      <c r="C228" s="511">
        <v>44327</v>
      </c>
      <c r="D228" s="513">
        <v>485</v>
      </c>
      <c r="E228" s="514"/>
      <c r="F228" s="514"/>
    </row>
    <row r="229" spans="1:6" s="512" customFormat="1" ht="21.5" hidden="1" thickBot="1">
      <c r="A229" s="511">
        <v>44334</v>
      </c>
      <c r="B229" s="515">
        <v>14</v>
      </c>
      <c r="C229" s="511">
        <v>44334</v>
      </c>
      <c r="D229" s="513">
        <v>485</v>
      </c>
      <c r="E229" s="514"/>
      <c r="F229" s="514"/>
    </row>
    <row r="230" spans="1:6" s="512" customFormat="1" ht="21.5" hidden="1" thickBot="1">
      <c r="A230" s="511">
        <v>44341</v>
      </c>
      <c r="B230" s="515">
        <v>14</v>
      </c>
      <c r="C230" s="511">
        <v>44341</v>
      </c>
      <c r="D230" s="513">
        <v>485</v>
      </c>
      <c r="E230" s="514"/>
      <c r="F230" s="514"/>
    </row>
    <row r="231" spans="1:6" s="512" customFormat="1" ht="21.5" hidden="1" thickBot="1">
      <c r="A231" s="511">
        <v>44348</v>
      </c>
      <c r="B231" s="515">
        <v>14</v>
      </c>
      <c r="C231" s="511">
        <v>44348</v>
      </c>
      <c r="D231" s="513">
        <v>485</v>
      </c>
      <c r="E231" s="514"/>
      <c r="F231" s="514"/>
    </row>
    <row r="232" spans="1:6" s="512" customFormat="1" ht="21.5" hidden="1" thickBot="1">
      <c r="A232" s="511">
        <v>44355</v>
      </c>
      <c r="B232" s="515">
        <v>14</v>
      </c>
      <c r="C232" s="511">
        <v>44355</v>
      </c>
      <c r="D232" s="513">
        <v>485</v>
      </c>
      <c r="E232" s="514"/>
      <c r="F232" s="514"/>
    </row>
    <row r="233" spans="1:6" s="512" customFormat="1" ht="21.5" hidden="1" thickBot="1">
      <c r="A233" s="511">
        <v>44362</v>
      </c>
      <c r="B233" s="515">
        <v>14</v>
      </c>
      <c r="C233" s="511">
        <v>44362</v>
      </c>
      <c r="D233" s="513">
        <v>485</v>
      </c>
      <c r="E233" s="514"/>
      <c r="F233" s="514"/>
    </row>
    <row r="234" spans="1:6" s="512" customFormat="1" ht="21.5" hidden="1" thickBot="1">
      <c r="A234" s="511">
        <v>44369</v>
      </c>
      <c r="B234" s="515">
        <v>14</v>
      </c>
      <c r="C234" s="511">
        <v>44369</v>
      </c>
      <c r="D234" s="513">
        <v>485</v>
      </c>
      <c r="E234" s="514"/>
      <c r="F234" s="514"/>
    </row>
    <row r="235" spans="1:6" s="512" customFormat="1" ht="21.5" hidden="1" thickBot="1">
      <c r="A235" s="511">
        <v>44376</v>
      </c>
      <c r="B235" s="515">
        <v>14</v>
      </c>
      <c r="C235" s="511">
        <v>44376</v>
      </c>
      <c r="D235" s="513">
        <v>485</v>
      </c>
      <c r="E235" s="514"/>
      <c r="F235" s="514"/>
    </row>
    <row r="236" spans="1:6" s="512" customFormat="1" ht="21.5" hidden="1" thickBot="1">
      <c r="A236" s="511">
        <v>44383</v>
      </c>
      <c r="B236" s="515">
        <v>14</v>
      </c>
      <c r="C236" s="511">
        <v>44383</v>
      </c>
      <c r="D236" s="513">
        <v>485</v>
      </c>
      <c r="E236" s="514"/>
      <c r="F236" s="514"/>
    </row>
    <row r="237" spans="1:6" s="512" customFormat="1" ht="21.5" hidden="1" thickBot="1">
      <c r="A237" s="511">
        <v>44390</v>
      </c>
      <c r="B237" s="515">
        <v>14.1</v>
      </c>
      <c r="C237" s="511">
        <v>44390</v>
      </c>
      <c r="D237" s="513">
        <v>485</v>
      </c>
      <c r="E237" s="514"/>
      <c r="F237" s="514"/>
    </row>
    <row r="238" spans="1:6" s="512" customFormat="1" ht="21.5" hidden="1" thickBot="1">
      <c r="A238" s="511">
        <v>44397</v>
      </c>
      <c r="B238" s="515">
        <v>14.1</v>
      </c>
      <c r="C238" s="511">
        <v>44397</v>
      </c>
      <c r="D238" s="513">
        <v>485</v>
      </c>
      <c r="E238" s="514"/>
      <c r="F238" s="514"/>
    </row>
    <row r="239" spans="1:6" s="512" customFormat="1" ht="21.5" hidden="1" thickBot="1">
      <c r="A239" s="511">
        <v>44404</v>
      </c>
      <c r="B239" s="515">
        <v>14.1</v>
      </c>
      <c r="C239" s="511">
        <v>44404</v>
      </c>
      <c r="D239" s="513">
        <v>485</v>
      </c>
      <c r="E239" s="514"/>
      <c r="F239" s="514"/>
    </row>
    <row r="240" spans="1:6" s="512" customFormat="1" ht="21.5" hidden="1" thickBot="1">
      <c r="A240" s="511">
        <v>44411</v>
      </c>
      <c r="B240" s="515">
        <v>14.1</v>
      </c>
      <c r="C240" s="511">
        <v>44411</v>
      </c>
      <c r="D240" s="513">
        <v>480</v>
      </c>
      <c r="E240" s="514"/>
      <c r="F240" s="514"/>
    </row>
    <row r="241" spans="1:6" s="512" customFormat="1" ht="21.5" hidden="1" thickBot="1">
      <c r="A241" s="511">
        <v>44418</v>
      </c>
      <c r="B241" s="515">
        <v>14.1</v>
      </c>
      <c r="C241" s="511">
        <v>44418</v>
      </c>
      <c r="D241" s="513">
        <v>480</v>
      </c>
      <c r="E241" s="514"/>
      <c r="F241" s="514"/>
    </row>
    <row r="242" spans="1:6" s="512" customFormat="1" ht="21.5" hidden="1" thickBot="1">
      <c r="A242" s="511">
        <v>44425</v>
      </c>
      <c r="B242" s="515">
        <v>14.1</v>
      </c>
      <c r="C242" s="511">
        <v>44425</v>
      </c>
      <c r="D242" s="513">
        <v>480</v>
      </c>
      <c r="E242" s="514"/>
      <c r="F242" s="514"/>
    </row>
    <row r="243" spans="1:6" s="512" customFormat="1" ht="21.5" hidden="1" thickBot="1">
      <c r="A243" s="511">
        <v>44432</v>
      </c>
      <c r="B243" s="515">
        <v>14.1</v>
      </c>
      <c r="C243" s="511">
        <v>44432</v>
      </c>
      <c r="D243" s="513">
        <v>480</v>
      </c>
      <c r="E243" s="514"/>
      <c r="F243" s="514"/>
    </row>
    <row r="244" spans="1:6" s="512" customFormat="1" ht="21.5" hidden="1" thickBot="1">
      <c r="A244" s="511">
        <v>44439</v>
      </c>
      <c r="B244" s="515">
        <v>14.1</v>
      </c>
      <c r="C244" s="511">
        <v>44439</v>
      </c>
      <c r="D244" s="513">
        <v>480</v>
      </c>
      <c r="E244" s="514"/>
      <c r="F244" s="514"/>
    </row>
    <row r="245" spans="1:6" s="512" customFormat="1" ht="21.5" hidden="1" thickBot="1">
      <c r="A245" s="511">
        <v>44446</v>
      </c>
      <c r="B245" s="515">
        <v>14.1</v>
      </c>
      <c r="C245" s="511">
        <v>44446</v>
      </c>
      <c r="D245" s="513">
        <v>480</v>
      </c>
      <c r="E245" s="514"/>
      <c r="F245" s="514"/>
    </row>
    <row r="246" spans="1:6" s="512" customFormat="1" ht="21.5" hidden="1" thickBot="1">
      <c r="A246" s="511">
        <v>44453</v>
      </c>
      <c r="B246" s="515">
        <v>14.2</v>
      </c>
      <c r="C246" s="511">
        <v>44453</v>
      </c>
      <c r="D246" s="513">
        <v>480</v>
      </c>
      <c r="E246" s="514"/>
      <c r="F246" s="514"/>
    </row>
    <row r="247" spans="1:6" s="512" customFormat="1" ht="21.5" hidden="1" thickBot="1">
      <c r="A247" s="511">
        <v>44460</v>
      </c>
      <c r="B247" s="515">
        <v>14.3</v>
      </c>
      <c r="C247" s="511">
        <v>44460</v>
      </c>
      <c r="D247" s="513">
        <v>480</v>
      </c>
      <c r="E247" s="514"/>
      <c r="F247" s="514"/>
    </row>
    <row r="248" spans="1:6" s="512" customFormat="1" ht="21.5" hidden="1" thickBot="1">
      <c r="A248" s="511">
        <v>44467</v>
      </c>
      <c r="B248" s="515">
        <v>14.3</v>
      </c>
      <c r="C248" s="511">
        <v>44467</v>
      </c>
      <c r="D248" s="513">
        <v>480</v>
      </c>
      <c r="E248" s="514"/>
      <c r="F248" s="514"/>
    </row>
    <row r="249" spans="1:6" s="512" customFormat="1" ht="21.5" hidden="1" thickBot="1">
      <c r="A249" s="511">
        <v>44474</v>
      </c>
      <c r="B249" s="515">
        <v>14.4</v>
      </c>
      <c r="C249" s="511">
        <v>44474</v>
      </c>
      <c r="D249" s="513">
        <v>480</v>
      </c>
      <c r="E249" s="514"/>
      <c r="F249" s="514"/>
    </row>
    <row r="250" spans="1:6" s="512" customFormat="1" ht="21.5" hidden="1" thickBot="1">
      <c r="A250" s="511">
        <v>44481</v>
      </c>
      <c r="B250" s="515">
        <v>14.4</v>
      </c>
      <c r="C250" s="511">
        <v>44481</v>
      </c>
      <c r="D250" s="513">
        <v>480</v>
      </c>
      <c r="E250" s="514"/>
      <c r="F250" s="514"/>
    </row>
    <row r="251" spans="1:6" s="512" customFormat="1" ht="21.5" hidden="1" thickBot="1">
      <c r="A251" s="511">
        <v>44488</v>
      </c>
      <c r="B251" s="515">
        <v>14.5</v>
      </c>
      <c r="C251" s="511">
        <v>44488</v>
      </c>
      <c r="D251" s="513">
        <v>480</v>
      </c>
      <c r="E251" s="514"/>
      <c r="F251" s="514"/>
    </row>
    <row r="252" spans="1:6" s="512" customFormat="1" ht="21.5" hidden="1" thickBot="1">
      <c r="A252" s="511">
        <v>44495</v>
      </c>
      <c r="B252" s="515">
        <v>14.5</v>
      </c>
      <c r="C252" s="511">
        <v>44495</v>
      </c>
      <c r="D252" s="513">
        <v>480</v>
      </c>
      <c r="E252" s="514"/>
      <c r="F252" s="514"/>
    </row>
    <row r="253" spans="1:6" s="512" customFormat="1" ht="21.5" hidden="1" thickBot="1">
      <c r="A253" s="511">
        <v>44502</v>
      </c>
      <c r="B253" s="515">
        <v>14.6</v>
      </c>
      <c r="C253" s="511">
        <v>44502</v>
      </c>
      <c r="D253" s="513">
        <v>480</v>
      </c>
      <c r="E253" s="514"/>
      <c r="F253" s="514"/>
    </row>
    <row r="254" spans="1:6" s="512" customFormat="1" ht="21.5" hidden="1" thickBot="1">
      <c r="A254" s="511">
        <v>44509</v>
      </c>
      <c r="B254" s="515">
        <v>14.7</v>
      </c>
      <c r="C254" s="511">
        <v>44509</v>
      </c>
      <c r="D254" s="513">
        <v>485</v>
      </c>
      <c r="E254" s="514"/>
      <c r="F254" s="514"/>
    </row>
    <row r="255" spans="1:6" s="512" customFormat="1" ht="21.5" hidden="1" thickBot="1">
      <c r="A255" s="511">
        <v>44516</v>
      </c>
      <c r="B255" s="515">
        <v>14.9</v>
      </c>
      <c r="C255" s="511">
        <v>44516</v>
      </c>
      <c r="D255" s="513">
        <v>490</v>
      </c>
      <c r="E255" s="514"/>
      <c r="F255" s="514"/>
    </row>
    <row r="256" spans="1:6" s="512" customFormat="1" ht="21.5" hidden="1" thickBot="1">
      <c r="A256" s="511">
        <v>44523</v>
      </c>
      <c r="B256" s="515">
        <v>15</v>
      </c>
      <c r="C256" s="511">
        <v>44523</v>
      </c>
      <c r="D256" s="513">
        <v>490</v>
      </c>
      <c r="E256" s="514"/>
      <c r="F256" s="514"/>
    </row>
    <row r="257" spans="1:7" s="512" customFormat="1" ht="21.5" hidden="1" thickBot="1">
      <c r="A257" s="511">
        <v>44530</v>
      </c>
      <c r="B257" s="515">
        <v>15.1</v>
      </c>
      <c r="C257" s="511">
        <v>44530</v>
      </c>
      <c r="D257" s="513">
        <v>490</v>
      </c>
      <c r="E257" s="514"/>
      <c r="F257" s="514"/>
    </row>
    <row r="258" spans="1:7" s="512" customFormat="1" ht="21.5" hidden="1" thickBot="1">
      <c r="A258" s="511">
        <v>44530</v>
      </c>
      <c r="B258" s="515">
        <v>15.1</v>
      </c>
      <c r="C258" s="511">
        <v>44530</v>
      </c>
      <c r="D258" s="513">
        <v>490</v>
      </c>
      <c r="E258" s="514"/>
      <c r="F258" s="514"/>
    </row>
    <row r="259" spans="1:7" s="512" customFormat="1" ht="21.5" hidden="1" thickBot="1">
      <c r="A259" s="511">
        <v>44537</v>
      </c>
      <c r="B259" s="515">
        <v>15.1</v>
      </c>
      <c r="C259" s="511">
        <v>44537</v>
      </c>
      <c r="D259" s="513">
        <v>490</v>
      </c>
      <c r="E259" s="514"/>
      <c r="F259" s="514"/>
    </row>
    <row r="260" spans="1:7" s="512" customFormat="1" ht="21.5" hidden="1" thickBot="1">
      <c r="A260" s="511">
        <v>44544</v>
      </c>
      <c r="B260" s="515">
        <v>15.1</v>
      </c>
      <c r="C260" s="511">
        <v>44544</v>
      </c>
      <c r="D260" s="513">
        <v>490</v>
      </c>
      <c r="E260" s="514"/>
      <c r="F260" s="514"/>
    </row>
    <row r="261" spans="1:7" s="512" customFormat="1" ht="21.5" hidden="1" thickBot="1">
      <c r="A261" s="511">
        <v>44551</v>
      </c>
      <c r="B261" s="515">
        <v>15.1</v>
      </c>
      <c r="C261" s="511">
        <v>44551</v>
      </c>
      <c r="D261" s="513">
        <v>490</v>
      </c>
      <c r="E261" s="514"/>
      <c r="F261" s="514"/>
    </row>
    <row r="262" spans="1:7" s="512" customFormat="1" ht="21.5" hidden="1" thickBot="1">
      <c r="A262" s="511">
        <v>44558</v>
      </c>
      <c r="B262" s="515">
        <v>15.1</v>
      </c>
      <c r="C262" s="511">
        <v>44558</v>
      </c>
      <c r="D262" s="513">
        <v>490</v>
      </c>
      <c r="E262" s="514"/>
      <c r="F262" s="514"/>
    </row>
    <row r="263" spans="1:7" s="512" customFormat="1" ht="21.5" thickBot="1">
      <c r="A263" s="511">
        <v>44565</v>
      </c>
      <c r="B263" s="515">
        <v>15.1</v>
      </c>
      <c r="C263" s="511">
        <v>44565</v>
      </c>
      <c r="D263" s="513">
        <v>490</v>
      </c>
      <c r="E263" s="624">
        <v>520</v>
      </c>
      <c r="F263" s="624">
        <v>540</v>
      </c>
      <c r="G263" s="517"/>
    </row>
    <row r="264" spans="1:7" s="512" customFormat="1" ht="21.5" thickBot="1">
      <c r="A264" s="511">
        <v>44572</v>
      </c>
      <c r="B264" s="515">
        <v>15.1</v>
      </c>
      <c r="C264" s="511">
        <v>44572</v>
      </c>
      <c r="D264" s="513">
        <v>490</v>
      </c>
      <c r="E264" s="625"/>
      <c r="F264" s="625"/>
    </row>
    <row r="265" spans="1:7" s="512" customFormat="1" ht="21.5" thickBot="1">
      <c r="A265" s="511">
        <v>44579</v>
      </c>
      <c r="B265" s="515">
        <v>15.1</v>
      </c>
      <c r="C265" s="511">
        <v>44579</v>
      </c>
      <c r="D265" s="513">
        <v>490</v>
      </c>
      <c r="E265" s="625"/>
      <c r="F265" s="625"/>
    </row>
    <row r="266" spans="1:7" s="512" customFormat="1" ht="21.5" thickBot="1">
      <c r="A266" s="511">
        <v>44586</v>
      </c>
      <c r="B266" s="515">
        <v>15.1</v>
      </c>
      <c r="C266" s="511">
        <v>44586</v>
      </c>
      <c r="D266" s="513">
        <v>490</v>
      </c>
      <c r="E266" s="625"/>
      <c r="F266" s="625"/>
    </row>
    <row r="267" spans="1:7" s="512" customFormat="1" ht="21.5" thickBot="1">
      <c r="A267" s="511">
        <v>44593</v>
      </c>
      <c r="B267" s="515">
        <v>15.1</v>
      </c>
      <c r="C267" s="511">
        <v>44593</v>
      </c>
      <c r="D267" s="513">
        <v>490</v>
      </c>
      <c r="E267" s="625"/>
      <c r="F267" s="625"/>
    </row>
    <row r="268" spans="1:7" s="512" customFormat="1" ht="21.5" thickBot="1">
      <c r="A268" s="511">
        <v>44600</v>
      </c>
      <c r="B268" s="515">
        <v>15.1</v>
      </c>
      <c r="C268" s="511">
        <v>44600</v>
      </c>
      <c r="D268" s="513">
        <v>490</v>
      </c>
      <c r="E268" s="625"/>
      <c r="F268" s="625"/>
    </row>
    <row r="269" spans="1:7" s="512" customFormat="1" ht="21.5" thickBot="1">
      <c r="A269" s="511">
        <v>44607</v>
      </c>
      <c r="B269" s="515">
        <v>15.1</v>
      </c>
      <c r="C269" s="511">
        <v>44607</v>
      </c>
      <c r="D269" s="513">
        <v>495</v>
      </c>
      <c r="E269" s="625"/>
      <c r="F269" s="625"/>
    </row>
    <row r="270" spans="1:7" s="512" customFormat="1" ht="21.5" thickBot="1">
      <c r="A270" s="511">
        <v>44614</v>
      </c>
      <c r="B270" s="515">
        <v>15.1</v>
      </c>
      <c r="C270" s="511">
        <v>44614</v>
      </c>
      <c r="D270" s="513">
        <v>495</v>
      </c>
      <c r="E270" s="625"/>
      <c r="F270" s="625"/>
    </row>
    <row r="271" spans="1:7" s="512" customFormat="1" ht="21.5" thickBot="1">
      <c r="A271" s="511">
        <v>44621</v>
      </c>
      <c r="B271" s="515">
        <v>15.1</v>
      </c>
      <c r="C271" s="511">
        <v>44621</v>
      </c>
      <c r="D271" s="513">
        <v>495</v>
      </c>
      <c r="E271" s="625"/>
      <c r="F271" s="625"/>
    </row>
    <row r="272" spans="1:7" s="512" customFormat="1" ht="21.5" thickBot="1">
      <c r="A272" s="511">
        <v>44628</v>
      </c>
      <c r="B272" s="515">
        <v>15.15</v>
      </c>
      <c r="C272" s="511">
        <v>44628</v>
      </c>
      <c r="D272" s="513">
        <v>495</v>
      </c>
      <c r="E272" s="625"/>
      <c r="F272" s="625"/>
    </row>
    <row r="273" spans="1:6" s="512" customFormat="1" ht="21.5" thickBot="1">
      <c r="A273" s="511">
        <v>44635</v>
      </c>
      <c r="B273" s="515">
        <v>15.2</v>
      </c>
      <c r="C273" s="511">
        <v>44635</v>
      </c>
      <c r="D273" s="513">
        <v>495</v>
      </c>
      <c r="E273" s="625"/>
      <c r="F273" s="625"/>
    </row>
    <row r="274" spans="1:6" s="512" customFormat="1" ht="21.5" thickBot="1">
      <c r="A274" s="511">
        <v>44642</v>
      </c>
      <c r="B274" s="515">
        <v>15.25</v>
      </c>
      <c r="C274" s="511">
        <v>44642</v>
      </c>
      <c r="D274" s="513">
        <v>495</v>
      </c>
      <c r="E274" s="625"/>
      <c r="F274" s="625"/>
    </row>
    <row r="275" spans="1:6" s="512" customFormat="1" ht="21.5" thickBot="1">
      <c r="A275" s="511">
        <v>44649</v>
      </c>
      <c r="B275" s="515">
        <v>15.35</v>
      </c>
      <c r="C275" s="511">
        <v>44649</v>
      </c>
      <c r="D275" s="513">
        <v>495</v>
      </c>
      <c r="E275" s="626"/>
      <c r="F275" s="626"/>
    </row>
    <row r="276" spans="1:6" s="512" customFormat="1" ht="21.5" thickBot="1">
      <c r="A276" s="511">
        <v>44656</v>
      </c>
      <c r="B276" s="515">
        <v>15.5</v>
      </c>
      <c r="C276" s="511">
        <v>44656</v>
      </c>
      <c r="D276" s="513">
        <v>500</v>
      </c>
      <c r="E276" s="624">
        <v>530</v>
      </c>
      <c r="F276" s="624">
        <v>560</v>
      </c>
    </row>
    <row r="277" spans="1:6" s="512" customFormat="1" ht="21.5" thickBot="1">
      <c r="A277" s="511">
        <v>44663</v>
      </c>
      <c r="B277" s="515">
        <v>15.6</v>
      </c>
      <c r="C277" s="511">
        <v>44663</v>
      </c>
      <c r="D277" s="513">
        <v>500</v>
      </c>
      <c r="E277" s="625"/>
      <c r="F277" s="625"/>
    </row>
    <row r="278" spans="1:6" s="512" customFormat="1" ht="21.5" thickBot="1">
      <c r="A278" s="511">
        <v>44670</v>
      </c>
      <c r="B278" s="515">
        <v>15.65</v>
      </c>
      <c r="C278" s="511">
        <v>44670</v>
      </c>
      <c r="D278" s="513">
        <v>505</v>
      </c>
      <c r="E278" s="625"/>
      <c r="F278" s="625"/>
    </row>
    <row r="279" spans="1:6" s="512" customFormat="1" ht="21.5" thickBot="1">
      <c r="A279" s="511">
        <v>44677</v>
      </c>
      <c r="B279" s="515">
        <v>16.100000000000001</v>
      </c>
      <c r="C279" s="511">
        <v>44677</v>
      </c>
      <c r="D279" s="513">
        <v>510</v>
      </c>
      <c r="E279" s="625"/>
      <c r="F279" s="625"/>
    </row>
    <row r="280" spans="1:6" s="512" customFormat="1" ht="21.5" thickBot="1">
      <c r="A280" s="511">
        <v>44684</v>
      </c>
      <c r="B280" s="515">
        <v>16.5</v>
      </c>
      <c r="C280" s="511">
        <v>44684</v>
      </c>
      <c r="D280" s="513">
        <v>515</v>
      </c>
      <c r="E280" s="625"/>
      <c r="F280" s="625"/>
    </row>
    <row r="281" spans="1:6" s="512" customFormat="1" ht="21.5" thickBot="1">
      <c r="A281" s="511">
        <v>44691</v>
      </c>
      <c r="B281" s="515">
        <v>16.8</v>
      </c>
      <c r="C281" s="511">
        <v>44691</v>
      </c>
      <c r="D281" s="513">
        <v>520</v>
      </c>
      <c r="E281" s="625"/>
      <c r="F281" s="625"/>
    </row>
    <row r="282" spans="1:6" s="512" customFormat="1" ht="21.5" thickBot="1">
      <c r="A282" s="511">
        <v>44698</v>
      </c>
      <c r="B282" s="515">
        <v>17</v>
      </c>
      <c r="C282" s="511">
        <v>44698</v>
      </c>
      <c r="D282" s="513">
        <v>525</v>
      </c>
      <c r="E282" s="625"/>
      <c r="F282" s="625"/>
    </row>
    <row r="283" spans="1:6" s="512" customFormat="1" ht="21.5" thickBot="1">
      <c r="A283" s="511">
        <v>44705</v>
      </c>
      <c r="B283" s="515">
        <v>17.3</v>
      </c>
      <c r="C283" s="511">
        <v>44705</v>
      </c>
      <c r="D283" s="513">
        <v>535</v>
      </c>
      <c r="E283" s="625"/>
      <c r="F283" s="625"/>
    </row>
    <row r="284" spans="1:6" s="512" customFormat="1" ht="21.5" thickBot="1">
      <c r="A284" s="511">
        <v>44712</v>
      </c>
      <c r="B284" s="515">
        <v>17.350000000000001</v>
      </c>
      <c r="C284" s="511">
        <v>44712</v>
      </c>
      <c r="D284" s="513">
        <v>540</v>
      </c>
      <c r="E284" s="625"/>
      <c r="F284" s="625"/>
    </row>
    <row r="285" spans="1:6" s="512" customFormat="1" ht="21.5" thickBot="1">
      <c r="A285" s="511">
        <v>44719</v>
      </c>
      <c r="B285" s="515">
        <v>17.399999999999999</v>
      </c>
      <c r="C285" s="511">
        <v>44719</v>
      </c>
      <c r="D285" s="513">
        <v>540</v>
      </c>
      <c r="E285" s="625"/>
      <c r="F285" s="625"/>
    </row>
    <row r="286" spans="1:6" s="512" customFormat="1" ht="21.5" thickBot="1">
      <c r="A286" s="511">
        <v>44726</v>
      </c>
      <c r="B286" s="515">
        <v>17.5</v>
      </c>
      <c r="C286" s="511">
        <v>44726</v>
      </c>
      <c r="D286" s="513">
        <v>540</v>
      </c>
      <c r="E286" s="625"/>
      <c r="F286" s="625"/>
    </row>
    <row r="287" spans="1:6" s="512" customFormat="1" ht="21.5" thickBot="1">
      <c r="A287" s="511">
        <v>44733</v>
      </c>
      <c r="B287" s="515">
        <v>17.5</v>
      </c>
      <c r="C287" s="511">
        <v>44733</v>
      </c>
      <c r="D287" s="513">
        <v>540</v>
      </c>
      <c r="E287" s="625"/>
      <c r="F287" s="625"/>
    </row>
    <row r="288" spans="1:6" s="512" customFormat="1" ht="21.5" thickBot="1">
      <c r="A288" s="511">
        <v>44740</v>
      </c>
      <c r="B288" s="515">
        <v>17.5</v>
      </c>
      <c r="C288" s="511">
        <v>44740</v>
      </c>
      <c r="D288" s="513">
        <v>540</v>
      </c>
      <c r="E288" s="626"/>
      <c r="F288" s="626"/>
    </row>
    <row r="289" spans="1:6" s="512" customFormat="1" ht="21.5" thickBot="1">
      <c r="A289" s="511">
        <v>44747</v>
      </c>
      <c r="B289" s="515">
        <v>17.5</v>
      </c>
      <c r="C289" s="511">
        <v>44747</v>
      </c>
      <c r="D289" s="513">
        <v>535</v>
      </c>
      <c r="E289" s="624">
        <v>540</v>
      </c>
      <c r="F289" s="624">
        <v>580</v>
      </c>
    </row>
    <row r="290" spans="1:6" s="512" customFormat="1" ht="21.5" thickBot="1">
      <c r="A290" s="511">
        <v>44754</v>
      </c>
      <c r="B290" s="515">
        <v>17.5</v>
      </c>
      <c r="C290" s="511">
        <v>44754</v>
      </c>
      <c r="D290" s="513">
        <v>530</v>
      </c>
      <c r="E290" s="625"/>
      <c r="F290" s="625"/>
    </row>
    <row r="291" spans="1:6" s="512" customFormat="1" ht="21.5" thickBot="1">
      <c r="A291" s="511">
        <v>44761</v>
      </c>
      <c r="B291" s="515">
        <v>17.5</v>
      </c>
      <c r="C291" s="511">
        <v>44761</v>
      </c>
      <c r="D291" s="513">
        <v>525</v>
      </c>
      <c r="E291" s="625"/>
      <c r="F291" s="625"/>
    </row>
    <row r="292" spans="1:6" s="512" customFormat="1" ht="21.5" thickBot="1">
      <c r="A292" s="511">
        <v>44768</v>
      </c>
      <c r="B292" s="515">
        <v>17.399999999999999</v>
      </c>
      <c r="C292" s="511">
        <v>44768</v>
      </c>
      <c r="D292" s="513">
        <v>520</v>
      </c>
      <c r="E292" s="625"/>
      <c r="F292" s="625"/>
    </row>
    <row r="293" spans="1:6" s="512" customFormat="1" ht="21.5" thickBot="1">
      <c r="A293" s="511">
        <v>44775</v>
      </c>
      <c r="B293" s="515">
        <v>17.3</v>
      </c>
      <c r="C293" s="511">
        <v>44775</v>
      </c>
      <c r="D293" s="513">
        <v>520</v>
      </c>
      <c r="E293" s="625"/>
      <c r="F293" s="625"/>
    </row>
    <row r="294" spans="1:6" s="512" customFormat="1" ht="21.5" thickBot="1">
      <c r="A294" s="511">
        <v>44782</v>
      </c>
      <c r="B294" s="515">
        <v>17.2</v>
      </c>
      <c r="C294" s="511">
        <v>44782</v>
      </c>
      <c r="D294" s="513">
        <v>520</v>
      </c>
      <c r="E294" s="625"/>
      <c r="F294" s="625"/>
    </row>
    <row r="295" spans="1:6" s="512" customFormat="1" ht="21.5" thickBot="1">
      <c r="A295" s="511">
        <v>44789</v>
      </c>
      <c r="B295" s="515">
        <v>17.2</v>
      </c>
      <c r="C295" s="511">
        <v>44789</v>
      </c>
      <c r="D295" s="513">
        <v>520</v>
      </c>
      <c r="E295" s="625"/>
      <c r="F295" s="625"/>
    </row>
    <row r="296" spans="1:6" s="512" customFormat="1" ht="21.5" thickBot="1">
      <c r="A296" s="511">
        <v>44796</v>
      </c>
      <c r="B296" s="515">
        <v>17.2</v>
      </c>
      <c r="C296" s="511">
        <v>44796</v>
      </c>
      <c r="D296" s="513">
        <v>520</v>
      </c>
      <c r="E296" s="625"/>
      <c r="F296" s="625"/>
    </row>
    <row r="297" spans="1:6" s="512" customFormat="1" ht="21.5" thickBot="1">
      <c r="A297" s="511">
        <v>44803</v>
      </c>
      <c r="B297" s="515">
        <v>17.2</v>
      </c>
      <c r="C297" s="511">
        <v>44803</v>
      </c>
      <c r="D297" s="513">
        <v>515</v>
      </c>
      <c r="E297" s="625"/>
      <c r="F297" s="625"/>
    </row>
    <row r="298" spans="1:6" s="512" customFormat="1" ht="21.5" thickBot="1">
      <c r="A298" s="511">
        <v>44810</v>
      </c>
      <c r="B298" s="515">
        <v>17.100000000000001</v>
      </c>
      <c r="C298" s="511">
        <v>44810</v>
      </c>
      <c r="D298" s="513">
        <v>510</v>
      </c>
      <c r="E298" s="625"/>
      <c r="F298" s="625"/>
    </row>
    <row r="299" spans="1:6" s="512" customFormat="1" ht="21.5" thickBot="1">
      <c r="A299" s="511">
        <v>44817</v>
      </c>
      <c r="B299" s="515">
        <v>17.100000000000001</v>
      </c>
      <c r="C299" s="511">
        <v>44817</v>
      </c>
      <c r="D299" s="513">
        <v>510</v>
      </c>
      <c r="E299" s="625"/>
      <c r="F299" s="625"/>
    </row>
    <row r="300" spans="1:6" s="512" customFormat="1" ht="21.5" thickBot="1">
      <c r="A300" s="511">
        <v>44824</v>
      </c>
      <c r="B300" s="515">
        <v>17.100000000000001</v>
      </c>
      <c r="C300" s="511">
        <v>44824</v>
      </c>
      <c r="D300" s="513">
        <v>510</v>
      </c>
      <c r="E300" s="625"/>
      <c r="F300" s="625"/>
    </row>
    <row r="301" spans="1:6" s="512" customFormat="1" ht="21.5" thickBot="1">
      <c r="A301" s="511">
        <v>44831</v>
      </c>
      <c r="B301" s="515">
        <v>17</v>
      </c>
      <c r="C301" s="511">
        <v>44831</v>
      </c>
      <c r="D301" s="513">
        <v>500</v>
      </c>
      <c r="E301" s="626"/>
      <c r="F301" s="626"/>
    </row>
    <row r="302" spans="1:6" s="512" customFormat="1" ht="21.5" thickBot="1">
      <c r="A302" s="511">
        <v>44838</v>
      </c>
      <c r="B302" s="515">
        <v>17</v>
      </c>
      <c r="C302" s="511">
        <v>44838</v>
      </c>
      <c r="D302" s="513">
        <v>500</v>
      </c>
      <c r="E302" s="624">
        <v>550</v>
      </c>
      <c r="F302" s="624">
        <v>590</v>
      </c>
    </row>
    <row r="303" spans="1:6" s="512" customFormat="1" ht="21.5" thickBot="1">
      <c r="A303" s="511">
        <v>44845</v>
      </c>
      <c r="B303" s="515">
        <v>17</v>
      </c>
      <c r="C303" s="511">
        <v>44845</v>
      </c>
      <c r="D303" s="513">
        <v>500</v>
      </c>
      <c r="E303" s="625"/>
      <c r="F303" s="625"/>
    </row>
    <row r="304" spans="1:6" s="512" customFormat="1" ht="21.5" thickBot="1">
      <c r="A304" s="511">
        <v>44852</v>
      </c>
      <c r="B304" s="515">
        <v>16.899999999999999</v>
      </c>
      <c r="C304" s="511">
        <v>44852</v>
      </c>
      <c r="D304" s="513">
        <v>495</v>
      </c>
      <c r="E304" s="625"/>
      <c r="F304" s="625"/>
    </row>
    <row r="305" spans="1:6" s="512" customFormat="1" ht="21.5" thickBot="1">
      <c r="A305" s="511">
        <v>44859</v>
      </c>
      <c r="B305" s="515">
        <v>16.899999999999999</v>
      </c>
      <c r="C305" s="511">
        <v>44859</v>
      </c>
      <c r="D305" s="513">
        <v>495</v>
      </c>
      <c r="E305" s="625"/>
      <c r="F305" s="625"/>
    </row>
    <row r="306" spans="1:6" s="512" customFormat="1" ht="21.5" thickBot="1">
      <c r="A306" s="511">
        <v>44866</v>
      </c>
      <c r="B306" s="515">
        <v>16.850000000000001</v>
      </c>
      <c r="C306" s="511">
        <v>44866</v>
      </c>
      <c r="D306" s="513">
        <v>490</v>
      </c>
      <c r="E306" s="625"/>
      <c r="F306" s="625"/>
    </row>
    <row r="307" spans="1:6" s="512" customFormat="1" ht="21.5" thickBot="1">
      <c r="A307" s="511">
        <v>44873</v>
      </c>
      <c r="B307" s="515">
        <v>16.8</v>
      </c>
      <c r="C307" s="511">
        <v>44873</v>
      </c>
      <c r="D307" s="513">
        <v>485</v>
      </c>
      <c r="E307" s="625"/>
      <c r="F307" s="625"/>
    </row>
    <row r="308" spans="1:6" s="512" customFormat="1" ht="21.5" thickBot="1">
      <c r="A308" s="511">
        <v>44880</v>
      </c>
      <c r="B308" s="515">
        <v>16.75</v>
      </c>
      <c r="C308" s="511">
        <v>44880</v>
      </c>
      <c r="D308" s="513">
        <v>485</v>
      </c>
      <c r="E308" s="625"/>
      <c r="F308" s="625"/>
    </row>
    <row r="309" spans="1:6" s="512" customFormat="1" ht="21.5" thickBot="1">
      <c r="A309" s="511">
        <v>44887</v>
      </c>
      <c r="B309" s="515">
        <v>16.75</v>
      </c>
      <c r="C309" s="511">
        <v>44887</v>
      </c>
      <c r="D309" s="513">
        <v>485</v>
      </c>
      <c r="E309" s="625"/>
      <c r="F309" s="625"/>
    </row>
    <row r="310" spans="1:6" s="512" customFormat="1" ht="21.5" thickBot="1">
      <c r="A310" s="511">
        <v>44894</v>
      </c>
      <c r="B310" s="515">
        <v>16.75</v>
      </c>
      <c r="C310" s="511">
        <v>44894</v>
      </c>
      <c r="D310" s="513">
        <v>490</v>
      </c>
      <c r="E310" s="625"/>
      <c r="F310" s="625"/>
    </row>
    <row r="311" spans="1:6" s="512" customFormat="1" ht="21.5" thickBot="1">
      <c r="A311" s="511">
        <v>44901</v>
      </c>
      <c r="B311" s="515">
        <v>16.7</v>
      </c>
      <c r="C311" s="511">
        <v>44901</v>
      </c>
      <c r="D311" s="513">
        <v>495</v>
      </c>
      <c r="E311" s="625"/>
      <c r="F311" s="625"/>
    </row>
    <row r="312" spans="1:6" s="512" customFormat="1" ht="21.5" thickBot="1">
      <c r="A312" s="511">
        <v>44908</v>
      </c>
      <c r="B312" s="515">
        <v>16.7</v>
      </c>
      <c r="C312" s="511">
        <v>44908</v>
      </c>
      <c r="D312" s="513">
        <v>495</v>
      </c>
      <c r="E312" s="625"/>
      <c r="F312" s="625"/>
    </row>
    <row r="313" spans="1:6" s="512" customFormat="1" ht="21.5" thickBot="1">
      <c r="A313" s="511">
        <v>44915</v>
      </c>
      <c r="B313" s="515">
        <v>16.600000000000001</v>
      </c>
      <c r="C313" s="511">
        <v>44915</v>
      </c>
      <c r="D313" s="513">
        <v>495</v>
      </c>
      <c r="E313" s="625"/>
      <c r="F313" s="625"/>
    </row>
    <row r="314" spans="1:6" s="512" customFormat="1" ht="21.5" thickBot="1">
      <c r="A314" s="511">
        <v>44922</v>
      </c>
      <c r="B314" s="515">
        <v>16.5</v>
      </c>
      <c r="C314" s="511">
        <v>44922</v>
      </c>
      <c r="D314" s="513">
        <v>495</v>
      </c>
      <c r="E314" s="626"/>
      <c r="F314" s="626"/>
    </row>
    <row r="315" spans="1:6" s="512" customFormat="1" ht="21.5" thickBot="1">
      <c r="A315" s="511">
        <v>44929</v>
      </c>
      <c r="B315" s="515">
        <v>16.5</v>
      </c>
      <c r="C315" s="511">
        <v>44929</v>
      </c>
      <c r="D315" s="513">
        <v>495</v>
      </c>
      <c r="E315" s="624">
        <v>560</v>
      </c>
      <c r="F315" s="624">
        <v>580</v>
      </c>
    </row>
    <row r="316" spans="1:6" s="512" customFormat="1" ht="21.5" thickBot="1">
      <c r="A316" s="511">
        <v>44936</v>
      </c>
      <c r="B316" s="515">
        <v>16.5</v>
      </c>
      <c r="C316" s="511">
        <v>44936</v>
      </c>
      <c r="D316" s="513">
        <v>495</v>
      </c>
      <c r="E316" s="625"/>
      <c r="F316" s="625"/>
    </row>
    <row r="317" spans="1:6" s="512" customFormat="1" ht="21.5" thickBot="1">
      <c r="A317" s="511">
        <v>44943</v>
      </c>
      <c r="B317" s="515">
        <v>16.5</v>
      </c>
      <c r="C317" s="511">
        <v>44943</v>
      </c>
      <c r="D317" s="513">
        <v>500</v>
      </c>
      <c r="E317" s="625"/>
      <c r="F317" s="625"/>
    </row>
    <row r="318" spans="1:6" s="512" customFormat="1" ht="21.5" thickBot="1">
      <c r="A318" s="511">
        <v>44950</v>
      </c>
      <c r="B318" s="515">
        <v>16.5</v>
      </c>
      <c r="C318" s="511">
        <v>44950</v>
      </c>
      <c r="D318" s="513">
        <v>510</v>
      </c>
      <c r="E318" s="625"/>
      <c r="F318" s="625"/>
    </row>
    <row r="319" spans="1:6" s="512" customFormat="1" ht="21.5" thickBot="1">
      <c r="A319" s="511">
        <v>44957</v>
      </c>
      <c r="B319" s="515">
        <v>16.600000000000001</v>
      </c>
      <c r="C319" s="511">
        <v>44957</v>
      </c>
      <c r="D319" s="513">
        <v>520</v>
      </c>
      <c r="E319" s="625"/>
      <c r="F319" s="625"/>
    </row>
    <row r="320" spans="1:6" s="512" customFormat="1" ht="21.5" thickBot="1">
      <c r="A320" s="511">
        <v>44964</v>
      </c>
      <c r="B320" s="515">
        <v>16.7</v>
      </c>
      <c r="C320" s="511">
        <v>44964</v>
      </c>
      <c r="D320" s="513">
        <v>525</v>
      </c>
      <c r="E320" s="625"/>
      <c r="F320" s="625"/>
    </row>
    <row r="321" spans="1:6" s="512" customFormat="1" ht="21.5" thickBot="1">
      <c r="A321" s="511">
        <v>44971</v>
      </c>
      <c r="B321" s="515">
        <v>16.899999999999999</v>
      </c>
      <c r="C321" s="511">
        <v>44971</v>
      </c>
      <c r="D321" s="513">
        <v>525</v>
      </c>
      <c r="E321" s="625"/>
      <c r="F321" s="625"/>
    </row>
    <row r="322" spans="1:6" s="512" customFormat="1" ht="21.5" thickBot="1">
      <c r="A322" s="511">
        <v>44978</v>
      </c>
      <c r="B322" s="515">
        <v>17.100000000000001</v>
      </c>
      <c r="C322" s="511">
        <v>44978</v>
      </c>
      <c r="D322" s="513">
        <v>525</v>
      </c>
      <c r="E322" s="625"/>
      <c r="F322" s="625"/>
    </row>
    <row r="323" spans="1:6" s="512" customFormat="1" ht="21.5" thickBot="1">
      <c r="A323" s="511">
        <v>44985</v>
      </c>
      <c r="B323" s="515">
        <v>17.149999999999999</v>
      </c>
      <c r="C323" s="511">
        <v>44985</v>
      </c>
      <c r="D323" s="513">
        <v>525</v>
      </c>
      <c r="E323" s="625"/>
      <c r="F323" s="625"/>
    </row>
    <row r="324" spans="1:6" s="512" customFormat="1" ht="21.5" thickBot="1">
      <c r="A324" s="511">
        <v>44992</v>
      </c>
      <c r="B324" s="515">
        <v>17.399999999999999</v>
      </c>
      <c r="C324" s="511">
        <v>44992</v>
      </c>
      <c r="D324" s="513">
        <v>530</v>
      </c>
      <c r="E324" s="625"/>
      <c r="F324" s="625"/>
    </row>
    <row r="325" spans="1:6" s="512" customFormat="1" ht="21.5" thickBot="1">
      <c r="A325" s="511">
        <v>44999</v>
      </c>
      <c r="B325" s="515">
        <v>17.5</v>
      </c>
      <c r="C325" s="511">
        <v>44999</v>
      </c>
      <c r="D325" s="513">
        <v>535</v>
      </c>
      <c r="E325" s="625"/>
      <c r="F325" s="625"/>
    </row>
    <row r="326" spans="1:6" s="512" customFormat="1" ht="21.5" thickBot="1">
      <c r="A326" s="511">
        <v>45006</v>
      </c>
      <c r="B326" s="515">
        <v>17.7</v>
      </c>
      <c r="C326" s="511">
        <v>45006</v>
      </c>
      <c r="D326" s="513">
        <v>545</v>
      </c>
      <c r="E326" s="625"/>
      <c r="F326" s="625"/>
    </row>
    <row r="327" spans="1:6" s="512" customFormat="1" ht="21.5" thickBot="1">
      <c r="A327" s="511">
        <v>45013</v>
      </c>
      <c r="B327" s="515">
        <v>17.8</v>
      </c>
      <c r="C327" s="511">
        <v>45013</v>
      </c>
      <c r="D327" s="513">
        <v>550</v>
      </c>
      <c r="E327" s="626"/>
      <c r="F327" s="626"/>
    </row>
    <row r="328" spans="1:6" s="512" customFormat="1" ht="21.5" thickBot="1">
      <c r="A328" s="511">
        <v>45020</v>
      </c>
      <c r="B328" s="515">
        <v>17.8</v>
      </c>
      <c r="C328" s="511">
        <v>45020</v>
      </c>
      <c r="D328" s="513">
        <v>550</v>
      </c>
      <c r="E328" s="624">
        <v>570</v>
      </c>
      <c r="F328" s="624">
        <v>590</v>
      </c>
    </row>
    <row r="329" spans="1:6" s="512" customFormat="1" ht="21.5" thickBot="1">
      <c r="A329" s="511">
        <v>45027</v>
      </c>
      <c r="B329" s="515">
        <v>17.8</v>
      </c>
      <c r="C329" s="511">
        <v>45027</v>
      </c>
      <c r="D329" s="513">
        <v>550</v>
      </c>
      <c r="E329" s="625"/>
      <c r="F329" s="625"/>
    </row>
    <row r="330" spans="1:6" s="512" customFormat="1" ht="21.5" thickBot="1">
      <c r="A330" s="511">
        <v>45034</v>
      </c>
      <c r="B330" s="515">
        <v>18</v>
      </c>
      <c r="C330" s="511">
        <v>45034</v>
      </c>
      <c r="D330" s="513">
        <v>550</v>
      </c>
      <c r="E330" s="625"/>
      <c r="F330" s="625"/>
    </row>
    <row r="331" spans="1:6" s="512" customFormat="1" ht="21.5" thickBot="1">
      <c r="A331" s="511">
        <v>45041</v>
      </c>
      <c r="B331" s="515">
        <v>18.2</v>
      </c>
      <c r="C331" s="511">
        <v>45041</v>
      </c>
      <c r="D331" s="513">
        <v>555</v>
      </c>
      <c r="E331" s="625"/>
      <c r="F331" s="625"/>
    </row>
    <row r="332" spans="1:6" s="512" customFormat="1" ht="21.5" thickBot="1">
      <c r="A332" s="511">
        <v>45048</v>
      </c>
      <c r="B332" s="515">
        <v>18.3</v>
      </c>
      <c r="C332" s="511">
        <v>45048</v>
      </c>
      <c r="D332" s="513">
        <v>560</v>
      </c>
      <c r="E332" s="625"/>
      <c r="F332" s="625"/>
    </row>
    <row r="333" spans="1:6" s="512" customFormat="1" ht="21.5" thickBot="1">
      <c r="A333" s="511">
        <v>45055</v>
      </c>
      <c r="B333" s="515">
        <v>18.3</v>
      </c>
      <c r="C333" s="511">
        <v>45055</v>
      </c>
      <c r="D333" s="513">
        <v>560</v>
      </c>
      <c r="E333" s="625"/>
      <c r="F333" s="625"/>
    </row>
    <row r="334" spans="1:6" s="512" customFormat="1" ht="21.5" thickBot="1">
      <c r="A334" s="511">
        <v>45062</v>
      </c>
      <c r="B334" s="515">
        <v>18.399999999999999</v>
      </c>
      <c r="C334" s="511">
        <v>45062</v>
      </c>
      <c r="D334" s="513">
        <v>570</v>
      </c>
      <c r="E334" s="625"/>
      <c r="F334" s="625"/>
    </row>
    <row r="335" spans="1:6" s="512" customFormat="1" ht="21.5" thickBot="1">
      <c r="A335" s="511">
        <v>45069</v>
      </c>
      <c r="B335" s="515">
        <v>18.399999999999999</v>
      </c>
      <c r="C335" s="511">
        <v>45069</v>
      </c>
      <c r="D335" s="513">
        <v>570</v>
      </c>
      <c r="E335" s="625"/>
      <c r="F335" s="625"/>
    </row>
    <row r="336" spans="1:6" s="512" customFormat="1" ht="21.5" thickBot="1">
      <c r="A336" s="511">
        <v>45076</v>
      </c>
      <c r="B336" s="515">
        <v>18.399999999999999</v>
      </c>
      <c r="C336" s="511">
        <v>45076</v>
      </c>
      <c r="D336" s="513">
        <v>570</v>
      </c>
      <c r="E336" s="625"/>
      <c r="F336" s="625"/>
    </row>
    <row r="337" spans="1:6" s="512" customFormat="1" ht="21.5" thickBot="1">
      <c r="A337" s="511">
        <v>45083</v>
      </c>
      <c r="B337" s="515">
        <v>18.399999999999999</v>
      </c>
      <c r="C337" s="511">
        <v>45083</v>
      </c>
      <c r="D337" s="513">
        <v>570</v>
      </c>
      <c r="E337" s="625"/>
      <c r="F337" s="625"/>
    </row>
    <row r="338" spans="1:6" s="512" customFormat="1" ht="21.5" thickBot="1">
      <c r="A338" s="511">
        <v>45090</v>
      </c>
      <c r="B338" s="515">
        <v>18.399999999999999</v>
      </c>
      <c r="C338" s="511">
        <v>45090</v>
      </c>
      <c r="D338" s="513">
        <v>570</v>
      </c>
      <c r="E338" s="625"/>
      <c r="F338" s="625"/>
    </row>
    <row r="339" spans="1:6" s="512" customFormat="1" ht="21.5" thickBot="1">
      <c r="A339" s="511">
        <v>45097</v>
      </c>
      <c r="B339" s="515">
        <v>18.399999999999999</v>
      </c>
      <c r="C339" s="511">
        <v>45097</v>
      </c>
      <c r="D339" s="513">
        <v>570</v>
      </c>
      <c r="E339" s="625"/>
      <c r="F339" s="625"/>
    </row>
    <row r="340" spans="1:6" s="512" customFormat="1" ht="21.5" thickBot="1">
      <c r="A340" s="511">
        <v>45104</v>
      </c>
      <c r="B340" s="515">
        <v>18.5</v>
      </c>
      <c r="C340" s="511">
        <v>45104</v>
      </c>
      <c r="D340" s="513">
        <v>570</v>
      </c>
      <c r="E340" s="626"/>
      <c r="F340" s="626"/>
    </row>
    <row r="341" spans="1:6" s="512" customFormat="1" ht="21.5" thickBot="1">
      <c r="A341" s="511">
        <v>45111</v>
      </c>
      <c r="B341" s="515">
        <v>18.5</v>
      </c>
      <c r="C341" s="511">
        <v>45111</v>
      </c>
      <c r="D341" s="513">
        <v>570</v>
      </c>
      <c r="E341" s="624">
        <v>560</v>
      </c>
      <c r="F341" s="624">
        <v>590</v>
      </c>
    </row>
    <row r="342" spans="1:6" s="512" customFormat="1" ht="21.5" thickBot="1">
      <c r="A342" s="511">
        <v>45118</v>
      </c>
      <c r="B342" s="515">
        <v>18.5</v>
      </c>
      <c r="C342" s="511">
        <v>45118</v>
      </c>
      <c r="D342" s="513">
        <v>570</v>
      </c>
      <c r="E342" s="625"/>
      <c r="F342" s="625"/>
    </row>
    <row r="343" spans="1:6" s="512" customFormat="1" ht="21.5" thickBot="1">
      <c r="A343" s="511">
        <v>45125</v>
      </c>
      <c r="B343" s="515">
        <v>18.5</v>
      </c>
      <c r="C343" s="511">
        <v>45125</v>
      </c>
      <c r="D343" s="513">
        <v>570</v>
      </c>
      <c r="E343" s="625"/>
      <c r="F343" s="625"/>
    </row>
    <row r="344" spans="1:6" s="512" customFormat="1" ht="21.5" thickBot="1">
      <c r="A344" s="511">
        <v>45132</v>
      </c>
      <c r="B344" s="515">
        <v>18.5</v>
      </c>
      <c r="C344" s="511">
        <v>45132</v>
      </c>
      <c r="D344" s="513">
        <v>570</v>
      </c>
      <c r="E344" s="625"/>
      <c r="F344" s="625"/>
    </row>
    <row r="345" spans="1:6" s="512" customFormat="1" ht="21.5" thickBot="1">
      <c r="A345" s="511">
        <v>45146</v>
      </c>
      <c r="B345" s="515">
        <v>18.5</v>
      </c>
      <c r="C345" s="511">
        <v>45146</v>
      </c>
      <c r="D345" s="513">
        <v>570</v>
      </c>
      <c r="E345" s="625"/>
      <c r="F345" s="625"/>
    </row>
    <row r="346" spans="1:6" s="512" customFormat="1" ht="21.5" thickBot="1">
      <c r="A346" s="511">
        <v>45153</v>
      </c>
      <c r="B346" s="515">
        <v>18.5</v>
      </c>
      <c r="C346" s="511">
        <v>45153</v>
      </c>
      <c r="D346" s="513">
        <v>570</v>
      </c>
      <c r="E346" s="625"/>
      <c r="F346" s="625"/>
    </row>
    <row r="347" spans="1:6" s="512" customFormat="1" ht="21.5" thickBot="1">
      <c r="A347" s="511">
        <v>45160</v>
      </c>
      <c r="B347" s="515">
        <v>18.5</v>
      </c>
      <c r="C347" s="511">
        <v>45160</v>
      </c>
      <c r="D347" s="513">
        <v>570</v>
      </c>
      <c r="E347" s="625"/>
      <c r="F347" s="625"/>
    </row>
    <row r="348" spans="1:6" s="512" customFormat="1" ht="21.5" thickBot="1">
      <c r="A348" s="511">
        <v>45167</v>
      </c>
      <c r="B348" s="515">
        <v>18.5</v>
      </c>
      <c r="C348" s="511">
        <v>45167</v>
      </c>
      <c r="D348" s="513">
        <v>570</v>
      </c>
      <c r="E348" s="625"/>
      <c r="F348" s="625"/>
    </row>
    <row r="349" spans="1:6" s="512" customFormat="1" ht="21.5" thickBot="1">
      <c r="A349" s="511">
        <v>45174</v>
      </c>
      <c r="B349" s="515">
        <v>18.600000000000001</v>
      </c>
      <c r="C349" s="511">
        <v>45174</v>
      </c>
      <c r="D349" s="513">
        <v>575</v>
      </c>
      <c r="E349" s="625"/>
      <c r="F349" s="625"/>
    </row>
    <row r="350" spans="1:6" s="512" customFormat="1" ht="21.5" thickBot="1">
      <c r="A350" s="511">
        <v>45181</v>
      </c>
      <c r="B350" s="515">
        <v>18.600000000000001</v>
      </c>
      <c r="C350" s="511">
        <v>45181</v>
      </c>
      <c r="D350" s="513">
        <v>575</v>
      </c>
      <c r="E350" s="625"/>
      <c r="F350" s="625"/>
    </row>
    <row r="351" spans="1:6" s="512" customFormat="1" ht="21.5" thickBot="1">
      <c r="A351" s="511">
        <v>45188</v>
      </c>
      <c r="B351" s="515">
        <v>18.600000000000001</v>
      </c>
      <c r="C351" s="511">
        <v>45188</v>
      </c>
      <c r="D351" s="513">
        <v>575</v>
      </c>
      <c r="E351" s="625"/>
      <c r="F351" s="625"/>
    </row>
    <row r="352" spans="1:6" s="512" customFormat="1" ht="21.5" thickBot="1">
      <c r="A352" s="511">
        <v>45195</v>
      </c>
      <c r="B352" s="515">
        <v>18.600000000000001</v>
      </c>
      <c r="C352" s="511">
        <v>45195</v>
      </c>
      <c r="D352" s="513">
        <v>575</v>
      </c>
      <c r="E352" s="626"/>
      <c r="F352" s="626"/>
    </row>
    <row r="353" spans="1:6" s="512" customFormat="1" ht="21.5" thickBot="1">
      <c r="A353" s="511">
        <v>45202</v>
      </c>
      <c r="B353" s="515">
        <v>18.600000000000001</v>
      </c>
      <c r="C353" s="511">
        <v>45202</v>
      </c>
      <c r="D353" s="513">
        <v>575</v>
      </c>
      <c r="E353" s="627">
        <v>560</v>
      </c>
      <c r="F353" s="627">
        <v>590</v>
      </c>
    </row>
    <row r="354" spans="1:6" s="512" customFormat="1" ht="21.5" thickBot="1">
      <c r="A354" s="511">
        <v>45209</v>
      </c>
      <c r="B354" s="515">
        <v>18.7</v>
      </c>
      <c r="C354" s="511">
        <v>45209</v>
      </c>
      <c r="D354" s="513">
        <v>580</v>
      </c>
      <c r="E354" s="628"/>
      <c r="F354" s="628"/>
    </row>
    <row r="355" spans="1:6" s="512" customFormat="1" ht="21.5" thickBot="1">
      <c r="A355" s="511">
        <v>45216</v>
      </c>
      <c r="B355" s="515">
        <v>18.7</v>
      </c>
      <c r="C355" s="511">
        <v>45216</v>
      </c>
      <c r="D355" s="513">
        <v>580</v>
      </c>
      <c r="E355" s="628"/>
      <c r="F355" s="628"/>
    </row>
    <row r="356" spans="1:6" s="512" customFormat="1" ht="21.5" thickBot="1">
      <c r="A356" s="511">
        <v>45223</v>
      </c>
      <c r="B356" s="515">
        <v>18.7</v>
      </c>
      <c r="C356" s="511">
        <v>45223</v>
      </c>
      <c r="D356" s="513">
        <v>580</v>
      </c>
      <c r="E356" s="628"/>
      <c r="F356" s="628"/>
    </row>
    <row r="357" spans="1:6" s="512" customFormat="1" ht="21.5" thickBot="1">
      <c r="A357" s="511">
        <v>45230</v>
      </c>
      <c r="B357" s="515">
        <v>18.8</v>
      </c>
      <c r="C357" s="511">
        <v>45230</v>
      </c>
      <c r="D357" s="513">
        <v>580</v>
      </c>
      <c r="E357" s="628"/>
      <c r="F357" s="628"/>
    </row>
    <row r="358" spans="1:6" s="512" customFormat="1" ht="21.5" thickBot="1">
      <c r="A358" s="511">
        <v>45237</v>
      </c>
      <c r="B358" s="515">
        <v>18.899999999999999</v>
      </c>
      <c r="C358" s="511">
        <v>45237</v>
      </c>
      <c r="D358" s="513">
        <v>580</v>
      </c>
      <c r="E358" s="628"/>
      <c r="F358" s="628"/>
    </row>
    <row r="359" spans="1:6" s="512" customFormat="1" ht="21.5" thickBot="1">
      <c r="A359" s="511">
        <v>45244</v>
      </c>
      <c r="B359" s="515">
        <v>19</v>
      </c>
      <c r="C359" s="511">
        <v>45244</v>
      </c>
      <c r="D359" s="513">
        <v>580</v>
      </c>
      <c r="E359" s="628"/>
      <c r="F359" s="628"/>
    </row>
    <row r="360" spans="1:6" s="512" customFormat="1" ht="21.5" thickBot="1">
      <c r="A360" s="511">
        <v>45251</v>
      </c>
      <c r="B360" s="515">
        <v>19.100000000000001</v>
      </c>
      <c r="C360" s="511">
        <v>45251</v>
      </c>
      <c r="D360" s="513">
        <v>580</v>
      </c>
      <c r="E360" s="628"/>
      <c r="F360" s="628"/>
    </row>
    <row r="361" spans="1:6" s="512" customFormat="1" ht="21.5" thickBot="1">
      <c r="A361" s="593">
        <v>45258</v>
      </c>
      <c r="B361" s="594">
        <v>19.3</v>
      </c>
      <c r="C361" s="593">
        <v>45258</v>
      </c>
      <c r="D361" s="595">
        <v>590</v>
      </c>
      <c r="E361" s="628"/>
      <c r="F361" s="628"/>
    </row>
    <row r="362" spans="1:6" s="512" customFormat="1" ht="21.5" thickBot="1">
      <c r="A362" s="593">
        <v>45265</v>
      </c>
      <c r="B362" s="594">
        <v>19.3</v>
      </c>
      <c r="C362" s="593">
        <v>45265</v>
      </c>
      <c r="D362" s="595">
        <v>590</v>
      </c>
      <c r="E362" s="628"/>
      <c r="F362" s="628"/>
    </row>
    <row r="363" spans="1:6" s="512" customFormat="1" ht="21.5" thickBot="1">
      <c r="A363" s="593">
        <v>45272</v>
      </c>
      <c r="B363" s="594">
        <v>19.3</v>
      </c>
      <c r="C363" s="593">
        <v>45272</v>
      </c>
      <c r="D363" s="595">
        <v>590</v>
      </c>
      <c r="E363" s="628"/>
      <c r="F363" s="628"/>
    </row>
    <row r="364" spans="1:6" s="512" customFormat="1" ht="21.5" thickBot="1">
      <c r="A364" s="593">
        <v>45279</v>
      </c>
      <c r="B364" s="594">
        <v>19.3</v>
      </c>
      <c r="C364" s="593">
        <v>45279</v>
      </c>
      <c r="D364" s="595">
        <v>590</v>
      </c>
      <c r="E364" s="628"/>
      <c r="F364" s="628"/>
    </row>
    <row r="365" spans="1:6" s="512" customFormat="1" ht="21.5" thickBot="1">
      <c r="A365" s="593">
        <v>45286</v>
      </c>
      <c r="B365" s="594">
        <v>19.3</v>
      </c>
      <c r="C365" s="593">
        <v>45286</v>
      </c>
      <c r="D365" s="595">
        <v>590</v>
      </c>
      <c r="E365" s="629"/>
      <c r="F365" s="629"/>
    </row>
    <row r="366" spans="1:6" s="512" customFormat="1" ht="21.5" thickBot="1">
      <c r="A366" s="511">
        <v>45300</v>
      </c>
      <c r="B366" s="515">
        <v>19.149999999999999</v>
      </c>
      <c r="C366" s="511">
        <v>45300</v>
      </c>
      <c r="D366" s="513">
        <v>585</v>
      </c>
      <c r="E366" s="625">
        <v>480</v>
      </c>
      <c r="F366" s="625">
        <v>520</v>
      </c>
    </row>
    <row r="367" spans="1:6" s="512" customFormat="1" ht="21.5" thickBot="1">
      <c r="A367" s="511">
        <v>45307</v>
      </c>
      <c r="B367" s="515">
        <v>19.05</v>
      </c>
      <c r="C367" s="511">
        <v>45307</v>
      </c>
      <c r="D367" s="513">
        <v>580</v>
      </c>
      <c r="E367" s="625"/>
      <c r="F367" s="625"/>
    </row>
    <row r="368" spans="1:6" s="512" customFormat="1" ht="21.5" thickBot="1">
      <c r="A368" s="511">
        <v>45314</v>
      </c>
      <c r="B368" s="515">
        <v>19.05</v>
      </c>
      <c r="C368" s="511">
        <v>45314</v>
      </c>
      <c r="D368" s="513">
        <v>580</v>
      </c>
      <c r="E368" s="625"/>
      <c r="F368" s="625"/>
    </row>
    <row r="369" spans="1:6" s="512" customFormat="1" ht="21.5" thickBot="1">
      <c r="A369" s="511">
        <v>45321</v>
      </c>
      <c r="B369" s="515">
        <v>19.05</v>
      </c>
      <c r="C369" s="511">
        <v>45321</v>
      </c>
      <c r="D369" s="513">
        <v>580</v>
      </c>
      <c r="E369" s="625"/>
      <c r="F369" s="625"/>
    </row>
    <row r="370" spans="1:6" s="512" customFormat="1" ht="21.5" thickBot="1">
      <c r="A370" s="511">
        <v>45328</v>
      </c>
      <c r="B370" s="515">
        <v>19.05</v>
      </c>
      <c r="C370" s="511">
        <v>45328</v>
      </c>
      <c r="D370" s="513">
        <v>580</v>
      </c>
      <c r="E370" s="625"/>
      <c r="F370" s="625"/>
    </row>
    <row r="371" spans="1:6" s="512" customFormat="1" ht="21.5" thickBot="1">
      <c r="A371" s="511">
        <v>45335</v>
      </c>
      <c r="B371" s="515">
        <v>19.05</v>
      </c>
      <c r="C371" s="511">
        <v>45335</v>
      </c>
      <c r="D371" s="513">
        <v>580</v>
      </c>
      <c r="E371" s="625"/>
      <c r="F371" s="625"/>
    </row>
    <row r="372" spans="1:6" s="512" customFormat="1" ht="21.5" thickBot="1">
      <c r="A372" s="511">
        <v>45342</v>
      </c>
      <c r="B372" s="515">
        <v>19.05</v>
      </c>
      <c r="C372" s="511">
        <v>45342</v>
      </c>
      <c r="D372" s="513">
        <v>580</v>
      </c>
      <c r="E372" s="625"/>
      <c r="F372" s="625"/>
    </row>
    <row r="373" spans="1:6" s="512" customFormat="1" ht="21.5" thickBot="1">
      <c r="A373" s="511">
        <v>45349</v>
      </c>
      <c r="B373" s="515">
        <v>19.100000000000001</v>
      </c>
      <c r="C373" s="511">
        <v>45349</v>
      </c>
      <c r="D373" s="513">
        <v>580</v>
      </c>
      <c r="E373" s="625"/>
      <c r="F373" s="625"/>
    </row>
    <row r="374" spans="1:6" s="512" customFormat="1" ht="21.5" thickBot="1">
      <c r="A374" s="511">
        <v>45356</v>
      </c>
      <c r="B374" s="515">
        <v>19.100000000000001</v>
      </c>
      <c r="C374" s="511">
        <v>45356</v>
      </c>
      <c r="D374" s="513">
        <v>580</v>
      </c>
      <c r="E374" s="625"/>
      <c r="F374" s="625"/>
    </row>
    <row r="375" spans="1:6" s="512" customFormat="1" ht="21.5" thickBot="1">
      <c r="A375" s="511">
        <v>45363</v>
      </c>
      <c r="B375" s="515">
        <v>19.100000000000001</v>
      </c>
      <c r="C375" s="511">
        <v>45363</v>
      </c>
      <c r="D375" s="513">
        <v>580</v>
      </c>
      <c r="E375" s="625"/>
      <c r="F375" s="625"/>
    </row>
    <row r="376" spans="1:6" s="512" customFormat="1" ht="21.5" thickBot="1">
      <c r="A376" s="511">
        <v>45370</v>
      </c>
      <c r="B376" s="515">
        <v>19.100000000000001</v>
      </c>
      <c r="C376" s="511">
        <v>45370</v>
      </c>
      <c r="D376" s="513">
        <v>580</v>
      </c>
      <c r="E376" s="625"/>
      <c r="F376" s="625"/>
    </row>
    <row r="377" spans="1:6" s="512" customFormat="1" ht="21.5" thickBot="1">
      <c r="A377" s="511">
        <v>45377</v>
      </c>
      <c r="B377" s="515">
        <v>19.100000000000001</v>
      </c>
      <c r="C377" s="511">
        <v>45377</v>
      </c>
      <c r="D377" s="513">
        <v>580</v>
      </c>
      <c r="E377" s="626"/>
      <c r="F377" s="626"/>
    </row>
    <row r="378" spans="1:6" s="512" customFormat="1" ht="21.5" thickBot="1">
      <c r="A378" s="511">
        <v>45384</v>
      </c>
      <c r="B378" s="515">
        <v>19.100000000000001</v>
      </c>
      <c r="C378" s="511">
        <v>45384</v>
      </c>
      <c r="D378" s="513">
        <v>580</v>
      </c>
      <c r="E378" s="624">
        <v>460</v>
      </c>
      <c r="F378" s="624">
        <v>500</v>
      </c>
    </row>
    <row r="379" spans="1:6" s="512" customFormat="1" ht="21.5" thickBot="1">
      <c r="A379" s="511">
        <v>45391</v>
      </c>
      <c r="B379" s="515">
        <v>19</v>
      </c>
      <c r="C379" s="511">
        <v>45391</v>
      </c>
      <c r="D379" s="513">
        <v>575</v>
      </c>
      <c r="E379" s="625"/>
      <c r="F379" s="625"/>
    </row>
    <row r="380" spans="1:6" s="512" customFormat="1" ht="21.5" thickBot="1">
      <c r="A380" s="511">
        <v>45398</v>
      </c>
      <c r="B380" s="515">
        <v>19</v>
      </c>
      <c r="C380" s="511">
        <v>45398</v>
      </c>
      <c r="D380" s="513">
        <v>575</v>
      </c>
      <c r="E380" s="625"/>
      <c r="F380" s="625"/>
    </row>
    <row r="381" spans="1:6" s="512" customFormat="1" ht="21.5" thickBot="1">
      <c r="A381" s="511">
        <v>45405</v>
      </c>
      <c r="B381" s="515">
        <v>19</v>
      </c>
      <c r="C381" s="511">
        <v>45405</v>
      </c>
      <c r="D381" s="513">
        <v>575</v>
      </c>
      <c r="E381" s="625"/>
      <c r="F381" s="625"/>
    </row>
    <row r="382" spans="1:6" s="512" customFormat="1" ht="21.5" thickBot="1">
      <c r="A382" s="511">
        <v>45412</v>
      </c>
      <c r="B382" s="515">
        <v>18.850000000000001</v>
      </c>
      <c r="C382" s="511">
        <v>45412</v>
      </c>
      <c r="D382" s="513">
        <v>565</v>
      </c>
      <c r="E382" s="625"/>
      <c r="F382" s="625"/>
    </row>
    <row r="383" spans="1:6" s="512" customFormat="1" ht="21.5" thickBot="1">
      <c r="A383" s="511">
        <v>45419</v>
      </c>
      <c r="B383" s="515">
        <v>18.850000000000001</v>
      </c>
      <c r="C383" s="511">
        <v>45419</v>
      </c>
      <c r="D383" s="513">
        <v>565</v>
      </c>
      <c r="E383" s="625"/>
      <c r="F383" s="625"/>
    </row>
    <row r="384" spans="1:6" s="512" customFormat="1" ht="21.5" thickBot="1">
      <c r="A384" s="511">
        <v>45426</v>
      </c>
      <c r="B384" s="515">
        <v>18.7</v>
      </c>
      <c r="C384" s="511">
        <v>45426</v>
      </c>
      <c r="D384" s="513">
        <v>555</v>
      </c>
      <c r="E384" s="625"/>
      <c r="F384" s="625"/>
    </row>
    <row r="385" spans="1:6" s="512" customFormat="1" ht="21.5" thickBot="1">
      <c r="A385" s="511">
        <v>45433</v>
      </c>
      <c r="B385" s="515">
        <v>18.7</v>
      </c>
      <c r="C385" s="511">
        <v>45433</v>
      </c>
      <c r="D385" s="513">
        <v>555</v>
      </c>
      <c r="E385" s="625"/>
      <c r="F385" s="625"/>
    </row>
    <row r="386" spans="1:6" s="512" customFormat="1" ht="21.5" thickBot="1">
      <c r="A386" s="511">
        <v>45440</v>
      </c>
      <c r="B386" s="515">
        <v>18.7</v>
      </c>
      <c r="C386" s="511">
        <v>45440</v>
      </c>
      <c r="D386" s="513">
        <v>555</v>
      </c>
      <c r="E386" s="625"/>
      <c r="F386" s="625"/>
    </row>
    <row r="387" spans="1:6" s="512" customFormat="1" ht="21.5" thickBot="1">
      <c r="A387" s="511">
        <v>45447</v>
      </c>
      <c r="B387" s="515">
        <v>18.7</v>
      </c>
      <c r="C387" s="511">
        <v>45447</v>
      </c>
      <c r="D387" s="513">
        <v>555</v>
      </c>
      <c r="E387" s="625"/>
      <c r="F387" s="625"/>
    </row>
    <row r="388" spans="1:6" s="512" customFormat="1" ht="21.5" thickBot="1">
      <c r="A388" s="511">
        <v>45454</v>
      </c>
      <c r="B388" s="515">
        <v>18.7</v>
      </c>
      <c r="C388" s="511">
        <v>45454</v>
      </c>
      <c r="D388" s="513">
        <v>555</v>
      </c>
      <c r="E388" s="625"/>
      <c r="F388" s="625"/>
    </row>
    <row r="389" spans="1:6" s="512" customFormat="1" ht="21.5" thickBot="1">
      <c r="A389" s="511">
        <v>45461</v>
      </c>
      <c r="B389" s="515">
        <v>18.5</v>
      </c>
      <c r="C389" s="511">
        <v>45461</v>
      </c>
      <c r="D389" s="513">
        <v>545</v>
      </c>
      <c r="E389" s="625"/>
      <c r="F389" s="625"/>
    </row>
    <row r="390" spans="1:6" s="512" customFormat="1" ht="21.5" thickBot="1">
      <c r="A390" s="511">
        <v>45468</v>
      </c>
      <c r="B390" s="515">
        <v>18.3</v>
      </c>
      <c r="C390" s="511">
        <v>45468</v>
      </c>
      <c r="D390" s="513">
        <v>535</v>
      </c>
      <c r="E390" s="626"/>
      <c r="F390" s="626"/>
    </row>
    <row r="391" spans="1:6" s="512" customFormat="1" ht="21.5" thickBot="1">
      <c r="A391" s="511">
        <v>45475</v>
      </c>
      <c r="B391" s="515">
        <v>18.3</v>
      </c>
      <c r="C391" s="511">
        <v>45475</v>
      </c>
      <c r="D391" s="513">
        <v>535</v>
      </c>
      <c r="E391" s="624">
        <v>440</v>
      </c>
      <c r="F391" s="624">
        <v>480</v>
      </c>
    </row>
    <row r="392" spans="1:6" s="512" customFormat="1" ht="21.5" thickBot="1">
      <c r="A392" s="511">
        <v>45482</v>
      </c>
      <c r="B392" s="515">
        <v>18.2</v>
      </c>
      <c r="C392" s="511">
        <v>45482</v>
      </c>
      <c r="D392" s="513">
        <v>530</v>
      </c>
      <c r="E392" s="625"/>
      <c r="F392" s="625"/>
    </row>
    <row r="393" spans="1:6" s="512" customFormat="1" ht="21.5" thickBot="1">
      <c r="A393" s="511">
        <v>45489</v>
      </c>
      <c r="B393" s="515">
        <v>18.100000000000001</v>
      </c>
      <c r="C393" s="511">
        <v>45489</v>
      </c>
      <c r="D393" s="513">
        <v>525</v>
      </c>
      <c r="E393" s="625"/>
      <c r="F393" s="625"/>
    </row>
    <row r="394" spans="1:6" s="512" customFormat="1" ht="21.5" thickBot="1">
      <c r="A394" s="511">
        <v>45496</v>
      </c>
      <c r="B394" s="515">
        <v>18</v>
      </c>
      <c r="C394" s="511">
        <v>45496</v>
      </c>
      <c r="D394" s="513">
        <v>525</v>
      </c>
      <c r="E394" s="625"/>
      <c r="F394" s="625"/>
    </row>
    <row r="395" spans="1:6" s="512" customFormat="1" ht="21.5" thickBot="1">
      <c r="A395" s="511">
        <v>45503</v>
      </c>
      <c r="B395" s="515">
        <v>17.899999999999999</v>
      </c>
      <c r="C395" s="511">
        <v>45503</v>
      </c>
      <c r="D395" s="513">
        <v>525</v>
      </c>
      <c r="E395" s="625"/>
      <c r="F395" s="625"/>
    </row>
    <row r="396" spans="1:6" s="512" customFormat="1" ht="21.5" thickBot="1">
      <c r="A396" s="511">
        <v>45510</v>
      </c>
      <c r="B396" s="515">
        <v>17.899999999999999</v>
      </c>
      <c r="C396" s="511">
        <v>45510</v>
      </c>
      <c r="D396" s="513">
        <v>525</v>
      </c>
      <c r="E396" s="625"/>
      <c r="F396" s="625"/>
    </row>
    <row r="397" spans="1:6" s="512" customFormat="1" ht="21.5" thickBot="1">
      <c r="A397" s="511">
        <v>45517</v>
      </c>
      <c r="B397" s="515">
        <v>17.75</v>
      </c>
      <c r="C397" s="511">
        <v>45517</v>
      </c>
      <c r="D397" s="513">
        <v>525</v>
      </c>
      <c r="E397" s="625"/>
      <c r="F397" s="625"/>
    </row>
    <row r="398" spans="1:6" s="512" customFormat="1" ht="21.5" thickBot="1">
      <c r="A398" s="511">
        <v>45524</v>
      </c>
      <c r="B398" s="515">
        <v>17.75</v>
      </c>
      <c r="C398" s="511">
        <v>45524</v>
      </c>
      <c r="D398" s="513">
        <v>535</v>
      </c>
      <c r="E398" s="625"/>
      <c r="F398" s="625"/>
    </row>
    <row r="399" spans="1:6" s="512" customFormat="1" ht="21.5" thickBot="1">
      <c r="A399" s="511">
        <v>45531</v>
      </c>
      <c r="B399" s="515">
        <v>17.5</v>
      </c>
      <c r="C399" s="511">
        <v>45531</v>
      </c>
      <c r="D399" s="513">
        <v>535</v>
      </c>
      <c r="E399" s="625"/>
      <c r="F399" s="625"/>
    </row>
    <row r="400" spans="1:6" s="512" customFormat="1" ht="21.5" thickBot="1">
      <c r="A400" s="511">
        <v>45538</v>
      </c>
      <c r="B400" s="515">
        <v>17.399999999999999</v>
      </c>
      <c r="C400" s="511">
        <v>45538</v>
      </c>
      <c r="D400" s="513">
        <v>535</v>
      </c>
      <c r="E400" s="625"/>
      <c r="F400" s="625"/>
    </row>
    <row r="401" spans="1:6" s="512" customFormat="1" ht="21.5" thickBot="1">
      <c r="A401" s="511">
        <v>45545</v>
      </c>
      <c r="B401" s="515">
        <v>17.2</v>
      </c>
      <c r="C401" s="511">
        <v>45545</v>
      </c>
      <c r="D401" s="513">
        <v>525</v>
      </c>
      <c r="E401" s="625"/>
      <c r="F401" s="625"/>
    </row>
    <row r="402" spans="1:6" s="512" customFormat="1" ht="21.5" thickBot="1">
      <c r="A402" s="511">
        <v>45552</v>
      </c>
      <c r="B402" s="515">
        <v>17</v>
      </c>
      <c r="C402" s="511">
        <v>45552</v>
      </c>
      <c r="D402" s="513">
        <v>520</v>
      </c>
      <c r="E402" s="625"/>
      <c r="F402" s="625"/>
    </row>
    <row r="403" spans="1:6" s="512" customFormat="1" ht="21.5" thickBot="1">
      <c r="A403" s="511">
        <v>45559</v>
      </c>
      <c r="B403" s="515">
        <v>16.75</v>
      </c>
      <c r="C403" s="511">
        <v>45559</v>
      </c>
      <c r="D403" s="513">
        <v>515</v>
      </c>
      <c r="E403" s="626"/>
      <c r="F403" s="626"/>
    </row>
    <row r="404" spans="1:6" s="512" customFormat="1" ht="21.5" thickBot="1">
      <c r="A404" s="511">
        <v>45566</v>
      </c>
      <c r="B404" s="515">
        <v>16.5</v>
      </c>
      <c r="C404" s="511">
        <v>45566</v>
      </c>
      <c r="D404" s="513">
        <v>510</v>
      </c>
      <c r="E404" s="624">
        <v>450</v>
      </c>
      <c r="F404" s="624">
        <v>520</v>
      </c>
    </row>
    <row r="405" spans="1:6" s="512" customFormat="1" ht="21.5" thickBot="1">
      <c r="A405" s="511">
        <v>45573</v>
      </c>
      <c r="B405" s="515">
        <v>16.25</v>
      </c>
      <c r="C405" s="511">
        <v>45573</v>
      </c>
      <c r="D405" s="513">
        <v>500</v>
      </c>
      <c r="E405" s="625"/>
      <c r="F405" s="625"/>
    </row>
    <row r="406" spans="1:6" s="512" customFormat="1" ht="21.5" thickBot="1">
      <c r="A406" s="511">
        <v>45580</v>
      </c>
      <c r="B406" s="515">
        <v>15.9</v>
      </c>
      <c r="C406" s="511">
        <v>45580</v>
      </c>
      <c r="D406" s="513">
        <v>490</v>
      </c>
      <c r="E406" s="625"/>
      <c r="F406" s="625"/>
    </row>
    <row r="407" spans="1:6" s="512" customFormat="1" ht="21.5" thickBot="1">
      <c r="A407" s="511">
        <v>45587</v>
      </c>
      <c r="B407" s="515">
        <v>15.7</v>
      </c>
      <c r="C407" s="511">
        <v>45587</v>
      </c>
      <c r="D407" s="513">
        <v>490</v>
      </c>
      <c r="E407" s="625"/>
      <c r="F407" s="625"/>
    </row>
    <row r="408" spans="1:6" s="512" customFormat="1" ht="21.5" thickBot="1">
      <c r="A408" s="511">
        <v>45594</v>
      </c>
      <c r="B408" s="515">
        <v>15.5</v>
      </c>
      <c r="C408" s="511">
        <v>45594</v>
      </c>
      <c r="D408" s="513">
        <v>490</v>
      </c>
      <c r="E408" s="625"/>
      <c r="F408" s="625"/>
    </row>
    <row r="409" spans="1:6" s="512" customFormat="1" ht="21.5" thickBot="1">
      <c r="A409" s="511">
        <v>45601</v>
      </c>
      <c r="B409" s="515">
        <v>15.2</v>
      </c>
      <c r="C409" s="511">
        <v>45601</v>
      </c>
      <c r="D409" s="513">
        <v>490</v>
      </c>
      <c r="E409" s="625"/>
      <c r="F409" s="625"/>
    </row>
    <row r="410" spans="1:6" s="512" customFormat="1" ht="21.5" thickBot="1">
      <c r="A410" s="511">
        <v>45608</v>
      </c>
      <c r="B410" s="515">
        <v>14.9</v>
      </c>
      <c r="C410" s="511">
        <v>45608</v>
      </c>
      <c r="D410" s="513">
        <v>475</v>
      </c>
      <c r="E410" s="625"/>
      <c r="F410" s="625"/>
    </row>
    <row r="411" spans="1:6" s="512" customFormat="1" ht="21.5" thickBot="1">
      <c r="A411" s="511">
        <v>45615</v>
      </c>
      <c r="B411" s="515">
        <v>14.7</v>
      </c>
      <c r="C411" s="511">
        <v>45615</v>
      </c>
      <c r="D411" s="513">
        <v>465</v>
      </c>
      <c r="E411" s="625"/>
      <c r="F411" s="625"/>
    </row>
    <row r="412" spans="1:6" s="512" customFormat="1" ht="21.5" thickBot="1">
      <c r="A412" s="511">
        <v>45622</v>
      </c>
      <c r="B412" s="515">
        <v>14.5</v>
      </c>
      <c r="C412" s="511">
        <v>45622</v>
      </c>
      <c r="D412" s="513">
        <v>465</v>
      </c>
      <c r="E412" s="625"/>
      <c r="F412" s="625"/>
    </row>
    <row r="413" spans="1:6" s="512" customFormat="1" ht="21.5" thickBot="1">
      <c r="A413" s="511">
        <v>45629</v>
      </c>
      <c r="B413" s="515">
        <v>14.5</v>
      </c>
      <c r="C413" s="511">
        <v>45629</v>
      </c>
      <c r="D413" s="513">
        <v>465</v>
      </c>
      <c r="E413" s="625"/>
      <c r="F413" s="625"/>
    </row>
    <row r="414" spans="1:6" s="512" customFormat="1" ht="21.5" thickBot="1">
      <c r="A414" s="511">
        <v>45636</v>
      </c>
      <c r="B414" s="515">
        <v>14.3</v>
      </c>
      <c r="C414" s="511">
        <v>45636</v>
      </c>
      <c r="D414" s="513">
        <v>450</v>
      </c>
      <c r="E414" s="625"/>
      <c r="F414" s="625"/>
    </row>
    <row r="415" spans="1:6" s="512" customFormat="1" ht="21.5" thickBot="1">
      <c r="A415" s="511">
        <v>45643</v>
      </c>
      <c r="B415" s="515">
        <v>14.3</v>
      </c>
      <c r="C415" s="511">
        <v>45643</v>
      </c>
      <c r="D415" s="513">
        <v>450</v>
      </c>
      <c r="E415" s="625"/>
      <c r="F415" s="625"/>
    </row>
    <row r="416" spans="1:6" s="512" customFormat="1" ht="21.5" thickBot="1">
      <c r="A416" s="511">
        <v>45650</v>
      </c>
      <c r="B416" s="515">
        <v>14.2</v>
      </c>
      <c r="C416" s="511">
        <v>45650</v>
      </c>
      <c r="D416" s="513">
        <v>440</v>
      </c>
      <c r="E416" s="626"/>
      <c r="F416" s="626"/>
    </row>
    <row r="417" spans="1:6">
      <c r="A417" s="573">
        <v>45664</v>
      </c>
      <c r="B417" s="574">
        <v>13.9</v>
      </c>
      <c r="C417" s="573">
        <v>45664</v>
      </c>
      <c r="D417" s="575">
        <v>420</v>
      </c>
      <c r="E417" s="576"/>
      <c r="F417" s="576"/>
    </row>
    <row r="418" spans="1:6">
      <c r="A418" s="577">
        <v>45671</v>
      </c>
      <c r="B418" s="574">
        <v>13.9</v>
      </c>
      <c r="C418" s="577">
        <v>45671</v>
      </c>
      <c r="D418" s="575">
        <v>420</v>
      </c>
      <c r="E418" s="576"/>
      <c r="F418" s="576"/>
    </row>
    <row r="419" spans="1:6">
      <c r="A419" s="577">
        <v>45678</v>
      </c>
      <c r="B419" s="574">
        <v>14</v>
      </c>
      <c r="C419" s="577">
        <v>45678</v>
      </c>
      <c r="D419" s="575">
        <v>425</v>
      </c>
      <c r="E419" s="576"/>
      <c r="F419" s="576"/>
    </row>
    <row r="420" spans="1:6">
      <c r="A420" s="577">
        <v>45685</v>
      </c>
      <c r="B420" s="574">
        <v>14</v>
      </c>
      <c r="C420" s="577">
        <v>45685</v>
      </c>
      <c r="D420" s="575">
        <v>430</v>
      </c>
      <c r="E420" s="576"/>
      <c r="F420" s="576"/>
    </row>
    <row r="421" spans="1:6">
      <c r="A421" s="577">
        <v>45692</v>
      </c>
      <c r="B421" s="574">
        <v>14</v>
      </c>
      <c r="C421" s="577">
        <v>45692</v>
      </c>
      <c r="D421" s="575">
        <v>430</v>
      </c>
      <c r="E421" s="576"/>
      <c r="F421" s="576"/>
    </row>
    <row r="422" spans="1:6">
      <c r="A422" s="577">
        <v>45699</v>
      </c>
      <c r="B422" s="574">
        <v>14</v>
      </c>
      <c r="C422" s="577">
        <v>45699</v>
      </c>
      <c r="D422" s="575">
        <v>430</v>
      </c>
      <c r="E422" s="576"/>
      <c r="F422" s="576"/>
    </row>
    <row r="423" spans="1:6">
      <c r="A423" s="577">
        <v>45706</v>
      </c>
      <c r="B423" s="574">
        <v>14</v>
      </c>
      <c r="C423" s="577">
        <v>45706</v>
      </c>
      <c r="D423" s="575">
        <v>430</v>
      </c>
      <c r="E423" s="576"/>
      <c r="F423" s="576"/>
    </row>
    <row r="424" spans="1:6">
      <c r="A424" s="577">
        <v>45713</v>
      </c>
      <c r="B424" s="574">
        <v>14</v>
      </c>
      <c r="C424" s="577">
        <v>45713</v>
      </c>
      <c r="D424" s="575">
        <v>435</v>
      </c>
      <c r="E424" s="576"/>
      <c r="F424" s="576"/>
    </row>
    <row r="425" spans="1:6">
      <c r="A425" s="577">
        <v>45720</v>
      </c>
      <c r="B425" s="574">
        <v>14</v>
      </c>
      <c r="C425" s="577">
        <v>45720</v>
      </c>
      <c r="D425" s="575">
        <v>435</v>
      </c>
      <c r="E425" s="576"/>
      <c r="F425" s="576"/>
    </row>
    <row r="426" spans="1:6">
      <c r="A426" s="577">
        <v>45727</v>
      </c>
      <c r="B426" s="574">
        <v>13.95</v>
      </c>
      <c r="C426" s="577">
        <v>45727</v>
      </c>
      <c r="D426" s="575">
        <v>430</v>
      </c>
      <c r="E426" s="576"/>
      <c r="F426" s="576"/>
    </row>
    <row r="427" spans="1:6">
      <c r="A427" s="577">
        <v>45734</v>
      </c>
      <c r="B427" s="574">
        <v>13.85</v>
      </c>
      <c r="C427" s="577">
        <v>45734</v>
      </c>
      <c r="D427" s="575">
        <v>430</v>
      </c>
      <c r="E427" s="576"/>
      <c r="F427" s="576"/>
    </row>
    <row r="428" spans="1:6">
      <c r="A428" s="577">
        <v>45741</v>
      </c>
      <c r="B428" s="574">
        <v>13.75</v>
      </c>
      <c r="C428" s="577">
        <v>45741</v>
      </c>
      <c r="D428" s="575">
        <v>425</v>
      </c>
      <c r="E428" s="576"/>
      <c r="F428" s="576"/>
    </row>
    <row r="429" spans="1:6">
      <c r="A429" s="577">
        <v>45748</v>
      </c>
      <c r="B429" s="574">
        <v>13.55</v>
      </c>
      <c r="C429" s="577">
        <v>45748</v>
      </c>
      <c r="D429" s="575">
        <v>415</v>
      </c>
      <c r="E429" s="576"/>
      <c r="F429" s="576"/>
    </row>
    <row r="430" spans="1:6">
      <c r="A430" s="577">
        <v>45755</v>
      </c>
      <c r="B430" s="574">
        <v>13.35</v>
      </c>
      <c r="C430" s="577">
        <v>45755</v>
      </c>
      <c r="D430" s="575">
        <v>415</v>
      </c>
      <c r="E430" s="576"/>
      <c r="F430" s="576"/>
    </row>
    <row r="431" spans="1:6">
      <c r="A431" s="577">
        <v>45769</v>
      </c>
      <c r="B431" s="574">
        <v>13.15</v>
      </c>
      <c r="C431" s="577">
        <v>45769</v>
      </c>
      <c r="D431" s="575">
        <v>415</v>
      </c>
      <c r="E431" s="576"/>
      <c r="F431" s="576"/>
    </row>
    <row r="432" spans="1:6">
      <c r="A432" s="577">
        <v>45776</v>
      </c>
      <c r="B432" s="574">
        <v>13.15</v>
      </c>
      <c r="C432" s="577">
        <v>45776</v>
      </c>
      <c r="D432" s="575">
        <v>420</v>
      </c>
      <c r="E432" s="576"/>
      <c r="F432" s="576"/>
    </row>
    <row r="433" spans="1:25">
      <c r="A433" s="577">
        <v>45783</v>
      </c>
      <c r="B433" s="574">
        <v>13.05</v>
      </c>
      <c r="C433" s="577">
        <v>45783</v>
      </c>
      <c r="D433" s="575">
        <v>425</v>
      </c>
      <c r="E433" s="576"/>
      <c r="F433" s="576"/>
    </row>
    <row r="434" spans="1:25">
      <c r="A434" s="577">
        <v>45790</v>
      </c>
      <c r="B434" s="574">
        <v>13.05</v>
      </c>
      <c r="C434" s="577">
        <v>45790</v>
      </c>
      <c r="D434" s="575">
        <v>425</v>
      </c>
      <c r="E434" s="576"/>
      <c r="F434" s="576"/>
    </row>
    <row r="435" spans="1:25">
      <c r="A435" s="577">
        <v>45797</v>
      </c>
      <c r="B435" s="574">
        <v>13.15</v>
      </c>
      <c r="C435" s="577">
        <v>45797</v>
      </c>
      <c r="D435" s="575">
        <v>425</v>
      </c>
      <c r="E435" s="576"/>
      <c r="F435" s="576"/>
    </row>
    <row r="436" spans="1:25">
      <c r="A436" s="577">
        <v>45804</v>
      </c>
      <c r="B436" s="574">
        <v>13.3</v>
      </c>
      <c r="C436" s="577">
        <v>45804</v>
      </c>
      <c r="D436" s="575">
        <v>435</v>
      </c>
      <c r="E436" s="576"/>
      <c r="F436" s="576"/>
    </row>
    <row r="437" spans="1:25">
      <c r="A437" s="577">
        <v>45818</v>
      </c>
      <c r="B437" s="574">
        <v>13.25</v>
      </c>
      <c r="C437" s="577">
        <v>45818</v>
      </c>
      <c r="D437" s="575">
        <v>430</v>
      </c>
      <c r="E437" s="576"/>
      <c r="F437" s="576"/>
    </row>
    <row r="438" spans="1:25">
      <c r="A438" s="577">
        <v>45825</v>
      </c>
      <c r="B438" s="574">
        <v>13.4</v>
      </c>
      <c r="C438" s="577">
        <v>45825</v>
      </c>
      <c r="D438" s="575">
        <v>440</v>
      </c>
      <c r="E438" s="576"/>
      <c r="F438" s="576"/>
    </row>
    <row r="439" spans="1:25">
      <c r="A439" s="577">
        <v>45832</v>
      </c>
      <c r="B439" s="574">
        <v>13.5</v>
      </c>
      <c r="C439" s="577">
        <v>45832</v>
      </c>
      <c r="D439" s="575">
        <v>440</v>
      </c>
      <c r="E439" s="576"/>
      <c r="F439" s="576"/>
    </row>
    <row r="440" spans="1:25">
      <c r="A440" s="577">
        <v>45839</v>
      </c>
      <c r="B440" s="574">
        <v>13.4</v>
      </c>
      <c r="C440" s="577">
        <v>45839</v>
      </c>
      <c r="D440" s="575">
        <v>440</v>
      </c>
      <c r="E440" s="576"/>
      <c r="F440" s="576"/>
    </row>
    <row r="441" spans="1:25">
      <c r="A441" s="577">
        <v>45846</v>
      </c>
      <c r="B441" s="574">
        <v>13.5</v>
      </c>
      <c r="C441" s="577">
        <v>45846</v>
      </c>
      <c r="D441" s="575">
        <v>445</v>
      </c>
      <c r="E441" s="576"/>
      <c r="F441" s="576"/>
    </row>
    <row r="442" spans="1:25">
      <c r="A442" s="577">
        <v>45853</v>
      </c>
      <c r="B442" s="574">
        <v>13.5</v>
      </c>
      <c r="C442" s="577">
        <v>45853</v>
      </c>
      <c r="D442" s="575">
        <v>445</v>
      </c>
      <c r="E442" s="576"/>
      <c r="F442" s="576"/>
    </row>
    <row r="443" spans="1:25">
      <c r="A443" s="577">
        <v>45860</v>
      </c>
      <c r="B443" s="574">
        <v>13.65</v>
      </c>
      <c r="C443" s="577">
        <v>45860</v>
      </c>
      <c r="D443" s="575">
        <v>450</v>
      </c>
      <c r="E443" s="576"/>
      <c r="F443" s="576"/>
    </row>
    <row r="444" spans="1:25">
      <c r="A444" s="577">
        <v>45867</v>
      </c>
      <c r="B444" s="574">
        <v>13.8</v>
      </c>
      <c r="C444" s="577">
        <v>45867</v>
      </c>
      <c r="D444" s="575">
        <v>455</v>
      </c>
      <c r="E444" s="576"/>
      <c r="F444" s="576"/>
    </row>
    <row r="445" spans="1:25">
      <c r="A445" s="577">
        <v>45874</v>
      </c>
      <c r="B445" s="574">
        <v>13.5</v>
      </c>
      <c r="C445" s="577">
        <v>45874</v>
      </c>
      <c r="D445" s="575">
        <v>450</v>
      </c>
      <c r="E445" s="576"/>
      <c r="F445" s="576"/>
    </row>
    <row r="446" spans="1:25">
      <c r="A446" s="577">
        <v>45888</v>
      </c>
      <c r="B446" s="574">
        <v>13.5</v>
      </c>
      <c r="C446" s="577">
        <v>45888</v>
      </c>
      <c r="D446" s="575">
        <v>450</v>
      </c>
      <c r="E446" s="576"/>
      <c r="F446" s="576"/>
      <c r="G446" s="508"/>
      <c r="H446" s="508"/>
      <c r="I446" s="508"/>
      <c r="J446" s="508"/>
      <c r="K446" s="508"/>
      <c r="L446" s="508"/>
      <c r="M446" s="508"/>
      <c r="N446" s="508"/>
      <c r="O446" s="508"/>
      <c r="P446" s="508"/>
      <c r="R446" s="508"/>
      <c r="S446" s="508"/>
      <c r="T446" s="508"/>
      <c r="U446" s="508"/>
      <c r="V446" s="508"/>
      <c r="W446" s="508"/>
      <c r="X446" s="508"/>
      <c r="Y446" s="508"/>
    </row>
    <row r="447" spans="1:25">
      <c r="A447" s="577">
        <v>45895</v>
      </c>
      <c r="B447" s="574">
        <v>13.5</v>
      </c>
      <c r="C447" s="577">
        <v>45895</v>
      </c>
      <c r="D447" s="575">
        <v>450</v>
      </c>
      <c r="E447" s="576"/>
      <c r="F447" s="576"/>
      <c r="G447" s="508"/>
      <c r="H447" s="508"/>
      <c r="I447" s="508"/>
      <c r="J447" s="508"/>
      <c r="K447" s="508"/>
      <c r="L447" s="508"/>
      <c r="M447" s="508"/>
      <c r="N447" s="508"/>
      <c r="O447" s="508"/>
      <c r="P447" s="508"/>
      <c r="Q447" s="508"/>
      <c r="R447" s="508"/>
      <c r="S447" s="508"/>
      <c r="T447" s="508"/>
      <c r="U447" s="508"/>
      <c r="V447" s="508"/>
      <c r="W447" s="508"/>
      <c r="X447" s="508"/>
      <c r="Y447" s="508"/>
    </row>
    <row r="448" spans="1:25">
      <c r="A448" s="577">
        <v>45902</v>
      </c>
      <c r="B448" s="574">
        <v>13.4</v>
      </c>
      <c r="C448" s="577">
        <v>45902</v>
      </c>
      <c r="D448" s="575">
        <v>445</v>
      </c>
      <c r="E448" s="576"/>
      <c r="F448" s="576"/>
      <c r="G448" s="508"/>
      <c r="H448" s="508"/>
      <c r="I448" s="508"/>
      <c r="J448" s="508"/>
      <c r="K448" s="508"/>
      <c r="L448" s="508"/>
      <c r="M448" s="508"/>
      <c r="N448" s="508"/>
      <c r="O448" s="508"/>
      <c r="P448" s="508"/>
      <c r="Q448" s="508"/>
      <c r="R448" s="508"/>
      <c r="S448" s="508"/>
      <c r="T448" s="508"/>
      <c r="U448" s="508"/>
      <c r="V448" s="508"/>
      <c r="W448" s="508"/>
      <c r="X448" s="508"/>
      <c r="Y448" s="508"/>
    </row>
    <row r="449" spans="1:604">
      <c r="A449" s="577">
        <v>45909</v>
      </c>
      <c r="B449" s="574">
        <v>13.4</v>
      </c>
      <c r="C449" s="577">
        <v>45909</v>
      </c>
      <c r="D449" s="575">
        <v>450</v>
      </c>
      <c r="E449" s="576"/>
      <c r="F449" s="576"/>
      <c r="G449" s="508"/>
      <c r="H449" s="508"/>
      <c r="I449" s="508"/>
      <c r="J449" s="508"/>
      <c r="K449" s="508"/>
      <c r="L449" s="508"/>
      <c r="M449" s="508"/>
      <c r="N449" s="508"/>
      <c r="O449" s="508"/>
      <c r="P449" s="508"/>
      <c r="Q449" s="508"/>
      <c r="R449" s="508"/>
      <c r="S449" s="508"/>
      <c r="T449" s="508"/>
      <c r="U449" s="508"/>
      <c r="V449" s="508"/>
      <c r="W449" s="508"/>
      <c r="X449" s="508"/>
      <c r="Y449" s="508"/>
    </row>
    <row r="450" spans="1:604">
      <c r="A450" s="577">
        <v>45916</v>
      </c>
      <c r="B450" s="574">
        <v>13.4</v>
      </c>
      <c r="C450" s="577">
        <v>45916</v>
      </c>
      <c r="D450" s="575">
        <v>450</v>
      </c>
      <c r="E450" s="576"/>
      <c r="F450" s="576"/>
      <c r="G450" s="508"/>
      <c r="H450" s="508"/>
      <c r="I450" s="508"/>
      <c r="J450" s="508"/>
      <c r="K450" s="508"/>
      <c r="L450" s="508"/>
      <c r="M450" s="508"/>
      <c r="N450" s="508"/>
      <c r="O450" s="508"/>
      <c r="P450" s="508"/>
      <c r="Q450" s="508"/>
      <c r="R450" s="508"/>
      <c r="S450" s="508"/>
      <c r="T450" s="508"/>
      <c r="U450" s="508"/>
      <c r="V450" s="508"/>
      <c r="W450" s="508"/>
      <c r="X450" s="508"/>
      <c r="Y450" s="508"/>
    </row>
    <row r="451" spans="1:604">
      <c r="A451" s="577">
        <v>45923</v>
      </c>
      <c r="B451" s="574">
        <v>13.4</v>
      </c>
      <c r="C451" s="577">
        <v>45923</v>
      </c>
      <c r="D451" s="575">
        <v>450</v>
      </c>
      <c r="E451" s="576"/>
      <c r="F451" s="576"/>
      <c r="G451" s="508"/>
      <c r="H451" s="508"/>
      <c r="I451" s="508"/>
      <c r="J451" s="508"/>
      <c r="K451" s="508"/>
      <c r="L451" s="508"/>
      <c r="M451" s="508"/>
      <c r="N451" s="508"/>
      <c r="O451" s="508"/>
      <c r="P451" s="508"/>
      <c r="Q451" s="508"/>
      <c r="R451" s="508"/>
      <c r="S451" s="508"/>
      <c r="T451" s="508"/>
      <c r="U451" s="508"/>
      <c r="V451" s="508"/>
      <c r="W451" s="508"/>
      <c r="X451" s="508"/>
      <c r="Y451" s="508"/>
    </row>
    <row r="452" spans="1:604">
      <c r="A452" s="577">
        <v>45930</v>
      </c>
      <c r="B452" s="574">
        <v>13.4</v>
      </c>
      <c r="C452" s="577">
        <v>45930</v>
      </c>
      <c r="D452" s="575">
        <v>450</v>
      </c>
      <c r="E452" s="576"/>
      <c r="F452" s="576"/>
      <c r="G452" s="508"/>
      <c r="H452" s="508"/>
      <c r="I452" s="508"/>
      <c r="J452" s="508"/>
      <c r="K452" s="508"/>
      <c r="L452" s="508"/>
      <c r="M452" s="508"/>
      <c r="N452" s="508"/>
      <c r="O452" s="508"/>
      <c r="P452" s="508"/>
      <c r="Q452" s="508"/>
      <c r="R452" s="508"/>
      <c r="S452" s="508"/>
      <c r="T452" s="508"/>
      <c r="U452" s="508"/>
      <c r="V452" s="508"/>
      <c r="W452" s="508"/>
      <c r="X452" s="508"/>
      <c r="Y452" s="508"/>
    </row>
    <row r="453" spans="1:604">
      <c r="A453" s="577">
        <v>45937</v>
      </c>
      <c r="B453" s="574">
        <v>13.45</v>
      </c>
      <c r="C453" s="577">
        <v>45937</v>
      </c>
      <c r="D453" s="575">
        <v>450</v>
      </c>
      <c r="E453" s="576"/>
      <c r="F453" s="576"/>
      <c r="G453" s="508"/>
      <c r="H453" s="508"/>
      <c r="I453" s="508"/>
      <c r="J453" s="508"/>
      <c r="K453" s="508"/>
      <c r="L453" s="508"/>
      <c r="M453" s="508"/>
      <c r="N453" s="508"/>
      <c r="O453" s="508"/>
      <c r="P453" s="508"/>
      <c r="Q453" s="508"/>
      <c r="R453" s="508"/>
      <c r="S453" s="508"/>
      <c r="T453" s="508"/>
      <c r="U453" s="508"/>
      <c r="V453" s="508"/>
      <c r="W453" s="508"/>
      <c r="X453" s="508"/>
      <c r="Y453" s="508"/>
    </row>
    <row r="454" spans="1:604">
      <c r="A454" s="577">
        <v>45944</v>
      </c>
      <c r="B454" s="574">
        <v>13.45</v>
      </c>
      <c r="C454" s="577">
        <v>45944</v>
      </c>
      <c r="D454" s="575">
        <v>450</v>
      </c>
      <c r="E454" s="576"/>
      <c r="F454" s="576"/>
      <c r="G454" s="508"/>
      <c r="H454" s="508"/>
      <c r="I454" s="508"/>
      <c r="J454" s="508"/>
      <c r="K454" s="508"/>
      <c r="L454" s="508"/>
      <c r="M454" s="508"/>
      <c r="N454" s="508"/>
      <c r="O454" s="508"/>
      <c r="P454" s="508"/>
      <c r="Q454" s="508"/>
      <c r="R454" s="508"/>
      <c r="S454" s="508"/>
      <c r="T454" s="508"/>
      <c r="U454" s="508"/>
      <c r="V454" s="508"/>
      <c r="W454" s="508"/>
      <c r="Y454" s="508"/>
    </row>
    <row r="455" spans="1:604" ht="18" customHeight="1">
      <c r="A455" s="577">
        <v>45951</v>
      </c>
      <c r="B455" s="574">
        <v>13.5</v>
      </c>
      <c r="C455" s="577">
        <v>45951</v>
      </c>
      <c r="D455" s="575">
        <v>455</v>
      </c>
      <c r="E455" s="576"/>
      <c r="F455" s="576"/>
      <c r="G455" s="508"/>
      <c r="H455" s="508"/>
      <c r="I455" s="508"/>
      <c r="J455" s="508"/>
      <c r="K455" s="508"/>
      <c r="L455" s="508"/>
      <c r="M455" s="508"/>
      <c r="N455" s="508"/>
      <c r="O455" s="508"/>
      <c r="P455" s="508"/>
      <c r="Q455" s="508"/>
      <c r="R455" s="508"/>
      <c r="S455" s="508"/>
      <c r="T455" s="508"/>
      <c r="U455" s="508"/>
      <c r="V455" s="508"/>
      <c r="W455" s="508"/>
      <c r="X455" s="508"/>
      <c r="Y455" s="508"/>
      <c r="OS455" s="506">
        <v>2.4</v>
      </c>
      <c r="SY455" s="509" t="s">
        <v>8</v>
      </c>
    </row>
    <row r="456" spans="1:604">
      <c r="A456" s="577">
        <v>45958</v>
      </c>
      <c r="B456" s="574">
        <v>13.5</v>
      </c>
      <c r="C456" s="577">
        <v>45958</v>
      </c>
      <c r="D456" s="575">
        <v>455</v>
      </c>
      <c r="E456" s="576"/>
      <c r="F456" s="576"/>
      <c r="G456" s="508"/>
      <c r="H456" s="508"/>
      <c r="I456" s="508"/>
      <c r="J456" s="508"/>
      <c r="K456" s="508"/>
      <c r="L456" s="508"/>
      <c r="M456" s="508"/>
      <c r="N456" s="508"/>
      <c r="O456" s="508"/>
      <c r="P456" s="508"/>
      <c r="Q456" s="508"/>
      <c r="R456" s="508"/>
      <c r="S456" s="508"/>
      <c r="T456" s="508"/>
      <c r="U456" s="508"/>
      <c r="V456" s="508"/>
      <c r="W456" s="508"/>
      <c r="X456" s="508"/>
      <c r="Y456" s="508"/>
    </row>
    <row r="457" spans="1:604">
      <c r="A457" s="577">
        <v>45965</v>
      </c>
      <c r="B457" s="574">
        <v>13.5</v>
      </c>
      <c r="C457" s="577">
        <v>45965</v>
      </c>
      <c r="D457" s="575">
        <v>455</v>
      </c>
      <c r="E457" s="576"/>
      <c r="F457" s="576"/>
      <c r="G457" s="508"/>
      <c r="H457" s="508"/>
      <c r="I457" s="508"/>
      <c r="J457" s="508"/>
      <c r="K457" s="508"/>
      <c r="L457" s="508"/>
      <c r="M457" s="508"/>
      <c r="N457" s="508"/>
      <c r="O457" s="508"/>
      <c r="P457" s="508"/>
      <c r="Q457" s="508"/>
      <c r="R457" s="508"/>
      <c r="S457" s="508"/>
      <c r="T457" s="508"/>
      <c r="U457" s="508"/>
      <c r="V457" s="508"/>
      <c r="W457" s="508"/>
      <c r="X457" s="508"/>
      <c r="Y457" s="508"/>
    </row>
    <row r="458" spans="1:604">
      <c r="A458" s="577">
        <v>45972</v>
      </c>
      <c r="B458" s="574">
        <v>13.6</v>
      </c>
      <c r="C458" s="577">
        <v>45972</v>
      </c>
      <c r="D458" s="575">
        <v>460</v>
      </c>
      <c r="E458" s="576"/>
      <c r="F458" s="576"/>
      <c r="G458" s="508"/>
      <c r="H458" s="508"/>
      <c r="I458" s="508"/>
      <c r="J458" s="508"/>
      <c r="K458" s="508"/>
      <c r="L458" s="508"/>
      <c r="M458" s="508"/>
      <c r="N458" s="508"/>
      <c r="O458" s="508"/>
      <c r="P458" s="508"/>
      <c r="Q458" s="508"/>
      <c r="R458" s="508"/>
      <c r="S458" s="508"/>
      <c r="T458" s="508"/>
      <c r="U458" s="508"/>
      <c r="V458" s="508"/>
      <c r="W458" s="508"/>
      <c r="X458" s="508"/>
      <c r="Y458" s="508"/>
    </row>
    <row r="459" spans="1:604">
      <c r="A459" s="577">
        <v>45979</v>
      </c>
      <c r="B459" s="574">
        <v>13.6</v>
      </c>
      <c r="C459" s="577">
        <v>45979</v>
      </c>
      <c r="D459" s="575">
        <v>460</v>
      </c>
      <c r="E459" s="576"/>
      <c r="F459" s="576"/>
      <c r="G459" s="508"/>
      <c r="H459" s="508"/>
      <c r="I459" s="508"/>
      <c r="J459" s="508"/>
      <c r="K459" s="508"/>
      <c r="L459" s="508"/>
      <c r="M459" s="508"/>
      <c r="N459" s="508"/>
      <c r="O459" s="508"/>
      <c r="P459" s="508"/>
      <c r="Q459" s="508"/>
      <c r="R459" s="508"/>
      <c r="S459" s="508"/>
      <c r="T459" s="508"/>
      <c r="U459" s="508"/>
      <c r="V459" s="508"/>
      <c r="W459" s="508"/>
      <c r="X459" s="508"/>
      <c r="Y459" s="508"/>
    </row>
    <row r="460" spans="1:604">
      <c r="A460" s="577">
        <v>45986</v>
      </c>
      <c r="B460" s="574">
        <v>13.7</v>
      </c>
      <c r="C460" s="577">
        <v>45986</v>
      </c>
      <c r="D460" s="575">
        <v>465</v>
      </c>
      <c r="E460" s="576"/>
      <c r="F460" s="576"/>
      <c r="G460" s="508"/>
      <c r="H460" s="508"/>
      <c r="I460" s="508"/>
      <c r="J460" s="508"/>
      <c r="K460" s="508"/>
      <c r="L460" s="508"/>
      <c r="M460" s="508"/>
      <c r="N460" s="508"/>
      <c r="O460" s="508"/>
      <c r="P460" s="508"/>
      <c r="Q460" s="508"/>
      <c r="R460" s="508"/>
      <c r="S460" s="508"/>
      <c r="T460" s="508"/>
      <c r="U460" s="508"/>
      <c r="V460" s="508"/>
      <c r="W460" s="508"/>
      <c r="X460" s="508"/>
      <c r="Y460" s="508"/>
    </row>
    <row r="461" spans="1:604">
      <c r="A461" s="577">
        <v>45993</v>
      </c>
      <c r="B461" s="574">
        <v>13.8</v>
      </c>
      <c r="C461" s="577">
        <v>45993</v>
      </c>
      <c r="D461" s="575">
        <v>470</v>
      </c>
      <c r="E461" s="576"/>
      <c r="F461" s="576"/>
      <c r="G461" s="508"/>
      <c r="H461" s="508"/>
      <c r="I461" s="508"/>
      <c r="J461" s="508"/>
      <c r="K461" s="508"/>
      <c r="L461" s="508"/>
      <c r="M461" s="508"/>
      <c r="N461" s="508"/>
      <c r="O461" s="508"/>
      <c r="P461" s="508"/>
      <c r="Q461" s="508"/>
      <c r="R461" s="508"/>
      <c r="S461" s="508"/>
      <c r="T461" s="508"/>
      <c r="U461" s="508"/>
      <c r="V461" s="508"/>
      <c r="W461" s="508"/>
      <c r="X461" s="508"/>
      <c r="Y461" s="508"/>
    </row>
    <row r="462" spans="1:604">
      <c r="A462" s="577">
        <v>46000</v>
      </c>
      <c r="B462" s="574">
        <v>13.9</v>
      </c>
      <c r="C462" s="577">
        <v>46000</v>
      </c>
      <c r="D462" s="575">
        <v>470</v>
      </c>
      <c r="E462" s="576"/>
      <c r="F462" s="576"/>
      <c r="G462" s="508"/>
      <c r="H462" s="508"/>
      <c r="I462" s="508"/>
      <c r="J462" s="508"/>
      <c r="K462" s="508"/>
      <c r="L462" s="508"/>
      <c r="M462" s="508"/>
      <c r="N462" s="508"/>
      <c r="O462" s="508"/>
      <c r="P462" s="508"/>
      <c r="Q462" s="508"/>
      <c r="R462" s="508"/>
      <c r="S462" s="508"/>
      <c r="T462" s="508"/>
      <c r="U462" s="508"/>
      <c r="V462" s="508"/>
      <c r="W462" s="508"/>
      <c r="X462" s="508"/>
      <c r="Y462" s="508"/>
    </row>
    <row r="463" spans="1:604">
      <c r="A463" s="577">
        <v>46007</v>
      </c>
      <c r="B463" s="574">
        <v>13.9</v>
      </c>
      <c r="C463" s="577">
        <v>46007</v>
      </c>
      <c r="D463" s="575">
        <v>470</v>
      </c>
      <c r="E463" s="576"/>
      <c r="F463" s="576"/>
      <c r="G463" s="508"/>
      <c r="H463" s="508"/>
      <c r="I463" s="508"/>
      <c r="J463" s="508"/>
      <c r="K463" s="508"/>
      <c r="L463" s="508"/>
      <c r="M463" s="508"/>
      <c r="N463" s="508"/>
      <c r="O463" s="508"/>
      <c r="P463" s="508"/>
      <c r="Q463" s="508"/>
      <c r="R463" s="508"/>
      <c r="S463" s="508"/>
      <c r="T463" s="508"/>
      <c r="U463" s="508"/>
      <c r="V463" s="508"/>
      <c r="W463" s="508"/>
      <c r="X463" s="508"/>
      <c r="Y463" s="508"/>
      <c r="WD463" s="506">
        <v>2.4500000000000002</v>
      </c>
      <c r="WE463" s="506">
        <v>0</v>
      </c>
      <c r="WF463" s="506">
        <v>2.4500000000000002</v>
      </c>
    </row>
    <row r="464" spans="1:604">
      <c r="A464" s="532">
        <v>46014</v>
      </c>
      <c r="B464" s="536">
        <v>14.1</v>
      </c>
      <c r="C464" s="532">
        <v>46014</v>
      </c>
      <c r="D464" s="537">
        <v>480</v>
      </c>
      <c r="E464" s="533">
        <v>380</v>
      </c>
      <c r="F464" s="533">
        <v>400</v>
      </c>
      <c r="G464" s="508"/>
      <c r="H464" s="508"/>
      <c r="I464" s="508"/>
      <c r="J464" s="508"/>
      <c r="K464" s="508"/>
      <c r="L464" s="508"/>
      <c r="M464" s="508"/>
      <c r="N464" s="508"/>
      <c r="O464" s="508"/>
      <c r="P464" s="508"/>
      <c r="Q464" s="508"/>
      <c r="R464" s="508"/>
      <c r="S464" s="508"/>
      <c r="T464" s="508"/>
      <c r="U464" s="508"/>
      <c r="V464" s="508"/>
      <c r="W464" s="508"/>
      <c r="X464" s="508"/>
      <c r="Y464" s="508"/>
    </row>
    <row r="465" spans="1:25">
      <c r="A465" s="578">
        <v>46028</v>
      </c>
      <c r="B465" s="579">
        <v>14.1</v>
      </c>
      <c r="C465" s="578">
        <v>46028</v>
      </c>
      <c r="D465" s="580">
        <v>480</v>
      </c>
      <c r="E465" s="581"/>
      <c r="F465" s="581"/>
      <c r="G465" s="508"/>
      <c r="H465" s="508"/>
      <c r="I465" s="508"/>
      <c r="J465" s="508"/>
      <c r="K465" s="508"/>
      <c r="L465" s="508"/>
      <c r="M465" s="508"/>
      <c r="N465" s="508"/>
      <c r="O465" s="508"/>
      <c r="P465" s="508"/>
      <c r="Q465" s="508"/>
      <c r="R465" s="508"/>
      <c r="S465" s="508"/>
      <c r="T465" s="508"/>
      <c r="U465" s="508"/>
      <c r="V465" s="508"/>
      <c r="W465" s="508"/>
      <c r="X465" s="508"/>
      <c r="Y465" s="508"/>
    </row>
    <row r="466" spans="1:25">
      <c r="A466" s="578">
        <v>46035</v>
      </c>
      <c r="B466" s="579">
        <v>14.2</v>
      </c>
      <c r="C466" s="578">
        <v>46035</v>
      </c>
      <c r="D466" s="580">
        <v>480</v>
      </c>
      <c r="E466" s="581"/>
      <c r="F466" s="581"/>
      <c r="G466" s="508"/>
      <c r="H466" s="508"/>
      <c r="I466" s="508"/>
      <c r="J466" s="508"/>
      <c r="K466" s="508"/>
      <c r="L466" s="508"/>
      <c r="M466" s="508"/>
      <c r="N466" s="508"/>
      <c r="O466" s="508"/>
      <c r="P466" s="508"/>
      <c r="Q466" s="508"/>
      <c r="R466" s="508"/>
      <c r="S466" s="508"/>
      <c r="T466" s="508"/>
      <c r="U466" s="508"/>
      <c r="V466" s="508"/>
      <c r="W466" s="508"/>
      <c r="X466" s="508"/>
      <c r="Y466" s="508"/>
    </row>
    <row r="467" spans="1:25">
      <c r="A467" s="578">
        <v>46042</v>
      </c>
      <c r="B467" s="579">
        <v>14.2</v>
      </c>
      <c r="C467" s="578">
        <v>46042</v>
      </c>
      <c r="D467" s="580">
        <v>485</v>
      </c>
      <c r="E467" s="581"/>
      <c r="F467" s="581"/>
      <c r="G467" s="508"/>
      <c r="H467" s="508"/>
      <c r="I467" s="508"/>
      <c r="J467" s="508"/>
      <c r="K467" s="508"/>
      <c r="L467" s="508"/>
      <c r="M467" s="508"/>
      <c r="N467" s="508"/>
      <c r="O467" s="508"/>
      <c r="P467" s="508"/>
      <c r="Q467" s="508"/>
      <c r="R467" s="508"/>
      <c r="S467" s="508"/>
      <c r="T467" s="508"/>
      <c r="U467" s="508"/>
      <c r="V467" s="508"/>
      <c r="W467" s="508"/>
      <c r="X467" s="508"/>
      <c r="Y467" s="508"/>
    </row>
    <row r="468" spans="1:25">
      <c r="A468" s="578">
        <v>46049</v>
      </c>
      <c r="B468" s="579">
        <v>14.25</v>
      </c>
      <c r="C468" s="578">
        <v>46049</v>
      </c>
      <c r="D468" s="580">
        <v>490</v>
      </c>
      <c r="E468" s="581"/>
      <c r="F468" s="581"/>
      <c r="G468" s="508"/>
      <c r="H468" s="508"/>
      <c r="I468" s="508"/>
      <c r="J468" s="508"/>
      <c r="K468" s="508"/>
      <c r="L468" s="508"/>
      <c r="M468" s="508"/>
      <c r="N468" s="508"/>
      <c r="O468" s="508"/>
      <c r="P468" s="508"/>
      <c r="Q468" s="508"/>
      <c r="R468" s="508"/>
      <c r="S468" s="508"/>
      <c r="T468" s="508"/>
      <c r="U468" s="508"/>
      <c r="V468" s="508"/>
      <c r="W468" s="508"/>
      <c r="X468" s="508"/>
      <c r="Y468" s="508"/>
    </row>
    <row r="469" spans="1:25">
      <c r="A469" s="578">
        <v>46056</v>
      </c>
      <c r="B469" s="579">
        <v>14.3</v>
      </c>
      <c r="C469" s="578">
        <v>46056</v>
      </c>
      <c r="D469" s="580">
        <v>490</v>
      </c>
      <c r="E469" s="581"/>
      <c r="F469" s="581"/>
      <c r="G469" s="508"/>
      <c r="H469" s="508"/>
      <c r="I469" s="508"/>
      <c r="J469" s="508"/>
      <c r="K469" s="508"/>
      <c r="L469" s="508"/>
      <c r="M469" s="508"/>
      <c r="N469" s="508"/>
      <c r="O469" s="508"/>
      <c r="P469" s="508"/>
      <c r="Q469" s="507"/>
      <c r="R469" s="508"/>
      <c r="S469" s="508"/>
      <c r="T469" s="508"/>
      <c r="U469" s="508"/>
      <c r="V469" s="508"/>
      <c r="W469" s="508"/>
      <c r="X469" s="508"/>
      <c r="Y469" s="508"/>
    </row>
    <row r="470" spans="1:25">
      <c r="A470" s="578">
        <v>46063</v>
      </c>
      <c r="B470" s="579">
        <v>14.4</v>
      </c>
      <c r="C470" s="578">
        <v>46063</v>
      </c>
      <c r="D470" s="580">
        <v>490</v>
      </c>
      <c r="E470" s="581"/>
      <c r="F470" s="581"/>
    </row>
    <row r="471" spans="1:25">
      <c r="A471" s="578">
        <v>46070</v>
      </c>
      <c r="B471" s="579">
        <v>14.4</v>
      </c>
      <c r="C471" s="578">
        <v>46070</v>
      </c>
      <c r="D471" s="580">
        <v>490</v>
      </c>
      <c r="E471" s="581"/>
      <c r="F471" s="581"/>
    </row>
    <row r="472" spans="1:25">
      <c r="A472" s="578">
        <v>46077</v>
      </c>
      <c r="B472" s="579">
        <v>14.5</v>
      </c>
      <c r="C472" s="578">
        <v>46077</v>
      </c>
      <c r="D472" s="580">
        <v>495</v>
      </c>
      <c r="E472" s="581"/>
      <c r="F472" s="581"/>
    </row>
    <row r="473" spans="1:25">
      <c r="A473" s="578">
        <v>46084</v>
      </c>
      <c r="B473" s="579">
        <v>14.7</v>
      </c>
      <c r="C473" s="578">
        <v>46084</v>
      </c>
      <c r="D473" s="580">
        <v>500</v>
      </c>
      <c r="E473" s="581"/>
      <c r="F473" s="581"/>
    </row>
    <row r="474" spans="1:25">
      <c r="A474" s="578">
        <v>46091</v>
      </c>
      <c r="B474" s="579">
        <v>15</v>
      </c>
      <c r="C474" s="578">
        <v>46091</v>
      </c>
      <c r="D474" s="580">
        <v>500</v>
      </c>
      <c r="E474" s="581"/>
      <c r="F474" s="581"/>
    </row>
    <row r="475" spans="1:25">
      <c r="A475" s="578">
        <v>46098</v>
      </c>
      <c r="B475" s="579">
        <v>15.2</v>
      </c>
      <c r="C475" s="578">
        <v>46098</v>
      </c>
      <c r="D475" s="580">
        <v>510</v>
      </c>
      <c r="E475" s="581"/>
      <c r="F475" s="581"/>
    </row>
    <row r="476" spans="1:25">
      <c r="A476" s="578">
        <v>46105</v>
      </c>
      <c r="B476" s="582">
        <v>15.6</v>
      </c>
      <c r="C476" s="578">
        <v>46105</v>
      </c>
      <c r="D476" s="583">
        <v>515</v>
      </c>
      <c r="E476" s="584"/>
      <c r="F476" s="581"/>
    </row>
    <row r="477" spans="1:25" ht="20.149999999999999" customHeight="1">
      <c r="A477" s="585">
        <v>46112</v>
      </c>
      <c r="B477" s="586">
        <v>16.2</v>
      </c>
      <c r="C477" s="585">
        <v>46112</v>
      </c>
      <c r="D477" s="587">
        <v>525</v>
      </c>
      <c r="E477" s="588">
        <v>515</v>
      </c>
      <c r="F477" s="589">
        <v>533</v>
      </c>
    </row>
    <row r="478" spans="1:25">
      <c r="A478" s="585">
        <v>46119</v>
      </c>
      <c r="B478" s="586">
        <v>16.5</v>
      </c>
      <c r="C478" s="585">
        <v>46119</v>
      </c>
      <c r="D478" s="587">
        <v>540</v>
      </c>
      <c r="E478" s="588">
        <v>520</v>
      </c>
      <c r="F478" s="589">
        <v>540</v>
      </c>
    </row>
    <row r="479" spans="1:25">
      <c r="A479" s="578">
        <v>46133</v>
      </c>
      <c r="B479" s="586">
        <v>16.7</v>
      </c>
      <c r="C479" s="578">
        <v>46133</v>
      </c>
      <c r="D479" s="587">
        <v>555</v>
      </c>
      <c r="E479" s="587">
        <v>520</v>
      </c>
      <c r="F479" s="587">
        <v>540</v>
      </c>
    </row>
    <row r="480" spans="1:25">
      <c r="A480" s="578">
        <v>46140</v>
      </c>
      <c r="B480" s="586">
        <v>17.2</v>
      </c>
      <c r="C480" s="578">
        <v>46140</v>
      </c>
      <c r="D480" s="587">
        <v>565</v>
      </c>
      <c r="E480" s="587">
        <v>520</v>
      </c>
      <c r="F480" s="587">
        <v>540</v>
      </c>
    </row>
    <row r="481" spans="1:6">
      <c r="A481" s="578">
        <v>46147</v>
      </c>
      <c r="B481" s="586">
        <v>17.899999999999999</v>
      </c>
      <c r="C481" s="578">
        <v>46147</v>
      </c>
      <c r="D481" s="587">
        <v>580</v>
      </c>
      <c r="E481" s="587">
        <v>520</v>
      </c>
      <c r="F481" s="587">
        <v>540</v>
      </c>
    </row>
    <row r="482" spans="1:6">
      <c r="A482" s="578">
        <v>46154</v>
      </c>
      <c r="B482" s="586">
        <v>18.5</v>
      </c>
      <c r="C482" s="578">
        <v>46154</v>
      </c>
      <c r="D482" s="587">
        <v>605</v>
      </c>
      <c r="E482" s="587">
        <v>520</v>
      </c>
      <c r="F482" s="587">
        <v>540</v>
      </c>
    </row>
    <row r="483" spans="1:6">
      <c r="A483" s="596">
        <v>46161</v>
      </c>
      <c r="B483" s="597">
        <v>19.5</v>
      </c>
      <c r="C483" s="596">
        <v>46161</v>
      </c>
      <c r="D483" s="598">
        <v>625</v>
      </c>
      <c r="E483" s="598">
        <v>540</v>
      </c>
      <c r="F483" s="598">
        <v>560</v>
      </c>
    </row>
    <row r="484" spans="1:6">
      <c r="A484" s="596">
        <v>46168</v>
      </c>
      <c r="B484" s="597">
        <v>20</v>
      </c>
      <c r="C484" s="596">
        <v>46168</v>
      </c>
      <c r="D484" s="598">
        <v>650</v>
      </c>
      <c r="E484" s="598">
        <v>550</v>
      </c>
      <c r="F484" s="598">
        <v>570</v>
      </c>
    </row>
    <row r="485" spans="1:6">
      <c r="A485" s="610">
        <v>46175</v>
      </c>
      <c r="B485" s="611">
        <v>20.7</v>
      </c>
      <c r="C485" s="610">
        <v>46175</v>
      </c>
      <c r="D485" s="612">
        <v>665</v>
      </c>
      <c r="E485" s="612">
        <v>550</v>
      </c>
      <c r="F485" s="612">
        <v>580</v>
      </c>
    </row>
    <row r="486" spans="1:6">
      <c r="A486" s="532">
        <v>46181</v>
      </c>
      <c r="B486" s="599">
        <v>21.5</v>
      </c>
      <c r="C486" s="532">
        <v>46181</v>
      </c>
      <c r="D486" s="533">
        <v>680</v>
      </c>
      <c r="E486" s="533">
        <v>590</v>
      </c>
      <c r="F486" s="533">
        <v>610</v>
      </c>
    </row>
    <row r="488" spans="1:6">
      <c r="B488" s="609"/>
    </row>
    <row r="514" spans="1:11">
      <c r="A514" s="534"/>
      <c r="B514" s="534"/>
      <c r="C514" s="534"/>
      <c r="D514" s="534"/>
      <c r="E514" s="534"/>
      <c r="F514" s="534"/>
      <c r="G514" s="508"/>
      <c r="H514" s="508"/>
      <c r="I514" s="508"/>
      <c r="J514" s="508"/>
      <c r="K514" s="508"/>
    </row>
  </sheetData>
  <mergeCells count="30">
    <mergeCell ref="A2:A3"/>
    <mergeCell ref="B2:B3"/>
    <mergeCell ref="D2:D3"/>
    <mergeCell ref="E2:E3"/>
    <mergeCell ref="E289:E301"/>
    <mergeCell ref="E328:E340"/>
    <mergeCell ref="E378:E390"/>
    <mergeCell ref="C2:C3"/>
    <mergeCell ref="F2:F3"/>
    <mergeCell ref="E263:E275"/>
    <mergeCell ref="F263:F275"/>
    <mergeCell ref="E276:E288"/>
    <mergeCell ref="F276:F288"/>
    <mergeCell ref="F289:F301"/>
    <mergeCell ref="E302:E314"/>
    <mergeCell ref="F302:F314"/>
    <mergeCell ref="E315:E327"/>
    <mergeCell ref="F315:F327"/>
    <mergeCell ref="F328:F340"/>
    <mergeCell ref="E341:E352"/>
    <mergeCell ref="F341:F352"/>
    <mergeCell ref="E366:E377"/>
    <mergeCell ref="F366:F377"/>
    <mergeCell ref="E353:E365"/>
    <mergeCell ref="F353:F365"/>
    <mergeCell ref="F378:F390"/>
    <mergeCell ref="E391:E403"/>
    <mergeCell ref="F391:F403"/>
    <mergeCell ref="E404:E416"/>
    <mergeCell ref="F404:F416"/>
  </mergeCells>
  <phoneticPr fontId="3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A9BA-D5B7-4727-8C6D-EC587B30EBEA}">
  <sheetPr>
    <tabColor rgb="FF3333FF"/>
  </sheetPr>
  <dimension ref="B2:G26"/>
  <sheetViews>
    <sheetView topLeftCell="A5" zoomScale="30" zoomScaleNormal="30" workbookViewId="0">
      <selection activeCell="D29" sqref="D29"/>
    </sheetView>
  </sheetViews>
  <sheetFormatPr defaultColWidth="8.7265625" defaultRowHeight="24"/>
  <cols>
    <col min="1" max="1" width="8.7265625" style="539"/>
    <col min="2" max="2" width="30.90625" style="539" customWidth="1"/>
    <col min="3" max="3" width="20.7265625" style="539" customWidth="1"/>
    <col min="4" max="4" width="31.36328125" style="539" customWidth="1"/>
    <col min="5" max="5" width="20.7265625" style="539" customWidth="1"/>
    <col min="6" max="6" width="25.90625" style="604" customWidth="1"/>
    <col min="7" max="7" width="7.6328125" style="539" customWidth="1"/>
    <col min="8" max="8" width="6.453125" style="539" customWidth="1"/>
    <col min="9" max="16384" width="8.7265625" style="539"/>
  </cols>
  <sheetData>
    <row r="2" spans="2:7" ht="40" customHeight="1">
      <c r="B2" s="636" t="s">
        <v>9</v>
      </c>
      <c r="C2" s="637"/>
      <c r="D2" s="637"/>
      <c r="E2" s="637"/>
      <c r="F2" s="637"/>
      <c r="G2" s="538"/>
    </row>
    <row r="3" spans="2:7" ht="30" customHeight="1">
      <c r="B3" s="590" t="s">
        <v>10</v>
      </c>
      <c r="C3" s="590" t="s">
        <v>11</v>
      </c>
      <c r="D3" s="540" t="s">
        <v>10</v>
      </c>
      <c r="E3" s="540" t="s">
        <v>12</v>
      </c>
      <c r="F3" s="603" t="s">
        <v>13</v>
      </c>
    </row>
    <row r="4" spans="2:7" ht="68.5" customHeight="1">
      <c r="B4" s="590" t="s">
        <v>14</v>
      </c>
      <c r="C4" s="590" t="s">
        <v>15</v>
      </c>
      <c r="D4" s="540" t="s">
        <v>14</v>
      </c>
      <c r="E4" s="540" t="s">
        <v>16</v>
      </c>
      <c r="F4" s="603" t="s">
        <v>17</v>
      </c>
    </row>
    <row r="5" spans="2:7" s="543" customFormat="1" ht="32.5" customHeight="1">
      <c r="B5" s="541" t="s">
        <v>18</v>
      </c>
      <c r="C5" s="541">
        <v>3.375</v>
      </c>
      <c r="D5" s="541" t="s">
        <v>18</v>
      </c>
      <c r="E5" s="542">
        <v>6692537</v>
      </c>
      <c r="F5" s="542">
        <v>22584402</v>
      </c>
    </row>
    <row r="6" spans="2:7" s="543" customFormat="1" ht="32.5" customHeight="1">
      <c r="B6" s="541" t="s">
        <v>19</v>
      </c>
      <c r="C6" s="541">
        <v>3.6680000000000001</v>
      </c>
      <c r="D6" s="541" t="s">
        <v>19</v>
      </c>
      <c r="E6" s="542">
        <v>7201243</v>
      </c>
      <c r="F6" s="542">
        <v>26411233</v>
      </c>
    </row>
    <row r="7" spans="2:7" s="543" customFormat="1" ht="32.5" customHeight="1">
      <c r="B7" s="541" t="s">
        <v>20</v>
      </c>
      <c r="C7" s="541">
        <v>3.4009999999999998</v>
      </c>
      <c r="D7" s="541" t="s">
        <v>20</v>
      </c>
      <c r="E7" s="542">
        <v>7397098</v>
      </c>
      <c r="F7" s="542">
        <v>25155797</v>
      </c>
    </row>
    <row r="8" spans="2:7" s="543" customFormat="1" ht="32.5" customHeight="1">
      <c r="B8" s="541" t="s">
        <v>21</v>
      </c>
      <c r="C8" s="541">
        <v>3.6280000000000001</v>
      </c>
      <c r="D8" s="541" t="s">
        <v>21</v>
      </c>
      <c r="E8" s="542">
        <v>8292146</v>
      </c>
      <c r="F8" s="542">
        <v>30088024</v>
      </c>
    </row>
    <row r="9" spans="2:7" s="543" customFormat="1" ht="32.5" customHeight="1">
      <c r="B9" s="541" t="s">
        <v>22</v>
      </c>
      <c r="C9" s="541">
        <v>3.0129999999999999</v>
      </c>
      <c r="D9" s="541" t="s">
        <v>22</v>
      </c>
      <c r="E9" s="542">
        <v>7302839</v>
      </c>
      <c r="F9" s="542">
        <v>22005740</v>
      </c>
    </row>
    <row r="10" spans="2:7" s="543" customFormat="1" ht="32.5" customHeight="1">
      <c r="B10" s="541" t="s">
        <v>23</v>
      </c>
      <c r="C10" s="541">
        <v>3.0880000000000001</v>
      </c>
      <c r="D10" s="541" t="s">
        <v>23</v>
      </c>
      <c r="E10" s="542">
        <v>7096173</v>
      </c>
      <c r="F10" s="542">
        <v>21912416</v>
      </c>
    </row>
    <row r="11" spans="2:7" s="543" customFormat="1" ht="32.5" customHeight="1">
      <c r="B11" s="541" t="s">
        <v>24</v>
      </c>
      <c r="C11" s="541">
        <v>3.3620000000000001</v>
      </c>
      <c r="D11" s="541" t="s">
        <v>24</v>
      </c>
      <c r="E11" s="542">
        <v>7911323</v>
      </c>
      <c r="F11" s="542">
        <v>26601090</v>
      </c>
    </row>
    <row r="12" spans="2:7" s="543" customFormat="1" ht="32.5" customHeight="1">
      <c r="B12" s="541" t="s">
        <v>25</v>
      </c>
      <c r="C12" s="541">
        <v>3.4740000000000002</v>
      </c>
      <c r="D12" s="541" t="s">
        <v>25</v>
      </c>
      <c r="E12" s="542">
        <v>8138953</v>
      </c>
      <c r="F12" s="542">
        <v>28275565</v>
      </c>
    </row>
    <row r="13" spans="2:7" s="543" customFormat="1" ht="32.5" customHeight="1">
      <c r="B13" s="541" t="s">
        <v>26</v>
      </c>
      <c r="C13" s="541">
        <v>3.492</v>
      </c>
      <c r="D13" s="541" t="s">
        <v>26</v>
      </c>
      <c r="E13" s="542">
        <v>8656942</v>
      </c>
      <c r="F13" s="542">
        <v>30227542</v>
      </c>
    </row>
    <row r="14" spans="2:7" s="543" customFormat="1" ht="32.5" customHeight="1">
      <c r="B14" s="541" t="s">
        <v>27</v>
      </c>
      <c r="C14" s="541">
        <v>3.8639999999999999</v>
      </c>
      <c r="D14" s="541" t="s">
        <v>27</v>
      </c>
      <c r="E14" s="542">
        <v>8697948</v>
      </c>
      <c r="F14" s="542">
        <v>33610487</v>
      </c>
    </row>
    <row r="15" spans="2:7" s="543" customFormat="1" ht="32.5" customHeight="1">
      <c r="B15" s="541" t="s">
        <v>28</v>
      </c>
      <c r="C15" s="541">
        <v>3.4260000000000002</v>
      </c>
      <c r="D15" s="541" t="s">
        <v>28</v>
      </c>
      <c r="E15" s="542">
        <v>8919803</v>
      </c>
      <c r="F15" s="542">
        <v>30557857</v>
      </c>
    </row>
    <row r="16" spans="2:7" s="543" customFormat="1" ht="32.5" customHeight="1">
      <c r="B16" s="541" t="s">
        <v>29</v>
      </c>
      <c r="C16" s="541">
        <v>3.472</v>
      </c>
      <c r="D16" s="541" t="s">
        <v>29</v>
      </c>
      <c r="E16" s="542">
        <v>8910021</v>
      </c>
      <c r="F16" s="542">
        <v>30935529</v>
      </c>
    </row>
    <row r="17" spans="2:6" s="543" customFormat="1" ht="32.5" customHeight="1">
      <c r="B17" s="541" t="s">
        <v>30</v>
      </c>
      <c r="C17" s="541">
        <v>3.4740000000000002</v>
      </c>
      <c r="D17" s="541" t="s">
        <v>30</v>
      </c>
      <c r="E17" s="542">
        <v>8025131</v>
      </c>
      <c r="F17" s="542">
        <v>27875464</v>
      </c>
    </row>
    <row r="18" spans="2:6" s="543" customFormat="1" ht="32.5" customHeight="1">
      <c r="B18" s="541" t="s">
        <v>31</v>
      </c>
      <c r="C18" s="541">
        <v>3.371</v>
      </c>
      <c r="D18" s="541" t="s">
        <v>31</v>
      </c>
      <c r="E18" s="542">
        <v>8560391</v>
      </c>
      <c r="F18" s="542">
        <v>28859005</v>
      </c>
    </row>
    <row r="19" spans="2:6" s="543" customFormat="1" ht="32.5" customHeight="1">
      <c r="B19" s="541" t="s">
        <v>32</v>
      </c>
      <c r="C19" s="541">
        <v>2.9079999999999999</v>
      </c>
      <c r="D19" s="541" t="s">
        <v>32</v>
      </c>
      <c r="E19" s="542">
        <v>8701451</v>
      </c>
      <c r="F19" s="542">
        <v>25303981</v>
      </c>
    </row>
    <row r="20" spans="2:6" s="543" customFormat="1" ht="32.5" customHeight="1">
      <c r="B20" s="541" t="s">
        <v>33</v>
      </c>
      <c r="C20" s="541">
        <v>3.327</v>
      </c>
      <c r="D20" s="541" t="s">
        <v>33</v>
      </c>
      <c r="E20" s="542">
        <v>9507007</v>
      </c>
      <c r="F20" s="542">
        <v>31632109</v>
      </c>
    </row>
    <row r="21" spans="2:6" s="543" customFormat="1" ht="32.5" customHeight="1">
      <c r="B21" s="541" t="s">
        <v>34</v>
      </c>
      <c r="C21" s="541">
        <v>3.3319999999999999</v>
      </c>
      <c r="D21" s="541" t="s">
        <v>34</v>
      </c>
      <c r="E21" s="542">
        <v>10060895</v>
      </c>
      <c r="F21" s="542">
        <v>33522353</v>
      </c>
    </row>
    <row r="22" spans="2:6" s="543" customFormat="1" ht="32.5" customHeight="1">
      <c r="B22" s="541" t="s">
        <v>35</v>
      </c>
      <c r="C22" s="541">
        <v>2.956</v>
      </c>
      <c r="D22" s="541" t="s">
        <v>35</v>
      </c>
      <c r="E22" s="542">
        <v>9023585</v>
      </c>
      <c r="F22" s="542">
        <v>26675755</v>
      </c>
    </row>
    <row r="23" spans="2:6" s="543" customFormat="1" ht="32.5" customHeight="1">
      <c r="B23" s="541" t="s">
        <v>36</v>
      </c>
      <c r="C23" s="541">
        <v>2.7160000000000002</v>
      </c>
      <c r="D23" s="541" t="s">
        <v>36</v>
      </c>
      <c r="E23" s="542">
        <v>8033480</v>
      </c>
      <c r="F23" s="542">
        <v>21820671</v>
      </c>
    </row>
    <row r="24" spans="2:6" s="543" customFormat="1" ht="32.5" customHeight="1">
      <c r="B24" s="541" t="s">
        <v>37</v>
      </c>
      <c r="C24" s="541">
        <v>2.9580000000000002</v>
      </c>
      <c r="D24" s="541" t="s">
        <v>37</v>
      </c>
      <c r="E24" s="542">
        <v>8445471</v>
      </c>
      <c r="F24" s="542">
        <v>24983311</v>
      </c>
    </row>
    <row r="25" spans="2:6" ht="31" customHeight="1">
      <c r="B25" s="607" t="s">
        <v>38</v>
      </c>
      <c r="C25" s="607"/>
      <c r="D25" s="607" t="s">
        <v>38</v>
      </c>
      <c r="E25" s="607"/>
      <c r="F25" s="608">
        <v>18000000</v>
      </c>
    </row>
    <row r="26" spans="2:6">
      <c r="B26" s="605" t="s">
        <v>39</v>
      </c>
      <c r="C26" s="605"/>
      <c r="D26" s="605" t="s">
        <v>40</v>
      </c>
      <c r="E26" s="605"/>
      <c r="F26" s="606"/>
    </row>
  </sheetData>
  <mergeCells count="1">
    <mergeCell ref="B2:F2"/>
  </mergeCells>
  <phoneticPr fontId="3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2B29-3C8B-4EA2-B5DA-57CB95148ACA}">
  <sheetPr>
    <tabColor rgb="FF3333FF"/>
  </sheetPr>
  <dimension ref="A2:E104"/>
  <sheetViews>
    <sheetView zoomScale="30" zoomScaleNormal="30" workbookViewId="0">
      <pane xSplit="5" ySplit="2" topLeftCell="F87" activePane="bottomRight" state="frozen"/>
      <selection pane="topRight" activeCell="F1" sqref="F1"/>
      <selection pane="bottomLeft" activeCell="A4" sqref="A4"/>
      <selection pane="bottomRight" activeCell="B121" sqref="B121"/>
    </sheetView>
  </sheetViews>
  <sheetFormatPr defaultColWidth="8.7265625" defaultRowHeight="24"/>
  <cols>
    <col min="1" max="1" width="21.453125" style="544" customWidth="1"/>
    <col min="2" max="2" width="16.36328125" style="545" customWidth="1"/>
    <col min="3" max="5" width="21.6328125" style="544" customWidth="1"/>
    <col min="6" max="7" width="8.7265625" style="544" bestFit="1"/>
    <col min="8" max="43" width="8.7265625" style="544"/>
    <col min="44" max="44" width="7.6328125" style="544" customWidth="1"/>
    <col min="45" max="45" width="7.26953125" style="544" customWidth="1"/>
    <col min="46" max="16384" width="8.7265625" style="544"/>
  </cols>
  <sheetData>
    <row r="2" spans="1:5" s="546" customFormat="1" ht="67" customHeight="1">
      <c r="A2" s="601" t="s">
        <v>3</v>
      </c>
      <c r="B2" s="600" t="s">
        <v>41</v>
      </c>
      <c r="C2" s="600" t="s">
        <v>42</v>
      </c>
      <c r="D2" s="600" t="s">
        <v>43</v>
      </c>
      <c r="E2" s="600" t="s">
        <v>44</v>
      </c>
    </row>
    <row r="3" spans="1:5" s="546" customFormat="1" ht="25.5" customHeight="1">
      <c r="A3" s="547">
        <v>44927</v>
      </c>
      <c r="B3" s="548">
        <v>8.75</v>
      </c>
      <c r="C3" s="548">
        <v>269</v>
      </c>
      <c r="D3" s="549"/>
      <c r="E3" s="549"/>
    </row>
    <row r="4" spans="1:5" s="546" customFormat="1" ht="25.5" customHeight="1">
      <c r="A4" s="547">
        <v>44958</v>
      </c>
      <c r="B4" s="548">
        <v>9</v>
      </c>
      <c r="C4" s="548">
        <v>275</v>
      </c>
      <c r="D4" s="549"/>
      <c r="E4" s="549"/>
    </row>
    <row r="5" spans="1:5" s="546" customFormat="1" ht="25.5" customHeight="1">
      <c r="A5" s="547">
        <v>44986</v>
      </c>
      <c r="B5" s="548">
        <v>9.18</v>
      </c>
      <c r="C5" s="548">
        <v>273</v>
      </c>
      <c r="D5" s="549"/>
      <c r="E5" s="549"/>
    </row>
    <row r="6" spans="1:5" s="546" customFormat="1" ht="25.5" customHeight="1">
      <c r="A6" s="547">
        <v>45017</v>
      </c>
      <c r="B6" s="548">
        <v>9.3800000000000008</v>
      </c>
      <c r="C6" s="548">
        <v>270</v>
      </c>
      <c r="D6" s="549"/>
      <c r="E6" s="549"/>
    </row>
    <row r="7" spans="1:5" s="546" customFormat="1" ht="25.5" customHeight="1">
      <c r="A7" s="547">
        <v>45047</v>
      </c>
      <c r="B7" s="548">
        <v>9.5500000000000007</v>
      </c>
      <c r="C7" s="548">
        <v>266</v>
      </c>
      <c r="D7" s="549"/>
      <c r="E7" s="549"/>
    </row>
    <row r="8" spans="1:5" s="546" customFormat="1" ht="25.5" customHeight="1">
      <c r="A8" s="547">
        <v>45078</v>
      </c>
      <c r="B8" s="548">
        <v>9.4499999999999993</v>
      </c>
      <c r="C8" s="548">
        <v>263</v>
      </c>
      <c r="D8" s="549"/>
      <c r="E8" s="549"/>
    </row>
    <row r="9" spans="1:5" s="546" customFormat="1" ht="25.5" customHeight="1">
      <c r="A9" s="547">
        <v>45108</v>
      </c>
      <c r="B9" s="548">
        <v>9.35</v>
      </c>
      <c r="C9" s="548">
        <v>265</v>
      </c>
      <c r="D9" s="549"/>
      <c r="E9" s="549"/>
    </row>
    <row r="10" spans="1:5" s="546" customFormat="1" ht="25.5" customHeight="1">
      <c r="A10" s="547">
        <v>45139</v>
      </c>
      <c r="B10" s="548">
        <v>9.6</v>
      </c>
      <c r="C10" s="548">
        <v>273</v>
      </c>
      <c r="D10" s="549"/>
      <c r="E10" s="549"/>
    </row>
    <row r="11" spans="1:5" s="546" customFormat="1" ht="25.5" customHeight="1">
      <c r="A11" s="547">
        <v>45170</v>
      </c>
      <c r="B11" s="548">
        <v>9.75</v>
      </c>
      <c r="C11" s="548">
        <v>280</v>
      </c>
      <c r="D11" s="549"/>
      <c r="E11" s="549"/>
    </row>
    <row r="12" spans="1:5" s="546" customFormat="1" ht="25.5" customHeight="1">
      <c r="A12" s="547">
        <v>45200</v>
      </c>
      <c r="B12" s="548">
        <v>9.68</v>
      </c>
      <c r="C12" s="548">
        <v>283</v>
      </c>
      <c r="D12" s="549"/>
      <c r="E12" s="549"/>
    </row>
    <row r="13" spans="1:5" s="546" customFormat="1" ht="25.5" customHeight="1">
      <c r="A13" s="547">
        <v>45231</v>
      </c>
      <c r="B13" s="548">
        <v>9.8000000000000007</v>
      </c>
      <c r="C13" s="548">
        <v>278</v>
      </c>
      <c r="D13" s="549"/>
      <c r="E13" s="549"/>
    </row>
    <row r="14" spans="1:5" s="546" customFormat="1" ht="25.5" customHeight="1">
      <c r="A14" s="547">
        <v>45261</v>
      </c>
      <c r="B14" s="548">
        <v>9.6999999999999993</v>
      </c>
      <c r="C14" s="548">
        <v>269</v>
      </c>
      <c r="D14" s="549"/>
      <c r="E14" s="549"/>
    </row>
    <row r="15" spans="1:5" s="546" customFormat="1" ht="25.5" customHeight="1">
      <c r="A15" s="547">
        <v>45292</v>
      </c>
      <c r="B15" s="548">
        <v>9.4</v>
      </c>
      <c r="C15" s="548">
        <v>253</v>
      </c>
      <c r="D15" s="549"/>
      <c r="E15" s="549"/>
    </row>
    <row r="16" spans="1:5" s="546" customFormat="1" ht="25.5" customHeight="1">
      <c r="A16" s="547">
        <v>45323</v>
      </c>
      <c r="B16" s="548">
        <v>9.35</v>
      </c>
      <c r="C16" s="548">
        <v>253</v>
      </c>
      <c r="D16" s="549"/>
      <c r="E16" s="549"/>
    </row>
    <row r="17" spans="1:5" s="546" customFormat="1" ht="25.5" customHeight="1">
      <c r="A17" s="547">
        <v>45352</v>
      </c>
      <c r="B17" s="548">
        <v>9.3000000000000007</v>
      </c>
      <c r="C17" s="548">
        <v>250</v>
      </c>
      <c r="D17" s="549"/>
      <c r="E17" s="549"/>
    </row>
    <row r="18" spans="1:5" s="546" customFormat="1" ht="25.5" customHeight="1">
      <c r="A18" s="547">
        <v>45383</v>
      </c>
      <c r="B18" s="548">
        <v>9.3000000000000007</v>
      </c>
      <c r="C18" s="548">
        <v>236</v>
      </c>
      <c r="D18" s="549"/>
      <c r="E18" s="549"/>
    </row>
    <row r="19" spans="1:5" s="546" customFormat="1" ht="25.5" customHeight="1">
      <c r="A19" s="547">
        <v>45413</v>
      </c>
      <c r="B19" s="548">
        <v>9.0500000000000007</v>
      </c>
      <c r="C19" s="548">
        <v>230</v>
      </c>
      <c r="D19" s="549"/>
      <c r="E19" s="549"/>
    </row>
    <row r="20" spans="1:5" s="546" customFormat="1" ht="25.5" customHeight="1">
      <c r="A20" s="547">
        <v>45444</v>
      </c>
      <c r="B20" s="548">
        <v>9.0500000000000007</v>
      </c>
      <c r="C20" s="548">
        <v>236</v>
      </c>
      <c r="D20" s="549"/>
      <c r="E20" s="549"/>
    </row>
    <row r="21" spans="1:5" s="546" customFormat="1" ht="25.5" customHeight="1">
      <c r="A21" s="547">
        <v>45474</v>
      </c>
      <c r="B21" s="548">
        <v>9.0500000000000007</v>
      </c>
      <c r="C21" s="548">
        <v>245</v>
      </c>
      <c r="D21" s="549"/>
      <c r="E21" s="549"/>
    </row>
    <row r="22" spans="1:5" s="546" customFormat="1" ht="25.5" customHeight="1">
      <c r="A22" s="547">
        <v>45505</v>
      </c>
      <c r="B22" s="548">
        <v>9.0500000000000007</v>
      </c>
      <c r="C22" s="548">
        <v>245</v>
      </c>
      <c r="D22" s="549"/>
      <c r="E22" s="549"/>
    </row>
    <row r="23" spans="1:5" s="546" customFormat="1" ht="25.5" customHeight="1">
      <c r="A23" s="547">
        <v>45536</v>
      </c>
      <c r="B23" s="548">
        <v>8.85</v>
      </c>
      <c r="C23" s="548">
        <v>245</v>
      </c>
      <c r="D23" s="549"/>
      <c r="E23" s="549"/>
    </row>
    <row r="24" spans="1:5" s="546" customFormat="1" ht="25.5" customHeight="1">
      <c r="A24" s="547">
        <v>45566</v>
      </c>
      <c r="B24" s="548">
        <v>8.8000000000000007</v>
      </c>
      <c r="C24" s="548">
        <v>238</v>
      </c>
      <c r="D24" s="549"/>
      <c r="E24" s="549"/>
    </row>
    <row r="25" spans="1:5" s="546" customFormat="1" ht="25.5" customHeight="1">
      <c r="A25" s="547">
        <v>45597</v>
      </c>
      <c r="B25" s="548">
        <v>8</v>
      </c>
      <c r="C25" s="548">
        <v>208</v>
      </c>
      <c r="D25" s="549"/>
      <c r="E25" s="549"/>
    </row>
    <row r="26" spans="1:5" s="546" customFormat="1" ht="25.5" customHeight="1">
      <c r="A26" s="550">
        <v>45627</v>
      </c>
      <c r="B26" s="551">
        <v>6.5</v>
      </c>
      <c r="C26" s="551">
        <v>190</v>
      </c>
      <c r="D26" s="552"/>
      <c r="E26" s="552"/>
    </row>
    <row r="27" spans="1:5" s="546" customFormat="1" ht="25.5" customHeight="1">
      <c r="A27" s="550">
        <v>45658</v>
      </c>
      <c r="B27" s="551"/>
      <c r="C27" s="551"/>
      <c r="D27" s="552"/>
      <c r="E27" s="552"/>
    </row>
    <row r="28" spans="1:5" s="546" customFormat="1" ht="25.5" customHeight="1">
      <c r="A28" s="550">
        <v>45689</v>
      </c>
      <c r="B28" s="551"/>
      <c r="C28" s="551"/>
      <c r="D28" s="552"/>
      <c r="E28" s="552"/>
    </row>
    <row r="29" spans="1:5" s="546" customFormat="1" ht="25.5" customHeight="1">
      <c r="A29" s="550">
        <v>45717</v>
      </c>
      <c r="B29" s="551"/>
      <c r="C29" s="551"/>
      <c r="D29" s="552"/>
      <c r="E29" s="552"/>
    </row>
    <row r="30" spans="1:5" ht="25.5" customHeight="1">
      <c r="A30" s="553">
        <v>45748</v>
      </c>
      <c r="B30" s="554">
        <v>5.45</v>
      </c>
      <c r="C30" s="555">
        <v>185</v>
      </c>
      <c r="D30" s="556"/>
      <c r="E30" s="556"/>
    </row>
    <row r="31" spans="1:5" ht="25.5" customHeight="1">
      <c r="A31" s="553">
        <v>45755</v>
      </c>
      <c r="B31" s="554">
        <v>5.48</v>
      </c>
      <c r="C31" s="555">
        <v>185</v>
      </c>
      <c r="D31" s="556"/>
      <c r="E31" s="556"/>
    </row>
    <row r="32" spans="1:5" ht="25.5" customHeight="1">
      <c r="A32" s="553">
        <v>45764</v>
      </c>
      <c r="B32" s="554">
        <v>5.48</v>
      </c>
      <c r="C32" s="555">
        <v>185</v>
      </c>
      <c r="D32" s="556"/>
      <c r="E32" s="556"/>
    </row>
    <row r="33" spans="1:5" ht="25.5" customHeight="1">
      <c r="A33" s="553">
        <v>45769</v>
      </c>
      <c r="B33" s="554">
        <v>5.53</v>
      </c>
      <c r="C33" s="555">
        <v>185</v>
      </c>
      <c r="D33" s="556"/>
      <c r="E33" s="556"/>
    </row>
    <row r="34" spans="1:5" ht="25.5" customHeight="1">
      <c r="A34" s="553">
        <v>45771</v>
      </c>
      <c r="B34" s="554">
        <v>5.53</v>
      </c>
      <c r="C34" s="555">
        <v>185</v>
      </c>
      <c r="D34" s="556"/>
      <c r="E34" s="556"/>
    </row>
    <row r="35" spans="1:5" ht="25.5" customHeight="1">
      <c r="A35" s="553">
        <v>45776</v>
      </c>
      <c r="B35" s="554">
        <v>5.53</v>
      </c>
      <c r="C35" s="555">
        <v>185</v>
      </c>
      <c r="D35" s="556"/>
      <c r="E35" s="556"/>
    </row>
    <row r="36" spans="1:5" ht="25.5" customHeight="1">
      <c r="A36" s="553">
        <v>45785</v>
      </c>
      <c r="B36" s="554">
        <v>5.58</v>
      </c>
      <c r="C36" s="555">
        <v>185</v>
      </c>
      <c r="D36" s="556"/>
      <c r="E36" s="556"/>
    </row>
    <row r="37" spans="1:5" ht="25.5" customHeight="1">
      <c r="A37" s="553">
        <v>45792</v>
      </c>
      <c r="B37" s="554">
        <v>5.63</v>
      </c>
      <c r="C37" s="555">
        <v>192.5</v>
      </c>
      <c r="D37" s="556"/>
      <c r="E37" s="556"/>
    </row>
    <row r="38" spans="1:5" ht="25.5" customHeight="1">
      <c r="A38" s="553">
        <v>45797</v>
      </c>
      <c r="B38" s="554">
        <v>5.63</v>
      </c>
      <c r="C38" s="555">
        <v>192.5</v>
      </c>
      <c r="D38" s="556"/>
      <c r="E38" s="556"/>
    </row>
    <row r="39" spans="1:5" ht="25.5" customHeight="1">
      <c r="A39" s="553">
        <v>45804</v>
      </c>
      <c r="B39" s="554">
        <v>5.63</v>
      </c>
      <c r="C39" s="555">
        <v>197.5</v>
      </c>
      <c r="D39" s="556"/>
      <c r="E39" s="556"/>
    </row>
    <row r="40" spans="1:5" ht="25.5" customHeight="1">
      <c r="A40" s="553">
        <v>45813</v>
      </c>
      <c r="B40" s="554">
        <v>5.88</v>
      </c>
      <c r="C40" s="555">
        <v>197.5</v>
      </c>
      <c r="D40" s="556"/>
      <c r="E40" s="556"/>
    </row>
    <row r="41" spans="1:5" ht="25.5" customHeight="1">
      <c r="A41" s="553">
        <v>45818</v>
      </c>
      <c r="B41" s="554">
        <v>5.88</v>
      </c>
      <c r="C41" s="555">
        <v>205</v>
      </c>
      <c r="D41" s="556"/>
      <c r="E41" s="556"/>
    </row>
    <row r="42" spans="1:5" ht="25.5" customHeight="1">
      <c r="A42" s="553">
        <v>45825</v>
      </c>
      <c r="B42" s="554">
        <v>6.1</v>
      </c>
      <c r="C42" s="555">
        <v>215</v>
      </c>
      <c r="D42" s="556"/>
      <c r="E42" s="556"/>
    </row>
    <row r="43" spans="1:5" ht="25.5" customHeight="1">
      <c r="A43" s="553">
        <v>45832</v>
      </c>
      <c r="B43" s="554">
        <v>6.1</v>
      </c>
      <c r="C43" s="555">
        <v>215</v>
      </c>
      <c r="D43" s="556"/>
      <c r="E43" s="556"/>
    </row>
    <row r="44" spans="1:5" ht="25.5" customHeight="1">
      <c r="A44" s="553">
        <v>45839</v>
      </c>
      <c r="B44" s="554">
        <v>6.25</v>
      </c>
      <c r="C44" s="555">
        <v>225</v>
      </c>
      <c r="D44" s="556"/>
      <c r="E44" s="556"/>
    </row>
    <row r="45" spans="1:5" ht="25.5" customHeight="1">
      <c r="A45" s="553">
        <v>45846</v>
      </c>
      <c r="B45" s="554">
        <v>6.25</v>
      </c>
      <c r="C45" s="555">
        <v>225</v>
      </c>
      <c r="D45" s="556"/>
      <c r="E45" s="556"/>
    </row>
    <row r="46" spans="1:5" ht="25.5" customHeight="1">
      <c r="A46" s="553">
        <v>45853</v>
      </c>
      <c r="B46" s="554">
        <v>6.25</v>
      </c>
      <c r="C46" s="555">
        <v>225</v>
      </c>
      <c r="D46" s="556"/>
      <c r="E46" s="556"/>
    </row>
    <row r="47" spans="1:5" ht="25.5" customHeight="1">
      <c r="A47" s="553">
        <v>45860</v>
      </c>
      <c r="B47" s="554">
        <v>6.25</v>
      </c>
      <c r="C47" s="555">
        <v>225</v>
      </c>
      <c r="D47" s="556"/>
      <c r="E47" s="556"/>
    </row>
    <row r="48" spans="1:5" ht="25.5" customHeight="1">
      <c r="A48" s="553">
        <v>45869</v>
      </c>
      <c r="B48" s="554">
        <v>6.25</v>
      </c>
      <c r="C48" s="555">
        <v>225</v>
      </c>
      <c r="D48" s="556"/>
      <c r="E48" s="556"/>
    </row>
    <row r="49" spans="1:5" ht="25.5" customHeight="1">
      <c r="A49" s="553">
        <v>45874</v>
      </c>
      <c r="B49" s="554">
        <v>6.25</v>
      </c>
      <c r="C49" s="555">
        <v>225</v>
      </c>
      <c r="D49" s="556"/>
      <c r="E49" s="556"/>
    </row>
    <row r="50" spans="1:5" ht="25.5" customHeight="1">
      <c r="A50" s="553">
        <v>45883</v>
      </c>
      <c r="B50" s="554">
        <v>6.23</v>
      </c>
      <c r="C50" s="555">
        <v>225</v>
      </c>
      <c r="D50" s="556"/>
      <c r="E50" s="556"/>
    </row>
    <row r="51" spans="1:5" ht="25.5" customHeight="1">
      <c r="A51" s="553">
        <v>45888</v>
      </c>
      <c r="B51" s="554">
        <v>6.2</v>
      </c>
      <c r="C51" s="555">
        <v>225</v>
      </c>
      <c r="D51" s="556"/>
      <c r="E51" s="556"/>
    </row>
    <row r="52" spans="1:5" ht="25.5" customHeight="1">
      <c r="A52" s="553">
        <v>45895</v>
      </c>
      <c r="B52" s="554">
        <v>6.15</v>
      </c>
      <c r="C52" s="555">
        <v>217.5</v>
      </c>
      <c r="D52" s="556"/>
      <c r="E52" s="556"/>
    </row>
    <row r="53" spans="1:5" ht="25.5" customHeight="1">
      <c r="A53" s="553">
        <v>45902</v>
      </c>
      <c r="B53" s="554">
        <v>6.15</v>
      </c>
      <c r="C53" s="555">
        <v>217.5</v>
      </c>
      <c r="D53" s="556"/>
      <c r="E53" s="556"/>
    </row>
    <row r="54" spans="1:5" ht="25.5" customHeight="1">
      <c r="A54" s="553">
        <v>45909</v>
      </c>
      <c r="B54" s="554">
        <v>6.15</v>
      </c>
      <c r="C54" s="555">
        <v>217.5</v>
      </c>
      <c r="D54" s="556"/>
      <c r="E54" s="556"/>
    </row>
    <row r="55" spans="1:5" ht="25.5" customHeight="1">
      <c r="A55" s="553">
        <v>45916</v>
      </c>
      <c r="B55" s="554">
        <v>6.15</v>
      </c>
      <c r="C55" s="555">
        <v>217.5</v>
      </c>
      <c r="D55" s="556"/>
      <c r="E55" s="556"/>
    </row>
    <row r="56" spans="1:5" ht="25.5" customHeight="1">
      <c r="A56" s="553">
        <v>45923</v>
      </c>
      <c r="B56" s="554">
        <v>6.05</v>
      </c>
      <c r="C56" s="555">
        <v>212.5</v>
      </c>
      <c r="D56" s="556"/>
      <c r="E56" s="556"/>
    </row>
    <row r="57" spans="1:5" ht="25.5" customHeight="1">
      <c r="A57" s="553">
        <v>45930</v>
      </c>
      <c r="B57" s="554">
        <v>6.05</v>
      </c>
      <c r="C57" s="555">
        <v>212.5</v>
      </c>
      <c r="D57" s="556"/>
      <c r="E57" s="556"/>
    </row>
    <row r="58" spans="1:5" ht="25.5" customHeight="1">
      <c r="A58" s="553">
        <v>45937</v>
      </c>
      <c r="B58" s="554">
        <v>6.05</v>
      </c>
      <c r="C58" s="555">
        <v>212.5</v>
      </c>
      <c r="D58" s="556"/>
      <c r="E58" s="556"/>
    </row>
    <row r="59" spans="1:5" ht="25.5" customHeight="1">
      <c r="A59" s="553">
        <v>45944</v>
      </c>
      <c r="B59" s="554">
        <v>6.05</v>
      </c>
      <c r="C59" s="555">
        <v>212.5</v>
      </c>
      <c r="D59" s="556"/>
      <c r="E59" s="556"/>
    </row>
    <row r="60" spans="1:5" ht="25.5" customHeight="1">
      <c r="A60" s="553">
        <v>45951</v>
      </c>
      <c r="B60" s="554">
        <v>6.05</v>
      </c>
      <c r="C60" s="555">
        <v>212.5</v>
      </c>
      <c r="D60" s="556"/>
      <c r="E60" s="556"/>
    </row>
    <row r="61" spans="1:5" ht="25.5" customHeight="1">
      <c r="A61" s="553">
        <v>45958</v>
      </c>
      <c r="B61" s="554">
        <v>6.05</v>
      </c>
      <c r="C61" s="555">
        <v>212.5</v>
      </c>
      <c r="D61" s="556"/>
      <c r="E61" s="556"/>
    </row>
    <row r="62" spans="1:5" ht="25.5" customHeight="1">
      <c r="A62" s="553">
        <v>45965</v>
      </c>
      <c r="B62" s="554">
        <v>6.05</v>
      </c>
      <c r="C62" s="555">
        <v>212.5</v>
      </c>
      <c r="D62" s="556"/>
      <c r="E62" s="556"/>
    </row>
    <row r="63" spans="1:5" ht="25.5" customHeight="1">
      <c r="A63" s="553">
        <v>45972</v>
      </c>
      <c r="B63" s="554">
        <v>6.05</v>
      </c>
      <c r="C63" s="555">
        <v>212.5</v>
      </c>
      <c r="D63" s="556"/>
      <c r="E63" s="556"/>
    </row>
    <row r="64" spans="1:5" ht="25.5" customHeight="1">
      <c r="A64" s="553">
        <v>45979</v>
      </c>
      <c r="B64" s="554">
        <v>6.05</v>
      </c>
      <c r="C64" s="555">
        <v>212.5</v>
      </c>
      <c r="D64" s="556"/>
      <c r="E64" s="556"/>
    </row>
    <row r="65" spans="1:5" ht="25.5" customHeight="1">
      <c r="A65" s="553">
        <v>45986</v>
      </c>
      <c r="B65" s="554">
        <v>6.05</v>
      </c>
      <c r="C65" s="555">
        <v>212.5</v>
      </c>
      <c r="D65" s="556"/>
      <c r="E65" s="556"/>
    </row>
    <row r="66" spans="1:5" ht="25.5" customHeight="1">
      <c r="A66" s="553">
        <v>45993</v>
      </c>
      <c r="B66" s="554">
        <v>6.05</v>
      </c>
      <c r="C66" s="555">
        <v>212.5</v>
      </c>
      <c r="D66" s="556"/>
      <c r="E66" s="556"/>
    </row>
    <row r="67" spans="1:5" ht="25.5" customHeight="1">
      <c r="A67" s="553">
        <v>46000</v>
      </c>
      <c r="B67" s="554">
        <v>6.13</v>
      </c>
      <c r="C67" s="555">
        <v>212.5</v>
      </c>
      <c r="D67" s="556"/>
      <c r="E67" s="556"/>
    </row>
    <row r="68" spans="1:5" ht="25.5" customHeight="1">
      <c r="A68" s="553">
        <v>46007</v>
      </c>
      <c r="B68" s="554">
        <v>6.13</v>
      </c>
      <c r="C68" s="555">
        <v>212.5</v>
      </c>
      <c r="D68" s="556"/>
      <c r="E68" s="556"/>
    </row>
    <row r="69" spans="1:5" ht="25.5" customHeight="1">
      <c r="A69" s="557">
        <v>46014</v>
      </c>
      <c r="B69" s="558">
        <v>6.28</v>
      </c>
      <c r="C69" s="559">
        <v>212.5</v>
      </c>
      <c r="D69" s="559">
        <v>235</v>
      </c>
      <c r="E69" s="559">
        <v>290</v>
      </c>
    </row>
    <row r="70" spans="1:5" ht="25.5" customHeight="1">
      <c r="A70" s="553">
        <v>46028</v>
      </c>
      <c r="B70" s="554">
        <v>6.28</v>
      </c>
      <c r="C70" s="555">
        <v>217.5</v>
      </c>
      <c r="D70" s="560">
        <v>240</v>
      </c>
      <c r="E70" s="560">
        <v>295</v>
      </c>
    </row>
    <row r="71" spans="1:5" ht="25.5" customHeight="1">
      <c r="A71" s="553">
        <v>46035</v>
      </c>
      <c r="B71" s="554">
        <v>6.18</v>
      </c>
      <c r="C71" s="555">
        <v>217.5</v>
      </c>
      <c r="D71" s="560">
        <v>240</v>
      </c>
      <c r="E71" s="560">
        <v>295</v>
      </c>
    </row>
    <row r="72" spans="1:5" ht="25.5" customHeight="1">
      <c r="A72" s="553">
        <v>46042</v>
      </c>
      <c r="B72" s="554">
        <v>6.18</v>
      </c>
      <c r="C72" s="555">
        <v>217.5</v>
      </c>
      <c r="D72" s="560">
        <v>240</v>
      </c>
      <c r="E72" s="560">
        <v>295</v>
      </c>
    </row>
    <row r="73" spans="1:5" ht="25.5" customHeight="1">
      <c r="A73" s="561">
        <v>46049</v>
      </c>
      <c r="B73" s="562">
        <v>6.18</v>
      </c>
      <c r="C73" s="556">
        <v>217.5</v>
      </c>
      <c r="D73" s="560">
        <v>240</v>
      </c>
      <c r="E73" s="560">
        <v>295</v>
      </c>
    </row>
    <row r="74" spans="1:5" ht="25.5" customHeight="1">
      <c r="A74" s="561">
        <v>46056</v>
      </c>
      <c r="B74" s="562">
        <v>6.18</v>
      </c>
      <c r="C74" s="556">
        <v>217.5</v>
      </c>
      <c r="D74" s="560">
        <v>240</v>
      </c>
      <c r="E74" s="560">
        <v>295</v>
      </c>
    </row>
    <row r="75" spans="1:5" ht="25.5" customHeight="1">
      <c r="A75" s="561">
        <v>46063</v>
      </c>
      <c r="B75" s="562">
        <v>6.45</v>
      </c>
      <c r="C75" s="556">
        <v>222.5</v>
      </c>
      <c r="D75" s="560">
        <v>240</v>
      </c>
      <c r="E75" s="560">
        <v>295</v>
      </c>
    </row>
    <row r="76" spans="1:5" ht="25.5" customHeight="1">
      <c r="A76" s="561">
        <v>46070</v>
      </c>
      <c r="B76" s="562">
        <v>6.5</v>
      </c>
      <c r="C76" s="556">
        <v>227.5</v>
      </c>
      <c r="D76" s="560">
        <v>240</v>
      </c>
      <c r="E76" s="560">
        <v>295</v>
      </c>
    </row>
    <row r="77" spans="1:5" ht="25.5" customHeight="1">
      <c r="A77" s="563">
        <v>46077</v>
      </c>
      <c r="B77" s="560">
        <v>6.5</v>
      </c>
      <c r="C77" s="564">
        <v>227.5</v>
      </c>
      <c r="D77" s="560">
        <v>240</v>
      </c>
      <c r="E77" s="560">
        <v>295</v>
      </c>
    </row>
    <row r="78" spans="1:5" ht="25.5" customHeight="1">
      <c r="A78" s="561">
        <v>46086</v>
      </c>
      <c r="B78" s="562">
        <v>6.6</v>
      </c>
      <c r="C78" s="556">
        <v>235</v>
      </c>
      <c r="D78" s="560">
        <v>250</v>
      </c>
      <c r="E78" s="560">
        <v>305</v>
      </c>
    </row>
    <row r="79" spans="1:5" ht="25.5" customHeight="1">
      <c r="A79" s="561">
        <v>46091</v>
      </c>
      <c r="B79" s="562">
        <v>6.68</v>
      </c>
      <c r="C79" s="556">
        <v>245</v>
      </c>
      <c r="D79" s="560">
        <v>250</v>
      </c>
      <c r="E79" s="560">
        <v>305</v>
      </c>
    </row>
    <row r="80" spans="1:5" ht="25.5" customHeight="1">
      <c r="A80" s="561">
        <v>46098</v>
      </c>
      <c r="B80" s="562">
        <v>6.9</v>
      </c>
      <c r="C80" s="556">
        <v>245</v>
      </c>
      <c r="D80" s="560">
        <v>250</v>
      </c>
      <c r="E80" s="560">
        <v>305</v>
      </c>
    </row>
    <row r="81" spans="1:5" ht="25.5" customHeight="1">
      <c r="A81" s="561">
        <v>46105</v>
      </c>
      <c r="B81" s="562">
        <v>7.2249999999999996</v>
      </c>
      <c r="C81" s="556">
        <v>255</v>
      </c>
      <c r="D81" s="560">
        <v>250</v>
      </c>
      <c r="E81" s="560">
        <v>305</v>
      </c>
    </row>
    <row r="82" spans="1:5" ht="25.5" customHeight="1">
      <c r="A82" s="561">
        <v>46112</v>
      </c>
      <c r="B82" s="562">
        <v>7.65</v>
      </c>
      <c r="C82" s="556">
        <v>255</v>
      </c>
      <c r="D82" s="556">
        <v>255</v>
      </c>
      <c r="E82" s="556">
        <v>310</v>
      </c>
    </row>
    <row r="83" spans="1:5" ht="25.5" customHeight="1">
      <c r="A83" s="565">
        <v>46119</v>
      </c>
      <c r="B83" s="566">
        <f>(7.75+7.8)/2</f>
        <v>7.7750000000000004</v>
      </c>
      <c r="C83" s="567">
        <v>255</v>
      </c>
      <c r="D83" s="567">
        <v>260</v>
      </c>
      <c r="E83" s="567">
        <v>315</v>
      </c>
    </row>
    <row r="84" spans="1:5" ht="25.5" customHeight="1">
      <c r="A84" s="568">
        <v>46121</v>
      </c>
      <c r="B84" s="566">
        <f>(7.75+7.8)/2</f>
        <v>7.7750000000000004</v>
      </c>
      <c r="C84" s="566">
        <f>(255+265)/2</f>
        <v>260</v>
      </c>
      <c r="D84" s="567">
        <v>260</v>
      </c>
      <c r="E84" s="567">
        <v>315</v>
      </c>
    </row>
    <row r="85" spans="1:5" ht="25.5" customHeight="1">
      <c r="A85" s="568">
        <v>46133</v>
      </c>
      <c r="B85" s="566">
        <f>(7.75+8)/2</f>
        <v>7.875</v>
      </c>
      <c r="C85" s="566">
        <f>(255+265)/2</f>
        <v>260</v>
      </c>
      <c r="D85" s="567">
        <v>260</v>
      </c>
      <c r="E85" s="567">
        <v>315</v>
      </c>
    </row>
    <row r="86" spans="1:5" ht="25.5" customHeight="1">
      <c r="A86" s="568">
        <v>46140</v>
      </c>
      <c r="B86" s="566">
        <f>(7.6+8)/2</f>
        <v>7.8</v>
      </c>
      <c r="C86" s="566">
        <f>(255+265)/2</f>
        <v>260</v>
      </c>
      <c r="D86" s="567">
        <v>265</v>
      </c>
      <c r="E86" s="567">
        <v>320</v>
      </c>
    </row>
    <row r="87" spans="1:5" ht="25.5" customHeight="1">
      <c r="A87" s="569">
        <v>46149</v>
      </c>
      <c r="B87" s="562">
        <f>(7.6+8)/2</f>
        <v>7.8</v>
      </c>
      <c r="C87" s="562">
        <f>(255+265)/2</f>
        <v>260</v>
      </c>
      <c r="D87" s="556">
        <v>265</v>
      </c>
      <c r="E87" s="556">
        <v>320</v>
      </c>
    </row>
    <row r="88" spans="1:5" ht="25.5" customHeight="1">
      <c r="A88" s="569">
        <v>46154</v>
      </c>
      <c r="B88" s="562">
        <v>7.8</v>
      </c>
      <c r="C88" s="562">
        <v>260</v>
      </c>
      <c r="D88" s="556">
        <v>265</v>
      </c>
      <c r="E88" s="556">
        <v>320</v>
      </c>
    </row>
    <row r="89" spans="1:5" ht="25.5" customHeight="1">
      <c r="A89" s="569">
        <v>46161</v>
      </c>
      <c r="B89" s="562">
        <v>7.75</v>
      </c>
      <c r="C89" s="562">
        <v>260</v>
      </c>
      <c r="D89" s="556">
        <v>265</v>
      </c>
      <c r="E89" s="556">
        <v>320</v>
      </c>
    </row>
    <row r="90" spans="1:5" ht="25.5" customHeight="1">
      <c r="A90" s="569">
        <v>46168</v>
      </c>
      <c r="B90" s="562">
        <v>7.75</v>
      </c>
      <c r="C90" s="562">
        <v>260</v>
      </c>
      <c r="D90" s="556">
        <v>265</v>
      </c>
      <c r="E90" s="556">
        <v>320</v>
      </c>
    </row>
    <row r="91" spans="1:5" ht="25.5" customHeight="1">
      <c r="A91" s="738">
        <v>46178</v>
      </c>
      <c r="B91" s="739">
        <v>7.75</v>
      </c>
      <c r="C91" s="739">
        <v>260</v>
      </c>
      <c r="D91" s="740">
        <v>265</v>
      </c>
      <c r="E91" s="740">
        <v>320</v>
      </c>
    </row>
    <row r="92" spans="1:5" ht="25.5" customHeight="1">
      <c r="A92" s="738">
        <v>46182</v>
      </c>
      <c r="B92" s="739">
        <v>7.75</v>
      </c>
      <c r="C92" s="739">
        <v>260</v>
      </c>
      <c r="D92" s="740">
        <v>265</v>
      </c>
      <c r="E92" s="740">
        <v>320</v>
      </c>
    </row>
    <row r="93" spans="1:5" ht="20.5" customHeight="1">
      <c r="A93" s="570"/>
      <c r="B93" s="571"/>
      <c r="C93" s="571"/>
      <c r="D93" s="572"/>
      <c r="E93" s="572"/>
    </row>
    <row r="94" spans="1:5" ht="20.5" customHeight="1">
      <c r="A94" s="570"/>
      <c r="B94" s="571"/>
      <c r="C94" s="571"/>
      <c r="D94" s="572"/>
      <c r="E94" s="572"/>
    </row>
    <row r="95" spans="1:5" ht="20.5" customHeight="1">
      <c r="A95" s="570"/>
      <c r="B95" s="571"/>
      <c r="C95" s="571"/>
      <c r="D95" s="572"/>
      <c r="E95" s="572"/>
    </row>
    <row r="96" spans="1:5" ht="20.5" customHeight="1">
      <c r="A96" s="570"/>
      <c r="B96" s="571"/>
      <c r="C96" s="571"/>
      <c r="D96" s="572"/>
      <c r="E96" s="572"/>
    </row>
    <row r="97" spans="2:5" ht="20.5" customHeight="1">
      <c r="B97" s="571"/>
      <c r="C97" s="571"/>
      <c r="D97" s="572"/>
      <c r="E97" s="572"/>
    </row>
    <row r="98" spans="2:5" ht="20.5" customHeight="1"/>
    <row r="99" spans="2:5" ht="20.5" customHeight="1"/>
    <row r="100" spans="2:5" ht="20.5" customHeight="1"/>
    <row r="101" spans="2:5" ht="20.5" customHeight="1">
      <c r="D101" s="572"/>
    </row>
    <row r="102" spans="2:5" ht="20.5" customHeight="1">
      <c r="D102" s="572"/>
    </row>
    <row r="103" spans="2:5" ht="20.5" customHeight="1">
      <c r="D103" s="602"/>
    </row>
    <row r="104" spans="2:5" ht="20.5" customHeight="1"/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C64B-1269-4F4B-A5CF-0BE713951E0C}">
  <sheetPr>
    <tabColor rgb="FF3333FF"/>
  </sheetPr>
  <dimension ref="B1:G99"/>
  <sheetViews>
    <sheetView zoomScale="50" zoomScaleNormal="50" workbookViewId="0">
      <pane xSplit="3" ySplit="3" topLeftCell="D75" activePane="bottomRight" state="frozen"/>
      <selection pane="topRight" activeCell="D1" sqref="D1"/>
      <selection pane="bottomLeft" activeCell="A4" sqref="A4"/>
      <selection pane="bottomRight" activeCell="M100" sqref="M100"/>
    </sheetView>
  </sheetViews>
  <sheetFormatPr defaultRowHeight="16.5"/>
  <cols>
    <col min="2" max="3" width="11" style="219" customWidth="1"/>
  </cols>
  <sheetData>
    <row r="1" spans="2:7">
      <c r="B1" s="492"/>
    </row>
    <row r="2" spans="2:7">
      <c r="B2" s="638" t="s">
        <v>45</v>
      </c>
      <c r="C2" s="638"/>
      <c r="D2" s="219"/>
      <c r="E2" s="219"/>
      <c r="F2" s="219"/>
      <c r="G2" s="219"/>
    </row>
    <row r="3" spans="2:7">
      <c r="B3" s="530" t="s">
        <v>46</v>
      </c>
      <c r="C3" s="531" t="s">
        <v>47</v>
      </c>
      <c r="E3" s="219"/>
      <c r="F3" s="219"/>
      <c r="G3" s="219"/>
    </row>
    <row r="4" spans="2:7">
      <c r="B4" s="490">
        <v>43101</v>
      </c>
      <c r="C4" s="525">
        <v>24.57</v>
      </c>
      <c r="E4" s="219"/>
      <c r="F4" s="270"/>
      <c r="G4" s="219"/>
    </row>
    <row r="5" spans="2:7">
      <c r="B5" s="490">
        <v>43132</v>
      </c>
      <c r="C5" s="525">
        <v>24.45</v>
      </c>
      <c r="E5" s="219"/>
      <c r="F5" s="219"/>
      <c r="G5" s="219"/>
    </row>
    <row r="6" spans="2:7">
      <c r="B6" s="490">
        <v>43160</v>
      </c>
      <c r="C6" s="525">
        <v>24.44</v>
      </c>
      <c r="E6" s="219"/>
      <c r="F6" s="219"/>
      <c r="G6" s="219"/>
    </row>
    <row r="7" spans="2:7">
      <c r="B7" s="490">
        <v>43191</v>
      </c>
      <c r="C7" s="525">
        <v>23.59</v>
      </c>
      <c r="E7" s="219"/>
      <c r="F7" s="219"/>
      <c r="G7" s="219"/>
    </row>
    <row r="8" spans="2:7">
      <c r="B8" s="490">
        <v>43221</v>
      </c>
      <c r="C8" s="525">
        <v>23.59</v>
      </c>
      <c r="E8" s="219"/>
      <c r="F8" s="219"/>
      <c r="G8" s="219"/>
    </row>
    <row r="9" spans="2:7">
      <c r="B9" s="490">
        <v>43252</v>
      </c>
      <c r="C9" s="525">
        <v>23.59</v>
      </c>
      <c r="E9" s="219"/>
      <c r="F9" s="219"/>
      <c r="G9" s="219"/>
    </row>
    <row r="10" spans="2:7">
      <c r="B10" s="490">
        <v>43282</v>
      </c>
      <c r="C10" s="525">
        <v>23.4</v>
      </c>
      <c r="E10" s="219"/>
      <c r="F10" s="219"/>
      <c r="G10" s="219"/>
    </row>
    <row r="11" spans="2:7">
      <c r="B11" s="490">
        <v>43313</v>
      </c>
      <c r="C11" s="525">
        <v>23.4</v>
      </c>
      <c r="E11" s="219"/>
      <c r="F11" s="219"/>
      <c r="G11" s="219"/>
    </row>
    <row r="12" spans="2:7">
      <c r="B12" s="490">
        <v>43344</v>
      </c>
      <c r="C12" s="525">
        <v>23.4</v>
      </c>
      <c r="E12" s="219"/>
      <c r="F12" s="219"/>
      <c r="G12" s="219"/>
    </row>
    <row r="13" spans="2:7">
      <c r="B13" s="490">
        <v>43374</v>
      </c>
      <c r="C13" s="525">
        <v>23.31</v>
      </c>
      <c r="E13" s="219"/>
      <c r="F13" s="219"/>
      <c r="G13" s="219"/>
    </row>
    <row r="14" spans="2:7">
      <c r="B14" s="490">
        <v>43405</v>
      </c>
      <c r="C14" s="525">
        <v>23.31</v>
      </c>
      <c r="E14" s="219"/>
      <c r="F14" s="219"/>
      <c r="G14" s="219"/>
    </row>
    <row r="15" spans="2:7">
      <c r="B15" s="490">
        <v>43435</v>
      </c>
      <c r="C15" s="525">
        <v>23.31</v>
      </c>
      <c r="E15" s="219"/>
      <c r="F15" s="219"/>
      <c r="G15" s="219"/>
    </row>
    <row r="16" spans="2:7">
      <c r="B16" s="490">
        <v>43466</v>
      </c>
      <c r="C16" s="525">
        <v>22.33</v>
      </c>
      <c r="E16" s="219"/>
      <c r="F16" s="219"/>
      <c r="G16" s="219"/>
    </row>
    <row r="17" spans="2:7">
      <c r="B17" s="491">
        <v>43497</v>
      </c>
      <c r="C17" s="525">
        <v>22.33</v>
      </c>
      <c r="E17" s="219"/>
      <c r="F17" s="219"/>
      <c r="G17" s="219"/>
    </row>
    <row r="18" spans="2:7">
      <c r="B18" s="490">
        <v>43525</v>
      </c>
      <c r="C18" s="525">
        <v>22.33</v>
      </c>
      <c r="F18" s="219"/>
      <c r="G18" s="219"/>
    </row>
    <row r="19" spans="2:7">
      <c r="B19" s="491">
        <v>43556</v>
      </c>
      <c r="C19" s="525">
        <v>21.96</v>
      </c>
      <c r="F19" s="219"/>
      <c r="G19" s="219"/>
    </row>
    <row r="20" spans="2:7">
      <c r="B20" s="490">
        <v>43586</v>
      </c>
      <c r="C20" s="525">
        <v>21.96</v>
      </c>
    </row>
    <row r="21" spans="2:7">
      <c r="B21" s="491">
        <v>43617</v>
      </c>
      <c r="C21" s="525">
        <v>21.96</v>
      </c>
    </row>
    <row r="22" spans="2:7">
      <c r="B22" s="490">
        <v>43647</v>
      </c>
      <c r="C22" s="525">
        <v>21.96</v>
      </c>
    </row>
    <row r="23" spans="2:7">
      <c r="B23" s="491">
        <v>43678</v>
      </c>
      <c r="C23" s="525">
        <v>21.96</v>
      </c>
    </row>
    <row r="24" spans="2:7">
      <c r="B24" s="490">
        <v>43709</v>
      </c>
      <c r="C24" s="525">
        <v>21.96</v>
      </c>
    </row>
    <row r="25" spans="2:7">
      <c r="B25" s="491">
        <v>43739</v>
      </c>
      <c r="C25" s="525">
        <v>22.04</v>
      </c>
    </row>
    <row r="26" spans="2:7">
      <c r="B26" s="490">
        <v>43770</v>
      </c>
      <c r="C26" s="525">
        <v>22.04</v>
      </c>
    </row>
    <row r="27" spans="2:7">
      <c r="B27" s="491">
        <v>43800</v>
      </c>
      <c r="C27" s="525">
        <v>22.04</v>
      </c>
    </row>
    <row r="28" spans="2:7">
      <c r="B28" s="490">
        <v>43831</v>
      </c>
      <c r="C28" s="525">
        <f t="shared" ref="C28" si="0">AVERAGE(C16:C27)</f>
        <v>22.072500000000002</v>
      </c>
    </row>
    <row r="29" spans="2:7">
      <c r="B29" s="491">
        <v>43862</v>
      </c>
      <c r="C29" s="525">
        <v>22.61</v>
      </c>
    </row>
    <row r="30" spans="2:7">
      <c r="B30" s="490">
        <v>43891</v>
      </c>
      <c r="C30" s="525">
        <v>22.61</v>
      </c>
    </row>
    <row r="31" spans="2:7">
      <c r="B31" s="491">
        <v>43922</v>
      </c>
      <c r="C31" s="525">
        <v>22.61</v>
      </c>
    </row>
    <row r="32" spans="2:7">
      <c r="B32" s="490">
        <v>43952</v>
      </c>
      <c r="C32" s="525">
        <v>23.28</v>
      </c>
    </row>
    <row r="33" spans="2:3">
      <c r="B33" s="491">
        <v>43983</v>
      </c>
      <c r="C33" s="525">
        <v>23.28</v>
      </c>
    </row>
    <row r="34" spans="2:3">
      <c r="B34" s="490">
        <v>44013</v>
      </c>
      <c r="C34" s="525">
        <v>23.28</v>
      </c>
    </row>
    <row r="35" spans="2:3">
      <c r="B35" s="491">
        <v>44044</v>
      </c>
      <c r="C35" s="525">
        <v>23.16</v>
      </c>
    </row>
    <row r="36" spans="2:3">
      <c r="B36" s="490">
        <v>44075</v>
      </c>
      <c r="C36" s="525">
        <v>23.16</v>
      </c>
    </row>
    <row r="37" spans="2:3">
      <c r="B37" s="491">
        <v>44105</v>
      </c>
      <c r="C37" s="525">
        <v>23.16</v>
      </c>
    </row>
    <row r="38" spans="2:3">
      <c r="B38" s="490">
        <v>44136</v>
      </c>
      <c r="C38" s="525">
        <v>23.8</v>
      </c>
    </row>
    <row r="39" spans="2:3">
      <c r="B39" s="491">
        <v>44166</v>
      </c>
      <c r="C39" s="525">
        <v>23.8</v>
      </c>
    </row>
    <row r="40" spans="2:3">
      <c r="B40" s="490">
        <v>44197</v>
      </c>
      <c r="C40" s="525">
        <v>24.83</v>
      </c>
    </row>
    <row r="41" spans="2:3">
      <c r="B41" s="491">
        <v>44228</v>
      </c>
      <c r="C41" s="525">
        <v>24.83</v>
      </c>
    </row>
    <row r="42" spans="2:3">
      <c r="B42" s="490">
        <v>44256</v>
      </c>
      <c r="C42" s="525">
        <v>24.83</v>
      </c>
    </row>
    <row r="43" spans="2:3">
      <c r="B43" s="491">
        <v>44287</v>
      </c>
      <c r="C43" s="525">
        <v>25.84</v>
      </c>
    </row>
    <row r="44" spans="2:3">
      <c r="B44" s="490">
        <v>44317</v>
      </c>
      <c r="C44" s="525">
        <v>25.84</v>
      </c>
    </row>
    <row r="45" spans="2:3">
      <c r="B45" s="491">
        <v>44348</v>
      </c>
      <c r="C45" s="525">
        <v>25.84</v>
      </c>
    </row>
    <row r="46" spans="2:3">
      <c r="B46" s="490">
        <v>44378</v>
      </c>
      <c r="C46" s="525">
        <v>25.68</v>
      </c>
    </row>
    <row r="47" spans="2:3">
      <c r="B47" s="491">
        <v>44409</v>
      </c>
      <c r="C47" s="525">
        <v>25.68</v>
      </c>
    </row>
    <row r="48" spans="2:3">
      <c r="B48" s="490">
        <v>44440</v>
      </c>
      <c r="C48" s="525">
        <v>25.69</v>
      </c>
    </row>
    <row r="49" spans="2:3">
      <c r="B49" s="491">
        <v>44470</v>
      </c>
      <c r="C49" s="525">
        <v>25.15</v>
      </c>
    </row>
    <row r="50" spans="2:3">
      <c r="B50" s="490">
        <v>44501</v>
      </c>
      <c r="C50" s="525">
        <v>25.15</v>
      </c>
    </row>
    <row r="51" spans="2:3">
      <c r="B51" s="491">
        <v>44531</v>
      </c>
      <c r="C51" s="525">
        <v>25.14</v>
      </c>
    </row>
    <row r="52" spans="2:3">
      <c r="B52" s="490">
        <v>44927</v>
      </c>
      <c r="C52" s="525">
        <v>29.19</v>
      </c>
    </row>
    <row r="53" spans="2:3">
      <c r="B53" s="491">
        <v>44958</v>
      </c>
      <c r="C53" s="525">
        <v>29.16</v>
      </c>
    </row>
    <row r="54" spans="2:3">
      <c r="B54" s="490">
        <v>44986</v>
      </c>
      <c r="C54" s="525">
        <v>29.2</v>
      </c>
    </row>
    <row r="55" spans="2:3">
      <c r="B55" s="491">
        <v>45017</v>
      </c>
      <c r="C55" s="525">
        <v>29.01</v>
      </c>
    </row>
    <row r="56" spans="2:3">
      <c r="B56" s="490">
        <v>45047</v>
      </c>
      <c r="C56" s="525">
        <v>29.01</v>
      </c>
    </row>
    <row r="57" spans="2:3">
      <c r="B57" s="491">
        <v>45078</v>
      </c>
      <c r="C57" s="525">
        <v>29.01</v>
      </c>
    </row>
    <row r="58" spans="2:3">
      <c r="B58" s="490">
        <v>45108</v>
      </c>
      <c r="C58" s="525">
        <v>29.1</v>
      </c>
    </row>
    <row r="59" spans="2:3">
      <c r="B59" s="491">
        <v>45139</v>
      </c>
      <c r="C59" s="525">
        <v>29.1</v>
      </c>
    </row>
    <row r="60" spans="2:3">
      <c r="B60" s="490">
        <v>45170</v>
      </c>
      <c r="C60" s="525">
        <v>29.1</v>
      </c>
    </row>
    <row r="61" spans="2:3">
      <c r="B61" s="491">
        <v>45200</v>
      </c>
      <c r="C61" s="525">
        <v>29.88</v>
      </c>
    </row>
    <row r="62" spans="2:3">
      <c r="B62" s="490">
        <v>45231</v>
      </c>
      <c r="C62" s="525">
        <v>30.44</v>
      </c>
    </row>
    <row r="63" spans="2:3">
      <c r="B63" s="491">
        <v>45261</v>
      </c>
      <c r="C63" s="525">
        <v>30.29</v>
      </c>
    </row>
    <row r="64" spans="2:3">
      <c r="B64" s="490">
        <v>45292</v>
      </c>
      <c r="C64" s="525">
        <v>31.1</v>
      </c>
    </row>
    <row r="65" spans="2:3">
      <c r="B65" s="491">
        <v>45323</v>
      </c>
      <c r="C65" s="525">
        <v>31.32</v>
      </c>
    </row>
    <row r="66" spans="2:3">
      <c r="B66" s="490">
        <v>45352</v>
      </c>
      <c r="C66" s="525">
        <v>31.09</v>
      </c>
    </row>
    <row r="67" spans="2:3">
      <c r="B67" s="491">
        <v>45383</v>
      </c>
      <c r="C67" s="525">
        <v>31.18</v>
      </c>
    </row>
    <row r="68" spans="2:3">
      <c r="B68" s="490">
        <v>45413</v>
      </c>
      <c r="C68" s="525">
        <v>30.65</v>
      </c>
    </row>
    <row r="69" spans="2:3">
      <c r="B69" s="491">
        <v>45444</v>
      </c>
      <c r="C69" s="525">
        <v>30.4</v>
      </c>
    </row>
    <row r="70" spans="2:3">
      <c r="B70" s="490">
        <v>45474</v>
      </c>
      <c r="C70" s="525">
        <v>30.52</v>
      </c>
    </row>
    <row r="71" spans="2:3">
      <c r="B71" s="491">
        <v>45505</v>
      </c>
      <c r="C71" s="525"/>
    </row>
    <row r="72" spans="2:3">
      <c r="B72" s="490">
        <v>45536</v>
      </c>
      <c r="C72" s="525"/>
    </row>
    <row r="73" spans="2:3">
      <c r="B73" s="491">
        <v>45566</v>
      </c>
      <c r="C73" s="525"/>
    </row>
    <row r="74" spans="2:3">
      <c r="B74" s="490">
        <v>45597</v>
      </c>
      <c r="C74" s="525"/>
    </row>
    <row r="75" spans="2:3">
      <c r="B75" s="491">
        <v>45627</v>
      </c>
      <c r="C75" s="525"/>
    </row>
    <row r="76" spans="2:3">
      <c r="B76" s="490">
        <v>45658</v>
      </c>
      <c r="C76" s="525"/>
    </row>
    <row r="77" spans="2:3">
      <c r="B77" s="491">
        <v>45689</v>
      </c>
      <c r="C77" s="525"/>
    </row>
    <row r="78" spans="2:3">
      <c r="B78" s="490">
        <v>45717</v>
      </c>
      <c r="C78" s="525"/>
    </row>
    <row r="79" spans="2:3">
      <c r="B79" s="491">
        <v>45748</v>
      </c>
      <c r="C79" s="526">
        <v>19.38</v>
      </c>
    </row>
    <row r="80" spans="2:3">
      <c r="B80" s="490">
        <v>45778</v>
      </c>
      <c r="C80" s="526">
        <v>19.37</v>
      </c>
    </row>
    <row r="81" spans="2:7">
      <c r="B81" s="491">
        <v>45809</v>
      </c>
      <c r="C81" s="526">
        <v>19.39</v>
      </c>
    </row>
    <row r="82" spans="2:7">
      <c r="B82" s="490">
        <v>45839</v>
      </c>
      <c r="C82" s="526">
        <v>18.34</v>
      </c>
    </row>
    <row r="83" spans="2:7">
      <c r="B83" s="491">
        <v>45870</v>
      </c>
      <c r="C83" s="526">
        <v>18.329999999999998</v>
      </c>
    </row>
    <row r="84" spans="2:7">
      <c r="B84" s="490">
        <v>45901</v>
      </c>
      <c r="C84" s="526">
        <v>18.329999999999998</v>
      </c>
    </row>
    <row r="85" spans="2:7">
      <c r="B85" s="491">
        <v>45931</v>
      </c>
      <c r="C85" s="526">
        <v>19.809999999999999</v>
      </c>
    </row>
    <row r="86" spans="2:7">
      <c r="B86" s="490">
        <v>45962</v>
      </c>
      <c r="C86" s="526">
        <v>19.8</v>
      </c>
    </row>
    <row r="87" spans="2:7">
      <c r="B87" s="523">
        <v>45992</v>
      </c>
      <c r="C87" s="527">
        <v>19.8</v>
      </c>
    </row>
    <row r="88" spans="2:7">
      <c r="B88" s="490">
        <v>46023</v>
      </c>
      <c r="C88" s="525">
        <v>20.83</v>
      </c>
    </row>
    <row r="89" spans="2:7">
      <c r="B89" s="491">
        <v>46054</v>
      </c>
      <c r="C89" s="525">
        <v>20.82</v>
      </c>
    </row>
    <row r="90" spans="2:7">
      <c r="B90" s="490">
        <v>46082</v>
      </c>
      <c r="C90" s="525">
        <v>20.82</v>
      </c>
    </row>
    <row r="91" spans="2:7">
      <c r="B91" s="491">
        <v>46113</v>
      </c>
      <c r="C91" s="525">
        <v>21.41</v>
      </c>
    </row>
    <row r="92" spans="2:7">
      <c r="B92" s="622">
        <v>46143</v>
      </c>
      <c r="C92" s="623">
        <v>21.98</v>
      </c>
    </row>
    <row r="93" spans="2:7">
      <c r="B93" s="522">
        <v>46174</v>
      </c>
      <c r="C93" s="528">
        <v>21.98</v>
      </c>
    </row>
    <row r="95" spans="2:7" ht="24">
      <c r="B95" s="639" t="s">
        <v>48</v>
      </c>
      <c r="C95" s="529">
        <f>C91-C87</f>
        <v>1.6099999999999994</v>
      </c>
      <c r="E95" s="591" t="s">
        <v>49</v>
      </c>
      <c r="F95" s="219"/>
      <c r="G95" s="219"/>
    </row>
    <row r="96" spans="2:7" ht="24">
      <c r="B96" s="639"/>
      <c r="C96" s="524">
        <f>C95/C87</f>
        <v>8.1313131313131282E-2</v>
      </c>
      <c r="E96" s="591" t="s">
        <v>50</v>
      </c>
    </row>
    <row r="97" spans="5:5" ht="24">
      <c r="E97" s="591" t="s">
        <v>51</v>
      </c>
    </row>
    <row r="98" spans="5:5" ht="21">
      <c r="E98" s="592"/>
    </row>
    <row r="99" spans="5:5" ht="21">
      <c r="E99" s="592"/>
    </row>
  </sheetData>
  <mergeCells count="2">
    <mergeCell ref="B2:C2"/>
    <mergeCell ref="B95:B9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2431-0B3E-4DA1-A372-9486F0B60B10}">
  <sheetPr>
    <tabColor rgb="FF0000FF"/>
  </sheetPr>
  <dimension ref="A2:I34"/>
  <sheetViews>
    <sheetView zoomScale="40" zoomScaleNormal="40" workbookViewId="0">
      <selection activeCell="V41" sqref="V41"/>
    </sheetView>
  </sheetViews>
  <sheetFormatPr defaultColWidth="8.7265625" defaultRowHeight="16.5"/>
  <cols>
    <col min="1" max="1" width="11" style="281" customWidth="1"/>
    <col min="2" max="2" width="21.08984375" style="196" customWidth="1"/>
    <col min="3" max="16384" width="8.7265625" style="196"/>
  </cols>
  <sheetData>
    <row r="2" spans="1:9">
      <c r="B2" s="519" t="s">
        <v>52</v>
      </c>
    </row>
    <row r="3" spans="1:9">
      <c r="A3" s="281" t="s">
        <v>53</v>
      </c>
      <c r="B3" s="520">
        <v>4.6000000000000005</v>
      </c>
    </row>
    <row r="4" spans="1:9">
      <c r="A4" s="281" t="s">
        <v>54</v>
      </c>
      <c r="B4" s="520">
        <v>4.2041666666666666</v>
      </c>
    </row>
    <row r="5" spans="1:9">
      <c r="A5" s="281" t="s">
        <v>55</v>
      </c>
      <c r="B5" s="520">
        <v>3.7980769230769229</v>
      </c>
    </row>
    <row r="6" spans="1:9">
      <c r="A6" s="281" t="s">
        <v>56</v>
      </c>
      <c r="B6" s="520">
        <v>3.2399999999999998</v>
      </c>
    </row>
    <row r="7" spans="1:9">
      <c r="A7" s="281" t="s">
        <v>57</v>
      </c>
      <c r="B7" s="520">
        <v>3.2</v>
      </c>
    </row>
    <row r="8" spans="1:9">
      <c r="A8" s="281" t="s">
        <v>58</v>
      </c>
      <c r="B8" s="520">
        <v>3.2</v>
      </c>
    </row>
    <row r="9" spans="1:9">
      <c r="A9" s="281" t="s">
        <v>59</v>
      </c>
      <c r="B9" s="520">
        <v>3.2</v>
      </c>
    </row>
    <row r="10" spans="1:9">
      <c r="A10" s="281" t="s">
        <v>60</v>
      </c>
      <c r="B10" s="520">
        <v>3.2</v>
      </c>
    </row>
    <row r="11" spans="1:9">
      <c r="A11" s="281" t="s">
        <v>61</v>
      </c>
      <c r="B11" s="520">
        <v>3.0153846153846149</v>
      </c>
    </row>
    <row r="12" spans="1:9">
      <c r="A12" s="281" t="s">
        <v>62</v>
      </c>
      <c r="B12" s="520">
        <v>2.6653846153846157</v>
      </c>
    </row>
    <row r="13" spans="1:9">
      <c r="A13" s="281" t="s">
        <v>63</v>
      </c>
      <c r="B13" s="520">
        <v>2.4230769230769225</v>
      </c>
    </row>
    <row r="14" spans="1:9">
      <c r="A14" s="281" t="s">
        <v>64</v>
      </c>
      <c r="B14" s="520">
        <v>2.3125</v>
      </c>
    </row>
    <row r="15" spans="1:9">
      <c r="A15" s="281" t="s">
        <v>65</v>
      </c>
      <c r="B15" s="520">
        <v>2.3423076923076915</v>
      </c>
    </row>
    <row r="16" spans="1:9">
      <c r="A16" s="281" t="s">
        <v>66</v>
      </c>
      <c r="B16" s="520">
        <v>2.4818181818181819</v>
      </c>
      <c r="I16"/>
    </row>
    <row r="17" spans="1:9">
      <c r="A17" s="281" t="s">
        <v>67</v>
      </c>
      <c r="B17" s="520">
        <v>2.4846153846153842</v>
      </c>
    </row>
    <row r="18" spans="1:9">
      <c r="A18" s="281" t="s">
        <v>68</v>
      </c>
      <c r="B18" s="520">
        <v>2.4</v>
      </c>
      <c r="I18" s="518"/>
    </row>
    <row r="19" spans="1:9">
      <c r="A19" s="281" t="s">
        <v>69</v>
      </c>
      <c r="B19" s="520">
        <v>2.3999999999999995</v>
      </c>
    </row>
    <row r="20" spans="1:9">
      <c r="A20" s="281" t="s">
        <v>70</v>
      </c>
      <c r="B20" s="520">
        <v>2.4230769230769229</v>
      </c>
    </row>
    <row r="21" spans="1:9">
      <c r="A21" s="281" t="s">
        <v>71</v>
      </c>
      <c r="B21" s="520">
        <v>2.4499999999999997</v>
      </c>
    </row>
    <row r="22" spans="1:9">
      <c r="A22" s="281" t="s">
        <v>72</v>
      </c>
      <c r="B22" s="520">
        <v>2.6192307692307684</v>
      </c>
    </row>
    <row r="23" spans="1:9">
      <c r="A23" s="281" t="s">
        <v>73</v>
      </c>
      <c r="B23" s="520">
        <v>2.7461538461538457</v>
      </c>
    </row>
    <row r="24" spans="1:9">
      <c r="A24" s="281" t="s">
        <v>74</v>
      </c>
      <c r="B24" s="520">
        <v>2.8500000000000005</v>
      </c>
    </row>
    <row r="25" spans="1:9">
      <c r="A25" s="281" t="s">
        <v>75</v>
      </c>
      <c r="B25" s="520">
        <v>3.0416666666666674</v>
      </c>
    </row>
    <row r="26" spans="1:9">
      <c r="A26" s="281" t="s">
        <v>76</v>
      </c>
      <c r="B26" s="520">
        <v>3.3681818181818177</v>
      </c>
    </row>
    <row r="27" spans="1:9">
      <c r="A27" s="281" t="s">
        <v>77</v>
      </c>
      <c r="B27" s="520">
        <v>3.6500000000000004</v>
      </c>
    </row>
    <row r="28" spans="1:9">
      <c r="A28" s="281" t="s">
        <v>78</v>
      </c>
      <c r="B28" s="520">
        <v>3.9</v>
      </c>
    </row>
    <row r="29" spans="1:9">
      <c r="A29" s="281" t="s">
        <v>79</v>
      </c>
      <c r="B29" s="520">
        <v>4.3923076923076927</v>
      </c>
    </row>
    <row r="30" spans="1:9">
      <c r="A30" s="281" t="s">
        <v>80</v>
      </c>
      <c r="B30" s="520">
        <v>4.9222222222222225</v>
      </c>
    </row>
    <row r="31" spans="1:9">
      <c r="A31" s="281" t="s">
        <v>81</v>
      </c>
      <c r="B31" s="380">
        <v>5.5</v>
      </c>
    </row>
    <row r="34" spans="6:6">
      <c r="F34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A8F6-4AF3-4C77-B2D2-7AB59FC270FA}">
  <sheetPr>
    <tabColor rgb="FF0000FF"/>
  </sheetPr>
  <dimension ref="A1:L648"/>
  <sheetViews>
    <sheetView zoomScale="50" zoomScaleNormal="50" workbookViewId="0">
      <selection activeCell="P32" sqref="P32"/>
    </sheetView>
  </sheetViews>
  <sheetFormatPr defaultRowHeight="13"/>
  <cols>
    <col min="1" max="1" width="12.6328125" style="621" customWidth="1"/>
    <col min="2" max="16384" width="8.7265625" style="616"/>
  </cols>
  <sheetData>
    <row r="1" spans="1:6" ht="16">
      <c r="A1" s="613" t="s">
        <v>3</v>
      </c>
      <c r="B1" s="614" t="s">
        <v>291</v>
      </c>
      <c r="C1" s="615" t="s">
        <v>292</v>
      </c>
      <c r="D1" s="615" t="s">
        <v>293</v>
      </c>
      <c r="F1" s="617" t="s">
        <v>294</v>
      </c>
    </row>
    <row r="2" spans="1:6" ht="16">
      <c r="A2" s="618">
        <v>44501</v>
      </c>
      <c r="B2" s="619">
        <f t="shared" ref="B2:B7" si="0">4.5</f>
        <v>4.5</v>
      </c>
      <c r="C2" s="619"/>
      <c r="D2" s="619">
        <f t="shared" ref="D2:D63" si="1">AVERAGE(B2:C2)</f>
        <v>4.5</v>
      </c>
    </row>
    <row r="3" spans="1:6" ht="16">
      <c r="A3" s="618">
        <v>44503</v>
      </c>
      <c r="B3" s="619">
        <f t="shared" si="0"/>
        <v>4.5</v>
      </c>
      <c r="C3" s="619"/>
      <c r="D3" s="619">
        <f t="shared" si="1"/>
        <v>4.5</v>
      </c>
    </row>
    <row r="4" spans="1:6" ht="16">
      <c r="A4" s="618">
        <v>44505</v>
      </c>
      <c r="B4" s="619">
        <f t="shared" si="0"/>
        <v>4.5</v>
      </c>
      <c r="C4" s="619"/>
      <c r="D4" s="619">
        <f t="shared" si="1"/>
        <v>4.5</v>
      </c>
    </row>
    <row r="5" spans="1:6" ht="16">
      <c r="A5" s="618">
        <v>44508</v>
      </c>
      <c r="B5" s="619">
        <f t="shared" si="0"/>
        <v>4.5</v>
      </c>
      <c r="C5" s="619"/>
      <c r="D5" s="619">
        <f t="shared" si="1"/>
        <v>4.5</v>
      </c>
    </row>
    <row r="6" spans="1:6" ht="16">
      <c r="A6" s="618">
        <v>44510</v>
      </c>
      <c r="B6" s="619">
        <f t="shared" si="0"/>
        <v>4.5</v>
      </c>
      <c r="C6" s="619"/>
      <c r="D6" s="619">
        <f t="shared" si="1"/>
        <v>4.5</v>
      </c>
    </row>
    <row r="7" spans="1:6" ht="16">
      <c r="A7" s="618">
        <v>44512</v>
      </c>
      <c r="B7" s="619">
        <f t="shared" si="0"/>
        <v>4.5</v>
      </c>
      <c r="C7" s="619"/>
      <c r="D7" s="619">
        <f t="shared" si="1"/>
        <v>4.5</v>
      </c>
    </row>
    <row r="8" spans="1:6" ht="16">
      <c r="A8" s="618">
        <v>44515</v>
      </c>
      <c r="B8" s="619">
        <v>4.5</v>
      </c>
      <c r="C8" s="619">
        <v>4.5999999999999996</v>
      </c>
      <c r="D8" s="619">
        <f t="shared" si="1"/>
        <v>4.55</v>
      </c>
    </row>
    <row r="9" spans="1:6" ht="16">
      <c r="A9" s="618">
        <v>44517</v>
      </c>
      <c r="B9" s="619">
        <v>4.5</v>
      </c>
      <c r="C9" s="619">
        <v>4.5999999999999996</v>
      </c>
      <c r="D9" s="619">
        <f t="shared" si="1"/>
        <v>4.55</v>
      </c>
    </row>
    <row r="10" spans="1:6" ht="16">
      <c r="A10" s="618">
        <v>44519</v>
      </c>
      <c r="B10" s="619">
        <v>4.5</v>
      </c>
      <c r="C10" s="619">
        <v>4.5999999999999996</v>
      </c>
      <c r="D10" s="619">
        <f t="shared" si="1"/>
        <v>4.55</v>
      </c>
    </row>
    <row r="11" spans="1:6" ht="16">
      <c r="A11" s="618">
        <v>44522</v>
      </c>
      <c r="B11" s="619">
        <v>4.5</v>
      </c>
      <c r="C11" s="619">
        <v>4.5999999999999996</v>
      </c>
      <c r="D11" s="619">
        <f t="shared" si="1"/>
        <v>4.55</v>
      </c>
    </row>
    <row r="12" spans="1:6" ht="16">
      <c r="A12" s="618">
        <v>44524</v>
      </c>
      <c r="B12" s="619">
        <v>4.5</v>
      </c>
      <c r="C12" s="619">
        <v>4.5999999999999996</v>
      </c>
      <c r="D12" s="619">
        <f t="shared" si="1"/>
        <v>4.55</v>
      </c>
    </row>
    <row r="13" spans="1:6" ht="16">
      <c r="A13" s="618">
        <v>44526</v>
      </c>
      <c r="B13" s="619">
        <v>4.5</v>
      </c>
      <c r="C13" s="619">
        <v>4.5999999999999996</v>
      </c>
      <c r="D13" s="619">
        <f t="shared" si="1"/>
        <v>4.55</v>
      </c>
    </row>
    <row r="14" spans="1:6" ht="16">
      <c r="A14" s="618">
        <v>44529</v>
      </c>
      <c r="B14" s="619">
        <v>4.5</v>
      </c>
      <c r="C14" s="619">
        <v>4.5999999999999996</v>
      </c>
      <c r="D14" s="619">
        <f t="shared" si="1"/>
        <v>4.55</v>
      </c>
    </row>
    <row r="15" spans="1:6" ht="16">
      <c r="A15" s="618">
        <v>44531</v>
      </c>
      <c r="B15" s="619">
        <v>4.5999999999999996</v>
      </c>
      <c r="C15" s="619"/>
      <c r="D15" s="619">
        <f t="shared" si="1"/>
        <v>4.5999999999999996</v>
      </c>
    </row>
    <row r="16" spans="1:6" ht="16">
      <c r="A16" s="618">
        <v>44533</v>
      </c>
      <c r="B16" s="619">
        <v>4.5999999999999996</v>
      </c>
      <c r="C16" s="619"/>
      <c r="D16" s="619">
        <f t="shared" si="1"/>
        <v>4.5999999999999996</v>
      </c>
    </row>
    <row r="17" spans="1:12" ht="16">
      <c r="A17" s="618">
        <v>44536</v>
      </c>
      <c r="B17" s="619">
        <v>4.5</v>
      </c>
      <c r="C17" s="619">
        <v>4.5999999999999996</v>
      </c>
      <c r="D17" s="619">
        <f t="shared" si="1"/>
        <v>4.55</v>
      </c>
    </row>
    <row r="18" spans="1:12" ht="16">
      <c r="A18" s="618">
        <v>44538</v>
      </c>
      <c r="B18" s="619">
        <v>4.5</v>
      </c>
      <c r="C18" s="619">
        <v>4.5999999999999996</v>
      </c>
      <c r="D18" s="619">
        <f t="shared" si="1"/>
        <v>4.55</v>
      </c>
    </row>
    <row r="19" spans="1:12" ht="16">
      <c r="A19" s="618">
        <v>44540</v>
      </c>
      <c r="B19" s="619">
        <v>4.5</v>
      </c>
      <c r="C19" s="619">
        <v>4.5999999999999996</v>
      </c>
      <c r="D19" s="619">
        <f t="shared" si="1"/>
        <v>4.55</v>
      </c>
    </row>
    <row r="20" spans="1:12" ht="16">
      <c r="A20" s="618">
        <v>44543</v>
      </c>
      <c r="B20" s="619">
        <v>4.5</v>
      </c>
      <c r="C20" s="619">
        <v>4.5999999999999996</v>
      </c>
      <c r="D20" s="619">
        <f t="shared" si="1"/>
        <v>4.55</v>
      </c>
    </row>
    <row r="21" spans="1:12" ht="16">
      <c r="A21" s="618">
        <v>44545</v>
      </c>
      <c r="B21" s="619">
        <v>4.5</v>
      </c>
      <c r="C21" s="619">
        <v>4.5999999999999996</v>
      </c>
      <c r="D21" s="619">
        <f t="shared" si="1"/>
        <v>4.55</v>
      </c>
    </row>
    <row r="22" spans="1:12" ht="16">
      <c r="A22" s="618">
        <v>44547</v>
      </c>
      <c r="B22" s="619">
        <v>4.5</v>
      </c>
      <c r="C22" s="619">
        <v>4.5999999999999996</v>
      </c>
      <c r="D22" s="619">
        <f t="shared" si="1"/>
        <v>4.55</v>
      </c>
    </row>
    <row r="23" spans="1:12" ht="16">
      <c r="A23" s="618">
        <v>44550</v>
      </c>
      <c r="B23" s="619">
        <v>4.5</v>
      </c>
      <c r="C23" s="619">
        <v>4.5999999999999996</v>
      </c>
      <c r="D23" s="619">
        <f t="shared" si="1"/>
        <v>4.55</v>
      </c>
    </row>
    <row r="24" spans="1:12" ht="16">
      <c r="A24" s="618">
        <v>44552</v>
      </c>
      <c r="B24" s="619">
        <v>4.5</v>
      </c>
      <c r="C24" s="619">
        <v>4.5999999999999996</v>
      </c>
      <c r="D24" s="619">
        <f t="shared" si="1"/>
        <v>4.55</v>
      </c>
    </row>
    <row r="25" spans="1:12" ht="16">
      <c r="A25" s="618">
        <v>44554</v>
      </c>
      <c r="B25" s="619">
        <v>4.5</v>
      </c>
      <c r="C25" s="619">
        <v>4.5999999999999996</v>
      </c>
      <c r="D25" s="619">
        <f t="shared" si="1"/>
        <v>4.55</v>
      </c>
    </row>
    <row r="26" spans="1:12" ht="16">
      <c r="A26" s="618">
        <v>44557</v>
      </c>
      <c r="B26" s="619">
        <v>4.5</v>
      </c>
      <c r="C26" s="619">
        <v>4.5999999999999996</v>
      </c>
      <c r="D26" s="619">
        <f t="shared" si="1"/>
        <v>4.55</v>
      </c>
      <c r="L26"/>
    </row>
    <row r="27" spans="1:12" ht="16">
      <c r="A27" s="618">
        <v>44559</v>
      </c>
      <c r="B27" s="619">
        <v>4.5999999999999996</v>
      </c>
      <c r="C27" s="619"/>
      <c r="D27" s="619">
        <f t="shared" si="1"/>
        <v>4.5999999999999996</v>
      </c>
    </row>
    <row r="28" spans="1:12" ht="16">
      <c r="A28" s="618" t="s">
        <v>295</v>
      </c>
      <c r="B28" s="619">
        <v>4.5</v>
      </c>
      <c r="C28" s="619">
        <v>4.5999999999999996</v>
      </c>
      <c r="D28" s="619">
        <f t="shared" si="1"/>
        <v>4.55</v>
      </c>
    </row>
    <row r="29" spans="1:12" ht="16">
      <c r="A29" s="618">
        <v>44568</v>
      </c>
      <c r="B29" s="619">
        <v>4.5</v>
      </c>
      <c r="C29" s="619">
        <v>4.5999999999999996</v>
      </c>
      <c r="D29" s="619">
        <f t="shared" si="1"/>
        <v>4.55</v>
      </c>
    </row>
    <row r="30" spans="1:12" ht="16">
      <c r="A30" s="618">
        <v>44571</v>
      </c>
      <c r="B30" s="619">
        <v>4.5</v>
      </c>
      <c r="C30" s="619">
        <v>4.5999999999999996</v>
      </c>
      <c r="D30" s="619">
        <f t="shared" si="1"/>
        <v>4.55</v>
      </c>
    </row>
    <row r="31" spans="1:12" ht="16">
      <c r="A31" s="618">
        <v>44573</v>
      </c>
      <c r="B31" s="619">
        <v>4.5</v>
      </c>
      <c r="C31" s="619">
        <v>4.5999999999999996</v>
      </c>
      <c r="D31" s="619">
        <f t="shared" si="1"/>
        <v>4.55</v>
      </c>
    </row>
    <row r="32" spans="1:12" ht="16">
      <c r="A32" s="618">
        <v>44575</v>
      </c>
      <c r="B32" s="619">
        <v>4.5</v>
      </c>
      <c r="C32" s="619">
        <v>4.5999999999999996</v>
      </c>
      <c r="D32" s="619">
        <f t="shared" si="1"/>
        <v>4.55</v>
      </c>
    </row>
    <row r="33" spans="1:4" ht="16">
      <c r="A33" s="618">
        <v>44578</v>
      </c>
      <c r="B33" s="619">
        <v>4.5</v>
      </c>
      <c r="C33" s="619">
        <v>4.5999999999999996</v>
      </c>
      <c r="D33" s="619">
        <f t="shared" si="1"/>
        <v>4.55</v>
      </c>
    </row>
    <row r="34" spans="1:4" ht="16">
      <c r="A34" s="618">
        <v>44580</v>
      </c>
      <c r="B34" s="619">
        <v>4.5</v>
      </c>
      <c r="C34" s="619">
        <v>4.5999999999999996</v>
      </c>
      <c r="D34" s="619">
        <f t="shared" si="1"/>
        <v>4.55</v>
      </c>
    </row>
    <row r="35" spans="1:4" ht="16">
      <c r="A35" s="618">
        <v>44582</v>
      </c>
      <c r="B35" s="619">
        <v>4.5</v>
      </c>
      <c r="C35" s="619">
        <v>4.5999999999999996</v>
      </c>
      <c r="D35" s="619">
        <f t="shared" si="1"/>
        <v>4.55</v>
      </c>
    </row>
    <row r="36" spans="1:4" ht="16">
      <c r="A36" s="618">
        <v>44585</v>
      </c>
      <c r="B36" s="619">
        <v>4.5999999999999996</v>
      </c>
      <c r="C36" s="619"/>
      <c r="D36" s="619">
        <f t="shared" si="1"/>
        <v>4.5999999999999996</v>
      </c>
    </row>
    <row r="37" spans="1:4" ht="16">
      <c r="A37" s="618">
        <v>44587</v>
      </c>
      <c r="B37" s="619">
        <v>4.5999999999999996</v>
      </c>
      <c r="C37" s="619">
        <v>4.8</v>
      </c>
      <c r="D37" s="619">
        <f t="shared" si="1"/>
        <v>4.6999999999999993</v>
      </c>
    </row>
    <row r="38" spans="1:4" ht="16">
      <c r="A38" s="618">
        <v>44589</v>
      </c>
      <c r="B38" s="619">
        <v>4.5999999999999996</v>
      </c>
      <c r="C38" s="619">
        <v>4.8</v>
      </c>
      <c r="D38" s="619">
        <f t="shared" si="1"/>
        <v>4.6999999999999993</v>
      </c>
    </row>
    <row r="39" spans="1:4" ht="16">
      <c r="A39" s="618">
        <v>44592</v>
      </c>
      <c r="B39" s="619">
        <v>4.5</v>
      </c>
      <c r="C39" s="619">
        <v>4.5999999999999996</v>
      </c>
      <c r="D39" s="619">
        <f t="shared" si="1"/>
        <v>4.55</v>
      </c>
    </row>
    <row r="40" spans="1:4" ht="16">
      <c r="A40" s="618">
        <v>44594</v>
      </c>
      <c r="B40" s="619">
        <v>4.5</v>
      </c>
      <c r="C40" s="619">
        <v>4.5999999999999996</v>
      </c>
      <c r="D40" s="619">
        <f t="shared" si="1"/>
        <v>4.55</v>
      </c>
    </row>
    <row r="41" spans="1:4" ht="16">
      <c r="A41" s="618">
        <v>44596</v>
      </c>
      <c r="B41" s="619">
        <v>4.5</v>
      </c>
      <c r="C41" s="619">
        <v>4.5999999999999996</v>
      </c>
      <c r="D41" s="619">
        <f t="shared" si="1"/>
        <v>4.55</v>
      </c>
    </row>
    <row r="42" spans="1:4" ht="16">
      <c r="A42" s="618">
        <v>44599</v>
      </c>
      <c r="B42" s="619">
        <v>4.5</v>
      </c>
      <c r="C42" s="619">
        <v>4.5999999999999996</v>
      </c>
      <c r="D42" s="619">
        <f t="shared" si="1"/>
        <v>4.55</v>
      </c>
    </row>
    <row r="43" spans="1:4" ht="16">
      <c r="A43" s="618">
        <v>44601</v>
      </c>
      <c r="B43" s="619">
        <v>4.5999999999999996</v>
      </c>
      <c r="C43" s="619"/>
      <c r="D43" s="619">
        <f t="shared" si="1"/>
        <v>4.5999999999999996</v>
      </c>
    </row>
    <row r="44" spans="1:4" ht="16">
      <c r="A44" s="618">
        <v>44603</v>
      </c>
      <c r="B44" s="619">
        <v>4.5999999999999996</v>
      </c>
      <c r="C44" s="619"/>
      <c r="D44" s="619">
        <f t="shared" si="1"/>
        <v>4.5999999999999996</v>
      </c>
    </row>
    <row r="45" spans="1:4" ht="16">
      <c r="A45" s="618">
        <v>44606</v>
      </c>
      <c r="B45" s="619">
        <v>4.5999999999999996</v>
      </c>
      <c r="C45" s="619">
        <v>4.7</v>
      </c>
      <c r="D45" s="619">
        <f t="shared" si="1"/>
        <v>4.6500000000000004</v>
      </c>
    </row>
    <row r="46" spans="1:4" ht="16">
      <c r="A46" s="618">
        <v>44610</v>
      </c>
      <c r="B46" s="619">
        <v>4.5999999999999996</v>
      </c>
      <c r="C46" s="619">
        <v>4.7</v>
      </c>
      <c r="D46" s="619">
        <f t="shared" si="1"/>
        <v>4.6500000000000004</v>
      </c>
    </row>
    <row r="47" spans="1:4" ht="16">
      <c r="A47" s="618">
        <v>44613</v>
      </c>
      <c r="B47" s="619">
        <v>4.5999999999999996</v>
      </c>
      <c r="C47" s="619">
        <v>4.7</v>
      </c>
      <c r="D47" s="619">
        <f t="shared" si="1"/>
        <v>4.6500000000000004</v>
      </c>
    </row>
    <row r="48" spans="1:4" ht="16">
      <c r="A48" s="618">
        <v>44615</v>
      </c>
      <c r="B48" s="619">
        <v>4.5999999999999996</v>
      </c>
      <c r="C48" s="619">
        <v>4.7</v>
      </c>
      <c r="D48" s="619">
        <f t="shared" si="1"/>
        <v>4.6500000000000004</v>
      </c>
    </row>
    <row r="49" spans="1:4" ht="16">
      <c r="A49" s="618">
        <v>44617</v>
      </c>
      <c r="B49" s="619">
        <v>4.5999999999999996</v>
      </c>
      <c r="C49" s="619">
        <v>4.7</v>
      </c>
      <c r="D49" s="619">
        <f t="shared" si="1"/>
        <v>4.6500000000000004</v>
      </c>
    </row>
    <row r="50" spans="1:4" ht="16">
      <c r="A50" s="618">
        <v>44620</v>
      </c>
      <c r="B50" s="619">
        <v>4.5999999999999996</v>
      </c>
      <c r="C50" s="619">
        <v>4.7</v>
      </c>
      <c r="D50" s="619">
        <f t="shared" si="1"/>
        <v>4.6500000000000004</v>
      </c>
    </row>
    <row r="51" spans="1:4" ht="16">
      <c r="A51" s="618">
        <v>44622</v>
      </c>
      <c r="B51" s="619">
        <v>4.5999999999999996</v>
      </c>
      <c r="C51" s="619">
        <v>4.7</v>
      </c>
      <c r="D51" s="619">
        <f t="shared" si="1"/>
        <v>4.6500000000000004</v>
      </c>
    </row>
    <row r="52" spans="1:4" ht="16">
      <c r="A52" s="618">
        <v>44624</v>
      </c>
      <c r="B52" s="619">
        <v>4.5999999999999996</v>
      </c>
      <c r="C52" s="619">
        <v>4.7</v>
      </c>
      <c r="D52" s="619">
        <f t="shared" si="1"/>
        <v>4.6500000000000004</v>
      </c>
    </row>
    <row r="53" spans="1:4" ht="16">
      <c r="A53" s="618">
        <v>44627</v>
      </c>
      <c r="B53" s="619">
        <v>4.5999999999999996</v>
      </c>
      <c r="C53" s="619">
        <v>4.8</v>
      </c>
      <c r="D53" s="619">
        <f t="shared" si="1"/>
        <v>4.6999999999999993</v>
      </c>
    </row>
    <row r="54" spans="1:4" ht="16">
      <c r="A54" s="618">
        <v>44629</v>
      </c>
      <c r="B54" s="619">
        <v>4.5999999999999996</v>
      </c>
      <c r="C54" s="619">
        <v>4.8</v>
      </c>
      <c r="D54" s="619">
        <f t="shared" si="1"/>
        <v>4.6999999999999993</v>
      </c>
    </row>
    <row r="55" spans="1:4" ht="16">
      <c r="A55" s="618">
        <v>44631</v>
      </c>
      <c r="B55" s="619">
        <v>4.5999999999999996</v>
      </c>
      <c r="C55" s="619">
        <v>4.8</v>
      </c>
      <c r="D55" s="619">
        <f t="shared" si="1"/>
        <v>4.6999999999999993</v>
      </c>
    </row>
    <row r="56" spans="1:4" ht="16">
      <c r="A56" s="618">
        <v>44634</v>
      </c>
      <c r="B56" s="619">
        <v>4.5999999999999996</v>
      </c>
      <c r="C56" s="619">
        <v>4.8</v>
      </c>
      <c r="D56" s="619">
        <f t="shared" si="1"/>
        <v>4.6999999999999993</v>
      </c>
    </row>
    <row r="57" spans="1:4" ht="16">
      <c r="A57" s="618">
        <v>44636</v>
      </c>
      <c r="B57" s="619">
        <v>4.5999999999999996</v>
      </c>
      <c r="C57" s="619">
        <v>4.8</v>
      </c>
      <c r="D57" s="619">
        <f t="shared" si="1"/>
        <v>4.6999999999999993</v>
      </c>
    </row>
    <row r="58" spans="1:4" ht="16">
      <c r="A58" s="618">
        <v>44638</v>
      </c>
      <c r="B58" s="619">
        <v>4.5999999999999996</v>
      </c>
      <c r="C58" s="619">
        <v>4.8</v>
      </c>
      <c r="D58" s="619">
        <f t="shared" si="1"/>
        <v>4.6999999999999993</v>
      </c>
    </row>
    <row r="59" spans="1:4" ht="16">
      <c r="A59" s="618">
        <v>44641</v>
      </c>
      <c r="B59" s="619">
        <v>4.5999999999999996</v>
      </c>
      <c r="C59" s="619">
        <v>4.8</v>
      </c>
      <c r="D59" s="619">
        <f t="shared" si="1"/>
        <v>4.6999999999999993</v>
      </c>
    </row>
    <row r="60" spans="1:4" ht="16">
      <c r="A60" s="618">
        <v>44643</v>
      </c>
      <c r="B60" s="619">
        <v>4.5999999999999996</v>
      </c>
      <c r="C60" s="619">
        <v>4.8</v>
      </c>
      <c r="D60" s="619">
        <f t="shared" si="1"/>
        <v>4.6999999999999993</v>
      </c>
    </row>
    <row r="61" spans="1:4" ht="16">
      <c r="A61" s="618">
        <v>44645</v>
      </c>
      <c r="B61" s="619">
        <v>4.5999999999999996</v>
      </c>
      <c r="C61" s="619">
        <v>4.8</v>
      </c>
      <c r="D61" s="619">
        <f t="shared" si="1"/>
        <v>4.6999999999999993</v>
      </c>
    </row>
    <row r="62" spans="1:4" ht="16">
      <c r="A62" s="618">
        <v>44648</v>
      </c>
      <c r="B62" s="619">
        <v>4.5999999999999996</v>
      </c>
      <c r="C62" s="619">
        <v>4.8</v>
      </c>
      <c r="D62" s="619">
        <f t="shared" si="1"/>
        <v>4.6999999999999993</v>
      </c>
    </row>
    <row r="63" spans="1:4" ht="16">
      <c r="A63" s="618">
        <v>44650</v>
      </c>
      <c r="B63" s="619">
        <v>4.5999999999999996</v>
      </c>
      <c r="C63" s="619">
        <v>4.8</v>
      </c>
      <c r="D63" s="619">
        <f t="shared" si="1"/>
        <v>4.6999999999999993</v>
      </c>
    </row>
    <row r="64" spans="1:4" ht="16">
      <c r="A64" s="618">
        <v>44652</v>
      </c>
      <c r="B64" s="619">
        <v>4.5999999999999996</v>
      </c>
      <c r="C64" s="619">
        <v>4.8</v>
      </c>
      <c r="D64" s="619">
        <f t="shared" ref="D64:D73" si="2">AVERAGE(B64:C64)</f>
        <v>4.6999999999999993</v>
      </c>
    </row>
    <row r="65" spans="1:4" ht="16">
      <c r="A65" s="618">
        <v>44655</v>
      </c>
      <c r="B65" s="619">
        <v>4.8</v>
      </c>
      <c r="C65" s="619">
        <v>4.9000000000000004</v>
      </c>
      <c r="D65" s="619">
        <f t="shared" si="2"/>
        <v>4.8499999999999996</v>
      </c>
    </row>
    <row r="66" spans="1:4" ht="16">
      <c r="A66" s="618">
        <v>44659</v>
      </c>
      <c r="B66" s="619">
        <v>4.8</v>
      </c>
      <c r="C66" s="619">
        <v>4.9000000000000004</v>
      </c>
      <c r="D66" s="619">
        <f t="shared" si="2"/>
        <v>4.8499999999999996</v>
      </c>
    </row>
    <row r="67" spans="1:4" ht="16">
      <c r="A67" s="618">
        <v>44662</v>
      </c>
      <c r="B67" s="619">
        <v>4.8</v>
      </c>
      <c r="C67" s="619">
        <v>5</v>
      </c>
      <c r="D67" s="619">
        <f t="shared" si="2"/>
        <v>4.9000000000000004</v>
      </c>
    </row>
    <row r="68" spans="1:4" ht="16">
      <c r="A68" s="618">
        <v>44669</v>
      </c>
      <c r="B68" s="619">
        <v>4.9000000000000004</v>
      </c>
      <c r="C68" s="619">
        <v>5</v>
      </c>
      <c r="D68" s="619">
        <f t="shared" si="2"/>
        <v>4.95</v>
      </c>
    </row>
    <row r="69" spans="1:4" ht="16">
      <c r="A69" s="618">
        <v>44671</v>
      </c>
      <c r="B69" s="619">
        <v>4.9000000000000004</v>
      </c>
      <c r="C69" s="619">
        <v>5</v>
      </c>
      <c r="D69" s="619">
        <f t="shared" si="2"/>
        <v>4.95</v>
      </c>
    </row>
    <row r="70" spans="1:4" ht="16">
      <c r="A70" s="618">
        <v>44673</v>
      </c>
      <c r="B70" s="619">
        <v>4.9000000000000004</v>
      </c>
      <c r="C70" s="619">
        <v>5</v>
      </c>
      <c r="D70" s="619">
        <f t="shared" si="2"/>
        <v>4.95</v>
      </c>
    </row>
    <row r="71" spans="1:4" ht="16">
      <c r="A71" s="618">
        <v>44676</v>
      </c>
      <c r="B71" s="619">
        <v>4.9000000000000004</v>
      </c>
      <c r="C71" s="619">
        <v>5</v>
      </c>
      <c r="D71" s="619">
        <f t="shared" si="2"/>
        <v>4.95</v>
      </c>
    </row>
    <row r="72" spans="1:4" ht="16">
      <c r="A72" s="618">
        <v>44678</v>
      </c>
      <c r="B72" s="619">
        <v>5</v>
      </c>
      <c r="C72" s="619"/>
      <c r="D72" s="619">
        <f t="shared" si="2"/>
        <v>5</v>
      </c>
    </row>
    <row r="73" spans="1:4" ht="16">
      <c r="A73" s="618">
        <v>44680</v>
      </c>
      <c r="B73" s="619">
        <v>5</v>
      </c>
      <c r="C73" s="619">
        <v>5.0999999999999996</v>
      </c>
      <c r="D73" s="619">
        <f t="shared" si="2"/>
        <v>5.05</v>
      </c>
    </row>
    <row r="74" spans="1:4" ht="16">
      <c r="A74" s="618">
        <v>44684</v>
      </c>
      <c r="B74" s="619">
        <v>5.0999999999999996</v>
      </c>
      <c r="C74" s="619">
        <v>5.2</v>
      </c>
      <c r="D74" s="619">
        <f t="shared" ref="D74:D137" si="3">AVERAGE(B74:C74)</f>
        <v>5.15</v>
      </c>
    </row>
    <row r="75" spans="1:4" ht="16">
      <c r="A75" s="618">
        <v>44686</v>
      </c>
      <c r="B75" s="619">
        <v>5.0999999999999996</v>
      </c>
      <c r="C75" s="619">
        <v>5.2</v>
      </c>
      <c r="D75" s="619">
        <f t="shared" si="3"/>
        <v>5.15</v>
      </c>
    </row>
    <row r="76" spans="1:4" ht="16">
      <c r="A76" s="618">
        <v>44687</v>
      </c>
      <c r="B76" s="619">
        <v>5.0999999999999996</v>
      </c>
      <c r="C76" s="619">
        <v>5.2</v>
      </c>
      <c r="D76" s="619">
        <f t="shared" si="3"/>
        <v>5.15</v>
      </c>
    </row>
    <row r="77" spans="1:4" ht="16">
      <c r="A77" s="618">
        <v>44690</v>
      </c>
      <c r="B77" s="619">
        <v>5.2</v>
      </c>
      <c r="C77" s="619">
        <v>5.3</v>
      </c>
      <c r="D77" s="619">
        <f t="shared" si="3"/>
        <v>5.25</v>
      </c>
    </row>
    <row r="78" spans="1:4" ht="16">
      <c r="A78" s="618">
        <v>44692</v>
      </c>
      <c r="B78" s="619">
        <v>5.2</v>
      </c>
      <c r="C78" s="619">
        <v>5.3</v>
      </c>
      <c r="D78" s="619">
        <f t="shared" si="3"/>
        <v>5.25</v>
      </c>
    </row>
    <row r="79" spans="1:4" ht="16">
      <c r="A79" s="618">
        <v>44694</v>
      </c>
      <c r="B79" s="619">
        <v>5.2</v>
      </c>
      <c r="C79" s="619">
        <v>5.3</v>
      </c>
      <c r="D79" s="619">
        <f t="shared" si="3"/>
        <v>5.25</v>
      </c>
    </row>
    <row r="80" spans="1:4" ht="16">
      <c r="A80" s="618">
        <v>44699</v>
      </c>
      <c r="B80" s="619">
        <v>5.2</v>
      </c>
      <c r="C80" s="619">
        <v>5.3</v>
      </c>
      <c r="D80" s="619">
        <f t="shared" si="3"/>
        <v>5.25</v>
      </c>
    </row>
    <row r="81" spans="1:4" ht="16">
      <c r="A81" s="618">
        <v>44701</v>
      </c>
      <c r="B81" s="619">
        <v>5.2</v>
      </c>
      <c r="C81" s="619">
        <v>5.3</v>
      </c>
      <c r="D81" s="619">
        <f t="shared" si="3"/>
        <v>5.25</v>
      </c>
    </row>
    <row r="82" spans="1:4" ht="16">
      <c r="A82" s="618">
        <v>44704</v>
      </c>
      <c r="B82" s="619">
        <v>5.2</v>
      </c>
      <c r="C82" s="619">
        <v>5.3</v>
      </c>
      <c r="D82" s="619">
        <f t="shared" si="3"/>
        <v>5.25</v>
      </c>
    </row>
    <row r="83" spans="1:4" ht="16">
      <c r="A83" s="618">
        <v>44706</v>
      </c>
      <c r="B83" s="619">
        <v>5.2</v>
      </c>
      <c r="C83" s="619">
        <v>5.3</v>
      </c>
      <c r="D83" s="619">
        <f t="shared" si="3"/>
        <v>5.25</v>
      </c>
    </row>
    <row r="84" spans="1:4" ht="16">
      <c r="A84" s="618">
        <v>44708</v>
      </c>
      <c r="B84" s="619">
        <v>5.2</v>
      </c>
      <c r="C84" s="619">
        <v>5.3</v>
      </c>
      <c r="D84" s="619">
        <f t="shared" si="3"/>
        <v>5.25</v>
      </c>
    </row>
    <row r="85" spans="1:4" ht="16">
      <c r="A85" s="618">
        <v>44711</v>
      </c>
      <c r="B85" s="619">
        <v>5.2</v>
      </c>
      <c r="C85" s="619">
        <v>5.3</v>
      </c>
      <c r="D85" s="619">
        <f t="shared" si="3"/>
        <v>5.25</v>
      </c>
    </row>
    <row r="86" spans="1:4" ht="16">
      <c r="A86" s="618">
        <v>44713</v>
      </c>
      <c r="B86" s="619">
        <v>5.2</v>
      </c>
      <c r="C86" s="619">
        <v>5.3</v>
      </c>
      <c r="D86" s="619">
        <f t="shared" si="3"/>
        <v>5.25</v>
      </c>
    </row>
    <row r="87" spans="1:4" ht="16">
      <c r="A87" s="618">
        <v>44718</v>
      </c>
      <c r="B87" s="619">
        <v>5.3</v>
      </c>
      <c r="C87" s="619">
        <v>5.4</v>
      </c>
      <c r="D87" s="619">
        <f t="shared" si="3"/>
        <v>5.35</v>
      </c>
    </row>
    <row r="88" spans="1:4" ht="16">
      <c r="A88" s="618">
        <v>44720</v>
      </c>
      <c r="B88" s="619">
        <v>5.3</v>
      </c>
      <c r="C88" s="619">
        <v>5.4</v>
      </c>
      <c r="D88" s="619">
        <f t="shared" si="3"/>
        <v>5.35</v>
      </c>
    </row>
    <row r="89" spans="1:4" ht="16">
      <c r="A89" s="618">
        <v>44722</v>
      </c>
      <c r="B89" s="619">
        <v>5.3</v>
      </c>
      <c r="C89" s="619">
        <v>5.4</v>
      </c>
      <c r="D89" s="619">
        <f t="shared" si="3"/>
        <v>5.35</v>
      </c>
    </row>
    <row r="90" spans="1:4" ht="16">
      <c r="A90" s="618">
        <v>44725</v>
      </c>
      <c r="B90" s="619">
        <v>5.4</v>
      </c>
      <c r="C90" s="619">
        <v>5.5</v>
      </c>
      <c r="D90" s="619">
        <f t="shared" si="3"/>
        <v>5.45</v>
      </c>
    </row>
    <row r="91" spans="1:4" ht="16">
      <c r="A91" s="618">
        <v>44727</v>
      </c>
      <c r="B91" s="619">
        <v>5.4</v>
      </c>
      <c r="C91" s="619">
        <v>5.5</v>
      </c>
      <c r="D91" s="619">
        <f t="shared" si="3"/>
        <v>5.45</v>
      </c>
    </row>
    <row r="92" spans="1:4" ht="16">
      <c r="A92" s="618">
        <v>44729</v>
      </c>
      <c r="B92" s="619">
        <v>5.4</v>
      </c>
      <c r="C92" s="619">
        <v>5.5</v>
      </c>
      <c r="D92" s="619">
        <f t="shared" si="3"/>
        <v>5.45</v>
      </c>
    </row>
    <row r="93" spans="1:4" ht="16">
      <c r="A93" s="618">
        <v>44732</v>
      </c>
      <c r="B93" s="619">
        <v>5.5</v>
      </c>
      <c r="C93" s="619">
        <v>5.6</v>
      </c>
      <c r="D93" s="619">
        <f t="shared" si="3"/>
        <v>5.55</v>
      </c>
    </row>
    <row r="94" spans="1:4" ht="16">
      <c r="A94" s="618">
        <v>44734</v>
      </c>
      <c r="B94" s="619">
        <v>5.5</v>
      </c>
      <c r="C94" s="619">
        <v>5.6</v>
      </c>
      <c r="D94" s="619">
        <f t="shared" si="3"/>
        <v>5.55</v>
      </c>
    </row>
    <row r="95" spans="1:4" ht="16">
      <c r="A95" s="618">
        <v>44736</v>
      </c>
      <c r="B95" s="619">
        <v>5.5</v>
      </c>
      <c r="C95" s="619">
        <v>5.6</v>
      </c>
      <c r="D95" s="619">
        <f t="shared" si="3"/>
        <v>5.55</v>
      </c>
    </row>
    <row r="96" spans="1:4" ht="16">
      <c r="A96" s="618">
        <v>44739</v>
      </c>
      <c r="B96" s="619">
        <v>5.5</v>
      </c>
      <c r="C96" s="619">
        <v>5.6</v>
      </c>
      <c r="D96" s="619">
        <f t="shared" si="3"/>
        <v>5.55</v>
      </c>
    </row>
    <row r="97" spans="1:4" ht="16">
      <c r="A97" s="618">
        <v>44741</v>
      </c>
      <c r="B97" s="619">
        <v>5.5</v>
      </c>
      <c r="C97" s="619">
        <v>5.6</v>
      </c>
      <c r="D97" s="619">
        <f t="shared" si="3"/>
        <v>5.55</v>
      </c>
    </row>
    <row r="98" spans="1:4" ht="16">
      <c r="A98" s="618">
        <v>44743</v>
      </c>
      <c r="B98" s="619">
        <v>5.5</v>
      </c>
      <c r="C98" s="619">
        <v>5.6</v>
      </c>
      <c r="D98" s="619">
        <f t="shared" si="3"/>
        <v>5.55</v>
      </c>
    </row>
    <row r="99" spans="1:4" ht="16">
      <c r="A99" s="618">
        <v>44746</v>
      </c>
      <c r="B99" s="619">
        <v>5.5</v>
      </c>
      <c r="C99" s="619">
        <v>5.6</v>
      </c>
      <c r="D99" s="619">
        <f t="shared" si="3"/>
        <v>5.55</v>
      </c>
    </row>
    <row r="100" spans="1:4" ht="16">
      <c r="A100" s="618">
        <v>44748</v>
      </c>
      <c r="B100" s="619">
        <v>5.5</v>
      </c>
      <c r="C100" s="619">
        <v>5.6</v>
      </c>
      <c r="D100" s="619">
        <f t="shared" si="3"/>
        <v>5.55</v>
      </c>
    </row>
    <row r="101" spans="1:4" ht="16">
      <c r="A101" s="618">
        <v>44750</v>
      </c>
      <c r="B101" s="619">
        <v>5.5</v>
      </c>
      <c r="C101" s="619">
        <v>5.6</v>
      </c>
      <c r="D101" s="619">
        <f t="shared" si="3"/>
        <v>5.55</v>
      </c>
    </row>
    <row r="102" spans="1:4" ht="16">
      <c r="A102" s="618">
        <v>44753</v>
      </c>
      <c r="B102" s="619">
        <v>5.5</v>
      </c>
      <c r="C102" s="619">
        <v>5.6</v>
      </c>
      <c r="D102" s="619">
        <f t="shared" si="3"/>
        <v>5.55</v>
      </c>
    </row>
    <row r="103" spans="1:4" ht="16">
      <c r="A103" s="618">
        <v>44757</v>
      </c>
      <c r="B103" s="619">
        <v>5.5</v>
      </c>
      <c r="C103" s="619">
        <v>5.6</v>
      </c>
      <c r="D103" s="619">
        <f t="shared" si="3"/>
        <v>5.55</v>
      </c>
    </row>
    <row r="104" spans="1:4" ht="16">
      <c r="A104" s="618">
        <v>44760</v>
      </c>
      <c r="B104" s="619">
        <v>5.5</v>
      </c>
      <c r="C104" s="619">
        <v>5.6</v>
      </c>
      <c r="D104" s="619">
        <f t="shared" si="3"/>
        <v>5.55</v>
      </c>
    </row>
    <row r="105" spans="1:4" ht="16">
      <c r="A105" s="618">
        <v>44762</v>
      </c>
      <c r="B105" s="619">
        <v>5.5</v>
      </c>
      <c r="C105" s="619">
        <v>5.6</v>
      </c>
      <c r="D105" s="619">
        <f t="shared" si="3"/>
        <v>5.55</v>
      </c>
    </row>
    <row r="106" spans="1:4" ht="16">
      <c r="A106" s="618">
        <v>44764</v>
      </c>
      <c r="B106" s="619">
        <v>5.5</v>
      </c>
      <c r="C106" s="619">
        <v>5.6</v>
      </c>
      <c r="D106" s="619">
        <f t="shared" si="3"/>
        <v>5.55</v>
      </c>
    </row>
    <row r="107" spans="1:4" ht="16">
      <c r="A107" s="618">
        <v>44767</v>
      </c>
      <c r="B107" s="619">
        <v>5.5</v>
      </c>
      <c r="C107" s="619">
        <v>5.6</v>
      </c>
      <c r="D107" s="619">
        <f t="shared" si="3"/>
        <v>5.55</v>
      </c>
    </row>
    <row r="108" spans="1:4" ht="16">
      <c r="A108" s="618">
        <v>44769</v>
      </c>
      <c r="B108" s="619">
        <v>5.5</v>
      </c>
      <c r="C108" s="619">
        <v>5.6</v>
      </c>
      <c r="D108" s="619">
        <f t="shared" si="3"/>
        <v>5.55</v>
      </c>
    </row>
    <row r="109" spans="1:4" ht="16">
      <c r="A109" s="618">
        <v>44771</v>
      </c>
      <c r="B109" s="619">
        <v>5.5</v>
      </c>
      <c r="C109" s="619">
        <v>5.6</v>
      </c>
      <c r="D109" s="619">
        <f t="shared" si="3"/>
        <v>5.55</v>
      </c>
    </row>
    <row r="110" spans="1:4" ht="16">
      <c r="A110" s="618">
        <v>44774</v>
      </c>
      <c r="B110" s="619">
        <v>5.5</v>
      </c>
      <c r="C110" s="619">
        <v>5.6</v>
      </c>
      <c r="D110" s="619">
        <f t="shared" si="3"/>
        <v>5.55</v>
      </c>
    </row>
    <row r="111" spans="1:4" ht="16">
      <c r="A111" s="618">
        <v>44776</v>
      </c>
      <c r="B111" s="619">
        <v>5.5</v>
      </c>
      <c r="C111" s="619">
        <v>5.6</v>
      </c>
      <c r="D111" s="619">
        <f t="shared" si="3"/>
        <v>5.55</v>
      </c>
    </row>
    <row r="112" spans="1:4" ht="16">
      <c r="A112" s="618">
        <v>44778</v>
      </c>
      <c r="B112" s="619">
        <v>5.5</v>
      </c>
      <c r="C112" s="619">
        <v>5.6</v>
      </c>
      <c r="D112" s="619">
        <f t="shared" si="3"/>
        <v>5.55</v>
      </c>
    </row>
    <row r="113" spans="1:4" ht="16">
      <c r="A113" s="618">
        <v>44781</v>
      </c>
      <c r="B113" s="619">
        <v>5.5</v>
      </c>
      <c r="C113" s="619"/>
      <c r="D113" s="619">
        <f t="shared" si="3"/>
        <v>5.5</v>
      </c>
    </row>
    <row r="114" spans="1:4" ht="16">
      <c r="A114" s="618">
        <v>44783</v>
      </c>
      <c r="B114" s="619">
        <v>5.5</v>
      </c>
      <c r="C114" s="619"/>
      <c r="D114" s="619">
        <f t="shared" si="3"/>
        <v>5.5</v>
      </c>
    </row>
    <row r="115" spans="1:4" ht="16">
      <c r="A115" s="618">
        <v>44788</v>
      </c>
      <c r="B115" s="619">
        <v>5.5</v>
      </c>
      <c r="C115" s="619"/>
      <c r="D115" s="619">
        <f t="shared" si="3"/>
        <v>5.5</v>
      </c>
    </row>
    <row r="116" spans="1:4" ht="16">
      <c r="A116" s="618">
        <v>44790</v>
      </c>
      <c r="B116" s="619">
        <v>5.5</v>
      </c>
      <c r="C116" s="619"/>
      <c r="D116" s="619">
        <f t="shared" si="3"/>
        <v>5.5</v>
      </c>
    </row>
    <row r="117" spans="1:4" ht="16">
      <c r="A117" s="618">
        <v>44792</v>
      </c>
      <c r="B117" s="619">
        <v>5.5</v>
      </c>
      <c r="C117" s="619"/>
      <c r="D117" s="619">
        <f t="shared" si="3"/>
        <v>5.5</v>
      </c>
    </row>
    <row r="118" spans="1:4" ht="16">
      <c r="A118" s="618">
        <v>44795</v>
      </c>
      <c r="B118" s="619">
        <v>5.5</v>
      </c>
      <c r="C118" s="619"/>
      <c r="D118" s="619">
        <f t="shared" si="3"/>
        <v>5.5</v>
      </c>
    </row>
    <row r="119" spans="1:4" ht="16">
      <c r="A119" s="618">
        <v>44797</v>
      </c>
      <c r="B119" s="619">
        <v>5.5</v>
      </c>
      <c r="C119" s="619"/>
      <c r="D119" s="619">
        <f t="shared" si="3"/>
        <v>5.5</v>
      </c>
    </row>
    <row r="120" spans="1:4" ht="16">
      <c r="A120" s="618">
        <v>44799</v>
      </c>
      <c r="B120" s="619">
        <v>5.5</v>
      </c>
      <c r="C120" s="619"/>
      <c r="D120" s="619">
        <f t="shared" si="3"/>
        <v>5.5</v>
      </c>
    </row>
    <row r="121" spans="1:4" ht="16">
      <c r="A121" s="618">
        <v>44802</v>
      </c>
      <c r="B121" s="619">
        <v>5.5</v>
      </c>
      <c r="C121" s="619"/>
      <c r="D121" s="619">
        <f t="shared" si="3"/>
        <v>5.5</v>
      </c>
    </row>
    <row r="122" spans="1:4" ht="16">
      <c r="A122" s="618">
        <v>44806</v>
      </c>
      <c r="B122" s="619">
        <v>5.5</v>
      </c>
      <c r="C122" s="619"/>
      <c r="D122" s="619">
        <f t="shared" si="3"/>
        <v>5.5</v>
      </c>
    </row>
    <row r="123" spans="1:4" ht="16">
      <c r="A123" s="618">
        <v>44809</v>
      </c>
      <c r="B123" s="619">
        <v>5.5</v>
      </c>
      <c r="C123" s="619"/>
      <c r="D123" s="619">
        <f t="shared" si="3"/>
        <v>5.5</v>
      </c>
    </row>
    <row r="124" spans="1:4" ht="16">
      <c r="A124" s="618">
        <v>44811</v>
      </c>
      <c r="B124" s="619">
        <v>5.5</v>
      </c>
      <c r="C124" s="619"/>
      <c r="D124" s="619">
        <f t="shared" si="3"/>
        <v>5.5</v>
      </c>
    </row>
    <row r="125" spans="1:4" ht="16">
      <c r="A125" s="618">
        <v>44813</v>
      </c>
      <c r="B125" s="619">
        <v>5.5</v>
      </c>
      <c r="C125" s="619"/>
      <c r="D125" s="619">
        <f t="shared" si="3"/>
        <v>5.5</v>
      </c>
    </row>
    <row r="126" spans="1:4" ht="16">
      <c r="A126" s="618">
        <v>44816</v>
      </c>
      <c r="B126" s="619">
        <v>5.5</v>
      </c>
      <c r="C126" s="619"/>
      <c r="D126" s="619">
        <f t="shared" si="3"/>
        <v>5.5</v>
      </c>
    </row>
    <row r="127" spans="1:4" ht="16">
      <c r="A127" s="618">
        <v>44820</v>
      </c>
      <c r="B127" s="619">
        <v>5.5</v>
      </c>
      <c r="C127" s="619"/>
      <c r="D127" s="619">
        <f t="shared" si="3"/>
        <v>5.5</v>
      </c>
    </row>
    <row r="128" spans="1:4" ht="16">
      <c r="A128" s="618">
        <v>44823</v>
      </c>
      <c r="B128" s="619">
        <v>5.5</v>
      </c>
      <c r="C128" s="619"/>
      <c r="D128" s="619">
        <f t="shared" si="3"/>
        <v>5.5</v>
      </c>
    </row>
    <row r="129" spans="1:4" ht="16">
      <c r="A129" s="618">
        <v>44825</v>
      </c>
      <c r="B129" s="619">
        <v>5.5</v>
      </c>
      <c r="C129" s="619"/>
      <c r="D129" s="619">
        <f t="shared" si="3"/>
        <v>5.5</v>
      </c>
    </row>
    <row r="130" spans="1:4" ht="16">
      <c r="A130" s="618">
        <v>44827</v>
      </c>
      <c r="B130" s="619">
        <v>5.5</v>
      </c>
      <c r="C130" s="619"/>
      <c r="D130" s="619">
        <f t="shared" si="3"/>
        <v>5.5</v>
      </c>
    </row>
    <row r="131" spans="1:4" ht="16">
      <c r="A131" s="618">
        <v>44830</v>
      </c>
      <c r="B131" s="619">
        <v>5.5</v>
      </c>
      <c r="C131" s="619"/>
      <c r="D131" s="619">
        <f t="shared" si="3"/>
        <v>5.5</v>
      </c>
    </row>
    <row r="132" spans="1:4" ht="16">
      <c r="A132" s="618">
        <v>44832</v>
      </c>
      <c r="B132" s="619">
        <v>5.5</v>
      </c>
      <c r="C132" s="619"/>
      <c r="D132" s="619">
        <f t="shared" si="3"/>
        <v>5.5</v>
      </c>
    </row>
    <row r="133" spans="1:4" ht="16">
      <c r="A133" s="618">
        <v>44834</v>
      </c>
      <c r="B133" s="619">
        <v>5.5</v>
      </c>
      <c r="C133" s="619"/>
      <c r="D133" s="619">
        <f t="shared" si="3"/>
        <v>5.5</v>
      </c>
    </row>
    <row r="134" spans="1:4" ht="16">
      <c r="A134" s="618">
        <v>44837</v>
      </c>
      <c r="B134" s="619">
        <v>5.5</v>
      </c>
      <c r="C134" s="619"/>
      <c r="D134" s="619">
        <f t="shared" si="3"/>
        <v>5.5</v>
      </c>
    </row>
    <row r="135" spans="1:4" ht="16">
      <c r="A135" s="618">
        <v>44841</v>
      </c>
      <c r="B135" s="619">
        <v>5.5</v>
      </c>
      <c r="C135" s="619"/>
      <c r="D135" s="619">
        <f t="shared" si="3"/>
        <v>5.5</v>
      </c>
    </row>
    <row r="136" spans="1:4" ht="16">
      <c r="A136" s="618">
        <v>44844</v>
      </c>
      <c r="B136" s="619">
        <v>5.5</v>
      </c>
      <c r="C136" s="619"/>
      <c r="D136" s="619">
        <f t="shared" si="3"/>
        <v>5.5</v>
      </c>
    </row>
    <row r="137" spans="1:4" ht="16">
      <c r="A137" s="618">
        <v>44848</v>
      </c>
      <c r="B137" s="619">
        <v>5.5</v>
      </c>
      <c r="C137" s="619"/>
      <c r="D137" s="619">
        <f t="shared" si="3"/>
        <v>5.5</v>
      </c>
    </row>
    <row r="138" spans="1:4" ht="16">
      <c r="A138" s="618">
        <v>44851</v>
      </c>
      <c r="B138" s="619">
        <v>5.5</v>
      </c>
      <c r="C138" s="619"/>
      <c r="D138" s="619">
        <f t="shared" ref="D138:D201" si="4">AVERAGE(B138:C138)</f>
        <v>5.5</v>
      </c>
    </row>
    <row r="139" spans="1:4" ht="16">
      <c r="A139" s="618">
        <v>44853</v>
      </c>
      <c r="B139" s="619">
        <v>5.5</v>
      </c>
      <c r="C139" s="619"/>
      <c r="D139" s="619">
        <f t="shared" si="4"/>
        <v>5.5</v>
      </c>
    </row>
    <row r="140" spans="1:4" ht="16">
      <c r="A140" s="618">
        <v>44855</v>
      </c>
      <c r="B140" s="619">
        <v>5.5</v>
      </c>
      <c r="C140" s="619"/>
      <c r="D140" s="619">
        <f t="shared" si="4"/>
        <v>5.5</v>
      </c>
    </row>
    <row r="141" spans="1:4" ht="16">
      <c r="A141" s="618">
        <v>44860</v>
      </c>
      <c r="B141" s="619">
        <v>5.4</v>
      </c>
      <c r="C141" s="619">
        <v>5.5</v>
      </c>
      <c r="D141" s="619">
        <f t="shared" si="4"/>
        <v>5.45</v>
      </c>
    </row>
    <row r="142" spans="1:4" ht="16">
      <c r="A142" s="618">
        <v>44865</v>
      </c>
      <c r="B142" s="619">
        <v>5.4</v>
      </c>
      <c r="C142" s="619">
        <v>5.5</v>
      </c>
      <c r="D142" s="619">
        <f t="shared" si="4"/>
        <v>5.45</v>
      </c>
    </row>
    <row r="143" spans="1:4" ht="16">
      <c r="A143" s="618">
        <v>44867</v>
      </c>
      <c r="B143" s="619">
        <v>5.4</v>
      </c>
      <c r="C143" s="619">
        <v>5.5</v>
      </c>
      <c r="D143" s="619">
        <f t="shared" si="4"/>
        <v>5.45</v>
      </c>
    </row>
    <row r="144" spans="1:4" ht="16">
      <c r="A144" s="618">
        <v>44869</v>
      </c>
      <c r="B144" s="619">
        <v>5.4</v>
      </c>
      <c r="C144" s="619">
        <v>5.5</v>
      </c>
      <c r="D144" s="619">
        <f t="shared" si="4"/>
        <v>5.45</v>
      </c>
    </row>
    <row r="145" spans="1:4" ht="16">
      <c r="A145" s="618">
        <v>44872</v>
      </c>
      <c r="B145" s="619">
        <v>5.4</v>
      </c>
      <c r="C145" s="619">
        <v>5.5</v>
      </c>
      <c r="D145" s="619">
        <f t="shared" si="4"/>
        <v>5.45</v>
      </c>
    </row>
    <row r="146" spans="1:4" ht="16">
      <c r="A146" s="618">
        <v>44874</v>
      </c>
      <c r="B146" s="619">
        <v>5.4</v>
      </c>
      <c r="C146" s="619">
        <v>5.5</v>
      </c>
      <c r="D146" s="619">
        <f t="shared" si="4"/>
        <v>5.45</v>
      </c>
    </row>
    <row r="147" spans="1:4" ht="16">
      <c r="A147" s="618">
        <v>44876</v>
      </c>
      <c r="B147" s="619">
        <v>5.4</v>
      </c>
      <c r="C147" s="619">
        <v>5.5</v>
      </c>
      <c r="D147" s="619">
        <f t="shared" si="4"/>
        <v>5.45</v>
      </c>
    </row>
    <row r="148" spans="1:4" ht="16">
      <c r="A148" s="618">
        <v>44879</v>
      </c>
      <c r="B148" s="619">
        <v>5.4</v>
      </c>
      <c r="C148" s="619">
        <v>5.5</v>
      </c>
      <c r="D148" s="619">
        <f t="shared" si="4"/>
        <v>5.45</v>
      </c>
    </row>
    <row r="149" spans="1:4" ht="16">
      <c r="A149" s="618">
        <v>44881</v>
      </c>
      <c r="B149" s="619">
        <v>5.4</v>
      </c>
      <c r="C149" s="619">
        <v>5.5</v>
      </c>
      <c r="D149" s="619">
        <f t="shared" si="4"/>
        <v>5.45</v>
      </c>
    </row>
    <row r="150" spans="1:4" ht="16">
      <c r="A150" s="618">
        <v>44883</v>
      </c>
      <c r="B150" s="619">
        <v>5.4</v>
      </c>
      <c r="C150" s="619">
        <v>5.5</v>
      </c>
      <c r="D150" s="619">
        <f t="shared" si="4"/>
        <v>5.45</v>
      </c>
    </row>
    <row r="151" spans="1:4" ht="16">
      <c r="A151" s="618">
        <v>44886</v>
      </c>
      <c r="B151" s="619">
        <v>5.4</v>
      </c>
      <c r="C151" s="619">
        <v>5.5</v>
      </c>
      <c r="D151" s="619">
        <f t="shared" si="4"/>
        <v>5.45</v>
      </c>
    </row>
    <row r="152" spans="1:4" ht="16">
      <c r="A152" s="618">
        <v>44888</v>
      </c>
      <c r="B152" s="619">
        <v>5.4</v>
      </c>
      <c r="C152" s="619">
        <v>5.5</v>
      </c>
      <c r="D152" s="619">
        <f t="shared" si="4"/>
        <v>5.45</v>
      </c>
    </row>
    <row r="153" spans="1:4" ht="16">
      <c r="A153" s="618">
        <v>44890</v>
      </c>
      <c r="B153" s="619">
        <v>5.4</v>
      </c>
      <c r="C153" s="619">
        <v>5.5</v>
      </c>
      <c r="D153" s="619">
        <f t="shared" si="4"/>
        <v>5.45</v>
      </c>
    </row>
    <row r="154" spans="1:4" ht="16">
      <c r="A154" s="618">
        <v>44895</v>
      </c>
      <c r="B154" s="619">
        <v>5.4</v>
      </c>
      <c r="C154" s="619">
        <v>5.5</v>
      </c>
      <c r="D154" s="619">
        <f t="shared" si="4"/>
        <v>5.45</v>
      </c>
    </row>
    <row r="155" spans="1:4" ht="16">
      <c r="A155" s="618">
        <v>44897</v>
      </c>
      <c r="B155" s="619">
        <v>5.4</v>
      </c>
      <c r="C155" s="619">
        <v>5.5</v>
      </c>
      <c r="D155" s="619">
        <f t="shared" si="4"/>
        <v>5.45</v>
      </c>
    </row>
    <row r="156" spans="1:4" ht="16">
      <c r="A156" s="618">
        <v>44902</v>
      </c>
      <c r="B156" s="619">
        <v>5.4</v>
      </c>
      <c r="C156" s="619">
        <v>5.5</v>
      </c>
      <c r="D156" s="619">
        <f t="shared" si="4"/>
        <v>5.45</v>
      </c>
    </row>
    <row r="157" spans="1:4" ht="16">
      <c r="A157" s="618">
        <v>44904</v>
      </c>
      <c r="B157" s="619">
        <v>5.4</v>
      </c>
      <c r="C157" s="619">
        <v>5.5</v>
      </c>
      <c r="D157" s="619">
        <f t="shared" si="4"/>
        <v>5.45</v>
      </c>
    </row>
    <row r="158" spans="1:4" ht="16">
      <c r="A158" s="618">
        <v>44907</v>
      </c>
      <c r="B158" s="619">
        <v>5.4</v>
      </c>
      <c r="C158" s="619">
        <v>5.5</v>
      </c>
      <c r="D158" s="619">
        <f t="shared" si="4"/>
        <v>5.45</v>
      </c>
    </row>
    <row r="159" spans="1:4" ht="16">
      <c r="A159" s="618">
        <v>44909</v>
      </c>
      <c r="B159" s="619">
        <v>5.4</v>
      </c>
      <c r="C159" s="619">
        <v>5.5</v>
      </c>
      <c r="D159" s="619">
        <f t="shared" si="4"/>
        <v>5.45</v>
      </c>
    </row>
    <row r="160" spans="1:4" ht="16">
      <c r="A160" s="618">
        <v>44911</v>
      </c>
      <c r="B160" s="619">
        <v>5.4</v>
      </c>
      <c r="C160" s="619">
        <v>5.5</v>
      </c>
      <c r="D160" s="619">
        <f t="shared" si="4"/>
        <v>5.45</v>
      </c>
    </row>
    <row r="161" spans="1:4" ht="16">
      <c r="A161" s="618">
        <v>44914</v>
      </c>
      <c r="B161" s="619">
        <v>5.4</v>
      </c>
      <c r="C161" s="619">
        <v>5.5</v>
      </c>
      <c r="D161" s="619">
        <f t="shared" si="4"/>
        <v>5.45</v>
      </c>
    </row>
    <row r="162" spans="1:4" ht="16">
      <c r="A162" s="618">
        <v>44916</v>
      </c>
      <c r="B162" s="619">
        <v>5.4</v>
      </c>
      <c r="C162" s="619">
        <v>5.5</v>
      </c>
      <c r="D162" s="619">
        <f t="shared" si="4"/>
        <v>5.45</v>
      </c>
    </row>
    <row r="163" spans="1:4" ht="16">
      <c r="A163" s="618">
        <v>44918</v>
      </c>
      <c r="B163" s="619">
        <v>5.4</v>
      </c>
      <c r="C163" s="619">
        <v>5.5</v>
      </c>
      <c r="D163" s="619">
        <f t="shared" si="4"/>
        <v>5.45</v>
      </c>
    </row>
    <row r="164" spans="1:4" ht="16">
      <c r="A164" s="618">
        <v>44921</v>
      </c>
      <c r="B164" s="619">
        <v>5.4</v>
      </c>
      <c r="C164" s="619">
        <v>5.5</v>
      </c>
      <c r="D164" s="619">
        <f t="shared" si="4"/>
        <v>5.45</v>
      </c>
    </row>
    <row r="165" spans="1:4" ht="16">
      <c r="A165" s="618">
        <v>44923</v>
      </c>
      <c r="B165" s="619">
        <v>5.4</v>
      </c>
      <c r="C165" s="619">
        <v>5.5</v>
      </c>
      <c r="D165" s="619">
        <f t="shared" si="4"/>
        <v>5.45</v>
      </c>
    </row>
    <row r="166" spans="1:4" ht="16">
      <c r="A166" s="618">
        <v>44930</v>
      </c>
      <c r="B166" s="619">
        <v>5.4</v>
      </c>
      <c r="C166" s="619">
        <v>5.5</v>
      </c>
      <c r="D166" s="619">
        <f t="shared" si="4"/>
        <v>5.45</v>
      </c>
    </row>
    <row r="167" spans="1:4" ht="16">
      <c r="A167" s="618">
        <v>44932</v>
      </c>
      <c r="B167" s="619">
        <v>5.4</v>
      </c>
      <c r="C167" s="619">
        <v>5.5</v>
      </c>
      <c r="D167" s="619">
        <f t="shared" si="4"/>
        <v>5.45</v>
      </c>
    </row>
    <row r="168" spans="1:4" ht="16">
      <c r="A168" s="618">
        <v>44935</v>
      </c>
      <c r="B168" s="619">
        <v>5.4</v>
      </c>
      <c r="C168" s="619">
        <v>5.5</v>
      </c>
      <c r="D168" s="619">
        <f t="shared" si="4"/>
        <v>5.45</v>
      </c>
    </row>
    <row r="169" spans="1:4" ht="16">
      <c r="A169" s="618">
        <v>44937</v>
      </c>
      <c r="B169" s="619">
        <v>5.4</v>
      </c>
      <c r="C169" s="619">
        <v>5.5</v>
      </c>
      <c r="D169" s="619">
        <f t="shared" si="4"/>
        <v>5.45</v>
      </c>
    </row>
    <row r="170" spans="1:4" ht="16">
      <c r="A170" s="618">
        <v>44939</v>
      </c>
      <c r="B170" s="619">
        <v>5.4</v>
      </c>
      <c r="C170" s="619">
        <v>5.5</v>
      </c>
      <c r="D170" s="619">
        <f t="shared" si="4"/>
        <v>5.45</v>
      </c>
    </row>
    <row r="171" spans="1:4" ht="16">
      <c r="A171" s="618">
        <v>44942</v>
      </c>
      <c r="B171" s="619">
        <v>5.5</v>
      </c>
      <c r="C171" s="619">
        <v>5.6</v>
      </c>
      <c r="D171" s="619">
        <f t="shared" si="4"/>
        <v>5.55</v>
      </c>
    </row>
    <row r="172" spans="1:4" ht="16">
      <c r="A172" s="618">
        <v>44944</v>
      </c>
      <c r="B172" s="619">
        <v>5.5</v>
      </c>
      <c r="C172" s="619">
        <v>5.6</v>
      </c>
      <c r="D172" s="619">
        <f t="shared" si="4"/>
        <v>5.55</v>
      </c>
    </row>
    <row r="173" spans="1:4" ht="16">
      <c r="A173" s="618">
        <v>44946</v>
      </c>
      <c r="B173" s="619">
        <v>5.5</v>
      </c>
      <c r="C173" s="619">
        <v>5.6</v>
      </c>
      <c r="D173" s="619">
        <f t="shared" si="4"/>
        <v>5.55</v>
      </c>
    </row>
    <row r="174" spans="1:4" ht="16">
      <c r="A174" s="618">
        <v>44949</v>
      </c>
      <c r="B174" s="619">
        <v>5.5</v>
      </c>
      <c r="C174" s="619">
        <v>5.6</v>
      </c>
      <c r="D174" s="619">
        <f t="shared" si="4"/>
        <v>5.55</v>
      </c>
    </row>
    <row r="175" spans="1:4" ht="16">
      <c r="A175" s="618">
        <v>44951</v>
      </c>
      <c r="B175" s="619">
        <v>5.5</v>
      </c>
      <c r="C175" s="619">
        <v>5.6</v>
      </c>
      <c r="D175" s="619">
        <f t="shared" si="4"/>
        <v>5.55</v>
      </c>
    </row>
    <row r="176" spans="1:4" ht="16">
      <c r="A176" s="618">
        <v>44953</v>
      </c>
      <c r="B176" s="619">
        <v>5.5</v>
      </c>
      <c r="C176" s="619">
        <v>5.6</v>
      </c>
      <c r="D176" s="619">
        <f t="shared" si="4"/>
        <v>5.55</v>
      </c>
    </row>
    <row r="177" spans="1:4" ht="16">
      <c r="A177" s="618">
        <v>44956</v>
      </c>
      <c r="B177" s="619">
        <v>5.5</v>
      </c>
      <c r="C177" s="619">
        <v>5.6</v>
      </c>
      <c r="D177" s="619">
        <f t="shared" si="4"/>
        <v>5.55</v>
      </c>
    </row>
    <row r="178" spans="1:4" ht="16">
      <c r="A178" s="620">
        <v>44958</v>
      </c>
      <c r="B178" s="619">
        <v>5.6</v>
      </c>
      <c r="C178" s="619">
        <v>5.8</v>
      </c>
      <c r="D178" s="619">
        <f t="shared" si="4"/>
        <v>5.6999999999999993</v>
      </c>
    </row>
    <row r="179" spans="1:4" ht="16">
      <c r="A179" s="620">
        <v>44960</v>
      </c>
      <c r="B179" s="619">
        <v>5.6</v>
      </c>
      <c r="C179" s="619">
        <v>5.8</v>
      </c>
      <c r="D179" s="619">
        <f t="shared" si="4"/>
        <v>5.6999999999999993</v>
      </c>
    </row>
    <row r="180" spans="1:4" ht="16">
      <c r="A180" s="620">
        <v>44963</v>
      </c>
      <c r="B180" s="619">
        <v>5.6</v>
      </c>
      <c r="C180" s="619">
        <v>5.8</v>
      </c>
      <c r="D180" s="619">
        <f t="shared" si="4"/>
        <v>5.6999999999999993</v>
      </c>
    </row>
    <row r="181" spans="1:4" ht="16">
      <c r="A181" s="620">
        <v>44965</v>
      </c>
      <c r="B181" s="619">
        <v>5.6</v>
      </c>
      <c r="C181" s="619">
        <v>5.8</v>
      </c>
      <c r="D181" s="619">
        <f t="shared" si="4"/>
        <v>5.6999999999999993</v>
      </c>
    </row>
    <row r="182" spans="1:4" ht="16">
      <c r="A182" s="620">
        <v>44967</v>
      </c>
      <c r="B182" s="619">
        <v>5.6</v>
      </c>
      <c r="C182" s="619">
        <v>5.8</v>
      </c>
      <c r="D182" s="619">
        <f t="shared" si="4"/>
        <v>5.6999999999999993</v>
      </c>
    </row>
    <row r="183" spans="1:4" ht="16">
      <c r="A183" s="620">
        <v>44970</v>
      </c>
      <c r="B183" s="619">
        <v>5.6</v>
      </c>
      <c r="C183" s="619">
        <v>5.8</v>
      </c>
      <c r="D183" s="619">
        <f t="shared" si="4"/>
        <v>5.6999999999999993</v>
      </c>
    </row>
    <row r="184" spans="1:4" ht="16">
      <c r="A184" s="620">
        <v>44972</v>
      </c>
      <c r="B184" s="619">
        <v>5.6</v>
      </c>
      <c r="C184" s="619">
        <v>5.8</v>
      </c>
      <c r="D184" s="619">
        <f t="shared" si="4"/>
        <v>5.6999999999999993</v>
      </c>
    </row>
    <row r="185" spans="1:4" ht="16">
      <c r="A185" s="620">
        <v>44974</v>
      </c>
      <c r="B185" s="619">
        <v>5.6</v>
      </c>
      <c r="C185" s="619">
        <v>5.8</v>
      </c>
      <c r="D185" s="619">
        <f t="shared" si="4"/>
        <v>5.6999999999999993</v>
      </c>
    </row>
    <row r="186" spans="1:4" ht="16">
      <c r="A186" s="620">
        <v>44977</v>
      </c>
      <c r="B186" s="619">
        <v>5.8</v>
      </c>
      <c r="C186" s="619">
        <v>5.9</v>
      </c>
      <c r="D186" s="619">
        <f t="shared" si="4"/>
        <v>5.85</v>
      </c>
    </row>
    <row r="187" spans="1:4" ht="16">
      <c r="A187" s="620">
        <v>44979</v>
      </c>
      <c r="B187" s="619">
        <v>5.8</v>
      </c>
      <c r="C187" s="619">
        <v>5.9</v>
      </c>
      <c r="D187" s="619">
        <f t="shared" si="4"/>
        <v>5.85</v>
      </c>
    </row>
    <row r="188" spans="1:4" ht="16">
      <c r="A188" s="620">
        <v>44984</v>
      </c>
      <c r="B188" s="619">
        <v>5.8</v>
      </c>
      <c r="C188" s="619">
        <v>5.9</v>
      </c>
      <c r="D188" s="619">
        <f t="shared" si="4"/>
        <v>5.85</v>
      </c>
    </row>
    <row r="189" spans="1:4" ht="16">
      <c r="A189" s="620">
        <v>44986</v>
      </c>
      <c r="B189" s="619">
        <v>5.8</v>
      </c>
      <c r="C189" s="619">
        <v>5.9</v>
      </c>
      <c r="D189" s="619">
        <f t="shared" si="4"/>
        <v>5.85</v>
      </c>
    </row>
    <row r="190" spans="1:4" ht="16">
      <c r="A190" s="620">
        <v>44988</v>
      </c>
      <c r="B190" s="619">
        <v>5.8</v>
      </c>
      <c r="C190" s="619">
        <v>5.9</v>
      </c>
      <c r="D190" s="619">
        <f t="shared" si="4"/>
        <v>5.85</v>
      </c>
    </row>
    <row r="191" spans="1:4" ht="16">
      <c r="A191" s="620">
        <v>44992</v>
      </c>
      <c r="B191" s="619">
        <v>5.8</v>
      </c>
      <c r="C191" s="619">
        <v>5.9</v>
      </c>
      <c r="D191" s="619">
        <f t="shared" si="4"/>
        <v>5.85</v>
      </c>
    </row>
    <row r="192" spans="1:4" ht="16">
      <c r="A192" s="620">
        <v>44993</v>
      </c>
      <c r="B192" s="619">
        <v>5.8</v>
      </c>
      <c r="C192" s="619">
        <v>5.9</v>
      </c>
      <c r="D192" s="619">
        <f t="shared" si="4"/>
        <v>5.85</v>
      </c>
    </row>
    <row r="193" spans="1:4" ht="16">
      <c r="A193" s="620">
        <v>44995</v>
      </c>
      <c r="B193" s="619">
        <v>5.8</v>
      </c>
      <c r="C193" s="619">
        <v>5.9</v>
      </c>
      <c r="D193" s="619">
        <f t="shared" si="4"/>
        <v>5.85</v>
      </c>
    </row>
    <row r="194" spans="1:4" ht="16">
      <c r="A194" s="620">
        <v>44996</v>
      </c>
      <c r="B194" s="619">
        <v>5.8</v>
      </c>
      <c r="C194" s="619">
        <v>5.9</v>
      </c>
      <c r="D194" s="619">
        <f t="shared" si="4"/>
        <v>5.85</v>
      </c>
    </row>
    <row r="195" spans="1:4" ht="16">
      <c r="A195" s="620">
        <v>45000</v>
      </c>
      <c r="B195" s="619">
        <v>5.9</v>
      </c>
      <c r="C195" s="619">
        <v>6</v>
      </c>
      <c r="D195" s="619">
        <f t="shared" si="4"/>
        <v>5.95</v>
      </c>
    </row>
    <row r="196" spans="1:4" ht="16">
      <c r="A196" s="620">
        <v>45002</v>
      </c>
      <c r="B196" s="619">
        <v>5.9</v>
      </c>
      <c r="C196" s="619">
        <v>6</v>
      </c>
      <c r="D196" s="619">
        <f t="shared" si="4"/>
        <v>5.95</v>
      </c>
    </row>
    <row r="197" spans="1:4" ht="16">
      <c r="A197" s="620">
        <v>45005</v>
      </c>
      <c r="B197" s="619">
        <v>5.9</v>
      </c>
      <c r="C197" s="619">
        <v>6</v>
      </c>
      <c r="D197" s="619">
        <f t="shared" si="4"/>
        <v>5.95</v>
      </c>
    </row>
    <row r="198" spans="1:4" ht="16">
      <c r="A198" s="620">
        <v>45007</v>
      </c>
      <c r="B198" s="619">
        <v>5.9</v>
      </c>
      <c r="C198" s="619">
        <v>6</v>
      </c>
      <c r="D198" s="619">
        <f t="shared" si="4"/>
        <v>5.95</v>
      </c>
    </row>
    <row r="199" spans="1:4" ht="16">
      <c r="A199" s="620">
        <v>45012</v>
      </c>
      <c r="B199" s="619">
        <v>5.9</v>
      </c>
      <c r="C199" s="619">
        <v>6</v>
      </c>
      <c r="D199" s="619">
        <f t="shared" si="4"/>
        <v>5.95</v>
      </c>
    </row>
    <row r="200" spans="1:4" ht="16">
      <c r="A200" s="620">
        <v>45014</v>
      </c>
      <c r="B200" s="619">
        <v>5.9</v>
      </c>
      <c r="C200" s="619">
        <v>6</v>
      </c>
      <c r="D200" s="619">
        <f t="shared" si="4"/>
        <v>5.95</v>
      </c>
    </row>
    <row r="201" spans="1:4" ht="16">
      <c r="A201" s="620">
        <v>45019</v>
      </c>
      <c r="B201" s="619">
        <v>5.9</v>
      </c>
      <c r="C201" s="619">
        <v>6</v>
      </c>
      <c r="D201" s="619">
        <f t="shared" si="4"/>
        <v>5.95</v>
      </c>
    </row>
    <row r="202" spans="1:4" ht="16">
      <c r="A202" s="620">
        <v>45021</v>
      </c>
      <c r="B202" s="619">
        <v>5.9</v>
      </c>
      <c r="C202" s="619">
        <v>6</v>
      </c>
      <c r="D202" s="619">
        <f t="shared" ref="D202:D265" si="5">AVERAGE(B202:C202)</f>
        <v>5.95</v>
      </c>
    </row>
    <row r="203" spans="1:4" ht="16">
      <c r="A203" s="620">
        <v>45023</v>
      </c>
      <c r="B203" s="619">
        <v>5.9</v>
      </c>
      <c r="C203" s="619">
        <v>6</v>
      </c>
      <c r="D203" s="619">
        <f t="shared" si="5"/>
        <v>5.95</v>
      </c>
    </row>
    <row r="204" spans="1:4" ht="16">
      <c r="A204" s="620">
        <v>45035</v>
      </c>
      <c r="B204" s="619">
        <v>5.9</v>
      </c>
      <c r="C204" s="619">
        <v>6</v>
      </c>
      <c r="D204" s="619">
        <f t="shared" si="5"/>
        <v>5.95</v>
      </c>
    </row>
    <row r="205" spans="1:4" ht="16">
      <c r="A205" s="620">
        <v>45037</v>
      </c>
      <c r="B205" s="619">
        <v>5.9</v>
      </c>
      <c r="C205" s="619">
        <v>6</v>
      </c>
      <c r="D205" s="619">
        <f t="shared" si="5"/>
        <v>5.95</v>
      </c>
    </row>
    <row r="206" spans="1:4" ht="16">
      <c r="A206" s="620">
        <v>45040</v>
      </c>
      <c r="B206" s="619">
        <v>5.9</v>
      </c>
      <c r="C206" s="619">
        <v>6</v>
      </c>
      <c r="D206" s="619">
        <f t="shared" si="5"/>
        <v>5.95</v>
      </c>
    </row>
    <row r="207" spans="1:4" ht="16">
      <c r="A207" s="620">
        <v>45042</v>
      </c>
      <c r="B207" s="619">
        <v>5.9</v>
      </c>
      <c r="C207" s="619">
        <v>6</v>
      </c>
      <c r="D207" s="619">
        <f t="shared" si="5"/>
        <v>5.95</v>
      </c>
    </row>
    <row r="208" spans="1:4" ht="16">
      <c r="A208" s="620">
        <v>45049</v>
      </c>
      <c r="B208" s="619">
        <v>5.9</v>
      </c>
      <c r="C208" s="619">
        <v>6</v>
      </c>
      <c r="D208" s="619">
        <f t="shared" si="5"/>
        <v>5.95</v>
      </c>
    </row>
    <row r="209" spans="1:4" ht="16">
      <c r="A209" s="620">
        <v>45051</v>
      </c>
      <c r="B209" s="619">
        <v>5.9</v>
      </c>
      <c r="C209" s="619">
        <v>6</v>
      </c>
      <c r="D209" s="619">
        <f t="shared" si="5"/>
        <v>5.95</v>
      </c>
    </row>
    <row r="210" spans="1:4" ht="16">
      <c r="A210" s="620">
        <v>45054</v>
      </c>
      <c r="B210" s="619">
        <v>5.9</v>
      </c>
      <c r="C210" s="619">
        <v>6</v>
      </c>
      <c r="D210" s="619">
        <f t="shared" si="5"/>
        <v>5.95</v>
      </c>
    </row>
    <row r="211" spans="1:4" ht="16">
      <c r="A211" s="620">
        <v>45056</v>
      </c>
      <c r="B211" s="619">
        <v>5.9</v>
      </c>
      <c r="C211" s="619">
        <v>6</v>
      </c>
      <c r="D211" s="619">
        <f t="shared" si="5"/>
        <v>5.95</v>
      </c>
    </row>
    <row r="212" spans="1:4" ht="16">
      <c r="A212" s="620">
        <v>45058</v>
      </c>
      <c r="B212" s="619">
        <v>5.9</v>
      </c>
      <c r="C212" s="619">
        <v>6</v>
      </c>
      <c r="D212" s="619">
        <f t="shared" si="5"/>
        <v>5.95</v>
      </c>
    </row>
    <row r="213" spans="1:4" ht="16">
      <c r="A213" s="620">
        <v>45061</v>
      </c>
      <c r="B213" s="619">
        <v>5.9</v>
      </c>
      <c r="C213" s="619">
        <v>6</v>
      </c>
      <c r="D213" s="619">
        <f t="shared" si="5"/>
        <v>5.95</v>
      </c>
    </row>
    <row r="214" spans="1:4" ht="16">
      <c r="A214" s="620">
        <v>45063</v>
      </c>
      <c r="B214" s="619">
        <v>5.9</v>
      </c>
      <c r="C214" s="619">
        <v>6</v>
      </c>
      <c r="D214" s="619">
        <f t="shared" si="5"/>
        <v>5.95</v>
      </c>
    </row>
    <row r="215" spans="1:4" ht="16">
      <c r="A215" s="620">
        <v>45065</v>
      </c>
      <c r="B215" s="619">
        <v>5.9</v>
      </c>
      <c r="C215" s="619">
        <v>6</v>
      </c>
      <c r="D215" s="619">
        <f t="shared" si="5"/>
        <v>5.95</v>
      </c>
    </row>
    <row r="216" spans="1:4" ht="16">
      <c r="A216" s="620">
        <v>45068</v>
      </c>
      <c r="B216" s="619">
        <v>5.9</v>
      </c>
      <c r="C216" s="619">
        <v>6</v>
      </c>
      <c r="D216" s="619">
        <f t="shared" si="5"/>
        <v>5.95</v>
      </c>
    </row>
    <row r="217" spans="1:4" ht="16">
      <c r="A217" s="620">
        <v>45072</v>
      </c>
      <c r="B217" s="619">
        <v>5.9</v>
      </c>
      <c r="C217" s="619">
        <v>6</v>
      </c>
      <c r="D217" s="619">
        <f t="shared" si="5"/>
        <v>5.95</v>
      </c>
    </row>
    <row r="218" spans="1:4" ht="16">
      <c r="A218" s="620">
        <v>45075</v>
      </c>
      <c r="B218" s="619">
        <v>5.9</v>
      </c>
      <c r="C218" s="619">
        <v>6</v>
      </c>
      <c r="D218" s="619">
        <f t="shared" si="5"/>
        <v>5.95</v>
      </c>
    </row>
    <row r="219" spans="1:4" ht="16">
      <c r="A219" s="620">
        <v>45077</v>
      </c>
      <c r="B219" s="619">
        <v>5.9</v>
      </c>
      <c r="C219" s="619">
        <v>6</v>
      </c>
      <c r="D219" s="619">
        <f t="shared" si="5"/>
        <v>5.95</v>
      </c>
    </row>
    <row r="220" spans="1:4" ht="16">
      <c r="A220" s="620">
        <v>45079</v>
      </c>
      <c r="B220" s="619">
        <v>5.9</v>
      </c>
      <c r="C220" s="619">
        <v>6</v>
      </c>
      <c r="D220" s="619">
        <f t="shared" si="5"/>
        <v>5.95</v>
      </c>
    </row>
    <row r="221" spans="1:4" ht="16">
      <c r="A221" s="620">
        <v>45084</v>
      </c>
      <c r="B221" s="619">
        <v>5.9</v>
      </c>
      <c r="C221" s="619">
        <v>6</v>
      </c>
      <c r="D221" s="619">
        <f t="shared" si="5"/>
        <v>5.95</v>
      </c>
    </row>
    <row r="222" spans="1:4" ht="16">
      <c r="A222" s="620">
        <v>45086</v>
      </c>
      <c r="B222" s="619">
        <v>5.9</v>
      </c>
      <c r="C222" s="619">
        <v>6</v>
      </c>
      <c r="D222" s="619">
        <f t="shared" si="5"/>
        <v>5.95</v>
      </c>
    </row>
    <row r="223" spans="1:4" ht="16">
      <c r="A223" s="620">
        <v>45089</v>
      </c>
      <c r="B223" s="619">
        <v>5.9</v>
      </c>
      <c r="C223" s="619">
        <v>6</v>
      </c>
      <c r="D223" s="619">
        <f t="shared" si="5"/>
        <v>5.95</v>
      </c>
    </row>
    <row r="224" spans="1:4" ht="16">
      <c r="A224" s="620">
        <v>45091</v>
      </c>
      <c r="B224" s="619">
        <v>5.9</v>
      </c>
      <c r="C224" s="619">
        <v>6</v>
      </c>
      <c r="D224" s="619">
        <f t="shared" si="5"/>
        <v>5.95</v>
      </c>
    </row>
    <row r="225" spans="1:4" ht="16">
      <c r="A225" s="620">
        <v>45093</v>
      </c>
      <c r="B225" s="619">
        <v>5.9</v>
      </c>
      <c r="C225" s="619">
        <v>6</v>
      </c>
      <c r="D225" s="619">
        <f t="shared" si="5"/>
        <v>5.95</v>
      </c>
    </row>
    <row r="226" spans="1:4" ht="16">
      <c r="A226" s="620">
        <v>45098</v>
      </c>
      <c r="B226" s="619">
        <v>5.9</v>
      </c>
      <c r="C226" s="619">
        <v>6</v>
      </c>
      <c r="D226" s="619">
        <f t="shared" si="5"/>
        <v>5.95</v>
      </c>
    </row>
    <row r="227" spans="1:4" ht="16">
      <c r="A227" s="620">
        <v>45100</v>
      </c>
      <c r="B227" s="619">
        <v>5.9</v>
      </c>
      <c r="C227" s="619">
        <v>6</v>
      </c>
      <c r="D227" s="619">
        <f t="shared" si="5"/>
        <v>5.95</v>
      </c>
    </row>
    <row r="228" spans="1:4" ht="16">
      <c r="A228" s="620">
        <v>45103</v>
      </c>
      <c r="B228" s="619">
        <v>5.9</v>
      </c>
      <c r="C228" s="619">
        <v>6</v>
      </c>
      <c r="D228" s="619">
        <f t="shared" si="5"/>
        <v>5.95</v>
      </c>
    </row>
    <row r="229" spans="1:4" ht="16">
      <c r="A229" s="620">
        <v>45105</v>
      </c>
      <c r="B229" s="619">
        <v>5.9</v>
      </c>
      <c r="C229" s="619">
        <v>6</v>
      </c>
      <c r="D229" s="619">
        <f t="shared" si="5"/>
        <v>5.95</v>
      </c>
    </row>
    <row r="230" spans="1:4" ht="16">
      <c r="A230" s="620">
        <v>45107</v>
      </c>
      <c r="B230" s="619">
        <v>5.9</v>
      </c>
      <c r="C230" s="619">
        <v>6</v>
      </c>
      <c r="D230" s="619">
        <f t="shared" si="5"/>
        <v>5.95</v>
      </c>
    </row>
    <row r="231" spans="1:4" ht="16">
      <c r="A231" s="620">
        <v>45112</v>
      </c>
      <c r="B231" s="619">
        <v>5.9</v>
      </c>
      <c r="C231" s="619">
        <v>6</v>
      </c>
      <c r="D231" s="619">
        <f t="shared" si="5"/>
        <v>5.95</v>
      </c>
    </row>
    <row r="232" spans="1:4" ht="16">
      <c r="A232" s="620">
        <v>45114</v>
      </c>
      <c r="B232" s="619">
        <v>5.9</v>
      </c>
      <c r="C232" s="619">
        <v>6</v>
      </c>
      <c r="D232" s="619">
        <f t="shared" si="5"/>
        <v>5.95</v>
      </c>
    </row>
    <row r="233" spans="1:4" ht="16">
      <c r="A233" s="620">
        <v>45117</v>
      </c>
      <c r="B233" s="619">
        <v>5.9</v>
      </c>
      <c r="C233" s="619">
        <v>6</v>
      </c>
      <c r="D233" s="619">
        <f t="shared" si="5"/>
        <v>5.95</v>
      </c>
    </row>
    <row r="234" spans="1:4" ht="16">
      <c r="A234" s="620">
        <v>45119</v>
      </c>
      <c r="B234" s="619">
        <v>5.8</v>
      </c>
      <c r="C234" s="619">
        <v>6</v>
      </c>
      <c r="D234" s="619">
        <f t="shared" si="5"/>
        <v>5.9</v>
      </c>
    </row>
    <row r="235" spans="1:4" ht="16">
      <c r="A235" s="620">
        <v>45124</v>
      </c>
      <c r="B235" s="619">
        <v>5.8</v>
      </c>
      <c r="C235" s="619">
        <v>6</v>
      </c>
      <c r="D235" s="619">
        <f t="shared" si="5"/>
        <v>5.9</v>
      </c>
    </row>
    <row r="236" spans="1:4" ht="16">
      <c r="A236" s="620">
        <v>45126</v>
      </c>
      <c r="B236" s="619">
        <v>5.8</v>
      </c>
      <c r="C236" s="619">
        <v>5.9</v>
      </c>
      <c r="D236" s="619">
        <f t="shared" si="5"/>
        <v>5.85</v>
      </c>
    </row>
    <row r="237" spans="1:4" ht="16">
      <c r="A237" s="620">
        <v>45128</v>
      </c>
      <c r="B237" s="619">
        <v>5.8</v>
      </c>
      <c r="C237" s="619">
        <v>5.9</v>
      </c>
      <c r="D237" s="619">
        <f t="shared" si="5"/>
        <v>5.85</v>
      </c>
    </row>
    <row r="238" spans="1:4" ht="16">
      <c r="A238" s="620">
        <v>45131</v>
      </c>
      <c r="B238" s="619">
        <v>5.8</v>
      </c>
      <c r="C238" s="619">
        <v>5.9</v>
      </c>
      <c r="D238" s="619">
        <f t="shared" si="5"/>
        <v>5.85</v>
      </c>
    </row>
    <row r="239" spans="1:4" ht="16">
      <c r="A239" s="620">
        <v>45133</v>
      </c>
      <c r="B239" s="619">
        <v>5.8</v>
      </c>
      <c r="C239" s="619">
        <v>5.9</v>
      </c>
      <c r="D239" s="619">
        <f t="shared" si="5"/>
        <v>5.85</v>
      </c>
    </row>
    <row r="240" spans="1:4" ht="16">
      <c r="A240" s="620">
        <v>45140</v>
      </c>
      <c r="B240" s="619">
        <v>5.8</v>
      </c>
      <c r="C240" s="619">
        <v>5.9</v>
      </c>
      <c r="D240" s="619">
        <f t="shared" si="5"/>
        <v>5.85</v>
      </c>
    </row>
    <row r="241" spans="1:4" ht="16">
      <c r="A241" s="620">
        <v>45142</v>
      </c>
      <c r="B241" s="619">
        <v>5.8</v>
      </c>
      <c r="C241" s="619">
        <v>5.9</v>
      </c>
      <c r="D241" s="619">
        <f t="shared" si="5"/>
        <v>5.85</v>
      </c>
    </row>
    <row r="242" spans="1:4" ht="16">
      <c r="A242" s="620">
        <v>45145</v>
      </c>
      <c r="B242" s="619">
        <v>5.8</v>
      </c>
      <c r="C242" s="619"/>
      <c r="D242" s="619">
        <f t="shared" si="5"/>
        <v>5.8</v>
      </c>
    </row>
    <row r="243" spans="1:4" ht="16">
      <c r="A243" s="620">
        <v>45147</v>
      </c>
      <c r="B243" s="619">
        <v>5.8</v>
      </c>
      <c r="C243" s="619">
        <v>5.9</v>
      </c>
      <c r="D243" s="619">
        <f t="shared" si="5"/>
        <v>5.85</v>
      </c>
    </row>
    <row r="244" spans="1:4" ht="16">
      <c r="A244" s="620">
        <v>45149</v>
      </c>
      <c r="B244" s="619">
        <v>5.8</v>
      </c>
      <c r="C244" s="619"/>
      <c r="D244" s="619">
        <f t="shared" si="5"/>
        <v>5.8</v>
      </c>
    </row>
    <row r="245" spans="1:4" ht="16">
      <c r="A245" s="620">
        <v>45154</v>
      </c>
      <c r="B245" s="619">
        <v>5.8</v>
      </c>
      <c r="C245" s="619"/>
      <c r="D245" s="619">
        <f t="shared" si="5"/>
        <v>5.8</v>
      </c>
    </row>
    <row r="246" spans="1:4" ht="16">
      <c r="A246" s="620">
        <v>45156</v>
      </c>
      <c r="B246" s="619">
        <v>5.8</v>
      </c>
      <c r="C246" s="619"/>
      <c r="D246" s="619">
        <f t="shared" si="5"/>
        <v>5.8</v>
      </c>
    </row>
    <row r="247" spans="1:4" ht="16">
      <c r="A247" s="620">
        <v>45159</v>
      </c>
      <c r="B247" s="619">
        <v>5.8</v>
      </c>
      <c r="C247" s="619"/>
      <c r="D247" s="619">
        <f t="shared" si="5"/>
        <v>5.8</v>
      </c>
    </row>
    <row r="248" spans="1:4" ht="16">
      <c r="A248" s="620">
        <v>45161</v>
      </c>
      <c r="B248" s="619">
        <v>5.8</v>
      </c>
      <c r="C248" s="619"/>
      <c r="D248" s="619">
        <f t="shared" si="5"/>
        <v>5.8</v>
      </c>
    </row>
    <row r="249" spans="1:4" ht="16">
      <c r="A249" s="620">
        <v>45163</v>
      </c>
      <c r="B249" s="619">
        <v>5.8</v>
      </c>
      <c r="C249" s="619"/>
      <c r="D249" s="619">
        <f t="shared" si="5"/>
        <v>5.8</v>
      </c>
    </row>
    <row r="250" spans="1:4" ht="16">
      <c r="A250" s="620">
        <v>45166</v>
      </c>
      <c r="B250" s="619">
        <v>5.8</v>
      </c>
      <c r="C250" s="619"/>
      <c r="D250" s="619">
        <f t="shared" si="5"/>
        <v>5.8</v>
      </c>
    </row>
    <row r="251" spans="1:4" ht="16">
      <c r="A251" s="620">
        <v>45168</v>
      </c>
      <c r="B251" s="619">
        <v>5.8</v>
      </c>
      <c r="C251" s="619"/>
      <c r="D251" s="619">
        <f t="shared" si="5"/>
        <v>5.8</v>
      </c>
    </row>
    <row r="252" spans="1:4" ht="16">
      <c r="A252" s="620">
        <v>45170</v>
      </c>
      <c r="B252" s="619">
        <v>5.8</v>
      </c>
      <c r="C252" s="619"/>
      <c r="D252" s="619">
        <f t="shared" si="5"/>
        <v>5.8</v>
      </c>
    </row>
    <row r="253" spans="1:4" ht="16">
      <c r="A253" s="620">
        <v>45173</v>
      </c>
      <c r="B253" s="619">
        <v>5.8</v>
      </c>
      <c r="C253" s="619"/>
      <c r="D253" s="619">
        <f t="shared" si="5"/>
        <v>5.8</v>
      </c>
    </row>
    <row r="254" spans="1:4" ht="16">
      <c r="A254" s="620">
        <v>45175</v>
      </c>
      <c r="B254" s="619">
        <v>5.8</v>
      </c>
      <c r="C254" s="619"/>
      <c r="D254" s="619">
        <f t="shared" si="5"/>
        <v>5.8</v>
      </c>
    </row>
    <row r="255" spans="1:4" ht="16">
      <c r="A255" s="620">
        <v>45177</v>
      </c>
      <c r="B255" s="619">
        <v>5.7</v>
      </c>
      <c r="C255" s="619"/>
      <c r="D255" s="619">
        <f t="shared" si="5"/>
        <v>5.7</v>
      </c>
    </row>
    <row r="256" spans="1:4" ht="16">
      <c r="A256" s="620">
        <v>45180</v>
      </c>
      <c r="B256" s="619">
        <v>5.7</v>
      </c>
      <c r="C256" s="619"/>
      <c r="D256" s="619">
        <f t="shared" si="5"/>
        <v>5.7</v>
      </c>
    </row>
    <row r="257" spans="1:4" ht="16">
      <c r="A257" s="620">
        <v>45187</v>
      </c>
      <c r="B257" s="619">
        <v>5.7</v>
      </c>
      <c r="C257" s="619"/>
      <c r="D257" s="619">
        <f t="shared" si="5"/>
        <v>5.7</v>
      </c>
    </row>
    <row r="258" spans="1:4" ht="16">
      <c r="A258" s="620">
        <v>45189</v>
      </c>
      <c r="B258" s="619">
        <v>5.7</v>
      </c>
      <c r="C258" s="619"/>
      <c r="D258" s="619">
        <f t="shared" si="5"/>
        <v>5.7</v>
      </c>
    </row>
    <row r="259" spans="1:4" ht="16">
      <c r="A259" s="620">
        <v>45191</v>
      </c>
      <c r="B259" s="619">
        <v>5.7</v>
      </c>
      <c r="C259" s="619"/>
      <c r="D259" s="619">
        <f t="shared" si="5"/>
        <v>5.7</v>
      </c>
    </row>
    <row r="260" spans="1:4" ht="16">
      <c r="A260" s="620">
        <v>45194</v>
      </c>
      <c r="B260" s="619">
        <v>5.7</v>
      </c>
      <c r="C260" s="619"/>
      <c r="D260" s="619">
        <f t="shared" si="5"/>
        <v>5.7</v>
      </c>
    </row>
    <row r="261" spans="1:4" ht="16">
      <c r="A261" s="620">
        <v>45196</v>
      </c>
      <c r="B261" s="619">
        <v>5.7</v>
      </c>
      <c r="C261" s="619"/>
      <c r="D261" s="619">
        <f t="shared" si="5"/>
        <v>5.7</v>
      </c>
    </row>
    <row r="262" spans="1:4" ht="16">
      <c r="A262" s="620">
        <v>45198</v>
      </c>
      <c r="B262" s="619">
        <v>5.7</v>
      </c>
      <c r="C262" s="619"/>
      <c r="D262" s="619">
        <f t="shared" si="5"/>
        <v>5.7</v>
      </c>
    </row>
    <row r="263" spans="1:4" ht="16">
      <c r="A263" s="620">
        <v>45201</v>
      </c>
      <c r="B263" s="619">
        <v>5.7</v>
      </c>
      <c r="C263" s="619"/>
      <c r="D263" s="619">
        <f t="shared" si="5"/>
        <v>5.7</v>
      </c>
    </row>
    <row r="264" spans="1:4" ht="16">
      <c r="A264" s="620">
        <v>45203</v>
      </c>
      <c r="B264" s="619">
        <v>5.7</v>
      </c>
      <c r="C264" s="619"/>
      <c r="D264" s="619">
        <f t="shared" si="5"/>
        <v>5.7</v>
      </c>
    </row>
    <row r="265" spans="1:4" ht="16">
      <c r="A265" s="620">
        <v>45210</v>
      </c>
      <c r="B265" s="619">
        <v>5.6</v>
      </c>
      <c r="C265" s="619"/>
      <c r="D265" s="619">
        <f t="shared" si="5"/>
        <v>5.6</v>
      </c>
    </row>
    <row r="266" spans="1:4" ht="16">
      <c r="A266" s="620">
        <v>45215</v>
      </c>
      <c r="B266" s="619">
        <v>5.6</v>
      </c>
      <c r="C266" s="619"/>
      <c r="D266" s="619">
        <f t="shared" ref="D266:D329" si="6">AVERAGE(B266:C266)</f>
        <v>5.6</v>
      </c>
    </row>
    <row r="267" spans="1:4" ht="16">
      <c r="A267" s="620">
        <v>45217</v>
      </c>
      <c r="B267" s="619">
        <v>5.6</v>
      </c>
      <c r="C267" s="619"/>
      <c r="D267" s="619">
        <f t="shared" si="6"/>
        <v>5.6</v>
      </c>
    </row>
    <row r="268" spans="1:4" ht="16">
      <c r="A268" s="620">
        <v>45219</v>
      </c>
      <c r="B268" s="619">
        <v>5.6</v>
      </c>
      <c r="C268" s="619"/>
      <c r="D268" s="619">
        <f t="shared" si="6"/>
        <v>5.6</v>
      </c>
    </row>
    <row r="269" spans="1:4" ht="16">
      <c r="A269" s="620">
        <v>45224</v>
      </c>
      <c r="B269" s="619">
        <v>5.6</v>
      </c>
      <c r="C269" s="619"/>
      <c r="D269" s="619">
        <f t="shared" si="6"/>
        <v>5.6</v>
      </c>
    </row>
    <row r="270" spans="1:4" ht="16">
      <c r="A270" s="620">
        <v>45229</v>
      </c>
      <c r="B270" s="619">
        <v>5.3</v>
      </c>
      <c r="C270" s="619">
        <v>5.6</v>
      </c>
      <c r="D270" s="619">
        <f t="shared" si="6"/>
        <v>5.4499999999999993</v>
      </c>
    </row>
    <row r="271" spans="1:4" ht="16">
      <c r="A271" s="620">
        <v>45231</v>
      </c>
      <c r="B271" s="619">
        <v>5.3</v>
      </c>
      <c r="C271" s="619">
        <v>5.6</v>
      </c>
      <c r="D271" s="619">
        <f t="shared" si="6"/>
        <v>5.4499999999999993</v>
      </c>
    </row>
    <row r="272" spans="1:4" ht="16">
      <c r="A272" s="620">
        <v>45233</v>
      </c>
      <c r="B272" s="619">
        <v>5.3</v>
      </c>
      <c r="C272" s="619">
        <v>5.6</v>
      </c>
      <c r="D272" s="619">
        <f t="shared" si="6"/>
        <v>5.4499999999999993</v>
      </c>
    </row>
    <row r="273" spans="1:4" ht="16">
      <c r="A273" s="620">
        <v>45236</v>
      </c>
      <c r="B273" s="619">
        <v>5</v>
      </c>
      <c r="C273" s="619">
        <v>5.2</v>
      </c>
      <c r="D273" s="619">
        <f t="shared" si="6"/>
        <v>5.0999999999999996</v>
      </c>
    </row>
    <row r="274" spans="1:4" ht="16">
      <c r="A274" s="620">
        <v>45238</v>
      </c>
      <c r="B274" s="619">
        <v>5</v>
      </c>
      <c r="C274" s="619">
        <v>5.2</v>
      </c>
      <c r="D274" s="619">
        <f t="shared" si="6"/>
        <v>5.0999999999999996</v>
      </c>
    </row>
    <row r="275" spans="1:4" ht="16">
      <c r="A275" s="620">
        <v>45240</v>
      </c>
      <c r="B275" s="619">
        <v>5</v>
      </c>
      <c r="C275" s="619">
        <v>5.2</v>
      </c>
      <c r="D275" s="619">
        <f t="shared" si="6"/>
        <v>5.0999999999999996</v>
      </c>
    </row>
    <row r="276" spans="1:4" ht="16">
      <c r="A276" s="620">
        <v>45243</v>
      </c>
      <c r="B276" s="619">
        <v>5</v>
      </c>
      <c r="C276" s="619"/>
      <c r="D276" s="619">
        <f t="shared" si="6"/>
        <v>5</v>
      </c>
    </row>
    <row r="277" spans="1:4" ht="16">
      <c r="A277" s="620">
        <v>45245</v>
      </c>
      <c r="B277" s="619">
        <v>5</v>
      </c>
      <c r="C277" s="619"/>
      <c r="D277" s="619">
        <f t="shared" si="6"/>
        <v>5</v>
      </c>
    </row>
    <row r="278" spans="1:4" ht="16">
      <c r="A278" s="620">
        <v>45247</v>
      </c>
      <c r="B278" s="619">
        <v>5</v>
      </c>
      <c r="C278" s="619"/>
      <c r="D278" s="619">
        <f t="shared" si="6"/>
        <v>5</v>
      </c>
    </row>
    <row r="279" spans="1:4" ht="16">
      <c r="A279" s="620">
        <v>45250</v>
      </c>
      <c r="B279" s="619">
        <v>5</v>
      </c>
      <c r="C279" s="619"/>
      <c r="D279" s="619">
        <f t="shared" si="6"/>
        <v>5</v>
      </c>
    </row>
    <row r="280" spans="1:4" ht="16">
      <c r="A280" s="620">
        <v>45252</v>
      </c>
      <c r="B280" s="619">
        <v>5</v>
      </c>
      <c r="C280" s="619"/>
      <c r="D280" s="619">
        <f t="shared" si="6"/>
        <v>5</v>
      </c>
    </row>
    <row r="281" spans="1:4" ht="16">
      <c r="A281" s="620">
        <v>45254</v>
      </c>
      <c r="B281" s="619">
        <v>5</v>
      </c>
      <c r="C281" s="619"/>
      <c r="D281" s="619">
        <f t="shared" si="6"/>
        <v>5</v>
      </c>
    </row>
    <row r="282" spans="1:4" ht="16">
      <c r="A282" s="620">
        <v>45257</v>
      </c>
      <c r="B282" s="619">
        <v>5</v>
      </c>
      <c r="C282" s="619"/>
      <c r="D282" s="619">
        <f t="shared" si="6"/>
        <v>5</v>
      </c>
    </row>
    <row r="283" spans="1:4" ht="16">
      <c r="A283" s="620">
        <v>45261</v>
      </c>
      <c r="B283" s="619">
        <v>5</v>
      </c>
      <c r="C283" s="619"/>
      <c r="D283" s="619">
        <f t="shared" si="6"/>
        <v>5</v>
      </c>
    </row>
    <row r="284" spans="1:4" ht="16">
      <c r="A284" s="620">
        <v>45264</v>
      </c>
      <c r="B284" s="619">
        <v>4.9000000000000004</v>
      </c>
      <c r="C284" s="619">
        <v>5</v>
      </c>
      <c r="D284" s="619">
        <f t="shared" si="6"/>
        <v>4.95</v>
      </c>
    </row>
    <row r="285" spans="1:4" ht="16">
      <c r="A285" s="620">
        <v>45266</v>
      </c>
      <c r="B285" s="619">
        <v>4.9000000000000004</v>
      </c>
      <c r="C285" s="619">
        <v>5</v>
      </c>
      <c r="D285" s="619">
        <f t="shared" si="6"/>
        <v>4.95</v>
      </c>
    </row>
    <row r="286" spans="1:4" ht="16">
      <c r="A286" s="620">
        <v>45268</v>
      </c>
      <c r="B286" s="619">
        <v>4.9000000000000004</v>
      </c>
      <c r="C286" s="619">
        <v>5</v>
      </c>
      <c r="D286" s="619">
        <f t="shared" si="6"/>
        <v>4.95</v>
      </c>
    </row>
    <row r="287" spans="1:4" ht="16">
      <c r="A287" s="620">
        <v>45273</v>
      </c>
      <c r="B287" s="619">
        <v>4.9000000000000004</v>
      </c>
      <c r="C287" s="619"/>
      <c r="D287" s="619">
        <f t="shared" si="6"/>
        <v>4.9000000000000004</v>
      </c>
    </row>
    <row r="288" spans="1:4" ht="16">
      <c r="A288" s="620">
        <v>45275</v>
      </c>
      <c r="B288" s="619">
        <v>4.9000000000000004</v>
      </c>
      <c r="C288" s="619"/>
      <c r="D288" s="619">
        <f t="shared" si="6"/>
        <v>4.9000000000000004</v>
      </c>
    </row>
    <row r="289" spans="1:4" ht="16">
      <c r="A289" s="620">
        <v>45278</v>
      </c>
      <c r="B289" s="619">
        <v>4.9000000000000004</v>
      </c>
      <c r="C289" s="619"/>
      <c r="D289" s="619">
        <f t="shared" si="6"/>
        <v>4.9000000000000004</v>
      </c>
    </row>
    <row r="290" spans="1:4" ht="16">
      <c r="A290" s="620">
        <v>45280</v>
      </c>
      <c r="B290" s="619">
        <v>4.9000000000000004</v>
      </c>
      <c r="C290" s="619"/>
      <c r="D290" s="619">
        <f t="shared" si="6"/>
        <v>4.9000000000000004</v>
      </c>
    </row>
    <row r="291" spans="1:4" ht="16">
      <c r="A291" s="620">
        <v>45282</v>
      </c>
      <c r="B291" s="619">
        <v>4.9000000000000004</v>
      </c>
      <c r="C291" s="619"/>
      <c r="D291" s="619">
        <f t="shared" si="6"/>
        <v>4.9000000000000004</v>
      </c>
    </row>
    <row r="292" spans="1:4" ht="16">
      <c r="A292" s="620">
        <v>45285</v>
      </c>
      <c r="B292" s="619">
        <v>4.7</v>
      </c>
      <c r="C292" s="619">
        <v>4.8</v>
      </c>
      <c r="D292" s="619">
        <f t="shared" si="6"/>
        <v>4.75</v>
      </c>
    </row>
    <row r="293" spans="1:4" ht="16">
      <c r="A293" s="620">
        <v>45294</v>
      </c>
      <c r="B293" s="619">
        <v>4.7</v>
      </c>
      <c r="C293" s="619"/>
      <c r="D293" s="619">
        <f t="shared" si="6"/>
        <v>4.7</v>
      </c>
    </row>
    <row r="294" spans="1:4" ht="16">
      <c r="A294" s="620">
        <v>45296</v>
      </c>
      <c r="B294" s="619">
        <v>4.7</v>
      </c>
      <c r="C294" s="619"/>
      <c r="D294" s="619">
        <f t="shared" si="6"/>
        <v>4.7</v>
      </c>
    </row>
    <row r="295" spans="1:4" ht="16">
      <c r="A295" s="620">
        <v>45299</v>
      </c>
      <c r="B295" s="619">
        <v>4.7</v>
      </c>
      <c r="C295" s="619"/>
      <c r="D295" s="619">
        <f t="shared" si="6"/>
        <v>4.7</v>
      </c>
    </row>
    <row r="296" spans="1:4" ht="16">
      <c r="A296" s="620">
        <v>45301</v>
      </c>
      <c r="B296" s="619">
        <v>4.7</v>
      </c>
      <c r="C296" s="619"/>
      <c r="D296" s="619">
        <f t="shared" si="6"/>
        <v>4.7</v>
      </c>
    </row>
    <row r="297" spans="1:4" ht="16">
      <c r="A297" s="620">
        <v>45306</v>
      </c>
      <c r="B297" s="619">
        <v>4.5999999999999996</v>
      </c>
      <c r="C297" s="619"/>
      <c r="D297" s="619">
        <f t="shared" si="6"/>
        <v>4.5999999999999996</v>
      </c>
    </row>
    <row r="298" spans="1:4" ht="16">
      <c r="A298" s="620">
        <v>45308</v>
      </c>
      <c r="B298" s="619">
        <v>4.5999999999999996</v>
      </c>
      <c r="C298" s="619"/>
      <c r="D298" s="619">
        <f t="shared" si="6"/>
        <v>4.5999999999999996</v>
      </c>
    </row>
    <row r="299" spans="1:4" ht="16">
      <c r="A299" s="620">
        <v>45310</v>
      </c>
      <c r="B299" s="619">
        <v>4.5999999999999996</v>
      </c>
      <c r="C299" s="619"/>
      <c r="D299" s="619">
        <f t="shared" si="6"/>
        <v>4.5999999999999996</v>
      </c>
    </row>
    <row r="300" spans="1:4" ht="16">
      <c r="A300" s="620">
        <v>45313</v>
      </c>
      <c r="B300" s="619">
        <v>4.5999999999999996</v>
      </c>
      <c r="C300" s="619"/>
      <c r="D300" s="619">
        <f t="shared" si="6"/>
        <v>4.5999999999999996</v>
      </c>
    </row>
    <row r="301" spans="1:4" ht="16">
      <c r="A301" s="620">
        <v>45315</v>
      </c>
      <c r="B301" s="619">
        <v>4.5999999999999996</v>
      </c>
      <c r="C301" s="619"/>
      <c r="D301" s="619">
        <f t="shared" si="6"/>
        <v>4.5999999999999996</v>
      </c>
    </row>
    <row r="302" spans="1:4" ht="16">
      <c r="A302" s="620">
        <v>45317</v>
      </c>
      <c r="B302" s="619">
        <v>4.5999999999999996</v>
      </c>
      <c r="C302" s="619"/>
      <c r="D302" s="619">
        <f t="shared" si="6"/>
        <v>4.5999999999999996</v>
      </c>
    </row>
    <row r="303" spans="1:4" ht="16">
      <c r="A303" s="620">
        <v>45320</v>
      </c>
      <c r="B303" s="619">
        <v>4.4000000000000004</v>
      </c>
      <c r="C303" s="619"/>
      <c r="D303" s="619">
        <f t="shared" si="6"/>
        <v>4.4000000000000004</v>
      </c>
    </row>
    <row r="304" spans="1:4" ht="16">
      <c r="A304" s="620">
        <v>45322</v>
      </c>
      <c r="B304" s="619">
        <v>4.4000000000000004</v>
      </c>
      <c r="C304" s="619"/>
      <c r="D304" s="619">
        <f t="shared" si="6"/>
        <v>4.4000000000000004</v>
      </c>
    </row>
    <row r="305" spans="1:4" ht="16">
      <c r="A305" s="620">
        <v>45324</v>
      </c>
      <c r="B305" s="619">
        <v>4.3</v>
      </c>
      <c r="C305" s="619"/>
      <c r="D305" s="619">
        <f t="shared" si="6"/>
        <v>4.3</v>
      </c>
    </row>
    <row r="306" spans="1:4" ht="16">
      <c r="A306" s="620">
        <v>45327</v>
      </c>
      <c r="B306" s="619">
        <v>4.2</v>
      </c>
      <c r="C306" s="619"/>
      <c r="D306" s="619">
        <f t="shared" si="6"/>
        <v>4.2</v>
      </c>
    </row>
    <row r="307" spans="1:4" ht="16">
      <c r="A307" s="620">
        <v>45329</v>
      </c>
      <c r="B307" s="619">
        <v>4.2</v>
      </c>
      <c r="C307" s="619"/>
      <c r="D307" s="619">
        <f t="shared" si="6"/>
        <v>4.2</v>
      </c>
    </row>
    <row r="308" spans="1:4" ht="16">
      <c r="A308" s="620">
        <v>45331</v>
      </c>
      <c r="B308" s="619">
        <v>4.2</v>
      </c>
      <c r="C308" s="619"/>
      <c r="D308" s="619">
        <f t="shared" si="6"/>
        <v>4.2</v>
      </c>
    </row>
    <row r="309" spans="1:4" ht="16">
      <c r="A309" s="620">
        <v>45334</v>
      </c>
      <c r="B309" s="619">
        <v>4.2</v>
      </c>
      <c r="C309" s="619"/>
      <c r="D309" s="619">
        <f t="shared" si="6"/>
        <v>4.2</v>
      </c>
    </row>
    <row r="310" spans="1:4" ht="16">
      <c r="A310" s="620">
        <v>45336</v>
      </c>
      <c r="B310" s="619">
        <v>4.2</v>
      </c>
      <c r="C310" s="619"/>
      <c r="D310" s="619">
        <f t="shared" si="6"/>
        <v>4.2</v>
      </c>
    </row>
    <row r="311" spans="1:4" ht="16">
      <c r="A311" s="620">
        <v>45338</v>
      </c>
      <c r="B311" s="619">
        <v>4.2</v>
      </c>
      <c r="C311" s="619"/>
      <c r="D311" s="619">
        <f t="shared" si="6"/>
        <v>4.2</v>
      </c>
    </row>
    <row r="312" spans="1:4" ht="16">
      <c r="A312" s="620">
        <v>45341</v>
      </c>
      <c r="B312" s="619">
        <v>4.2</v>
      </c>
      <c r="C312" s="619"/>
      <c r="D312" s="619">
        <f t="shared" si="6"/>
        <v>4.2</v>
      </c>
    </row>
    <row r="313" spans="1:4" ht="16">
      <c r="A313" s="620">
        <v>45343</v>
      </c>
      <c r="B313" s="619">
        <v>4.2</v>
      </c>
      <c r="C313" s="619"/>
      <c r="D313" s="619">
        <f t="shared" si="6"/>
        <v>4.2</v>
      </c>
    </row>
    <row r="314" spans="1:4" ht="16">
      <c r="A314" s="620">
        <v>45345</v>
      </c>
      <c r="B314" s="619">
        <v>4.2</v>
      </c>
      <c r="C314" s="619"/>
      <c r="D314" s="619">
        <f t="shared" si="6"/>
        <v>4.2</v>
      </c>
    </row>
    <row r="315" spans="1:4" ht="16">
      <c r="A315" s="620">
        <v>45348</v>
      </c>
      <c r="B315" s="619">
        <v>4.2</v>
      </c>
      <c r="C315" s="619"/>
      <c r="D315" s="619">
        <f t="shared" si="6"/>
        <v>4.2</v>
      </c>
    </row>
    <row r="316" spans="1:4" ht="16">
      <c r="A316" s="620">
        <v>45350</v>
      </c>
      <c r="B316" s="619">
        <v>4.1500000000000004</v>
      </c>
      <c r="C316" s="619"/>
      <c r="D316" s="619">
        <f t="shared" si="6"/>
        <v>4.1500000000000004</v>
      </c>
    </row>
    <row r="317" spans="1:4" ht="16">
      <c r="A317" s="620">
        <v>45352</v>
      </c>
      <c r="B317" s="619">
        <v>4.1500000000000004</v>
      </c>
      <c r="C317" s="619"/>
      <c r="D317" s="619">
        <f t="shared" si="6"/>
        <v>4.1500000000000004</v>
      </c>
    </row>
    <row r="318" spans="1:4" ht="16">
      <c r="A318" s="620">
        <v>45355</v>
      </c>
      <c r="B318" s="619">
        <v>4.0999999999999996</v>
      </c>
      <c r="C318" s="619">
        <v>4.1500000000000004</v>
      </c>
      <c r="D318" s="619">
        <f t="shared" si="6"/>
        <v>4.125</v>
      </c>
    </row>
    <row r="319" spans="1:4" ht="16">
      <c r="A319" s="620">
        <v>45357</v>
      </c>
      <c r="B319" s="619">
        <v>4.0999999999999996</v>
      </c>
      <c r="C319" s="619">
        <v>4.1500000000000004</v>
      </c>
      <c r="D319" s="619">
        <f t="shared" si="6"/>
        <v>4.125</v>
      </c>
    </row>
    <row r="320" spans="1:4" ht="16">
      <c r="A320" s="620">
        <v>45359</v>
      </c>
      <c r="B320" s="619">
        <v>4.05</v>
      </c>
      <c r="C320" s="619">
        <v>4.0999999999999996</v>
      </c>
      <c r="D320" s="619">
        <f t="shared" si="6"/>
        <v>4.0749999999999993</v>
      </c>
    </row>
    <row r="321" spans="1:4" ht="16">
      <c r="A321" s="620">
        <v>45362</v>
      </c>
      <c r="B321" s="619">
        <v>4</v>
      </c>
      <c r="C321" s="619"/>
      <c r="D321" s="619">
        <f t="shared" si="6"/>
        <v>4</v>
      </c>
    </row>
    <row r="322" spans="1:4" ht="16">
      <c r="A322" s="620">
        <v>45364</v>
      </c>
      <c r="B322" s="619">
        <v>4</v>
      </c>
      <c r="C322" s="619"/>
      <c r="D322" s="619">
        <f t="shared" si="6"/>
        <v>4</v>
      </c>
    </row>
    <row r="323" spans="1:4" ht="16">
      <c r="A323" s="620">
        <v>45366</v>
      </c>
      <c r="B323" s="619">
        <v>3.7</v>
      </c>
      <c r="C323" s="619"/>
      <c r="D323" s="619">
        <f t="shared" si="6"/>
        <v>3.7</v>
      </c>
    </row>
    <row r="324" spans="1:4" ht="16">
      <c r="A324" s="620">
        <v>45369</v>
      </c>
      <c r="B324" s="619">
        <v>3.6</v>
      </c>
      <c r="C324" s="619"/>
      <c r="D324" s="619">
        <f t="shared" si="6"/>
        <v>3.6</v>
      </c>
    </row>
    <row r="325" spans="1:4" ht="16">
      <c r="A325" s="620">
        <v>45371</v>
      </c>
      <c r="B325" s="619">
        <v>3.6</v>
      </c>
      <c r="C325" s="619"/>
      <c r="D325" s="619">
        <f t="shared" si="6"/>
        <v>3.6</v>
      </c>
    </row>
    <row r="326" spans="1:4" ht="16">
      <c r="A326" s="620">
        <v>45373</v>
      </c>
      <c r="B326" s="619">
        <v>3.6</v>
      </c>
      <c r="C326" s="619"/>
      <c r="D326" s="619">
        <f t="shared" si="6"/>
        <v>3.6</v>
      </c>
    </row>
    <row r="327" spans="1:4" ht="16">
      <c r="A327" s="620">
        <v>45376</v>
      </c>
      <c r="B327" s="619">
        <v>3.6</v>
      </c>
      <c r="C327" s="619"/>
      <c r="D327" s="619">
        <f t="shared" si="6"/>
        <v>3.6</v>
      </c>
    </row>
    <row r="328" spans="1:4" ht="16">
      <c r="A328" s="620">
        <v>45378</v>
      </c>
      <c r="B328" s="619">
        <v>3.4</v>
      </c>
      <c r="C328" s="619"/>
      <c r="D328" s="619">
        <f t="shared" si="6"/>
        <v>3.4</v>
      </c>
    </row>
    <row r="329" spans="1:4" ht="16">
      <c r="A329" s="620">
        <v>45380</v>
      </c>
      <c r="B329" s="619">
        <v>3.4</v>
      </c>
      <c r="C329" s="619"/>
      <c r="D329" s="619">
        <f t="shared" si="6"/>
        <v>3.4</v>
      </c>
    </row>
    <row r="330" spans="1:4" ht="16">
      <c r="A330" s="620">
        <v>45383</v>
      </c>
      <c r="B330" s="619">
        <v>3.4</v>
      </c>
      <c r="C330" s="619"/>
      <c r="D330" s="619">
        <f t="shared" ref="D330:D393" si="7">AVERAGE(B330:C330)</f>
        <v>3.4</v>
      </c>
    </row>
    <row r="331" spans="1:4" ht="16">
      <c r="A331" s="620">
        <v>45385</v>
      </c>
      <c r="B331" s="619">
        <v>3.4</v>
      </c>
      <c r="C331" s="619"/>
      <c r="D331" s="619">
        <f t="shared" si="7"/>
        <v>3.4</v>
      </c>
    </row>
    <row r="332" spans="1:4" ht="16">
      <c r="A332" s="620">
        <v>45387</v>
      </c>
      <c r="B332" s="619">
        <v>3.2</v>
      </c>
      <c r="C332" s="619"/>
      <c r="D332" s="619">
        <f t="shared" si="7"/>
        <v>3.2</v>
      </c>
    </row>
    <row r="333" spans="1:4" ht="16">
      <c r="A333" s="620">
        <v>45390</v>
      </c>
      <c r="B333" s="619">
        <v>3.2</v>
      </c>
      <c r="C333" s="619"/>
      <c r="D333" s="619">
        <f t="shared" si="7"/>
        <v>3.2</v>
      </c>
    </row>
    <row r="334" spans="1:4" ht="16">
      <c r="A334" s="620">
        <v>45399</v>
      </c>
      <c r="B334" s="619">
        <v>3.2</v>
      </c>
      <c r="C334" s="619"/>
      <c r="D334" s="619">
        <f t="shared" si="7"/>
        <v>3.2</v>
      </c>
    </row>
    <row r="335" spans="1:4" ht="16">
      <c r="A335" s="620">
        <v>45401</v>
      </c>
      <c r="B335" s="619">
        <v>3.2</v>
      </c>
      <c r="C335" s="619"/>
      <c r="D335" s="619">
        <f t="shared" si="7"/>
        <v>3.2</v>
      </c>
    </row>
    <row r="336" spans="1:4" ht="16">
      <c r="A336" s="620">
        <v>45404</v>
      </c>
      <c r="B336" s="619">
        <v>3.2</v>
      </c>
      <c r="C336" s="619"/>
      <c r="D336" s="619">
        <f t="shared" si="7"/>
        <v>3.2</v>
      </c>
    </row>
    <row r="337" spans="1:4" ht="16">
      <c r="A337" s="620">
        <v>45406</v>
      </c>
      <c r="B337" s="619">
        <v>3.2</v>
      </c>
      <c r="C337" s="619"/>
      <c r="D337" s="619">
        <f t="shared" si="7"/>
        <v>3.2</v>
      </c>
    </row>
    <row r="338" spans="1:4" ht="16">
      <c r="A338" s="620">
        <v>45408</v>
      </c>
      <c r="B338" s="619">
        <v>3.2</v>
      </c>
      <c r="C338" s="619"/>
      <c r="D338" s="619">
        <f t="shared" si="7"/>
        <v>3.2</v>
      </c>
    </row>
    <row r="339" spans="1:4" ht="16">
      <c r="A339" s="620">
        <v>45411</v>
      </c>
      <c r="B339" s="619">
        <v>3.2</v>
      </c>
      <c r="C339" s="619"/>
      <c r="D339" s="619">
        <f t="shared" si="7"/>
        <v>3.2</v>
      </c>
    </row>
    <row r="340" spans="1:4" ht="16">
      <c r="A340" s="620">
        <v>45415</v>
      </c>
      <c r="B340" s="619">
        <v>3.2</v>
      </c>
      <c r="C340" s="619"/>
      <c r="D340" s="619">
        <f t="shared" si="7"/>
        <v>3.2</v>
      </c>
    </row>
    <row r="341" spans="1:4" ht="16">
      <c r="A341" s="620">
        <v>45418</v>
      </c>
      <c r="B341" s="619">
        <v>3.2</v>
      </c>
      <c r="C341" s="619"/>
      <c r="D341" s="619">
        <f t="shared" si="7"/>
        <v>3.2</v>
      </c>
    </row>
    <row r="342" spans="1:4" ht="16">
      <c r="A342" s="620">
        <v>45420</v>
      </c>
      <c r="B342" s="619">
        <v>3.2</v>
      </c>
      <c r="C342" s="619"/>
      <c r="D342" s="619">
        <f t="shared" si="7"/>
        <v>3.2</v>
      </c>
    </row>
    <row r="343" spans="1:4" ht="16">
      <c r="A343" s="620">
        <v>45422</v>
      </c>
      <c r="B343" s="619">
        <v>3.2</v>
      </c>
      <c r="C343" s="619"/>
      <c r="D343" s="619">
        <f t="shared" si="7"/>
        <v>3.2</v>
      </c>
    </row>
    <row r="344" spans="1:4" ht="16">
      <c r="A344" s="620">
        <v>45425</v>
      </c>
      <c r="B344" s="619">
        <v>3.2</v>
      </c>
      <c r="C344" s="619"/>
      <c r="D344" s="619">
        <f t="shared" si="7"/>
        <v>3.2</v>
      </c>
    </row>
    <row r="345" spans="1:4" ht="16">
      <c r="A345" s="620">
        <v>45427</v>
      </c>
      <c r="B345" s="619">
        <v>3.2</v>
      </c>
      <c r="C345" s="619"/>
      <c r="D345" s="619">
        <f t="shared" si="7"/>
        <v>3.2</v>
      </c>
    </row>
    <row r="346" spans="1:4" ht="16">
      <c r="A346" s="620">
        <v>45429</v>
      </c>
      <c r="B346" s="619">
        <v>3.2</v>
      </c>
      <c r="C346" s="619"/>
      <c r="D346" s="619">
        <f t="shared" si="7"/>
        <v>3.2</v>
      </c>
    </row>
    <row r="347" spans="1:4" ht="16">
      <c r="A347" s="620">
        <v>45432</v>
      </c>
      <c r="B347" s="619">
        <v>3.2</v>
      </c>
      <c r="C347" s="619"/>
      <c r="D347" s="619">
        <f t="shared" si="7"/>
        <v>3.2</v>
      </c>
    </row>
    <row r="348" spans="1:4" ht="16">
      <c r="A348" s="620">
        <v>45436</v>
      </c>
      <c r="B348" s="619">
        <v>3.2</v>
      </c>
      <c r="C348" s="619"/>
      <c r="D348" s="619">
        <f t="shared" si="7"/>
        <v>3.2</v>
      </c>
    </row>
    <row r="349" spans="1:4" ht="16">
      <c r="A349" s="620">
        <v>45439</v>
      </c>
      <c r="B349" s="619">
        <v>3.2</v>
      </c>
      <c r="C349" s="619"/>
      <c r="D349" s="619">
        <f t="shared" si="7"/>
        <v>3.2</v>
      </c>
    </row>
    <row r="350" spans="1:4" ht="16">
      <c r="A350" s="620">
        <v>45441</v>
      </c>
      <c r="B350" s="619">
        <v>3.2</v>
      </c>
      <c r="C350" s="619"/>
      <c r="D350" s="619">
        <f t="shared" si="7"/>
        <v>3.2</v>
      </c>
    </row>
    <row r="351" spans="1:4" ht="16">
      <c r="A351" s="620">
        <v>45443</v>
      </c>
      <c r="B351" s="619">
        <v>3.2</v>
      </c>
      <c r="C351" s="619"/>
      <c r="D351" s="619">
        <f t="shared" si="7"/>
        <v>3.2</v>
      </c>
    </row>
    <row r="352" spans="1:4" ht="16">
      <c r="A352" s="620">
        <v>45446</v>
      </c>
      <c r="B352" s="619">
        <v>3.2</v>
      </c>
      <c r="C352" s="619"/>
      <c r="D352" s="619">
        <f t="shared" si="7"/>
        <v>3.2</v>
      </c>
    </row>
    <row r="353" spans="1:4" ht="16">
      <c r="A353" s="620">
        <v>45448</v>
      </c>
      <c r="B353" s="619">
        <v>3.2</v>
      </c>
      <c r="C353" s="619"/>
      <c r="D353" s="619">
        <f t="shared" si="7"/>
        <v>3.2</v>
      </c>
    </row>
    <row r="354" spans="1:4" ht="16">
      <c r="A354" s="620">
        <v>45450</v>
      </c>
      <c r="B354" s="619">
        <v>3.2</v>
      </c>
      <c r="C354" s="619"/>
      <c r="D354" s="619">
        <f t="shared" si="7"/>
        <v>3.2</v>
      </c>
    </row>
    <row r="355" spans="1:4" ht="16">
      <c r="A355" s="620">
        <v>45453</v>
      </c>
      <c r="B355" s="619">
        <v>3.2</v>
      </c>
      <c r="C355" s="619"/>
      <c r="D355" s="619">
        <f t="shared" si="7"/>
        <v>3.2</v>
      </c>
    </row>
    <row r="356" spans="1:4" ht="16">
      <c r="A356" s="620">
        <v>45455</v>
      </c>
      <c r="B356" s="619">
        <v>3.2</v>
      </c>
      <c r="C356" s="619"/>
      <c r="D356" s="619">
        <f t="shared" si="7"/>
        <v>3.2</v>
      </c>
    </row>
    <row r="357" spans="1:4" ht="16">
      <c r="A357" s="620">
        <v>45457</v>
      </c>
      <c r="B357" s="619">
        <v>3.2</v>
      </c>
      <c r="C357" s="619"/>
      <c r="D357" s="619">
        <f t="shared" si="7"/>
        <v>3.2</v>
      </c>
    </row>
    <row r="358" spans="1:4" ht="16">
      <c r="A358" s="620">
        <v>45460</v>
      </c>
      <c r="B358" s="619">
        <v>3.2</v>
      </c>
      <c r="C358" s="619"/>
      <c r="D358" s="619">
        <f t="shared" si="7"/>
        <v>3.2</v>
      </c>
    </row>
    <row r="359" spans="1:4" ht="16">
      <c r="A359" s="620">
        <v>45462</v>
      </c>
      <c r="B359" s="619">
        <v>3.2</v>
      </c>
      <c r="C359" s="619"/>
      <c r="D359" s="619">
        <f t="shared" si="7"/>
        <v>3.2</v>
      </c>
    </row>
    <row r="360" spans="1:4" ht="16">
      <c r="A360" s="620">
        <v>45464</v>
      </c>
      <c r="B360" s="619">
        <v>3.2</v>
      </c>
      <c r="C360" s="619"/>
      <c r="D360" s="619">
        <f t="shared" si="7"/>
        <v>3.2</v>
      </c>
    </row>
    <row r="361" spans="1:4" ht="16">
      <c r="A361" s="620">
        <v>45467</v>
      </c>
      <c r="B361" s="619">
        <v>3.2</v>
      </c>
      <c r="C361" s="619"/>
      <c r="D361" s="619">
        <f t="shared" si="7"/>
        <v>3.2</v>
      </c>
    </row>
    <row r="362" spans="1:4" ht="16">
      <c r="A362" s="620">
        <v>45469</v>
      </c>
      <c r="B362" s="619">
        <v>3.2</v>
      </c>
      <c r="C362" s="619"/>
      <c r="D362" s="619">
        <f t="shared" si="7"/>
        <v>3.2</v>
      </c>
    </row>
    <row r="363" spans="1:4" ht="16">
      <c r="A363" s="620">
        <v>45471</v>
      </c>
      <c r="B363" s="619">
        <v>3.2</v>
      </c>
      <c r="C363" s="619"/>
      <c r="D363" s="619">
        <f t="shared" si="7"/>
        <v>3.2</v>
      </c>
    </row>
    <row r="364" spans="1:4" ht="16">
      <c r="A364" s="620">
        <v>45474</v>
      </c>
      <c r="B364" s="619">
        <v>3.2</v>
      </c>
      <c r="C364" s="619"/>
      <c r="D364" s="619">
        <f t="shared" si="7"/>
        <v>3.2</v>
      </c>
    </row>
    <row r="365" spans="1:4" ht="16">
      <c r="A365" s="620">
        <v>45476</v>
      </c>
      <c r="B365" s="619">
        <v>3.2</v>
      </c>
      <c r="C365" s="619"/>
      <c r="D365" s="619">
        <f t="shared" si="7"/>
        <v>3.2</v>
      </c>
    </row>
    <row r="366" spans="1:4" ht="16">
      <c r="A366" s="620">
        <v>45478</v>
      </c>
      <c r="B366" s="619">
        <v>3.2</v>
      </c>
      <c r="C366" s="619"/>
      <c r="D366" s="619">
        <f t="shared" si="7"/>
        <v>3.2</v>
      </c>
    </row>
    <row r="367" spans="1:4" ht="16">
      <c r="A367" s="620">
        <v>45481</v>
      </c>
      <c r="B367" s="619">
        <v>3.2</v>
      </c>
      <c r="C367" s="619"/>
      <c r="D367" s="619">
        <f t="shared" si="7"/>
        <v>3.2</v>
      </c>
    </row>
    <row r="368" spans="1:4" ht="16">
      <c r="A368" s="620">
        <v>45483</v>
      </c>
      <c r="B368" s="619">
        <v>3.2</v>
      </c>
      <c r="C368" s="619"/>
      <c r="D368" s="619">
        <f t="shared" si="7"/>
        <v>3.2</v>
      </c>
    </row>
    <row r="369" spans="1:4" ht="16">
      <c r="A369" s="620">
        <v>45485</v>
      </c>
      <c r="B369" s="619">
        <v>3.2</v>
      </c>
      <c r="C369" s="619"/>
      <c r="D369" s="619">
        <f t="shared" si="7"/>
        <v>3.2</v>
      </c>
    </row>
    <row r="370" spans="1:4" ht="16">
      <c r="A370" s="620">
        <v>45488</v>
      </c>
      <c r="B370" s="619">
        <v>3.2</v>
      </c>
      <c r="C370" s="619"/>
      <c r="D370" s="619">
        <f t="shared" si="7"/>
        <v>3.2</v>
      </c>
    </row>
    <row r="371" spans="1:4" ht="16">
      <c r="A371" s="620">
        <v>45490</v>
      </c>
      <c r="B371" s="619">
        <v>3.2</v>
      </c>
      <c r="C371" s="619"/>
      <c r="D371" s="619">
        <f t="shared" si="7"/>
        <v>3.2</v>
      </c>
    </row>
    <row r="372" spans="1:4" ht="16">
      <c r="A372" s="620">
        <v>45492</v>
      </c>
      <c r="B372" s="619">
        <v>3.2</v>
      </c>
      <c r="C372" s="619"/>
      <c r="D372" s="619">
        <f t="shared" si="7"/>
        <v>3.2</v>
      </c>
    </row>
    <row r="373" spans="1:4" ht="16">
      <c r="A373" s="620">
        <v>45495</v>
      </c>
      <c r="B373" s="619">
        <v>3.2</v>
      </c>
      <c r="C373" s="619"/>
      <c r="D373" s="619">
        <f t="shared" si="7"/>
        <v>3.2</v>
      </c>
    </row>
    <row r="374" spans="1:4" ht="16">
      <c r="A374" s="620">
        <v>45497</v>
      </c>
      <c r="B374" s="619">
        <v>3.2</v>
      </c>
      <c r="C374" s="619"/>
      <c r="D374" s="619">
        <f t="shared" si="7"/>
        <v>3.2</v>
      </c>
    </row>
    <row r="375" spans="1:4" ht="16">
      <c r="A375" s="620">
        <v>45499</v>
      </c>
      <c r="B375" s="619">
        <v>3.2</v>
      </c>
      <c r="C375" s="619"/>
      <c r="D375" s="619">
        <f t="shared" si="7"/>
        <v>3.2</v>
      </c>
    </row>
    <row r="376" spans="1:4" ht="16">
      <c r="A376" s="620">
        <v>45503</v>
      </c>
      <c r="B376" s="619">
        <v>3.2</v>
      </c>
      <c r="C376" s="619"/>
      <c r="D376" s="619">
        <f t="shared" si="7"/>
        <v>3.2</v>
      </c>
    </row>
    <row r="377" spans="1:4" ht="16">
      <c r="A377" s="620">
        <v>45504</v>
      </c>
      <c r="B377" s="619">
        <v>3.2</v>
      </c>
      <c r="C377" s="619"/>
      <c r="D377" s="619">
        <f t="shared" si="7"/>
        <v>3.2</v>
      </c>
    </row>
    <row r="378" spans="1:4" ht="16">
      <c r="A378" s="620">
        <v>45506</v>
      </c>
      <c r="B378" s="619">
        <v>3.2</v>
      </c>
      <c r="C378" s="619"/>
      <c r="D378" s="619">
        <f t="shared" si="7"/>
        <v>3.2</v>
      </c>
    </row>
    <row r="379" spans="1:4" ht="16">
      <c r="A379" s="620">
        <v>45509</v>
      </c>
      <c r="B379" s="619">
        <v>3.2</v>
      </c>
      <c r="C379" s="619"/>
      <c r="D379" s="619">
        <f t="shared" si="7"/>
        <v>3.2</v>
      </c>
    </row>
    <row r="380" spans="1:4" ht="16">
      <c r="A380" s="620">
        <v>45511</v>
      </c>
      <c r="B380" s="619">
        <v>3.2</v>
      </c>
      <c r="C380" s="619"/>
      <c r="D380" s="619">
        <f t="shared" si="7"/>
        <v>3.2</v>
      </c>
    </row>
    <row r="381" spans="1:4" ht="16">
      <c r="A381" s="620">
        <v>45513</v>
      </c>
      <c r="B381" s="619">
        <v>3.2</v>
      </c>
      <c r="C381" s="619"/>
      <c r="D381" s="619">
        <f t="shared" si="7"/>
        <v>3.2</v>
      </c>
    </row>
    <row r="382" spans="1:4" ht="16">
      <c r="A382" s="620">
        <v>45518</v>
      </c>
      <c r="B382" s="619">
        <v>3.2</v>
      </c>
      <c r="C382" s="619"/>
      <c r="D382" s="619">
        <f t="shared" si="7"/>
        <v>3.2</v>
      </c>
    </row>
    <row r="383" spans="1:4" ht="16">
      <c r="A383" s="620">
        <v>45520</v>
      </c>
      <c r="B383" s="619">
        <v>3.2</v>
      </c>
      <c r="C383" s="619"/>
      <c r="D383" s="619">
        <f t="shared" si="7"/>
        <v>3.2</v>
      </c>
    </row>
    <row r="384" spans="1:4" ht="16">
      <c r="A384" s="620">
        <v>45523</v>
      </c>
      <c r="B384" s="619">
        <v>3.2</v>
      </c>
      <c r="C384" s="619"/>
      <c r="D384" s="619">
        <f t="shared" si="7"/>
        <v>3.2</v>
      </c>
    </row>
    <row r="385" spans="1:4" ht="16">
      <c r="A385" s="620">
        <v>45525</v>
      </c>
      <c r="B385" s="619">
        <v>3.2</v>
      </c>
      <c r="C385" s="619"/>
      <c r="D385" s="619">
        <f t="shared" si="7"/>
        <v>3.2</v>
      </c>
    </row>
    <row r="386" spans="1:4" ht="16">
      <c r="A386" s="620">
        <v>45527</v>
      </c>
      <c r="B386" s="619">
        <v>3.2</v>
      </c>
      <c r="C386" s="619"/>
      <c r="D386" s="619">
        <f t="shared" si="7"/>
        <v>3.2</v>
      </c>
    </row>
    <row r="387" spans="1:4" ht="16">
      <c r="A387" s="620">
        <v>45530</v>
      </c>
      <c r="B387" s="619">
        <v>3.2</v>
      </c>
      <c r="C387" s="619"/>
      <c r="D387" s="619">
        <f t="shared" si="7"/>
        <v>3.2</v>
      </c>
    </row>
    <row r="388" spans="1:4" ht="16">
      <c r="A388" s="620">
        <v>45532</v>
      </c>
      <c r="B388" s="619">
        <v>3.2</v>
      </c>
      <c r="C388" s="619"/>
      <c r="D388" s="619">
        <f t="shared" si="7"/>
        <v>3.2</v>
      </c>
    </row>
    <row r="389" spans="1:4" ht="16">
      <c r="A389" s="620">
        <v>45534</v>
      </c>
      <c r="B389" s="619">
        <v>3.2</v>
      </c>
      <c r="C389" s="619"/>
      <c r="D389" s="619">
        <f t="shared" si="7"/>
        <v>3.2</v>
      </c>
    </row>
    <row r="390" spans="1:4" ht="16">
      <c r="A390" s="620">
        <v>45537</v>
      </c>
      <c r="B390" s="619">
        <v>3.2</v>
      </c>
      <c r="C390" s="619"/>
      <c r="D390" s="619">
        <f t="shared" si="7"/>
        <v>3.2</v>
      </c>
    </row>
    <row r="391" spans="1:4" ht="16">
      <c r="A391" s="620">
        <v>45539</v>
      </c>
      <c r="B391" s="619">
        <v>3.2</v>
      </c>
      <c r="C391" s="619"/>
      <c r="D391" s="619">
        <f t="shared" si="7"/>
        <v>3.2</v>
      </c>
    </row>
    <row r="392" spans="1:4" ht="16">
      <c r="A392" s="620">
        <v>45541</v>
      </c>
      <c r="B392" s="619">
        <v>3.2</v>
      </c>
      <c r="C392" s="619"/>
      <c r="D392" s="619">
        <f t="shared" si="7"/>
        <v>3.2</v>
      </c>
    </row>
    <row r="393" spans="1:4" ht="16">
      <c r="A393" s="620">
        <v>45544</v>
      </c>
      <c r="B393" s="619">
        <v>3.1</v>
      </c>
      <c r="C393" s="619">
        <v>3.2</v>
      </c>
      <c r="D393" s="619">
        <f t="shared" si="7"/>
        <v>3.1500000000000004</v>
      </c>
    </row>
    <row r="394" spans="1:4" ht="16">
      <c r="A394" s="620">
        <v>45546</v>
      </c>
      <c r="B394" s="619">
        <v>3.1</v>
      </c>
      <c r="C394" s="619">
        <v>3.2</v>
      </c>
      <c r="D394" s="619">
        <f t="shared" ref="D394:D457" si="8">AVERAGE(B394:C394)</f>
        <v>3.1500000000000004</v>
      </c>
    </row>
    <row r="395" spans="1:4" ht="16">
      <c r="A395" s="620">
        <v>45548</v>
      </c>
      <c r="B395" s="619">
        <v>2.9</v>
      </c>
      <c r="C395" s="619">
        <v>3</v>
      </c>
      <c r="D395" s="619">
        <f t="shared" si="8"/>
        <v>2.95</v>
      </c>
    </row>
    <row r="396" spans="1:4" ht="16">
      <c r="A396" s="620">
        <v>45551</v>
      </c>
      <c r="B396" s="619">
        <v>2.9</v>
      </c>
      <c r="C396" s="619">
        <v>3</v>
      </c>
      <c r="D396" s="619">
        <f t="shared" si="8"/>
        <v>2.95</v>
      </c>
    </row>
    <row r="397" spans="1:4" ht="16">
      <c r="A397" s="620">
        <v>45553</v>
      </c>
      <c r="B397" s="619">
        <v>2.9</v>
      </c>
      <c r="C397" s="619">
        <v>3</v>
      </c>
      <c r="D397" s="619">
        <f t="shared" si="8"/>
        <v>2.95</v>
      </c>
    </row>
    <row r="398" spans="1:4" ht="16">
      <c r="A398" s="620">
        <v>45555</v>
      </c>
      <c r="B398" s="619">
        <v>2.9</v>
      </c>
      <c r="C398" s="619"/>
      <c r="D398" s="619">
        <f t="shared" si="8"/>
        <v>2.9</v>
      </c>
    </row>
    <row r="399" spans="1:4" ht="16">
      <c r="A399" s="620">
        <v>45558</v>
      </c>
      <c r="B399" s="619">
        <v>2.9</v>
      </c>
      <c r="C399" s="619"/>
      <c r="D399" s="619">
        <f t="shared" si="8"/>
        <v>2.9</v>
      </c>
    </row>
    <row r="400" spans="1:4" ht="16">
      <c r="A400" s="620">
        <v>45560</v>
      </c>
      <c r="B400" s="619">
        <v>2.9</v>
      </c>
      <c r="C400" s="619"/>
      <c r="D400" s="619">
        <f t="shared" si="8"/>
        <v>2.9</v>
      </c>
    </row>
    <row r="401" spans="1:4" ht="16">
      <c r="A401" s="620">
        <v>45562</v>
      </c>
      <c r="B401" s="619">
        <v>2.9</v>
      </c>
      <c r="C401" s="619"/>
      <c r="D401" s="619">
        <f t="shared" si="8"/>
        <v>2.9</v>
      </c>
    </row>
    <row r="402" spans="1:4" ht="16">
      <c r="A402" s="620">
        <v>45565</v>
      </c>
      <c r="B402" s="619">
        <v>2.8</v>
      </c>
      <c r="C402" s="619">
        <v>2.9</v>
      </c>
      <c r="D402" s="619">
        <f t="shared" si="8"/>
        <v>2.8499999999999996</v>
      </c>
    </row>
    <row r="403" spans="1:4" ht="16">
      <c r="A403" s="620">
        <v>45567</v>
      </c>
      <c r="B403" s="619">
        <v>2.8</v>
      </c>
      <c r="C403" s="619">
        <v>2.9</v>
      </c>
      <c r="D403" s="619">
        <f t="shared" si="8"/>
        <v>2.8499999999999996</v>
      </c>
    </row>
    <row r="404" spans="1:4" ht="16">
      <c r="A404" s="620">
        <v>45569</v>
      </c>
      <c r="B404" s="619">
        <v>2.8</v>
      </c>
      <c r="C404" s="619"/>
      <c r="D404" s="619">
        <f t="shared" si="8"/>
        <v>2.8</v>
      </c>
    </row>
    <row r="405" spans="1:4" ht="16">
      <c r="A405" s="620">
        <v>45572</v>
      </c>
      <c r="B405" s="619">
        <v>2.8</v>
      </c>
      <c r="C405" s="619"/>
      <c r="D405" s="619">
        <f t="shared" si="8"/>
        <v>2.8</v>
      </c>
    </row>
    <row r="406" spans="1:4" ht="16">
      <c r="A406" s="620">
        <v>45574</v>
      </c>
      <c r="B406" s="619">
        <v>2.8</v>
      </c>
      <c r="C406" s="619"/>
      <c r="D406" s="619">
        <f t="shared" si="8"/>
        <v>2.8</v>
      </c>
    </row>
    <row r="407" spans="1:4" ht="16">
      <c r="A407" s="620">
        <v>45576</v>
      </c>
      <c r="B407" s="619">
        <v>2.7</v>
      </c>
      <c r="C407" s="619">
        <v>2.8</v>
      </c>
      <c r="D407" s="619">
        <f t="shared" si="8"/>
        <v>2.75</v>
      </c>
    </row>
    <row r="408" spans="1:4" ht="16">
      <c r="A408" s="620">
        <v>45580</v>
      </c>
      <c r="B408" s="619">
        <v>2.7</v>
      </c>
      <c r="C408" s="619">
        <v>2.8</v>
      </c>
      <c r="D408" s="619">
        <f t="shared" si="8"/>
        <v>2.75</v>
      </c>
    </row>
    <row r="409" spans="1:4" ht="16">
      <c r="A409" s="620">
        <v>45581</v>
      </c>
      <c r="B409" s="619">
        <v>2.7</v>
      </c>
      <c r="C409" s="619"/>
      <c r="D409" s="619">
        <f t="shared" si="8"/>
        <v>2.7</v>
      </c>
    </row>
    <row r="410" spans="1:4" ht="16">
      <c r="A410" s="620">
        <v>45583</v>
      </c>
      <c r="B410" s="619">
        <v>2.6</v>
      </c>
      <c r="C410" s="619"/>
      <c r="D410" s="619">
        <f t="shared" si="8"/>
        <v>2.6</v>
      </c>
    </row>
    <row r="411" spans="1:4" ht="16">
      <c r="A411" s="620">
        <v>45586</v>
      </c>
      <c r="B411" s="619">
        <v>2.5</v>
      </c>
      <c r="C411" s="619">
        <v>2.6</v>
      </c>
      <c r="D411" s="619">
        <f t="shared" si="8"/>
        <v>2.5499999999999998</v>
      </c>
    </row>
    <row r="412" spans="1:4" ht="16">
      <c r="A412" s="620">
        <v>45588</v>
      </c>
      <c r="B412" s="619">
        <v>2.5</v>
      </c>
      <c r="C412" s="619">
        <v>2.6</v>
      </c>
      <c r="D412" s="619">
        <f t="shared" si="8"/>
        <v>2.5499999999999998</v>
      </c>
    </row>
    <row r="413" spans="1:4" ht="16">
      <c r="A413" s="620">
        <v>45590</v>
      </c>
      <c r="B413" s="619">
        <v>2.5</v>
      </c>
      <c r="C413" s="619"/>
      <c r="D413" s="619">
        <f t="shared" si="8"/>
        <v>2.5</v>
      </c>
    </row>
    <row r="414" spans="1:4" ht="16">
      <c r="A414" s="620">
        <v>45593</v>
      </c>
      <c r="B414" s="619">
        <v>2.5</v>
      </c>
      <c r="C414" s="619"/>
      <c r="D414" s="619">
        <f t="shared" si="8"/>
        <v>2.5</v>
      </c>
    </row>
    <row r="415" spans="1:4" ht="16">
      <c r="A415" s="620">
        <v>45595</v>
      </c>
      <c r="B415" s="619">
        <v>2.5</v>
      </c>
      <c r="C415" s="619"/>
      <c r="D415" s="619">
        <f t="shared" si="8"/>
        <v>2.5</v>
      </c>
    </row>
    <row r="416" spans="1:4" ht="16">
      <c r="A416" s="620">
        <v>45597</v>
      </c>
      <c r="B416" s="619">
        <v>2.5</v>
      </c>
      <c r="C416" s="619"/>
      <c r="D416" s="619">
        <f t="shared" si="8"/>
        <v>2.5</v>
      </c>
    </row>
    <row r="417" spans="1:4" ht="16">
      <c r="A417" s="620">
        <v>45600</v>
      </c>
      <c r="B417" s="619">
        <v>2.5</v>
      </c>
      <c r="C417" s="619"/>
      <c r="D417" s="619">
        <f t="shared" si="8"/>
        <v>2.5</v>
      </c>
    </row>
    <row r="418" spans="1:4" ht="16">
      <c r="A418" s="620">
        <v>45602</v>
      </c>
      <c r="B418" s="619">
        <v>2.4</v>
      </c>
      <c r="C418" s="619">
        <v>2.5</v>
      </c>
      <c r="D418" s="619">
        <f t="shared" si="8"/>
        <v>2.4500000000000002</v>
      </c>
    </row>
    <row r="419" spans="1:4" ht="16">
      <c r="A419" s="620">
        <v>45604</v>
      </c>
      <c r="B419" s="619">
        <v>2.4</v>
      </c>
      <c r="C419" s="619">
        <v>2.5</v>
      </c>
      <c r="D419" s="619">
        <f t="shared" si="8"/>
        <v>2.4500000000000002</v>
      </c>
    </row>
    <row r="420" spans="1:4" ht="16">
      <c r="A420" s="620">
        <v>45607</v>
      </c>
      <c r="B420" s="619">
        <v>2.4</v>
      </c>
      <c r="C420" s="619"/>
      <c r="D420" s="619">
        <f t="shared" si="8"/>
        <v>2.4</v>
      </c>
    </row>
    <row r="421" spans="1:4" ht="16">
      <c r="A421" s="620">
        <v>45609</v>
      </c>
      <c r="B421" s="619">
        <v>2.4</v>
      </c>
      <c r="C421" s="619"/>
      <c r="D421" s="619">
        <f t="shared" si="8"/>
        <v>2.4</v>
      </c>
    </row>
    <row r="422" spans="1:4" ht="16">
      <c r="A422" s="620">
        <v>45611</v>
      </c>
      <c r="B422" s="619">
        <v>2.4</v>
      </c>
      <c r="C422" s="619"/>
      <c r="D422" s="619">
        <f t="shared" si="8"/>
        <v>2.4</v>
      </c>
    </row>
    <row r="423" spans="1:4" ht="16">
      <c r="A423" s="620">
        <v>45614</v>
      </c>
      <c r="B423" s="619">
        <v>2.4</v>
      </c>
      <c r="C423" s="619"/>
      <c r="D423" s="619">
        <f t="shared" si="8"/>
        <v>2.4</v>
      </c>
    </row>
    <row r="424" spans="1:4" ht="16">
      <c r="A424" s="620">
        <v>45616</v>
      </c>
      <c r="B424" s="619">
        <v>2.4</v>
      </c>
      <c r="C424" s="619"/>
      <c r="D424" s="619">
        <f t="shared" si="8"/>
        <v>2.4</v>
      </c>
    </row>
    <row r="425" spans="1:4" ht="16">
      <c r="A425" s="620">
        <v>45618</v>
      </c>
      <c r="B425" s="619">
        <v>2.4</v>
      </c>
      <c r="C425" s="619"/>
      <c r="D425" s="619">
        <f t="shared" si="8"/>
        <v>2.4</v>
      </c>
    </row>
    <row r="426" spans="1:4" ht="16">
      <c r="A426" s="620">
        <v>45621</v>
      </c>
      <c r="B426" s="619">
        <v>2.4</v>
      </c>
      <c r="C426" s="619"/>
      <c r="D426" s="619">
        <f t="shared" si="8"/>
        <v>2.4</v>
      </c>
    </row>
    <row r="427" spans="1:4" ht="16">
      <c r="A427" s="620">
        <v>45623</v>
      </c>
      <c r="B427" s="619">
        <v>2.4</v>
      </c>
      <c r="C427" s="619"/>
      <c r="D427" s="619">
        <f t="shared" si="8"/>
        <v>2.4</v>
      </c>
    </row>
    <row r="428" spans="1:4" ht="16">
      <c r="A428" s="620">
        <v>45625</v>
      </c>
      <c r="B428" s="619">
        <v>2.4</v>
      </c>
      <c r="C428" s="619"/>
      <c r="D428" s="619">
        <f t="shared" si="8"/>
        <v>2.4</v>
      </c>
    </row>
    <row r="429" spans="1:4" ht="16">
      <c r="A429" s="620">
        <v>45628</v>
      </c>
      <c r="B429" s="619">
        <v>2.4</v>
      </c>
      <c r="C429" s="619"/>
      <c r="D429" s="619">
        <f t="shared" si="8"/>
        <v>2.4</v>
      </c>
    </row>
    <row r="430" spans="1:4" ht="16">
      <c r="A430" s="620">
        <v>45630</v>
      </c>
      <c r="B430" s="619">
        <v>2.4</v>
      </c>
      <c r="C430" s="619"/>
      <c r="D430" s="619">
        <f t="shared" si="8"/>
        <v>2.4</v>
      </c>
    </row>
    <row r="431" spans="1:4" ht="16">
      <c r="A431" s="620">
        <v>45632</v>
      </c>
      <c r="B431" s="619">
        <v>2.4</v>
      </c>
      <c r="C431" s="619"/>
      <c r="D431" s="619">
        <f t="shared" si="8"/>
        <v>2.4</v>
      </c>
    </row>
    <row r="432" spans="1:4" ht="16">
      <c r="A432" s="620">
        <v>45635</v>
      </c>
      <c r="B432" s="619">
        <v>2.2999999999999998</v>
      </c>
      <c r="C432" s="619">
        <v>2.4</v>
      </c>
      <c r="D432" s="619">
        <f t="shared" si="8"/>
        <v>2.3499999999999996</v>
      </c>
    </row>
    <row r="433" spans="1:4" ht="16">
      <c r="A433" s="620">
        <v>45637</v>
      </c>
      <c r="B433" s="619">
        <v>2.2999999999999998</v>
      </c>
      <c r="C433" s="619">
        <v>2.4</v>
      </c>
      <c r="D433" s="619">
        <f t="shared" si="8"/>
        <v>2.3499999999999996</v>
      </c>
    </row>
    <row r="434" spans="1:4" ht="16">
      <c r="A434" s="620">
        <v>45639</v>
      </c>
      <c r="B434" s="619">
        <v>2.2999999999999998</v>
      </c>
      <c r="C434" s="619"/>
      <c r="D434" s="619">
        <f t="shared" si="8"/>
        <v>2.2999999999999998</v>
      </c>
    </row>
    <row r="435" spans="1:4" ht="16">
      <c r="A435" s="620">
        <v>45642</v>
      </c>
      <c r="B435" s="619">
        <v>2.2999999999999998</v>
      </c>
      <c r="C435" s="619"/>
      <c r="D435" s="619">
        <f t="shared" si="8"/>
        <v>2.2999999999999998</v>
      </c>
    </row>
    <row r="436" spans="1:4" ht="16">
      <c r="A436" s="620">
        <v>45644</v>
      </c>
      <c r="B436" s="619">
        <v>2.2000000000000002</v>
      </c>
      <c r="C436" s="619">
        <v>2.2999999999999998</v>
      </c>
      <c r="D436" s="619">
        <f t="shared" si="8"/>
        <v>2.25</v>
      </c>
    </row>
    <row r="437" spans="1:4" ht="16">
      <c r="A437" s="620">
        <v>45646</v>
      </c>
      <c r="B437" s="619">
        <v>2.2000000000000002</v>
      </c>
      <c r="C437" s="619">
        <v>2.2999999999999998</v>
      </c>
      <c r="D437" s="619">
        <f t="shared" si="8"/>
        <v>2.25</v>
      </c>
    </row>
    <row r="438" spans="1:4" ht="16">
      <c r="A438" s="620">
        <v>45649</v>
      </c>
      <c r="B438" s="619">
        <v>2.2000000000000002</v>
      </c>
      <c r="C438" s="619">
        <v>2.2999999999999998</v>
      </c>
      <c r="D438" s="619">
        <f t="shared" si="8"/>
        <v>2.25</v>
      </c>
    </row>
    <row r="439" spans="1:4" ht="16">
      <c r="A439" s="620">
        <v>45651</v>
      </c>
      <c r="B439" s="619">
        <v>2.2000000000000002</v>
      </c>
      <c r="C439" s="619">
        <v>2.2999999999999998</v>
      </c>
      <c r="D439" s="619">
        <f t="shared" si="8"/>
        <v>2.25</v>
      </c>
    </row>
    <row r="440" spans="1:4" ht="16">
      <c r="A440" s="620">
        <v>45653</v>
      </c>
      <c r="B440" s="619">
        <v>2.2000000000000002</v>
      </c>
      <c r="C440" s="619">
        <v>2.2999999999999998</v>
      </c>
      <c r="D440" s="619">
        <f t="shared" si="8"/>
        <v>2.25</v>
      </c>
    </row>
    <row r="441" spans="1:4" ht="16">
      <c r="A441" s="620">
        <v>45660</v>
      </c>
      <c r="B441" s="619">
        <v>2.2000000000000002</v>
      </c>
      <c r="C441" s="619">
        <v>2.2999999999999998</v>
      </c>
      <c r="D441" s="619">
        <f t="shared" si="8"/>
        <v>2.25</v>
      </c>
    </row>
    <row r="442" spans="1:4" ht="16">
      <c r="A442" s="620">
        <v>45663</v>
      </c>
      <c r="B442" s="619">
        <v>2.2999999999999998</v>
      </c>
      <c r="C442" s="619"/>
      <c r="D442" s="619">
        <f t="shared" si="8"/>
        <v>2.2999999999999998</v>
      </c>
    </row>
    <row r="443" spans="1:4" ht="16">
      <c r="A443" s="620">
        <v>45665</v>
      </c>
      <c r="B443" s="619">
        <v>2.2999999999999998</v>
      </c>
      <c r="C443" s="619"/>
      <c r="D443" s="619">
        <f t="shared" si="8"/>
        <v>2.2999999999999998</v>
      </c>
    </row>
    <row r="444" spans="1:4" ht="16">
      <c r="A444" s="620">
        <v>45667</v>
      </c>
      <c r="B444" s="619">
        <v>2.2999999999999998</v>
      </c>
      <c r="C444" s="619"/>
      <c r="D444" s="619">
        <f t="shared" si="8"/>
        <v>2.2999999999999998</v>
      </c>
    </row>
    <row r="445" spans="1:4" ht="16">
      <c r="A445" s="620">
        <v>45670</v>
      </c>
      <c r="B445" s="619">
        <v>2.2999999999999998</v>
      </c>
      <c r="C445" s="619"/>
      <c r="D445" s="619">
        <f t="shared" si="8"/>
        <v>2.2999999999999998</v>
      </c>
    </row>
    <row r="446" spans="1:4" ht="16">
      <c r="A446" s="620">
        <v>45672</v>
      </c>
      <c r="B446" s="619">
        <v>2.2999999999999998</v>
      </c>
      <c r="C446" s="619"/>
      <c r="D446" s="619">
        <f t="shared" si="8"/>
        <v>2.2999999999999998</v>
      </c>
    </row>
    <row r="447" spans="1:4" ht="16">
      <c r="A447" s="620">
        <v>45674</v>
      </c>
      <c r="B447" s="619">
        <v>2.2999999999999998</v>
      </c>
      <c r="C447" s="619"/>
      <c r="D447" s="619">
        <f t="shared" si="8"/>
        <v>2.2999999999999998</v>
      </c>
    </row>
    <row r="448" spans="1:4" ht="16">
      <c r="A448" s="620">
        <v>45677</v>
      </c>
      <c r="B448" s="619">
        <v>2.4</v>
      </c>
      <c r="C448" s="619"/>
      <c r="D448" s="619">
        <f t="shared" si="8"/>
        <v>2.4</v>
      </c>
    </row>
    <row r="449" spans="1:4" ht="16">
      <c r="A449" s="620">
        <v>45679</v>
      </c>
      <c r="B449" s="619">
        <v>2.4</v>
      </c>
      <c r="C449" s="619"/>
      <c r="D449" s="619">
        <f t="shared" si="8"/>
        <v>2.4</v>
      </c>
    </row>
    <row r="450" spans="1:4" ht="16">
      <c r="A450" s="620">
        <v>45681</v>
      </c>
      <c r="B450" s="619">
        <v>2.4</v>
      </c>
      <c r="C450" s="619"/>
      <c r="D450" s="619">
        <f t="shared" si="8"/>
        <v>2.4</v>
      </c>
    </row>
    <row r="451" spans="1:4" ht="16">
      <c r="A451" s="620">
        <v>45684</v>
      </c>
      <c r="B451" s="619">
        <v>2.4</v>
      </c>
      <c r="C451" s="619"/>
      <c r="D451" s="619">
        <f t="shared" si="8"/>
        <v>2.4</v>
      </c>
    </row>
    <row r="452" spans="1:4" ht="16">
      <c r="A452" s="620">
        <v>45686</v>
      </c>
      <c r="B452" s="619">
        <v>2.4</v>
      </c>
      <c r="C452" s="619"/>
      <c r="D452" s="619">
        <f t="shared" si="8"/>
        <v>2.4</v>
      </c>
    </row>
    <row r="453" spans="1:4" ht="16">
      <c r="A453" s="620">
        <v>45688</v>
      </c>
      <c r="B453" s="619">
        <v>2.4</v>
      </c>
      <c r="C453" s="619"/>
      <c r="D453" s="619">
        <f t="shared" si="8"/>
        <v>2.4</v>
      </c>
    </row>
    <row r="454" spans="1:4" ht="16">
      <c r="A454" s="620">
        <v>45691</v>
      </c>
      <c r="B454" s="619">
        <v>2.4</v>
      </c>
      <c r="C454" s="619"/>
      <c r="D454" s="619">
        <f t="shared" si="8"/>
        <v>2.4</v>
      </c>
    </row>
    <row r="455" spans="1:4" ht="16">
      <c r="A455" s="620">
        <v>45693</v>
      </c>
      <c r="B455" s="619">
        <v>2.4</v>
      </c>
      <c r="C455" s="619">
        <v>2.5</v>
      </c>
      <c r="D455" s="619">
        <f t="shared" si="8"/>
        <v>2.4500000000000002</v>
      </c>
    </row>
    <row r="456" spans="1:4" ht="16">
      <c r="A456" s="620">
        <v>45695</v>
      </c>
      <c r="B456" s="619">
        <v>2.4</v>
      </c>
      <c r="C456" s="619">
        <v>2.5</v>
      </c>
      <c r="D456" s="619">
        <f t="shared" si="8"/>
        <v>2.4500000000000002</v>
      </c>
    </row>
    <row r="457" spans="1:4" ht="16">
      <c r="A457" s="620">
        <v>45698</v>
      </c>
      <c r="B457" s="619">
        <v>2.5</v>
      </c>
      <c r="C457" s="619"/>
      <c r="D457" s="619">
        <f t="shared" si="8"/>
        <v>2.5</v>
      </c>
    </row>
    <row r="458" spans="1:4" ht="16">
      <c r="A458" s="620">
        <v>45701</v>
      </c>
      <c r="B458" s="619">
        <v>2.5</v>
      </c>
      <c r="C458" s="619"/>
      <c r="D458" s="619">
        <f t="shared" ref="D458:D521" si="9">AVERAGE(B458:C458)</f>
        <v>2.5</v>
      </c>
    </row>
    <row r="459" spans="1:4" ht="16">
      <c r="A459" s="620">
        <v>45702</v>
      </c>
      <c r="B459" s="619">
        <v>2.5</v>
      </c>
      <c r="C459" s="619"/>
      <c r="D459" s="619">
        <f t="shared" si="9"/>
        <v>2.5</v>
      </c>
    </row>
    <row r="460" spans="1:4" ht="16">
      <c r="A460" s="620">
        <v>45705</v>
      </c>
      <c r="B460" s="619">
        <v>2.5</v>
      </c>
      <c r="C460" s="619"/>
      <c r="D460" s="619">
        <f t="shared" si="9"/>
        <v>2.5</v>
      </c>
    </row>
    <row r="461" spans="1:4" ht="16">
      <c r="A461" s="620">
        <v>45707</v>
      </c>
      <c r="B461" s="619">
        <v>2.5</v>
      </c>
      <c r="C461" s="619"/>
      <c r="D461" s="619">
        <f t="shared" si="9"/>
        <v>2.5</v>
      </c>
    </row>
    <row r="462" spans="1:4" ht="16">
      <c r="A462" s="620">
        <v>45709</v>
      </c>
      <c r="B462" s="619">
        <v>2.5</v>
      </c>
      <c r="C462" s="619"/>
      <c r="D462" s="619">
        <f t="shared" si="9"/>
        <v>2.5</v>
      </c>
    </row>
    <row r="463" spans="1:4" ht="16">
      <c r="A463" s="620">
        <v>45714</v>
      </c>
      <c r="B463" s="619">
        <v>2.5</v>
      </c>
      <c r="C463" s="619"/>
      <c r="D463" s="619">
        <f t="shared" si="9"/>
        <v>2.5</v>
      </c>
    </row>
    <row r="464" spans="1:4" ht="16">
      <c r="A464" s="620">
        <v>45716</v>
      </c>
      <c r="B464" s="619">
        <v>2.5</v>
      </c>
      <c r="C464" s="619"/>
      <c r="D464" s="619">
        <f t="shared" si="9"/>
        <v>2.5</v>
      </c>
    </row>
    <row r="465" spans="1:4" ht="16">
      <c r="A465" s="620">
        <v>45719</v>
      </c>
      <c r="B465" s="619">
        <v>2.5</v>
      </c>
      <c r="C465" s="619"/>
      <c r="D465" s="619">
        <f t="shared" si="9"/>
        <v>2.5</v>
      </c>
    </row>
    <row r="466" spans="1:4" ht="16">
      <c r="A466" s="620">
        <v>45721</v>
      </c>
      <c r="B466" s="619">
        <v>2.5</v>
      </c>
      <c r="C466" s="619"/>
      <c r="D466" s="619">
        <f t="shared" si="9"/>
        <v>2.5</v>
      </c>
    </row>
    <row r="467" spans="1:4" ht="16">
      <c r="A467" s="620">
        <v>45723</v>
      </c>
      <c r="B467" s="619">
        <v>2.5</v>
      </c>
      <c r="C467" s="619"/>
      <c r="D467" s="619">
        <f t="shared" si="9"/>
        <v>2.5</v>
      </c>
    </row>
    <row r="468" spans="1:4" ht="16">
      <c r="A468" s="620">
        <v>45726</v>
      </c>
      <c r="B468" s="619">
        <v>2.5</v>
      </c>
      <c r="C468" s="619"/>
      <c r="D468" s="619">
        <f t="shared" si="9"/>
        <v>2.5</v>
      </c>
    </row>
    <row r="469" spans="1:4" ht="16">
      <c r="A469" s="620">
        <v>45728</v>
      </c>
      <c r="B469" s="619">
        <v>2.5</v>
      </c>
      <c r="C469" s="619"/>
      <c r="D469" s="619">
        <f t="shared" si="9"/>
        <v>2.5</v>
      </c>
    </row>
    <row r="470" spans="1:4" ht="16">
      <c r="A470" s="620">
        <v>45730</v>
      </c>
      <c r="B470" s="619">
        <v>2.5</v>
      </c>
      <c r="C470" s="619"/>
      <c r="D470" s="619">
        <f t="shared" si="9"/>
        <v>2.5</v>
      </c>
    </row>
    <row r="471" spans="1:4" ht="16">
      <c r="A471" s="620">
        <v>45733</v>
      </c>
      <c r="B471" s="619">
        <v>2.5</v>
      </c>
      <c r="C471" s="619"/>
      <c r="D471" s="619">
        <f t="shared" si="9"/>
        <v>2.5</v>
      </c>
    </row>
    <row r="472" spans="1:4" ht="16">
      <c r="A472" s="620">
        <v>45735</v>
      </c>
      <c r="B472" s="619">
        <v>2.5</v>
      </c>
      <c r="C472" s="619"/>
      <c r="D472" s="619">
        <f t="shared" si="9"/>
        <v>2.5</v>
      </c>
    </row>
    <row r="473" spans="1:4" ht="16">
      <c r="A473" s="620">
        <v>45737</v>
      </c>
      <c r="B473" s="619">
        <v>2.5</v>
      </c>
      <c r="C473" s="619"/>
      <c r="D473" s="619">
        <f t="shared" si="9"/>
        <v>2.5</v>
      </c>
    </row>
    <row r="474" spans="1:4" ht="16">
      <c r="A474" s="620">
        <v>45740</v>
      </c>
      <c r="B474" s="619">
        <v>2.5</v>
      </c>
      <c r="C474" s="619"/>
      <c r="D474" s="619">
        <f t="shared" si="9"/>
        <v>2.5</v>
      </c>
    </row>
    <row r="475" spans="1:4" ht="16">
      <c r="A475" s="620">
        <v>45742</v>
      </c>
      <c r="B475" s="619">
        <v>2.4</v>
      </c>
      <c r="C475" s="619">
        <v>2.5</v>
      </c>
      <c r="D475" s="619">
        <f t="shared" si="9"/>
        <v>2.4500000000000002</v>
      </c>
    </row>
    <row r="476" spans="1:4" ht="16">
      <c r="A476" s="620">
        <v>45744</v>
      </c>
      <c r="B476" s="619">
        <v>2.4</v>
      </c>
      <c r="C476" s="619">
        <v>2.5</v>
      </c>
      <c r="D476" s="619">
        <f t="shared" si="9"/>
        <v>2.4500000000000002</v>
      </c>
    </row>
    <row r="477" spans="1:4" ht="16">
      <c r="A477" s="620">
        <v>45747</v>
      </c>
      <c r="B477" s="619">
        <v>2.4</v>
      </c>
      <c r="C477" s="619"/>
      <c r="D477" s="619">
        <f t="shared" si="9"/>
        <v>2.4</v>
      </c>
    </row>
    <row r="478" spans="1:4" ht="16">
      <c r="A478" s="620">
        <v>45749</v>
      </c>
      <c r="B478" s="619">
        <v>2.4</v>
      </c>
      <c r="C478" s="619"/>
      <c r="D478" s="619">
        <f t="shared" si="9"/>
        <v>2.4</v>
      </c>
    </row>
    <row r="479" spans="1:4" ht="16">
      <c r="A479" s="620">
        <v>45751</v>
      </c>
      <c r="B479" s="619">
        <v>2.4</v>
      </c>
      <c r="C479" s="619"/>
      <c r="D479" s="619">
        <f t="shared" si="9"/>
        <v>2.4</v>
      </c>
    </row>
    <row r="480" spans="1:4" ht="16">
      <c r="A480" s="620">
        <v>45755</v>
      </c>
      <c r="B480" s="619">
        <v>2.4</v>
      </c>
      <c r="C480" s="619"/>
      <c r="D480" s="619">
        <f t="shared" si="9"/>
        <v>2.4</v>
      </c>
    </row>
    <row r="481" spans="1:4" ht="16">
      <c r="A481" s="620">
        <v>45756</v>
      </c>
      <c r="B481" s="619">
        <v>2.4</v>
      </c>
      <c r="C481" s="619"/>
      <c r="D481" s="619">
        <f t="shared" si="9"/>
        <v>2.4</v>
      </c>
    </row>
    <row r="482" spans="1:4" ht="16">
      <c r="A482" s="620">
        <v>45765</v>
      </c>
      <c r="B482" s="619">
        <v>2.4</v>
      </c>
      <c r="C482" s="619"/>
      <c r="D482" s="619">
        <f t="shared" si="9"/>
        <v>2.4</v>
      </c>
    </row>
    <row r="483" spans="1:4" ht="16">
      <c r="A483" s="620">
        <v>45768</v>
      </c>
      <c r="B483" s="619">
        <v>2.4</v>
      </c>
      <c r="C483" s="619"/>
      <c r="D483" s="619">
        <f t="shared" si="9"/>
        <v>2.4</v>
      </c>
    </row>
    <row r="484" spans="1:4" ht="16">
      <c r="A484" s="620">
        <v>45770</v>
      </c>
      <c r="B484" s="619">
        <v>2.4</v>
      </c>
      <c r="C484" s="619"/>
      <c r="D484" s="619">
        <f t="shared" si="9"/>
        <v>2.4</v>
      </c>
    </row>
    <row r="485" spans="1:4" ht="16">
      <c r="A485" s="620">
        <v>45772</v>
      </c>
      <c r="B485" s="619">
        <v>2.4</v>
      </c>
      <c r="C485" s="619"/>
      <c r="D485" s="619">
        <f t="shared" si="9"/>
        <v>2.4</v>
      </c>
    </row>
    <row r="486" spans="1:4" ht="16">
      <c r="A486" s="620">
        <v>45775</v>
      </c>
      <c r="B486" s="619">
        <v>2.4</v>
      </c>
      <c r="C486" s="619"/>
      <c r="D486" s="619">
        <f t="shared" si="9"/>
        <v>2.4</v>
      </c>
    </row>
    <row r="487" spans="1:4" ht="16">
      <c r="A487" s="620">
        <v>45779</v>
      </c>
      <c r="B487" s="619">
        <v>2.4</v>
      </c>
      <c r="C487" s="619"/>
      <c r="D487" s="619">
        <f t="shared" si="9"/>
        <v>2.4</v>
      </c>
    </row>
    <row r="488" spans="1:4" ht="16">
      <c r="A488" s="620">
        <v>45784</v>
      </c>
      <c r="B488" s="619">
        <v>2.4</v>
      </c>
      <c r="C488" s="619"/>
      <c r="D488" s="619">
        <f t="shared" si="9"/>
        <v>2.4</v>
      </c>
    </row>
    <row r="489" spans="1:4" ht="16">
      <c r="A489" s="620">
        <v>45786</v>
      </c>
      <c r="B489" s="619">
        <v>2.4</v>
      </c>
      <c r="C489" s="619"/>
      <c r="D489" s="619">
        <f t="shared" si="9"/>
        <v>2.4</v>
      </c>
    </row>
    <row r="490" spans="1:4" ht="16">
      <c r="A490" s="620">
        <v>45789</v>
      </c>
      <c r="B490" s="619">
        <v>2.4</v>
      </c>
      <c r="C490" s="619"/>
      <c r="D490" s="619">
        <f t="shared" si="9"/>
        <v>2.4</v>
      </c>
    </row>
    <row r="491" spans="1:4" ht="16">
      <c r="A491" s="620">
        <v>45791</v>
      </c>
      <c r="B491" s="619">
        <v>2.4</v>
      </c>
      <c r="C491" s="619"/>
      <c r="D491" s="619">
        <f t="shared" si="9"/>
        <v>2.4</v>
      </c>
    </row>
    <row r="492" spans="1:4" ht="16">
      <c r="A492" s="620">
        <v>45793</v>
      </c>
      <c r="B492" s="619">
        <v>2.4</v>
      </c>
      <c r="C492" s="619"/>
      <c r="D492" s="619">
        <f t="shared" si="9"/>
        <v>2.4</v>
      </c>
    </row>
    <row r="493" spans="1:4" ht="16">
      <c r="A493" s="620">
        <v>45796</v>
      </c>
      <c r="B493" s="619">
        <v>2.4</v>
      </c>
      <c r="C493" s="619"/>
      <c r="D493" s="619">
        <f t="shared" si="9"/>
        <v>2.4</v>
      </c>
    </row>
    <row r="494" spans="1:4" ht="16">
      <c r="A494" s="620">
        <v>45798</v>
      </c>
      <c r="B494" s="619">
        <v>2.4</v>
      </c>
      <c r="C494" s="619"/>
      <c r="D494" s="619">
        <f t="shared" si="9"/>
        <v>2.4</v>
      </c>
    </row>
    <row r="495" spans="1:4" ht="16">
      <c r="A495" s="620">
        <v>45800</v>
      </c>
      <c r="B495" s="619">
        <v>2.4</v>
      </c>
      <c r="C495" s="619"/>
      <c r="D495" s="619">
        <f t="shared" si="9"/>
        <v>2.4</v>
      </c>
    </row>
    <row r="496" spans="1:4" ht="16">
      <c r="A496" s="620">
        <v>45803</v>
      </c>
      <c r="B496" s="619">
        <v>2.4</v>
      </c>
      <c r="C496" s="619"/>
      <c r="D496" s="619">
        <f t="shared" si="9"/>
        <v>2.4</v>
      </c>
    </row>
    <row r="497" spans="1:4" ht="16">
      <c r="A497" s="620">
        <v>45805</v>
      </c>
      <c r="B497" s="619">
        <v>2.4</v>
      </c>
      <c r="C497" s="619"/>
      <c r="D497" s="619">
        <f t="shared" si="9"/>
        <v>2.4</v>
      </c>
    </row>
    <row r="498" spans="1:4" ht="16">
      <c r="A498" s="620">
        <v>45807</v>
      </c>
      <c r="B498" s="619">
        <v>2.4</v>
      </c>
      <c r="C498" s="619"/>
      <c r="D498" s="619">
        <f t="shared" si="9"/>
        <v>2.4</v>
      </c>
    </row>
    <row r="499" spans="1:4" ht="16">
      <c r="A499" s="620">
        <v>45810</v>
      </c>
      <c r="B499" s="619">
        <v>2.4</v>
      </c>
      <c r="C499" s="619"/>
      <c r="D499" s="619">
        <f t="shared" si="9"/>
        <v>2.4</v>
      </c>
    </row>
    <row r="500" spans="1:4" ht="16">
      <c r="A500" s="620">
        <v>45812</v>
      </c>
      <c r="B500" s="619">
        <v>2.4</v>
      </c>
      <c r="C500" s="619"/>
      <c r="D500" s="619">
        <f t="shared" si="9"/>
        <v>2.4</v>
      </c>
    </row>
    <row r="501" spans="1:4" ht="16">
      <c r="A501" s="620">
        <v>45814</v>
      </c>
      <c r="B501" s="619">
        <v>2.4</v>
      </c>
      <c r="C501" s="619"/>
      <c r="D501" s="619">
        <f t="shared" si="9"/>
        <v>2.4</v>
      </c>
    </row>
    <row r="502" spans="1:4" ht="16">
      <c r="A502" s="620">
        <v>45817</v>
      </c>
      <c r="B502" s="619">
        <v>2.4</v>
      </c>
      <c r="C502" s="619"/>
      <c r="D502" s="619">
        <f t="shared" si="9"/>
        <v>2.4</v>
      </c>
    </row>
    <row r="503" spans="1:4" ht="16">
      <c r="A503" s="620">
        <v>45819</v>
      </c>
      <c r="B503" s="619">
        <v>2.4</v>
      </c>
      <c r="C503" s="619"/>
      <c r="D503" s="619">
        <f t="shared" si="9"/>
        <v>2.4</v>
      </c>
    </row>
    <row r="504" spans="1:4" ht="16">
      <c r="A504" s="620">
        <v>45821</v>
      </c>
      <c r="B504" s="619">
        <v>2.4</v>
      </c>
      <c r="C504" s="619"/>
      <c r="D504" s="619">
        <f t="shared" si="9"/>
        <v>2.4</v>
      </c>
    </row>
    <row r="505" spans="1:4" ht="16">
      <c r="A505" s="620">
        <v>45824</v>
      </c>
      <c r="B505" s="619">
        <v>2.4</v>
      </c>
      <c r="C505" s="619"/>
      <c r="D505" s="619">
        <f t="shared" si="9"/>
        <v>2.4</v>
      </c>
    </row>
    <row r="506" spans="1:4" ht="16">
      <c r="A506" s="620">
        <v>45826</v>
      </c>
      <c r="B506" s="619">
        <v>2.4</v>
      </c>
      <c r="C506" s="619">
        <v>2.5</v>
      </c>
      <c r="D506" s="619">
        <f t="shared" si="9"/>
        <v>2.4500000000000002</v>
      </c>
    </row>
    <row r="507" spans="1:4" ht="16">
      <c r="A507" s="620">
        <v>45828</v>
      </c>
      <c r="B507" s="619">
        <v>2.4</v>
      </c>
      <c r="C507" s="619">
        <v>2.5</v>
      </c>
      <c r="D507" s="619">
        <f t="shared" si="9"/>
        <v>2.4500000000000002</v>
      </c>
    </row>
    <row r="508" spans="1:4" ht="16">
      <c r="A508" s="620">
        <v>45831</v>
      </c>
      <c r="B508" s="619">
        <v>2.4</v>
      </c>
      <c r="C508" s="619">
        <v>2.5</v>
      </c>
      <c r="D508" s="619">
        <f t="shared" si="9"/>
        <v>2.4500000000000002</v>
      </c>
    </row>
    <row r="509" spans="1:4" ht="16">
      <c r="A509" s="620">
        <v>45833</v>
      </c>
      <c r="B509" s="619">
        <v>2.4</v>
      </c>
      <c r="C509" s="619">
        <v>2.5</v>
      </c>
      <c r="D509" s="619">
        <f t="shared" si="9"/>
        <v>2.4500000000000002</v>
      </c>
    </row>
    <row r="510" spans="1:4" ht="16">
      <c r="A510" s="620">
        <v>45835</v>
      </c>
      <c r="B510" s="619">
        <v>2.4</v>
      </c>
      <c r="C510" s="619">
        <v>2.5</v>
      </c>
      <c r="D510" s="619">
        <f t="shared" si="9"/>
        <v>2.4500000000000002</v>
      </c>
    </row>
    <row r="511" spans="1:4" ht="16">
      <c r="A511" s="620">
        <v>45838</v>
      </c>
      <c r="B511" s="619">
        <v>2.4</v>
      </c>
      <c r="C511" s="619">
        <v>2.5</v>
      </c>
      <c r="D511" s="619">
        <f t="shared" si="9"/>
        <v>2.4500000000000002</v>
      </c>
    </row>
    <row r="512" spans="1:4" ht="16">
      <c r="A512" s="620">
        <v>45840</v>
      </c>
      <c r="B512" s="619">
        <v>2.4</v>
      </c>
      <c r="C512" s="619">
        <v>2.5</v>
      </c>
      <c r="D512" s="619">
        <f t="shared" si="9"/>
        <v>2.4500000000000002</v>
      </c>
    </row>
    <row r="513" spans="1:4" ht="16">
      <c r="A513" s="620">
        <v>45842</v>
      </c>
      <c r="B513" s="619">
        <v>2.4</v>
      </c>
      <c r="C513" s="619">
        <v>2.5</v>
      </c>
      <c r="D513" s="619">
        <f t="shared" si="9"/>
        <v>2.4500000000000002</v>
      </c>
    </row>
    <row r="514" spans="1:4" ht="16">
      <c r="A514" s="620">
        <v>45847</v>
      </c>
      <c r="B514" s="619">
        <v>2.4</v>
      </c>
      <c r="C514" s="619">
        <v>2.5</v>
      </c>
      <c r="D514" s="619">
        <f t="shared" si="9"/>
        <v>2.4500000000000002</v>
      </c>
    </row>
    <row r="515" spans="1:4" ht="16">
      <c r="A515" s="620">
        <v>45849</v>
      </c>
      <c r="B515" s="619">
        <v>2.4</v>
      </c>
      <c r="C515" s="619">
        <v>2.5</v>
      </c>
      <c r="D515" s="619">
        <f t="shared" si="9"/>
        <v>2.4500000000000002</v>
      </c>
    </row>
    <row r="516" spans="1:4" ht="16">
      <c r="A516" s="620">
        <v>45852</v>
      </c>
      <c r="B516" s="619">
        <v>2.4</v>
      </c>
      <c r="C516" s="619">
        <v>2.5</v>
      </c>
      <c r="D516" s="619">
        <f t="shared" si="9"/>
        <v>2.4500000000000002</v>
      </c>
    </row>
    <row r="517" spans="1:4" ht="16">
      <c r="A517" s="620">
        <v>45854</v>
      </c>
      <c r="B517" s="619">
        <v>2.4</v>
      </c>
      <c r="C517" s="619">
        <v>2.5</v>
      </c>
      <c r="D517" s="619">
        <f t="shared" si="9"/>
        <v>2.4500000000000002</v>
      </c>
    </row>
    <row r="518" spans="1:4" ht="16">
      <c r="A518" s="620">
        <v>45856</v>
      </c>
      <c r="B518" s="619">
        <v>2.4</v>
      </c>
      <c r="C518" s="619">
        <v>2.5</v>
      </c>
      <c r="D518" s="619">
        <f t="shared" si="9"/>
        <v>2.4500000000000002</v>
      </c>
    </row>
    <row r="519" spans="1:4" ht="16">
      <c r="A519" s="620">
        <v>45859</v>
      </c>
      <c r="B519" s="619">
        <v>2.4</v>
      </c>
      <c r="C519" s="619">
        <v>2.5</v>
      </c>
      <c r="D519" s="619">
        <f t="shared" si="9"/>
        <v>2.4500000000000002</v>
      </c>
    </row>
    <row r="520" spans="1:4" ht="16">
      <c r="A520" s="620">
        <v>45861</v>
      </c>
      <c r="B520" s="619">
        <v>2.4</v>
      </c>
      <c r="C520" s="619">
        <v>2.5</v>
      </c>
      <c r="D520" s="619">
        <f t="shared" si="9"/>
        <v>2.4500000000000002</v>
      </c>
    </row>
    <row r="521" spans="1:4" ht="16">
      <c r="A521" s="620">
        <v>45863</v>
      </c>
      <c r="B521" s="619">
        <v>2.4</v>
      </c>
      <c r="C521" s="619">
        <v>2.5</v>
      </c>
      <c r="D521" s="619">
        <f t="shared" si="9"/>
        <v>2.4500000000000002</v>
      </c>
    </row>
    <row r="522" spans="1:4" ht="16">
      <c r="A522" s="620">
        <v>45867</v>
      </c>
      <c r="B522" s="619">
        <v>2.4</v>
      </c>
      <c r="C522" s="619">
        <v>2.5</v>
      </c>
      <c r="D522" s="619">
        <f t="shared" ref="D522:D585" si="10">AVERAGE(B522:C522)</f>
        <v>2.4500000000000002</v>
      </c>
    </row>
    <row r="523" spans="1:4" ht="16">
      <c r="A523" s="620">
        <v>45868</v>
      </c>
      <c r="B523" s="619">
        <v>2.4</v>
      </c>
      <c r="C523" s="619">
        <v>2.5</v>
      </c>
      <c r="D523" s="619">
        <f t="shared" si="10"/>
        <v>2.4500000000000002</v>
      </c>
    </row>
    <row r="524" spans="1:4" ht="16">
      <c r="A524" s="620">
        <v>45870</v>
      </c>
      <c r="B524" s="619">
        <v>2.5</v>
      </c>
      <c r="C524" s="619">
        <v>2.6</v>
      </c>
      <c r="D524" s="619">
        <f t="shared" si="10"/>
        <v>2.5499999999999998</v>
      </c>
    </row>
    <row r="525" spans="1:4" ht="16">
      <c r="A525" s="620">
        <v>45873</v>
      </c>
      <c r="B525" s="619">
        <v>2.5</v>
      </c>
      <c r="C525" s="619">
        <v>2.6</v>
      </c>
      <c r="D525" s="619">
        <f t="shared" si="10"/>
        <v>2.5499999999999998</v>
      </c>
    </row>
    <row r="526" spans="1:4" ht="16">
      <c r="A526" s="620">
        <v>45875</v>
      </c>
      <c r="B526" s="619">
        <v>2.5</v>
      </c>
      <c r="C526" s="619">
        <v>2.6</v>
      </c>
      <c r="D526" s="619">
        <f t="shared" si="10"/>
        <v>2.5499999999999998</v>
      </c>
    </row>
    <row r="527" spans="1:4" ht="16">
      <c r="A527" s="620">
        <v>45877</v>
      </c>
      <c r="B527" s="619">
        <v>2.6</v>
      </c>
      <c r="C527" s="619"/>
      <c r="D527" s="619">
        <f t="shared" si="10"/>
        <v>2.6</v>
      </c>
    </row>
    <row r="528" spans="1:4" ht="16">
      <c r="A528" s="620">
        <v>45880</v>
      </c>
      <c r="B528" s="619">
        <v>2.6</v>
      </c>
      <c r="C528" s="619"/>
      <c r="D528" s="619">
        <f t="shared" si="10"/>
        <v>2.6</v>
      </c>
    </row>
    <row r="529" spans="1:4" ht="16">
      <c r="A529" s="620">
        <v>45882</v>
      </c>
      <c r="B529" s="619">
        <v>2.6</v>
      </c>
      <c r="C529" s="619">
        <v>2.7</v>
      </c>
      <c r="D529" s="619">
        <f t="shared" si="10"/>
        <v>2.6500000000000004</v>
      </c>
    </row>
    <row r="530" spans="1:4" ht="16">
      <c r="A530" s="620">
        <v>45884</v>
      </c>
      <c r="B530" s="619">
        <v>2.6</v>
      </c>
      <c r="C530" s="619">
        <v>2.7</v>
      </c>
      <c r="D530" s="619">
        <f t="shared" si="10"/>
        <v>2.6500000000000004</v>
      </c>
    </row>
    <row r="531" spans="1:4" ht="16">
      <c r="A531" s="620">
        <v>45887</v>
      </c>
      <c r="B531" s="619">
        <v>2.6</v>
      </c>
      <c r="C531" s="619">
        <v>2.7</v>
      </c>
      <c r="D531" s="619">
        <f t="shared" si="10"/>
        <v>2.6500000000000004</v>
      </c>
    </row>
    <row r="532" spans="1:4" ht="16">
      <c r="A532" s="620">
        <v>45889</v>
      </c>
      <c r="B532" s="619">
        <v>2.6</v>
      </c>
      <c r="C532" s="619">
        <v>2.7</v>
      </c>
      <c r="D532" s="619">
        <f t="shared" si="10"/>
        <v>2.6500000000000004</v>
      </c>
    </row>
    <row r="533" spans="1:4" ht="16">
      <c r="A533" s="620">
        <v>45891</v>
      </c>
      <c r="B533" s="619">
        <v>2.6</v>
      </c>
      <c r="C533" s="619">
        <v>2.7</v>
      </c>
      <c r="D533" s="619">
        <f t="shared" si="10"/>
        <v>2.6500000000000004</v>
      </c>
    </row>
    <row r="534" spans="1:4" ht="16">
      <c r="A534" s="620">
        <v>45894</v>
      </c>
      <c r="B534" s="619">
        <v>2.6</v>
      </c>
      <c r="C534" s="619">
        <v>2.7</v>
      </c>
      <c r="D534" s="619">
        <f t="shared" si="10"/>
        <v>2.6500000000000004</v>
      </c>
    </row>
    <row r="535" spans="1:4" ht="16">
      <c r="A535" s="620">
        <v>45896</v>
      </c>
      <c r="B535" s="619">
        <v>2.6</v>
      </c>
      <c r="C535" s="619">
        <v>2.7</v>
      </c>
      <c r="D535" s="619">
        <f t="shared" si="10"/>
        <v>2.6500000000000004</v>
      </c>
    </row>
    <row r="536" spans="1:4" ht="16">
      <c r="A536" s="620">
        <v>45898</v>
      </c>
      <c r="B536" s="619">
        <v>2.6</v>
      </c>
      <c r="C536" s="619">
        <v>2.7</v>
      </c>
      <c r="D536" s="619">
        <f t="shared" si="10"/>
        <v>2.6500000000000004</v>
      </c>
    </row>
    <row r="537" spans="1:4" ht="16">
      <c r="A537" s="620">
        <v>45901</v>
      </c>
      <c r="B537" s="619">
        <v>2.6</v>
      </c>
      <c r="C537" s="619">
        <v>2.7</v>
      </c>
      <c r="D537" s="619">
        <f t="shared" si="10"/>
        <v>2.6500000000000004</v>
      </c>
    </row>
    <row r="538" spans="1:4" ht="16">
      <c r="A538" s="620">
        <v>45903</v>
      </c>
      <c r="B538" s="619">
        <v>2.6</v>
      </c>
      <c r="C538" s="619">
        <v>2.7</v>
      </c>
      <c r="D538" s="619">
        <f t="shared" si="10"/>
        <v>2.6500000000000004</v>
      </c>
    </row>
    <row r="539" spans="1:4" ht="16">
      <c r="A539" s="620">
        <v>45905</v>
      </c>
      <c r="B539" s="619">
        <v>2.7</v>
      </c>
      <c r="C539" s="619"/>
      <c r="D539" s="619">
        <f t="shared" si="10"/>
        <v>2.7</v>
      </c>
    </row>
    <row r="540" spans="1:4" ht="16">
      <c r="A540" s="620">
        <v>45908</v>
      </c>
      <c r="B540" s="619">
        <v>2.7</v>
      </c>
      <c r="C540" s="619"/>
      <c r="D540" s="619">
        <f t="shared" si="10"/>
        <v>2.7</v>
      </c>
    </row>
    <row r="541" spans="1:4" ht="16">
      <c r="A541" s="620">
        <v>45910</v>
      </c>
      <c r="B541" s="619">
        <v>2.7</v>
      </c>
      <c r="C541" s="619">
        <v>2.8</v>
      </c>
      <c r="D541" s="619">
        <f t="shared" si="10"/>
        <v>2.75</v>
      </c>
    </row>
    <row r="542" spans="1:4" ht="16">
      <c r="A542" s="620">
        <v>45912</v>
      </c>
      <c r="B542" s="619">
        <v>2.7</v>
      </c>
      <c r="C542" s="619">
        <v>2.8</v>
      </c>
      <c r="D542" s="619">
        <f t="shared" si="10"/>
        <v>2.75</v>
      </c>
    </row>
    <row r="543" spans="1:4" ht="16">
      <c r="A543" s="620">
        <v>45915</v>
      </c>
      <c r="B543" s="619">
        <v>2.7</v>
      </c>
      <c r="C543" s="619">
        <v>2.8</v>
      </c>
      <c r="D543" s="619">
        <f t="shared" si="10"/>
        <v>2.75</v>
      </c>
    </row>
    <row r="544" spans="1:4" ht="16">
      <c r="A544" s="620">
        <v>45917</v>
      </c>
      <c r="B544" s="619">
        <v>2.7</v>
      </c>
      <c r="C544" s="619">
        <v>2.8</v>
      </c>
      <c r="D544" s="619">
        <f t="shared" si="10"/>
        <v>2.75</v>
      </c>
    </row>
    <row r="545" spans="1:4" ht="16">
      <c r="A545" s="620">
        <v>45919</v>
      </c>
      <c r="B545" s="619">
        <v>2.8</v>
      </c>
      <c r="C545" s="619"/>
      <c r="D545" s="619">
        <f t="shared" si="10"/>
        <v>2.8</v>
      </c>
    </row>
    <row r="546" spans="1:4" ht="16">
      <c r="A546" s="620">
        <v>45922</v>
      </c>
      <c r="B546" s="619">
        <v>2.8</v>
      </c>
      <c r="C546" s="619"/>
      <c r="D546" s="619">
        <f t="shared" si="10"/>
        <v>2.8</v>
      </c>
    </row>
    <row r="547" spans="1:4" ht="16">
      <c r="A547" s="620">
        <v>45924</v>
      </c>
      <c r="B547" s="619">
        <v>2.8</v>
      </c>
      <c r="C547" s="619"/>
      <c r="D547" s="619">
        <f t="shared" si="10"/>
        <v>2.8</v>
      </c>
    </row>
    <row r="548" spans="1:4" ht="16">
      <c r="A548" s="620">
        <v>45926</v>
      </c>
      <c r="B548" s="619">
        <v>2.8</v>
      </c>
      <c r="C548" s="619"/>
      <c r="D548" s="619">
        <f t="shared" si="10"/>
        <v>2.8</v>
      </c>
    </row>
    <row r="549" spans="1:4" ht="16">
      <c r="A549" s="620">
        <v>45929</v>
      </c>
      <c r="B549" s="619">
        <v>2.8</v>
      </c>
      <c r="C549" s="619"/>
      <c r="D549" s="619">
        <f t="shared" si="10"/>
        <v>2.8</v>
      </c>
    </row>
    <row r="550" spans="1:4" ht="16">
      <c r="A550" s="620">
        <v>45931</v>
      </c>
      <c r="B550" s="619">
        <v>2.8</v>
      </c>
      <c r="C550" s="619"/>
      <c r="D550" s="619">
        <f t="shared" si="10"/>
        <v>2.8</v>
      </c>
    </row>
    <row r="551" spans="1:4" ht="16">
      <c r="A551" s="620">
        <v>45933</v>
      </c>
      <c r="B551" s="619">
        <v>2.8</v>
      </c>
      <c r="C551" s="619"/>
      <c r="D551" s="619">
        <f t="shared" si="10"/>
        <v>2.8</v>
      </c>
    </row>
    <row r="552" spans="1:4" ht="16">
      <c r="A552" s="620">
        <v>45936</v>
      </c>
      <c r="B552" s="619">
        <v>2.8</v>
      </c>
      <c r="C552" s="619"/>
      <c r="D552" s="619">
        <f t="shared" si="10"/>
        <v>2.8</v>
      </c>
    </row>
    <row r="553" spans="1:4" ht="16">
      <c r="A553" s="620">
        <v>45938</v>
      </c>
      <c r="B553" s="619">
        <v>2.8</v>
      </c>
      <c r="C553" s="619"/>
      <c r="D553" s="619">
        <f t="shared" si="10"/>
        <v>2.8</v>
      </c>
    </row>
    <row r="554" spans="1:4" ht="16">
      <c r="A554" s="620">
        <v>45940</v>
      </c>
      <c r="B554" s="619">
        <v>2.8</v>
      </c>
      <c r="C554" s="619"/>
      <c r="D554" s="619">
        <f t="shared" si="10"/>
        <v>2.8</v>
      </c>
    </row>
    <row r="555" spans="1:4" ht="16">
      <c r="A555" s="620">
        <v>45943</v>
      </c>
      <c r="B555" s="619">
        <v>2.8</v>
      </c>
      <c r="C555" s="619"/>
      <c r="D555" s="619">
        <f t="shared" si="10"/>
        <v>2.8</v>
      </c>
    </row>
    <row r="556" spans="1:4" ht="16">
      <c r="A556" s="620">
        <v>45945</v>
      </c>
      <c r="B556" s="619">
        <v>2.8</v>
      </c>
      <c r="C556" s="619"/>
      <c r="D556" s="619">
        <f t="shared" si="10"/>
        <v>2.8</v>
      </c>
    </row>
    <row r="557" spans="1:4" ht="16">
      <c r="A557" s="620">
        <v>45947</v>
      </c>
      <c r="B557" s="619">
        <v>2.8</v>
      </c>
      <c r="C557" s="619"/>
      <c r="D557" s="619">
        <f t="shared" si="10"/>
        <v>2.8</v>
      </c>
    </row>
    <row r="558" spans="1:4" ht="16">
      <c r="A558" s="620">
        <v>45950</v>
      </c>
      <c r="B558" s="619">
        <v>2.9</v>
      </c>
      <c r="C558" s="619"/>
      <c r="D558" s="619">
        <f t="shared" si="10"/>
        <v>2.9</v>
      </c>
    </row>
    <row r="559" spans="1:4" ht="16">
      <c r="A559" s="620">
        <v>45952</v>
      </c>
      <c r="B559" s="619">
        <v>2.9</v>
      </c>
      <c r="C559" s="619"/>
      <c r="D559" s="619">
        <f t="shared" si="10"/>
        <v>2.9</v>
      </c>
    </row>
    <row r="560" spans="1:4" ht="16">
      <c r="A560" s="620">
        <v>45954</v>
      </c>
      <c r="B560" s="619">
        <v>2.9</v>
      </c>
      <c r="C560" s="619"/>
      <c r="D560" s="619">
        <f t="shared" si="10"/>
        <v>2.9</v>
      </c>
    </row>
    <row r="561" spans="1:4" ht="16">
      <c r="A561" s="620">
        <v>45957</v>
      </c>
      <c r="B561" s="619">
        <v>2.9</v>
      </c>
      <c r="C561" s="619"/>
      <c r="D561" s="619">
        <f t="shared" si="10"/>
        <v>2.9</v>
      </c>
    </row>
    <row r="562" spans="1:4" ht="16">
      <c r="A562" s="620">
        <v>45959</v>
      </c>
      <c r="B562" s="619">
        <v>2.9</v>
      </c>
      <c r="C562" s="619">
        <v>3</v>
      </c>
      <c r="D562" s="619">
        <f t="shared" si="10"/>
        <v>2.95</v>
      </c>
    </row>
    <row r="563" spans="1:4" ht="16">
      <c r="A563" s="620">
        <v>45961</v>
      </c>
      <c r="B563" s="619">
        <v>2.9</v>
      </c>
      <c r="C563" s="619">
        <v>3</v>
      </c>
      <c r="D563" s="619">
        <f t="shared" si="10"/>
        <v>2.95</v>
      </c>
    </row>
    <row r="564" spans="1:4" ht="16">
      <c r="A564" s="620">
        <v>45964</v>
      </c>
      <c r="B564" s="619">
        <v>3</v>
      </c>
      <c r="C564" s="619"/>
      <c r="D564" s="619">
        <f t="shared" si="10"/>
        <v>3</v>
      </c>
    </row>
    <row r="565" spans="1:4" ht="16">
      <c r="A565" s="620">
        <v>45966</v>
      </c>
      <c r="B565" s="619">
        <v>3</v>
      </c>
      <c r="C565" s="619"/>
      <c r="D565" s="619">
        <f t="shared" si="10"/>
        <v>3</v>
      </c>
    </row>
    <row r="566" spans="1:4" ht="16">
      <c r="A566" s="620">
        <v>45968</v>
      </c>
      <c r="B566" s="619">
        <v>3</v>
      </c>
      <c r="C566" s="619"/>
      <c r="D566" s="619">
        <f t="shared" si="10"/>
        <v>3</v>
      </c>
    </row>
    <row r="567" spans="1:4" ht="16">
      <c r="A567" s="620">
        <v>45971</v>
      </c>
      <c r="B567" s="619">
        <v>3</v>
      </c>
      <c r="C567" s="619"/>
      <c r="D567" s="619">
        <f t="shared" si="10"/>
        <v>3</v>
      </c>
    </row>
    <row r="568" spans="1:4" ht="16">
      <c r="A568" s="620">
        <v>45973</v>
      </c>
      <c r="B568" s="619">
        <v>3</v>
      </c>
      <c r="C568" s="619"/>
      <c r="D568" s="619">
        <f t="shared" si="10"/>
        <v>3</v>
      </c>
    </row>
    <row r="569" spans="1:4" ht="16">
      <c r="A569" s="620">
        <v>45975</v>
      </c>
      <c r="B569" s="619">
        <v>3</v>
      </c>
      <c r="C569" s="619"/>
      <c r="D569" s="619">
        <f t="shared" si="10"/>
        <v>3</v>
      </c>
    </row>
    <row r="570" spans="1:4" ht="16">
      <c r="A570" s="620">
        <v>45978</v>
      </c>
      <c r="B570" s="619">
        <v>3</v>
      </c>
      <c r="C570" s="619"/>
      <c r="D570" s="619">
        <f t="shared" si="10"/>
        <v>3</v>
      </c>
    </row>
    <row r="571" spans="1:4" ht="16">
      <c r="A571" s="620">
        <v>45980</v>
      </c>
      <c r="B571" s="619">
        <v>3</v>
      </c>
      <c r="C571" s="619"/>
      <c r="D571" s="619">
        <f t="shared" si="10"/>
        <v>3</v>
      </c>
    </row>
    <row r="572" spans="1:4" ht="16">
      <c r="A572" s="620">
        <v>45982</v>
      </c>
      <c r="B572" s="619">
        <v>3.1</v>
      </c>
      <c r="C572" s="619"/>
      <c r="D572" s="619">
        <f t="shared" si="10"/>
        <v>3.1</v>
      </c>
    </row>
    <row r="573" spans="1:4" ht="16">
      <c r="A573" s="620">
        <v>45985</v>
      </c>
      <c r="B573" s="619">
        <v>3.1</v>
      </c>
      <c r="C573" s="619"/>
      <c r="D573" s="619">
        <f t="shared" si="10"/>
        <v>3.1</v>
      </c>
    </row>
    <row r="574" spans="1:4" ht="16">
      <c r="A574" s="620">
        <v>45987</v>
      </c>
      <c r="B574" s="619">
        <v>3.1</v>
      </c>
      <c r="C574" s="619"/>
      <c r="D574" s="619">
        <f t="shared" si="10"/>
        <v>3.1</v>
      </c>
    </row>
    <row r="575" spans="1:4" ht="16">
      <c r="A575" s="620">
        <v>45989</v>
      </c>
      <c r="B575" s="619">
        <v>3.2</v>
      </c>
      <c r="C575" s="619"/>
      <c r="D575" s="619">
        <f t="shared" si="10"/>
        <v>3.2</v>
      </c>
    </row>
    <row r="576" spans="1:4" ht="16">
      <c r="A576" s="620">
        <v>46022</v>
      </c>
      <c r="B576" s="619">
        <v>3.2</v>
      </c>
      <c r="C576" s="619"/>
      <c r="D576" s="619">
        <f t="shared" si="10"/>
        <v>3.2</v>
      </c>
    </row>
    <row r="577" spans="1:4" ht="16">
      <c r="A577" s="620">
        <v>45994</v>
      </c>
      <c r="B577" s="619">
        <v>3.2</v>
      </c>
      <c r="C577" s="619"/>
      <c r="D577" s="619">
        <f t="shared" si="10"/>
        <v>3.2</v>
      </c>
    </row>
    <row r="578" spans="1:4" ht="16">
      <c r="A578" s="620">
        <v>45999</v>
      </c>
      <c r="B578" s="619">
        <v>3.3</v>
      </c>
      <c r="C578" s="619"/>
      <c r="D578" s="619">
        <f t="shared" si="10"/>
        <v>3.3</v>
      </c>
    </row>
    <row r="579" spans="1:4" ht="16">
      <c r="A579" s="620">
        <v>46001</v>
      </c>
      <c r="B579" s="619">
        <v>3.3</v>
      </c>
      <c r="C579" s="619"/>
      <c r="D579" s="619">
        <f t="shared" si="10"/>
        <v>3.3</v>
      </c>
    </row>
    <row r="580" spans="1:4" ht="16">
      <c r="A580" s="620">
        <v>46003</v>
      </c>
      <c r="B580" s="619">
        <v>3.4</v>
      </c>
      <c r="C580" s="619"/>
      <c r="D580" s="619">
        <f t="shared" si="10"/>
        <v>3.4</v>
      </c>
    </row>
    <row r="581" spans="1:4" ht="16">
      <c r="A581" s="620">
        <v>46006</v>
      </c>
      <c r="B581" s="619">
        <v>3.4</v>
      </c>
      <c r="C581" s="619"/>
      <c r="D581" s="619">
        <f t="shared" si="10"/>
        <v>3.4</v>
      </c>
    </row>
    <row r="582" spans="1:4" ht="16">
      <c r="A582" s="620">
        <v>46008</v>
      </c>
      <c r="B582" s="619">
        <v>3.4</v>
      </c>
      <c r="C582" s="619"/>
      <c r="D582" s="619">
        <f t="shared" si="10"/>
        <v>3.4</v>
      </c>
    </row>
    <row r="583" spans="1:4" ht="16">
      <c r="A583" s="620">
        <v>46010</v>
      </c>
      <c r="B583" s="619">
        <v>3.4</v>
      </c>
      <c r="C583" s="619"/>
      <c r="D583" s="619">
        <f t="shared" si="10"/>
        <v>3.4</v>
      </c>
    </row>
    <row r="584" spans="1:4" ht="16">
      <c r="A584" s="620">
        <v>46013</v>
      </c>
      <c r="B584" s="619">
        <v>3.4</v>
      </c>
      <c r="C584" s="619">
        <v>3.5</v>
      </c>
      <c r="D584" s="619">
        <f t="shared" si="10"/>
        <v>3.45</v>
      </c>
    </row>
    <row r="585" spans="1:4" ht="16">
      <c r="A585" s="620">
        <v>46015</v>
      </c>
      <c r="B585" s="619">
        <v>3.5</v>
      </c>
      <c r="C585" s="619"/>
      <c r="D585" s="619">
        <f t="shared" si="10"/>
        <v>3.5</v>
      </c>
    </row>
    <row r="586" spans="1:4" ht="16">
      <c r="A586" s="620">
        <v>46017</v>
      </c>
      <c r="B586" s="619">
        <v>3.5</v>
      </c>
      <c r="C586" s="619"/>
      <c r="D586" s="619">
        <f t="shared" ref="D586:D648" si="11">AVERAGE(B586:C586)</f>
        <v>3.5</v>
      </c>
    </row>
    <row r="587" spans="1:4" ht="16">
      <c r="A587" s="620">
        <v>46027</v>
      </c>
      <c r="B587" s="619">
        <v>3.6</v>
      </c>
      <c r="C587" s="619"/>
      <c r="D587" s="619">
        <f t="shared" si="11"/>
        <v>3.6</v>
      </c>
    </row>
    <row r="588" spans="1:4" ht="16">
      <c r="A588" s="620">
        <v>46029</v>
      </c>
      <c r="B588" s="619">
        <v>3.6</v>
      </c>
      <c r="C588" s="619"/>
      <c r="D588" s="619">
        <f t="shared" si="11"/>
        <v>3.6</v>
      </c>
    </row>
    <row r="589" spans="1:4" ht="16">
      <c r="A589" s="620">
        <v>46031</v>
      </c>
      <c r="B589" s="619">
        <v>3.6</v>
      </c>
      <c r="C589" s="619"/>
      <c r="D589" s="619">
        <f t="shared" si="11"/>
        <v>3.6</v>
      </c>
    </row>
    <row r="590" spans="1:4" ht="16">
      <c r="A590" s="620">
        <v>46034</v>
      </c>
      <c r="B590" s="619">
        <v>3.6</v>
      </c>
      <c r="C590" s="619"/>
      <c r="D590" s="619">
        <f t="shared" si="11"/>
        <v>3.6</v>
      </c>
    </row>
    <row r="591" spans="1:4" ht="16">
      <c r="A591" s="620">
        <v>46036</v>
      </c>
      <c r="B591" s="619">
        <v>3.6</v>
      </c>
      <c r="C591" s="619"/>
      <c r="D591" s="619">
        <f t="shared" si="11"/>
        <v>3.6</v>
      </c>
    </row>
    <row r="592" spans="1:4" ht="16">
      <c r="A592" s="620">
        <v>46038</v>
      </c>
      <c r="B592" s="619">
        <v>3.6</v>
      </c>
      <c r="C592" s="619"/>
      <c r="D592" s="619">
        <f t="shared" si="11"/>
        <v>3.6</v>
      </c>
    </row>
    <row r="593" spans="1:4" ht="16">
      <c r="A593" s="620">
        <v>46041</v>
      </c>
      <c r="B593" s="619">
        <v>3.6</v>
      </c>
      <c r="C593" s="619"/>
      <c r="D593" s="619">
        <f t="shared" si="11"/>
        <v>3.6</v>
      </c>
    </row>
    <row r="594" spans="1:4" ht="16">
      <c r="A594" s="620">
        <v>46043</v>
      </c>
      <c r="B594" s="619">
        <v>3.7</v>
      </c>
      <c r="C594" s="619"/>
      <c r="D594" s="619">
        <f t="shared" si="11"/>
        <v>3.7</v>
      </c>
    </row>
    <row r="595" spans="1:4" ht="16">
      <c r="A595" s="620">
        <v>46045</v>
      </c>
      <c r="B595" s="619">
        <v>3.7</v>
      </c>
      <c r="C595" s="619"/>
      <c r="D595" s="619">
        <f t="shared" si="11"/>
        <v>3.7</v>
      </c>
    </row>
    <row r="596" spans="1:4" ht="16">
      <c r="A596" s="620">
        <v>46048</v>
      </c>
      <c r="B596" s="619">
        <v>3.7</v>
      </c>
      <c r="C596" s="619"/>
      <c r="D596" s="619">
        <f t="shared" si="11"/>
        <v>3.7</v>
      </c>
    </row>
    <row r="597" spans="1:4" ht="16">
      <c r="A597" s="620">
        <v>46050</v>
      </c>
      <c r="B597" s="619">
        <v>3.7</v>
      </c>
      <c r="C597" s="619"/>
      <c r="D597" s="619">
        <f t="shared" si="11"/>
        <v>3.7</v>
      </c>
    </row>
    <row r="598" spans="1:4" ht="16">
      <c r="A598" s="620">
        <v>46052</v>
      </c>
      <c r="B598" s="619">
        <v>3.8</v>
      </c>
      <c r="C598" s="619"/>
      <c r="D598" s="619">
        <f t="shared" si="11"/>
        <v>3.8</v>
      </c>
    </row>
    <row r="599" spans="1:4" ht="16">
      <c r="A599" s="620">
        <v>46055</v>
      </c>
      <c r="B599" s="619">
        <v>3.8</v>
      </c>
      <c r="C599" s="619"/>
      <c r="D599" s="619">
        <f t="shared" si="11"/>
        <v>3.8</v>
      </c>
    </row>
    <row r="600" spans="1:4" ht="16">
      <c r="A600" s="620">
        <v>46057</v>
      </c>
      <c r="B600" s="619">
        <v>3.8</v>
      </c>
      <c r="C600" s="619"/>
      <c r="D600" s="619">
        <f t="shared" si="11"/>
        <v>3.8</v>
      </c>
    </row>
    <row r="601" spans="1:4" ht="16">
      <c r="A601" s="620">
        <v>46059</v>
      </c>
      <c r="B601" s="619">
        <v>3.8</v>
      </c>
      <c r="C601" s="619"/>
      <c r="D601" s="619">
        <f t="shared" si="11"/>
        <v>3.8</v>
      </c>
    </row>
    <row r="602" spans="1:4" ht="16">
      <c r="A602" s="620">
        <v>46062</v>
      </c>
      <c r="B602" s="619">
        <v>3.8</v>
      </c>
      <c r="C602" s="619"/>
      <c r="D602" s="619">
        <f t="shared" si="11"/>
        <v>3.8</v>
      </c>
    </row>
    <row r="603" spans="1:4" ht="16">
      <c r="A603" s="620">
        <v>46064</v>
      </c>
      <c r="B603" s="619">
        <v>3.8</v>
      </c>
      <c r="C603" s="619"/>
      <c r="D603" s="619">
        <f t="shared" si="11"/>
        <v>3.8</v>
      </c>
    </row>
    <row r="604" spans="1:4" ht="16">
      <c r="A604" s="620">
        <v>46066</v>
      </c>
      <c r="B604" s="619">
        <v>3.9</v>
      </c>
      <c r="C604" s="619"/>
      <c r="D604" s="619">
        <f t="shared" si="11"/>
        <v>3.9</v>
      </c>
    </row>
    <row r="605" spans="1:4" ht="16">
      <c r="A605" s="620">
        <v>46069</v>
      </c>
      <c r="B605" s="619">
        <v>3.9</v>
      </c>
      <c r="C605" s="619"/>
      <c r="D605" s="619">
        <f t="shared" si="11"/>
        <v>3.9</v>
      </c>
    </row>
    <row r="606" spans="1:4" ht="16">
      <c r="A606" s="620">
        <v>46071</v>
      </c>
      <c r="B606" s="619">
        <v>4</v>
      </c>
      <c r="C606" s="619"/>
      <c r="D606" s="619">
        <f t="shared" si="11"/>
        <v>4</v>
      </c>
    </row>
    <row r="607" spans="1:4" ht="16">
      <c r="A607" s="620">
        <v>46073</v>
      </c>
      <c r="B607" s="619">
        <v>4</v>
      </c>
      <c r="C607" s="619"/>
      <c r="D607" s="619">
        <f t="shared" si="11"/>
        <v>4</v>
      </c>
    </row>
    <row r="608" spans="1:4" ht="16">
      <c r="A608" s="620">
        <v>46076</v>
      </c>
      <c r="B608" s="619">
        <v>4</v>
      </c>
      <c r="C608" s="619"/>
      <c r="D608" s="619">
        <f t="shared" si="11"/>
        <v>4</v>
      </c>
    </row>
    <row r="609" spans="1:4" ht="16">
      <c r="A609" s="620">
        <v>46078</v>
      </c>
      <c r="B609" s="619">
        <v>4</v>
      </c>
      <c r="C609" s="619"/>
      <c r="D609" s="619">
        <f t="shared" si="11"/>
        <v>4</v>
      </c>
    </row>
    <row r="610" spans="1:4" ht="16">
      <c r="A610" s="620">
        <v>46080</v>
      </c>
      <c r="B610" s="619">
        <v>4</v>
      </c>
      <c r="C610" s="619"/>
      <c r="D610" s="619">
        <f t="shared" si="11"/>
        <v>4</v>
      </c>
    </row>
    <row r="611" spans="1:4" ht="16">
      <c r="A611" s="620">
        <v>46083</v>
      </c>
      <c r="B611" s="619">
        <v>4.0999999999999996</v>
      </c>
      <c r="C611" s="619"/>
      <c r="D611" s="619">
        <f t="shared" si="11"/>
        <v>4.0999999999999996</v>
      </c>
    </row>
    <row r="612" spans="1:4" ht="16">
      <c r="A612" s="620">
        <v>46085</v>
      </c>
      <c r="B612" s="619">
        <v>4.2</v>
      </c>
      <c r="C612" s="619"/>
      <c r="D612" s="619">
        <f t="shared" si="11"/>
        <v>4.2</v>
      </c>
    </row>
    <row r="613" spans="1:4" ht="16">
      <c r="A613" s="620">
        <v>46087</v>
      </c>
      <c r="B613" s="619">
        <v>4.3</v>
      </c>
      <c r="C613" s="619"/>
      <c r="D613" s="619">
        <f t="shared" si="11"/>
        <v>4.3</v>
      </c>
    </row>
    <row r="614" spans="1:4" ht="16">
      <c r="A614" s="620">
        <v>46090</v>
      </c>
      <c r="B614" s="619">
        <v>4.3</v>
      </c>
      <c r="C614" s="619"/>
      <c r="D614" s="619">
        <f t="shared" si="11"/>
        <v>4.3</v>
      </c>
    </row>
    <row r="615" spans="1:4" ht="16">
      <c r="A615" s="620">
        <v>46092</v>
      </c>
      <c r="B615" s="619">
        <v>4.4000000000000004</v>
      </c>
      <c r="C615" s="619"/>
      <c r="D615" s="619">
        <f t="shared" si="11"/>
        <v>4.4000000000000004</v>
      </c>
    </row>
    <row r="616" spans="1:4" ht="16">
      <c r="A616" s="620">
        <v>46094</v>
      </c>
      <c r="B616" s="619">
        <v>4.4000000000000004</v>
      </c>
      <c r="C616" s="619"/>
      <c r="D616" s="619">
        <f t="shared" si="11"/>
        <v>4.4000000000000004</v>
      </c>
    </row>
    <row r="617" spans="1:4" ht="16">
      <c r="A617" s="620">
        <v>46097</v>
      </c>
      <c r="B617" s="619">
        <v>4.4000000000000004</v>
      </c>
      <c r="C617" s="619"/>
      <c r="D617" s="619">
        <f t="shared" si="11"/>
        <v>4.4000000000000004</v>
      </c>
    </row>
    <row r="618" spans="1:4" ht="16">
      <c r="A618" s="620">
        <v>46099</v>
      </c>
      <c r="B618" s="619">
        <v>4.5</v>
      </c>
      <c r="C618" s="619"/>
      <c r="D618" s="619">
        <f t="shared" si="11"/>
        <v>4.5</v>
      </c>
    </row>
    <row r="619" spans="1:4" ht="16">
      <c r="A619" s="620">
        <v>46101</v>
      </c>
      <c r="B619" s="619">
        <v>4.5</v>
      </c>
      <c r="C619" s="619"/>
      <c r="D619" s="619">
        <f t="shared" si="11"/>
        <v>4.5</v>
      </c>
    </row>
    <row r="620" spans="1:4" ht="16">
      <c r="A620" s="620">
        <v>46104</v>
      </c>
      <c r="B620" s="619">
        <v>4.5</v>
      </c>
      <c r="C620" s="619"/>
      <c r="D620" s="619">
        <f t="shared" si="11"/>
        <v>4.5</v>
      </c>
    </row>
    <row r="621" spans="1:4" ht="16">
      <c r="A621" s="620">
        <v>46106</v>
      </c>
      <c r="B621" s="619">
        <v>4.5</v>
      </c>
      <c r="C621" s="619"/>
      <c r="D621" s="619">
        <f t="shared" si="11"/>
        <v>4.5</v>
      </c>
    </row>
    <row r="622" spans="1:4" ht="16">
      <c r="A622" s="620">
        <v>46108</v>
      </c>
      <c r="B622" s="619">
        <v>4.5</v>
      </c>
      <c r="C622" s="619"/>
      <c r="D622" s="619">
        <f t="shared" si="11"/>
        <v>4.5</v>
      </c>
    </row>
    <row r="623" spans="1:4" ht="16">
      <c r="A623" s="620">
        <v>46111</v>
      </c>
      <c r="B623" s="619">
        <v>4.5</v>
      </c>
      <c r="C623" s="619"/>
      <c r="D623" s="619">
        <f t="shared" si="11"/>
        <v>4.5</v>
      </c>
    </row>
    <row r="624" spans="1:4" ht="16">
      <c r="A624" s="620">
        <v>46113</v>
      </c>
      <c r="B624" s="619">
        <v>4.5999999999999996</v>
      </c>
      <c r="C624" s="619"/>
      <c r="D624" s="619">
        <f t="shared" si="11"/>
        <v>4.5999999999999996</v>
      </c>
    </row>
    <row r="625" spans="1:4" ht="16">
      <c r="A625" s="620">
        <v>46119</v>
      </c>
      <c r="B625" s="619">
        <v>4.8</v>
      </c>
      <c r="C625" s="619"/>
      <c r="D625" s="619">
        <f t="shared" si="11"/>
        <v>4.8</v>
      </c>
    </row>
    <row r="626" spans="1:4" ht="16">
      <c r="A626" s="620">
        <v>46120</v>
      </c>
      <c r="B626" s="619">
        <v>4.8</v>
      </c>
      <c r="C626" s="619"/>
      <c r="D626" s="619">
        <f t="shared" si="11"/>
        <v>4.8</v>
      </c>
    </row>
    <row r="627" spans="1:4" ht="16">
      <c r="A627" s="620">
        <v>46122</v>
      </c>
      <c r="B627" s="619">
        <v>4.8</v>
      </c>
      <c r="C627" s="619"/>
      <c r="D627" s="619">
        <f t="shared" si="11"/>
        <v>4.8</v>
      </c>
    </row>
    <row r="628" spans="1:4" ht="16">
      <c r="A628" s="620">
        <v>46132</v>
      </c>
      <c r="B628" s="619">
        <v>5</v>
      </c>
      <c r="C628" s="619"/>
      <c r="D628" s="619">
        <f t="shared" si="11"/>
        <v>5</v>
      </c>
    </row>
    <row r="629" spans="1:4" ht="16">
      <c r="A629" s="620">
        <v>46134</v>
      </c>
      <c r="B629" s="619">
        <v>5</v>
      </c>
      <c r="C629" s="619"/>
      <c r="D629" s="619">
        <f t="shared" si="11"/>
        <v>5</v>
      </c>
    </row>
    <row r="630" spans="1:4" ht="16">
      <c r="A630" s="620">
        <v>46136</v>
      </c>
      <c r="B630" s="619">
        <v>5</v>
      </c>
      <c r="C630" s="619"/>
      <c r="D630" s="619">
        <f t="shared" si="11"/>
        <v>5</v>
      </c>
    </row>
    <row r="631" spans="1:4" ht="16">
      <c r="A631" s="620">
        <v>46139</v>
      </c>
      <c r="B631" s="619">
        <v>5.0999999999999996</v>
      </c>
      <c r="C631" s="619"/>
      <c r="D631" s="619">
        <f t="shared" si="11"/>
        <v>5.0999999999999996</v>
      </c>
    </row>
    <row r="632" spans="1:4" ht="16">
      <c r="A632" s="620">
        <v>46141</v>
      </c>
      <c r="B632" s="619">
        <v>5.2</v>
      </c>
      <c r="C632" s="619"/>
      <c r="D632" s="619">
        <f t="shared" si="11"/>
        <v>5.2</v>
      </c>
    </row>
    <row r="633" spans="1:4" ht="16">
      <c r="A633" s="620">
        <v>46147</v>
      </c>
      <c r="B633" s="619">
        <v>5.4</v>
      </c>
      <c r="C633" s="619"/>
      <c r="D633" s="619">
        <f t="shared" si="11"/>
        <v>5.4</v>
      </c>
    </row>
    <row r="634" spans="1:4" ht="16">
      <c r="A634" s="620">
        <v>46148</v>
      </c>
      <c r="B634" s="619">
        <v>5.4</v>
      </c>
      <c r="C634" s="619"/>
      <c r="D634" s="619">
        <f t="shared" si="11"/>
        <v>5.4</v>
      </c>
    </row>
    <row r="635" spans="1:4" ht="16">
      <c r="A635" s="620">
        <v>46150</v>
      </c>
      <c r="B635" s="619">
        <v>5.4</v>
      </c>
      <c r="C635" s="619"/>
      <c r="D635" s="619">
        <f t="shared" si="11"/>
        <v>5.4</v>
      </c>
    </row>
    <row r="636" spans="1:4" ht="16">
      <c r="A636" s="620">
        <v>46153</v>
      </c>
      <c r="B636" s="619">
        <v>5.5</v>
      </c>
      <c r="C636" s="619"/>
      <c r="D636" s="619">
        <f t="shared" si="11"/>
        <v>5.5</v>
      </c>
    </row>
    <row r="637" spans="1:4" ht="16">
      <c r="A637" s="620">
        <v>46155</v>
      </c>
      <c r="B637" s="619">
        <v>5.5</v>
      </c>
      <c r="C637" s="619"/>
      <c r="D637" s="619">
        <f t="shared" si="11"/>
        <v>5.5</v>
      </c>
    </row>
    <row r="638" spans="1:4" ht="16">
      <c r="A638" s="620">
        <v>46157</v>
      </c>
      <c r="B638" s="619">
        <v>5.5</v>
      </c>
      <c r="C638" s="619"/>
      <c r="D638" s="619">
        <f t="shared" si="11"/>
        <v>5.5</v>
      </c>
    </row>
    <row r="639" spans="1:4" ht="16">
      <c r="A639" s="620">
        <v>46160</v>
      </c>
      <c r="B639" s="619">
        <v>5.5</v>
      </c>
      <c r="C639" s="619"/>
      <c r="D639" s="619">
        <f t="shared" si="11"/>
        <v>5.5</v>
      </c>
    </row>
    <row r="640" spans="1:4" ht="16">
      <c r="A640" s="620">
        <v>46162</v>
      </c>
      <c r="B640" s="619">
        <v>5.5</v>
      </c>
      <c r="C640" s="619"/>
      <c r="D640" s="619">
        <f t="shared" si="11"/>
        <v>5.5</v>
      </c>
    </row>
    <row r="641" spans="1:4" ht="16">
      <c r="A641" s="620">
        <v>46164</v>
      </c>
      <c r="B641" s="619">
        <v>5.5</v>
      </c>
      <c r="C641" s="619"/>
      <c r="D641" s="619">
        <f t="shared" si="11"/>
        <v>5.5</v>
      </c>
    </row>
    <row r="642" spans="1:4" ht="16">
      <c r="A642" s="620">
        <v>46167</v>
      </c>
      <c r="B642" s="619">
        <v>5.6</v>
      </c>
      <c r="C642" s="619"/>
      <c r="D642" s="619">
        <f t="shared" si="11"/>
        <v>5.6</v>
      </c>
    </row>
    <row r="643" spans="1:4" ht="16">
      <c r="A643" s="620">
        <v>46169</v>
      </c>
      <c r="B643" s="619">
        <v>5.6</v>
      </c>
      <c r="C643" s="619"/>
      <c r="D643" s="619">
        <f t="shared" si="11"/>
        <v>5.6</v>
      </c>
    </row>
    <row r="644" spans="1:4" ht="16">
      <c r="A644" s="620">
        <v>46171</v>
      </c>
      <c r="B644" s="619">
        <v>5.6</v>
      </c>
      <c r="C644" s="619"/>
      <c r="D644" s="619">
        <f t="shared" si="11"/>
        <v>5.6</v>
      </c>
    </row>
    <row r="645" spans="1:4" ht="16">
      <c r="A645" s="620">
        <v>46174</v>
      </c>
      <c r="B645" s="619">
        <v>5.8</v>
      </c>
      <c r="C645" s="619"/>
      <c r="D645" s="619">
        <f t="shared" si="11"/>
        <v>5.8</v>
      </c>
    </row>
    <row r="646" spans="1:4" ht="16">
      <c r="A646" s="620">
        <v>46177</v>
      </c>
      <c r="B646" s="619">
        <v>5.8</v>
      </c>
      <c r="C646" s="619"/>
      <c r="D646" s="619">
        <f t="shared" si="11"/>
        <v>5.8</v>
      </c>
    </row>
    <row r="647" spans="1:4" ht="16">
      <c r="A647" s="620">
        <v>46178</v>
      </c>
      <c r="B647" s="619">
        <v>5.8</v>
      </c>
      <c r="C647" s="619"/>
      <c r="D647" s="619">
        <f t="shared" si="11"/>
        <v>5.8</v>
      </c>
    </row>
    <row r="648" spans="1:4" ht="16">
      <c r="A648" s="620">
        <v>46181</v>
      </c>
      <c r="B648" s="619">
        <v>5.8</v>
      </c>
      <c r="C648" s="619"/>
      <c r="D648" s="619">
        <f t="shared" si="11"/>
        <v>5.8</v>
      </c>
    </row>
  </sheetData>
  <hyperlinks>
    <hyperlink ref="F1" r:id="rId1" xr:uid="{CB713D1A-C7C5-4B26-B73B-138862E679BF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9054-3551-438F-A8A0-1E0614F84E39}">
  <sheetPr>
    <tabColor rgb="FFFFC000"/>
  </sheetPr>
  <dimension ref="A1:R41"/>
  <sheetViews>
    <sheetView zoomScale="60" zoomScaleNormal="60" workbookViewId="0">
      <selection activeCell="T5" sqref="T5"/>
    </sheetView>
  </sheetViews>
  <sheetFormatPr defaultColWidth="8.7265625" defaultRowHeight="16.5"/>
  <cols>
    <col min="1" max="1" width="28.7265625" style="196" customWidth="1"/>
    <col min="2" max="2" width="14" style="196" customWidth="1"/>
    <col min="3" max="5" width="15" style="196" customWidth="1"/>
    <col min="6" max="13" width="14" style="196" customWidth="1"/>
    <col min="14" max="14" width="16.08984375" style="196" customWidth="1"/>
    <col min="15" max="15" width="4" style="196" customWidth="1"/>
    <col min="16" max="16" width="10.26953125" style="200" customWidth="1"/>
    <col min="17" max="17" width="1.6328125" style="196" customWidth="1"/>
    <col min="18" max="18" width="20.90625" style="355" customWidth="1"/>
    <col min="19" max="16384" width="8.7265625" style="196"/>
  </cols>
  <sheetData>
    <row r="1" spans="1:18" ht="21">
      <c r="A1" s="199" t="s">
        <v>116</v>
      </c>
    </row>
    <row r="2" spans="1:18" ht="17" thickBot="1"/>
    <row r="3" spans="1:18" ht="17" thickBot="1">
      <c r="A3" s="201" t="s">
        <v>84</v>
      </c>
      <c r="B3" s="202" t="s">
        <v>85</v>
      </c>
      <c r="C3" s="203" t="s">
        <v>86</v>
      </c>
      <c r="D3" s="203" t="s">
        <v>87</v>
      </c>
      <c r="E3" s="203" t="s">
        <v>88</v>
      </c>
      <c r="F3" s="203" t="s">
        <v>89</v>
      </c>
      <c r="G3" s="203" t="s">
        <v>90</v>
      </c>
      <c r="H3" s="203" t="s">
        <v>91</v>
      </c>
      <c r="I3" s="203" t="s">
        <v>92</v>
      </c>
      <c r="J3" s="203" t="s">
        <v>93</v>
      </c>
      <c r="K3" s="203" t="s">
        <v>94</v>
      </c>
      <c r="L3" s="203" t="s">
        <v>95</v>
      </c>
      <c r="M3" s="203" t="s">
        <v>96</v>
      </c>
      <c r="N3" s="203" t="s">
        <v>97</v>
      </c>
    </row>
    <row r="4" spans="1:18" ht="17" thickTop="1">
      <c r="A4" s="204"/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</row>
    <row r="5" spans="1:18">
      <c r="A5" s="207" t="s">
        <v>98</v>
      </c>
      <c r="B5" s="208">
        <v>27</v>
      </c>
      <c r="C5" s="209">
        <v>28</v>
      </c>
      <c r="D5" s="209">
        <v>31</v>
      </c>
      <c r="E5" s="209">
        <v>24</v>
      </c>
      <c r="F5" s="209">
        <v>31</v>
      </c>
      <c r="G5" s="209">
        <v>30</v>
      </c>
      <c r="H5" s="209">
        <v>30</v>
      </c>
      <c r="I5" s="209">
        <v>31</v>
      </c>
      <c r="J5" s="209">
        <v>30</v>
      </c>
      <c r="K5" s="209">
        <v>31</v>
      </c>
      <c r="L5" s="209">
        <v>30</v>
      </c>
      <c r="M5" s="209">
        <v>26</v>
      </c>
      <c r="N5" s="210">
        <f>SUM(B5:M5)</f>
        <v>349</v>
      </c>
    </row>
    <row r="6" spans="1:18">
      <c r="A6" s="211" t="s">
        <v>99</v>
      </c>
      <c r="B6" s="212">
        <f>B7/B5</f>
        <v>1088.8185185185184</v>
      </c>
      <c r="C6" s="471">
        <f>C7/C5</f>
        <v>1401.25</v>
      </c>
      <c r="D6" s="218">
        <f t="shared" ref="D6:M6" si="0">D7/D5</f>
        <v>1551.6129032258063</v>
      </c>
      <c r="E6" s="218">
        <f t="shared" si="0"/>
        <v>1252.0833333333333</v>
      </c>
      <c r="F6" s="218">
        <f t="shared" si="0"/>
        <v>1538.7096774193549</v>
      </c>
      <c r="G6" s="218">
        <f t="shared" si="0"/>
        <v>1410</v>
      </c>
      <c r="H6" s="218">
        <f t="shared" si="0"/>
        <v>1393.3333333333333</v>
      </c>
      <c r="I6" s="218">
        <f t="shared" si="0"/>
        <v>1345.1612903225807</v>
      </c>
      <c r="J6" s="218">
        <f t="shared" si="0"/>
        <v>1323.3333333333333</v>
      </c>
      <c r="K6" s="218">
        <f t="shared" si="0"/>
        <v>1248.3870967741937</v>
      </c>
      <c r="L6" s="218">
        <f t="shared" si="0"/>
        <v>1245</v>
      </c>
      <c r="M6" s="218">
        <f t="shared" si="0"/>
        <v>1176.9230769230769</v>
      </c>
      <c r="N6" s="213">
        <f>N7/N5</f>
        <v>1337.057593123209</v>
      </c>
    </row>
    <row r="7" spans="1:18">
      <c r="A7" s="214" t="s">
        <v>100</v>
      </c>
      <c r="B7" s="215">
        <v>29398.099999999995</v>
      </c>
      <c r="C7" s="472">
        <v>39235</v>
      </c>
      <c r="D7" s="351">
        <v>48100</v>
      </c>
      <c r="E7" s="351">
        <v>30050</v>
      </c>
      <c r="F7" s="351">
        <v>47700</v>
      </c>
      <c r="G7" s="351">
        <v>42300</v>
      </c>
      <c r="H7" s="351">
        <v>41800</v>
      </c>
      <c r="I7" s="351">
        <v>41700</v>
      </c>
      <c r="J7" s="351">
        <v>39700</v>
      </c>
      <c r="K7" s="351">
        <v>38700</v>
      </c>
      <c r="L7" s="351">
        <v>37350</v>
      </c>
      <c r="M7" s="351">
        <v>30600</v>
      </c>
      <c r="N7" s="354">
        <f>SUM(B7:M7)</f>
        <v>466633.1</v>
      </c>
    </row>
    <row r="8" spans="1:18">
      <c r="A8" s="211"/>
      <c r="B8" s="212"/>
      <c r="C8" s="216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6"/>
    </row>
    <row r="9" spans="1:18">
      <c r="A9" s="207" t="s">
        <v>101</v>
      </c>
      <c r="B9" s="217">
        <v>29954.31</v>
      </c>
      <c r="C9" s="473">
        <v>41200</v>
      </c>
      <c r="D9" s="352">
        <v>48100</v>
      </c>
      <c r="E9" s="352">
        <v>30050</v>
      </c>
      <c r="F9" s="352">
        <v>47700</v>
      </c>
      <c r="G9" s="352">
        <v>42300</v>
      </c>
      <c r="H9" s="352">
        <v>41800</v>
      </c>
      <c r="I9" s="352">
        <v>41700</v>
      </c>
      <c r="J9" s="352">
        <v>39700</v>
      </c>
      <c r="K9" s="352">
        <v>38700</v>
      </c>
      <c r="L9" s="352">
        <v>37350</v>
      </c>
      <c r="M9" s="352">
        <v>30600</v>
      </c>
      <c r="N9" s="353">
        <f>SUM(B9:M9)</f>
        <v>469154.31</v>
      </c>
    </row>
    <row r="10" spans="1:18">
      <c r="A10" s="211" t="s">
        <v>102</v>
      </c>
      <c r="B10" s="212">
        <v>27.073367879280141</v>
      </c>
      <c r="C10" s="471">
        <v>27.256310679611651</v>
      </c>
      <c r="D10" s="258">
        <f>'[60]SK MAP - Mar 2026  (2)'!G13</f>
        <v>25.742203742203742</v>
      </c>
      <c r="E10" s="258">
        <f>'[60]SK MAP - Apr 2026 (2)'!G13</f>
        <v>22</v>
      </c>
      <c r="F10" s="258">
        <f>'[60]SK MAP - May 2026 (2)'!G13</f>
        <v>20.435010482180292</v>
      </c>
      <c r="G10" s="258">
        <f>'[60]SK MAP - Jun 2026 (2)'!G13</f>
        <v>20.858156028368793</v>
      </c>
      <c r="H10" s="258">
        <f>'[60]SK MAP - Jul 2026 (2)'!G13</f>
        <v>21.5</v>
      </c>
      <c r="I10" s="258">
        <f>'[60]SK MAP - Aug 2026 (2)'!G13</f>
        <v>22.97769784172662</v>
      </c>
      <c r="J10" s="258">
        <f>'[60]SK MAP - Sep 26 (2)'!G13</f>
        <v>23.924433249370278</v>
      </c>
      <c r="K10" s="258">
        <f>'[60]SK MAP - Oct 26 (2)'!G13</f>
        <v>24.503875968992251</v>
      </c>
      <c r="L10" s="258">
        <f>'[60]SK MAP - Nov 26 (2)'!G13</f>
        <v>25.989759036144576</v>
      </c>
      <c r="M10" s="258">
        <f>'[60]SK MAP - Dec 26  (2)'!G13</f>
        <v>26.745098039215684</v>
      </c>
      <c r="N10" s="259">
        <f>N14/(N9*1000)*100</f>
        <v>23.945983900691438</v>
      </c>
    </row>
    <row r="11" spans="1:18">
      <c r="A11" s="211" t="s">
        <v>103</v>
      </c>
      <c r="B11" s="212">
        <v>2.8182196819088805</v>
      </c>
      <c r="C11" s="471">
        <v>2.8494174757281554</v>
      </c>
      <c r="D11" s="258">
        <f>'[60]SK MAP - Mar 2026  (2)'!H13</f>
        <v>2.90977130977131</v>
      </c>
      <c r="E11" s="258">
        <f>'[60]SK MAP - Apr 2026 (2)'!H13</f>
        <v>2.9020798668885193</v>
      </c>
      <c r="F11" s="258">
        <f>'[60]SK MAP - May 2026 (2)'!H13</f>
        <v>2.8197589098532494</v>
      </c>
      <c r="G11" s="258">
        <f>'[60]SK MAP - Jun 2026 (2)'!H13</f>
        <v>2.8361702127659574</v>
      </c>
      <c r="H11" s="258">
        <f>'[60]SK MAP - Jul 2026 (2)'!H13</f>
        <v>2.781244019138756</v>
      </c>
      <c r="I11" s="258">
        <f>'[60]SK MAP - Aug 2026 (2)'!H13</f>
        <v>2.8942446043165471</v>
      </c>
      <c r="J11" s="258">
        <f>'[60]SK MAP - Sep 26 (2)'!H13</f>
        <v>2.9433249370277079</v>
      </c>
      <c r="K11" s="258">
        <f>'[60]SK MAP - Oct 26 (2)'!H13</f>
        <v>2.9290697674418604</v>
      </c>
      <c r="L11" s="258">
        <f>'[60]SK MAP - Nov 26 (2)'!H13</f>
        <v>3.0487951807228915</v>
      </c>
      <c r="M11" s="258">
        <f>'[60]SK MAP - Dec 26  (2)'!H13</f>
        <v>3.0852941176470585</v>
      </c>
      <c r="N11" s="259">
        <f>N15/(N9*1000)</f>
        <v>2.8964613497848926</v>
      </c>
      <c r="R11" s="356" t="s">
        <v>117</v>
      </c>
    </row>
    <row r="12" spans="1:18">
      <c r="A12" s="214" t="s">
        <v>104</v>
      </c>
      <c r="B12" s="220">
        <f>B11/B10*100</f>
        <v>10.409564463775958</v>
      </c>
      <c r="C12" s="474">
        <f>C11/C10*100</f>
        <v>10.45415687112631</v>
      </c>
      <c r="D12" s="260">
        <f t="shared" ref="D12:L12" si="1">D11/D10*100</f>
        <v>11.303505088031015</v>
      </c>
      <c r="E12" s="260">
        <f t="shared" si="1"/>
        <v>13.191272122220543</v>
      </c>
      <c r="F12" s="260">
        <f t="shared" si="1"/>
        <v>13.798666324698642</v>
      </c>
      <c r="G12" s="260">
        <f t="shared" si="1"/>
        <v>13.597415844950698</v>
      </c>
      <c r="H12" s="260">
        <f t="shared" si="1"/>
        <v>12.936018693668633</v>
      </c>
      <c r="I12" s="260">
        <f t="shared" si="1"/>
        <v>12.595885907511196</v>
      </c>
      <c r="J12" s="260">
        <f t="shared" si="1"/>
        <v>12.302590018951358</v>
      </c>
      <c r="K12" s="260">
        <f t="shared" si="1"/>
        <v>11.953495729199618</v>
      </c>
      <c r="L12" s="260">
        <f t="shared" si="1"/>
        <v>11.73075585842431</v>
      </c>
      <c r="M12" s="260">
        <f>M11/M10*100</f>
        <v>11.535923753665688</v>
      </c>
      <c r="N12" s="261">
        <f>N11/N10*100</f>
        <v>12.095812649824998</v>
      </c>
      <c r="P12" s="266" t="e">
        <f>#REF!</f>
        <v>#REF!</v>
      </c>
      <c r="R12" s="357" t="e">
        <f>#REF!</f>
        <v>#REF!</v>
      </c>
    </row>
    <row r="13" spans="1:18">
      <c r="B13" s="222"/>
      <c r="C13" s="475"/>
      <c r="D13" s="253"/>
      <c r="E13" s="253"/>
      <c r="F13" s="253"/>
      <c r="G13" s="253"/>
      <c r="H13" s="253"/>
      <c r="I13" s="253"/>
      <c r="J13" s="223"/>
      <c r="K13" s="223"/>
      <c r="L13" s="223"/>
      <c r="M13" s="223"/>
    </row>
    <row r="14" spans="1:18">
      <c r="A14" s="207" t="s">
        <v>105</v>
      </c>
      <c r="B14" s="224">
        <f t="shared" ref="B14:M14" si="2">((B9*1000)*B10)/100</f>
        <v>8109640.5419999994</v>
      </c>
      <c r="C14" s="476">
        <f t="shared" si="2"/>
        <v>11229600</v>
      </c>
      <c r="D14" s="262">
        <f t="shared" si="2"/>
        <v>12382000</v>
      </c>
      <c r="E14" s="262">
        <f t="shared" si="2"/>
        <v>6611000</v>
      </c>
      <c r="F14" s="262">
        <f t="shared" si="2"/>
        <v>9747500</v>
      </c>
      <c r="G14" s="262">
        <f t="shared" si="2"/>
        <v>8822999.9999999981</v>
      </c>
      <c r="H14" s="262">
        <f t="shared" si="2"/>
        <v>8987000</v>
      </c>
      <c r="I14" s="262">
        <f t="shared" si="2"/>
        <v>9581700</v>
      </c>
      <c r="J14" s="262">
        <f t="shared" si="2"/>
        <v>9498000</v>
      </c>
      <c r="K14" s="262">
        <f t="shared" si="2"/>
        <v>9483000.0000000019</v>
      </c>
      <c r="L14" s="262">
        <f t="shared" si="2"/>
        <v>9707174.9999999981</v>
      </c>
      <c r="M14" s="262">
        <f t="shared" si="2"/>
        <v>8183999.9999999991</v>
      </c>
      <c r="N14" s="263">
        <f>SUM(B14:M14)</f>
        <v>112343615.542</v>
      </c>
    </row>
    <row r="15" spans="1:18">
      <c r="A15" s="214" t="s">
        <v>106</v>
      </c>
      <c r="B15" s="225">
        <f t="shared" ref="B15:M15" si="3">(B9*1000)*B11</f>
        <v>84417826</v>
      </c>
      <c r="C15" s="477">
        <f t="shared" si="3"/>
        <v>117396000</v>
      </c>
      <c r="D15" s="264">
        <f t="shared" si="3"/>
        <v>139960000</v>
      </c>
      <c r="E15" s="264">
        <f t="shared" si="3"/>
        <v>87207500</v>
      </c>
      <c r="F15" s="264">
        <f t="shared" si="3"/>
        <v>134502500</v>
      </c>
      <c r="G15" s="264">
        <f t="shared" si="3"/>
        <v>119970000</v>
      </c>
      <c r="H15" s="264">
        <f t="shared" si="3"/>
        <v>116256000</v>
      </c>
      <c r="I15" s="264">
        <f t="shared" si="3"/>
        <v>120690000.00000001</v>
      </c>
      <c r="J15" s="264">
        <f t="shared" si="3"/>
        <v>116850000</v>
      </c>
      <c r="K15" s="264">
        <f t="shared" si="3"/>
        <v>113355000</v>
      </c>
      <c r="L15" s="264">
        <f t="shared" si="3"/>
        <v>113872500</v>
      </c>
      <c r="M15" s="264">
        <f t="shared" si="3"/>
        <v>94409999.999999985</v>
      </c>
      <c r="N15" s="265">
        <f>SUM(B15:M15)</f>
        <v>1358887326</v>
      </c>
    </row>
    <row r="17" spans="1:18">
      <c r="A17" s="207" t="s">
        <v>107</v>
      </c>
      <c r="B17" s="226"/>
      <c r="C17" s="227"/>
      <c r="D17" s="227"/>
      <c r="E17" s="228"/>
      <c r="F17" s="227"/>
      <c r="G17" s="227"/>
      <c r="H17" s="227"/>
      <c r="I17" s="227"/>
      <c r="J17" s="227"/>
      <c r="K17" s="227"/>
      <c r="L17" s="227"/>
      <c r="M17" s="227"/>
      <c r="N17" s="229"/>
    </row>
    <row r="18" spans="1:18">
      <c r="A18" s="211" t="s">
        <v>108</v>
      </c>
      <c r="B18" s="230">
        <v>0.28199999999999997</v>
      </c>
      <c r="C18" s="231">
        <v>0.254</v>
      </c>
      <c r="D18" s="231">
        <v>0.254</v>
      </c>
      <c r="E18" s="231">
        <v>0.254</v>
      </c>
      <c r="F18" s="231">
        <v>0.254</v>
      </c>
      <c r="G18" s="231">
        <v>0.254</v>
      </c>
      <c r="H18" s="231">
        <v>0.254</v>
      </c>
      <c r="I18" s="231">
        <v>0.254</v>
      </c>
      <c r="J18" s="231">
        <v>0.254</v>
      </c>
      <c r="K18" s="231">
        <v>0.254</v>
      </c>
      <c r="L18" s="231">
        <v>0.254</v>
      </c>
      <c r="M18" s="231">
        <v>0.254</v>
      </c>
      <c r="N18" s="232">
        <f>AVERAGE(B18:M18)</f>
        <v>0.25633333333333336</v>
      </c>
      <c r="O18" s="233"/>
    </row>
    <row r="19" spans="1:18">
      <c r="A19" s="211" t="s">
        <v>109</v>
      </c>
      <c r="B19" s="230">
        <v>0.03</v>
      </c>
      <c r="C19" s="234">
        <v>0.03</v>
      </c>
      <c r="D19" s="234">
        <v>0.03</v>
      </c>
      <c r="E19" s="234">
        <v>0.03</v>
      </c>
      <c r="F19" s="234">
        <v>0.03</v>
      </c>
      <c r="G19" s="234">
        <v>0.03</v>
      </c>
      <c r="H19" s="234">
        <v>0.03</v>
      </c>
      <c r="I19" s="234">
        <v>0.03</v>
      </c>
      <c r="J19" s="234">
        <v>0.03</v>
      </c>
      <c r="K19" s="234">
        <v>0.03</v>
      </c>
      <c r="L19" s="234">
        <v>0.03</v>
      </c>
      <c r="M19" s="234">
        <v>0.03</v>
      </c>
      <c r="N19" s="232">
        <f>AVERAGE(B19:M19)</f>
        <v>3.0000000000000009E-2</v>
      </c>
    </row>
    <row r="20" spans="1:18">
      <c r="A20" s="214" t="s">
        <v>110</v>
      </c>
      <c r="B20" s="235">
        <v>0.2</v>
      </c>
      <c r="C20" s="236">
        <v>0.2</v>
      </c>
      <c r="D20" s="236">
        <v>0.2</v>
      </c>
      <c r="E20" s="236">
        <v>0.2</v>
      </c>
      <c r="F20" s="236">
        <v>0.2</v>
      </c>
      <c r="G20" s="236">
        <v>0.2</v>
      </c>
      <c r="H20" s="236">
        <v>0.2</v>
      </c>
      <c r="I20" s="236">
        <v>0.2</v>
      </c>
      <c r="J20" s="236">
        <v>0.2</v>
      </c>
      <c r="K20" s="236">
        <v>0.2</v>
      </c>
      <c r="L20" s="236">
        <v>0.2</v>
      </c>
      <c r="M20" s="236">
        <v>0.2</v>
      </c>
      <c r="N20" s="237">
        <f>AVERAGE(B20:M20)</f>
        <v>0.19999999999999998</v>
      </c>
    </row>
    <row r="21" spans="1:18">
      <c r="A21" s="211" t="s">
        <v>118</v>
      </c>
      <c r="B21" s="226">
        <v>0.78749999999999998</v>
      </c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</row>
    <row r="22" spans="1:18">
      <c r="B22" s="478"/>
      <c r="C22" s="238"/>
      <c r="D22" s="238"/>
      <c r="E22" s="238"/>
      <c r="F22" s="238"/>
      <c r="G22" s="238"/>
      <c r="H22" s="238"/>
      <c r="I22" s="238"/>
      <c r="J22" s="238"/>
      <c r="K22" s="238"/>
      <c r="L22" s="238"/>
      <c r="M22" s="238"/>
      <c r="N22" s="238"/>
    </row>
    <row r="23" spans="1:18" ht="17" thickBot="1">
      <c r="A23" s="204"/>
      <c r="B23" s="371"/>
    </row>
    <row r="24" spans="1:18" ht="17" thickBot="1">
      <c r="A24" s="201" t="s">
        <v>111</v>
      </c>
      <c r="B24" s="202" t="s">
        <v>85</v>
      </c>
      <c r="C24" s="203" t="s">
        <v>86</v>
      </c>
      <c r="D24" s="203" t="s">
        <v>87</v>
      </c>
      <c r="E24" s="203" t="s">
        <v>88</v>
      </c>
      <c r="F24" s="203" t="s">
        <v>89</v>
      </c>
      <c r="G24" s="203" t="s">
        <v>90</v>
      </c>
      <c r="H24" s="203" t="s">
        <v>91</v>
      </c>
      <c r="I24" s="203" t="s">
        <v>92</v>
      </c>
      <c r="J24" s="203" t="s">
        <v>93</v>
      </c>
      <c r="K24" s="203" t="s">
        <v>94</v>
      </c>
      <c r="L24" s="203" t="s">
        <v>95</v>
      </c>
      <c r="M24" s="203" t="s">
        <v>96</v>
      </c>
      <c r="N24" s="203" t="s">
        <v>97</v>
      </c>
    </row>
    <row r="25" spans="1:18" ht="17" thickTop="1">
      <c r="A25" s="204"/>
      <c r="B25" s="205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</row>
    <row r="26" spans="1:18">
      <c r="A26" s="207" t="s">
        <v>98</v>
      </c>
      <c r="B26" s="239">
        <v>28</v>
      </c>
      <c r="C26" s="240">
        <v>28</v>
      </c>
      <c r="D26" s="240">
        <v>31</v>
      </c>
      <c r="E26" s="240">
        <v>24</v>
      </c>
      <c r="F26" s="240">
        <v>31</v>
      </c>
      <c r="G26" s="240">
        <v>30</v>
      </c>
      <c r="H26" s="240">
        <v>31</v>
      </c>
      <c r="I26" s="254">
        <v>31</v>
      </c>
      <c r="J26" s="254">
        <v>30</v>
      </c>
      <c r="K26" s="254">
        <v>31</v>
      </c>
      <c r="L26" s="254">
        <v>30</v>
      </c>
      <c r="M26" s="254">
        <v>26</v>
      </c>
      <c r="N26" s="241">
        <f>SUM(B26:M26)</f>
        <v>351</v>
      </c>
    </row>
    <row r="27" spans="1:18">
      <c r="A27" s="211" t="s">
        <v>99</v>
      </c>
      <c r="B27" s="242">
        <f>B28/B26</f>
        <v>516.30803571428567</v>
      </c>
      <c r="C27" s="479">
        <v>600</v>
      </c>
      <c r="D27" s="243">
        <v>650</v>
      </c>
      <c r="E27" s="243">
        <v>700</v>
      </c>
      <c r="F27" s="243">
        <v>700</v>
      </c>
      <c r="G27" s="243">
        <v>700</v>
      </c>
      <c r="H27" s="243">
        <v>700</v>
      </c>
      <c r="I27" s="218">
        <v>700</v>
      </c>
      <c r="J27" s="218">
        <v>700</v>
      </c>
      <c r="K27" s="218">
        <v>700</v>
      </c>
      <c r="L27" s="218">
        <v>700</v>
      </c>
      <c r="M27" s="218">
        <v>600</v>
      </c>
      <c r="N27" s="244">
        <f>N28/N26</f>
        <v>665.54594017094018</v>
      </c>
    </row>
    <row r="28" spans="1:18">
      <c r="A28" s="214" t="s">
        <v>100</v>
      </c>
      <c r="B28" s="245">
        <v>14456.625</v>
      </c>
      <c r="C28" s="480">
        <f t="shared" ref="C28:M28" si="4">C27*C26</f>
        <v>16800</v>
      </c>
      <c r="D28" s="246">
        <f t="shared" si="4"/>
        <v>20150</v>
      </c>
      <c r="E28" s="246">
        <f>E27*E26</f>
        <v>16800</v>
      </c>
      <c r="F28" s="246">
        <f t="shared" si="4"/>
        <v>21700</v>
      </c>
      <c r="G28" s="246">
        <f t="shared" si="4"/>
        <v>21000</v>
      </c>
      <c r="H28" s="246">
        <f t="shared" si="4"/>
        <v>21700</v>
      </c>
      <c r="I28" s="246">
        <f t="shared" si="4"/>
        <v>21700</v>
      </c>
      <c r="J28" s="246">
        <f t="shared" si="4"/>
        <v>21000</v>
      </c>
      <c r="K28" s="246">
        <f t="shared" si="4"/>
        <v>21700</v>
      </c>
      <c r="L28" s="246">
        <f t="shared" si="4"/>
        <v>21000</v>
      </c>
      <c r="M28" s="246">
        <f t="shared" si="4"/>
        <v>15600</v>
      </c>
      <c r="N28" s="221">
        <f>SUM(B28:M28)</f>
        <v>233606.625</v>
      </c>
    </row>
    <row r="29" spans="1:18">
      <c r="B29" s="242"/>
      <c r="C29" s="243"/>
      <c r="D29" s="243"/>
      <c r="E29" s="243"/>
      <c r="F29" s="243"/>
      <c r="G29" s="243"/>
      <c r="H29" s="243"/>
      <c r="I29" s="255"/>
      <c r="J29" s="255"/>
      <c r="K29" s="255"/>
      <c r="L29" s="255"/>
      <c r="M29" s="255"/>
    </row>
    <row r="30" spans="1:18">
      <c r="A30" s="207" t="s">
        <v>101</v>
      </c>
      <c r="B30" s="217">
        <v>15610.620999999999</v>
      </c>
      <c r="C30" s="473">
        <v>16800</v>
      </c>
      <c r="D30" s="247">
        <v>20150</v>
      </c>
      <c r="E30" s="247">
        <v>16800</v>
      </c>
      <c r="F30" s="247">
        <v>21700</v>
      </c>
      <c r="G30" s="247">
        <v>21000</v>
      </c>
      <c r="H30" s="247">
        <v>21700</v>
      </c>
      <c r="I30" s="247">
        <v>21700</v>
      </c>
      <c r="J30" s="247">
        <v>21000</v>
      </c>
      <c r="K30" s="247">
        <v>21700</v>
      </c>
      <c r="L30" s="247">
        <v>21000</v>
      </c>
      <c r="M30" s="247">
        <v>15600</v>
      </c>
      <c r="N30" s="248">
        <f>SUM(B30:M30)</f>
        <v>234760.62099999998</v>
      </c>
    </row>
    <row r="31" spans="1:18">
      <c r="A31" s="211" t="s">
        <v>112</v>
      </c>
      <c r="B31" s="212">
        <v>27.464032340545579</v>
      </c>
      <c r="C31" s="471">
        <v>27.333333333333336</v>
      </c>
      <c r="D31" s="258">
        <f>'[60]KSN MAP - Mar 2026 (2)'!G13</f>
        <v>26.184615384615384</v>
      </c>
      <c r="E31" s="258">
        <f>'[60]KSN MAP - Apr 2026 (2)'!G13</f>
        <v>23.807142857142857</v>
      </c>
      <c r="F31" s="258">
        <f>'[60]KSN MAP - May 2026 (2)'!G13</f>
        <v>21.55142857142857</v>
      </c>
      <c r="G31" s="258">
        <f>'[60]KSN MAP - Jun 2026 (2)'!G13</f>
        <v>21.49642857142857</v>
      </c>
      <c r="H31" s="258">
        <f>'[60]KSN MAP - Jul 2026 (2)'!G13</f>
        <v>21.994999999999997</v>
      </c>
      <c r="I31" s="258">
        <f>'[60]KSN MAP - Aug 2026 (2)'!G13</f>
        <v>23.5</v>
      </c>
      <c r="J31" s="258">
        <f>'[60]KSN MAP - Sep 2026 (2)'!G13</f>
        <v>24.404285714285713</v>
      </c>
      <c r="K31" s="258">
        <f>'[60]KSN MAP - Oct 2026 (2)'!G13</f>
        <v>25.200000000000003</v>
      </c>
      <c r="L31" s="258">
        <f>'[60]KSN MAP - Nov 2026  (2)'!G13</f>
        <v>25.700000000000003</v>
      </c>
      <c r="M31" s="258">
        <f>'[60]KSN MAP - Dec 2026 (2)'!G13</f>
        <v>27.5</v>
      </c>
      <c r="N31" s="259">
        <f>N35/(N30*1000)*100</f>
        <v>24.492493994552863</v>
      </c>
    </row>
    <row r="32" spans="1:18">
      <c r="A32" s="211" t="s">
        <v>113</v>
      </c>
      <c r="B32" s="212">
        <v>2.9210986833899821</v>
      </c>
      <c r="C32" s="471">
        <v>2.9346666666666668</v>
      </c>
      <c r="D32" s="258">
        <f>'[60]KSN MAP - Mar 2026 (2)'!H13</f>
        <v>2.8946153846153848</v>
      </c>
      <c r="E32" s="258">
        <f>'[60]KSN MAP - Apr 2026 (2)'!H13</f>
        <v>2.8442857142857143</v>
      </c>
      <c r="F32" s="258">
        <f>'[60]KSN MAP - May 2026 (2)'!H13</f>
        <v>2.7264285714285714</v>
      </c>
      <c r="G32" s="258">
        <f>'[60]KSN MAP - Jun 2026 (2)'!H13</f>
        <v>2.7549999999999999</v>
      </c>
      <c r="H32" s="258">
        <f>'[60]KSN MAP - Jul 2026 (2)'!H13</f>
        <v>2.7142857142857144</v>
      </c>
      <c r="I32" s="258">
        <f>'[60]KSN MAP - Aug 2026 (2)'!H13</f>
        <v>2.794285714285714</v>
      </c>
      <c r="J32" s="258">
        <f>'[60]KSN MAP - Sep 2026 (2)'!H13</f>
        <v>2.8342857142857141</v>
      </c>
      <c r="K32" s="258">
        <f>'[60]KSN MAP - Oct 2026 (2)'!H13</f>
        <v>2.9057142857142857</v>
      </c>
      <c r="L32" s="258">
        <f>'[60]KSN MAP - Nov 2026  (2)'!H13</f>
        <v>2.9971428571428569</v>
      </c>
      <c r="M32" s="258">
        <f>'[60]KSN MAP - Dec 2026 (2)'!H13</f>
        <v>3.0833333333333335</v>
      </c>
      <c r="N32" s="259">
        <f>N36/(N30*1000)</f>
        <v>2.8590040424624714</v>
      </c>
      <c r="R32" s="356" t="str">
        <f>R11</f>
        <v>Actual 2025</v>
      </c>
    </row>
    <row r="33" spans="1:18">
      <c r="A33" s="214" t="s">
        <v>83</v>
      </c>
      <c r="B33" s="220">
        <v>10.63608812853573</v>
      </c>
      <c r="C33" s="474">
        <f t="shared" ref="C33:M33" si="5">C32/C31*100</f>
        <v>10.736585365853658</v>
      </c>
      <c r="D33" s="260">
        <f t="shared" si="5"/>
        <v>11.05464159811986</v>
      </c>
      <c r="E33" s="260">
        <f t="shared" si="5"/>
        <v>11.947194719471947</v>
      </c>
      <c r="F33" s="260">
        <f t="shared" si="5"/>
        <v>12.650802068142649</v>
      </c>
      <c r="G33" s="260">
        <f t="shared" si="5"/>
        <v>12.816082405715235</v>
      </c>
      <c r="H33" s="260">
        <f t="shared" si="5"/>
        <v>12.340466989250807</v>
      </c>
      <c r="I33" s="260">
        <f t="shared" si="5"/>
        <v>11.890577507598783</v>
      </c>
      <c r="J33" s="260">
        <f t="shared" si="5"/>
        <v>11.613885148978516</v>
      </c>
      <c r="K33" s="260">
        <f t="shared" si="5"/>
        <v>11.530612244897958</v>
      </c>
      <c r="L33" s="260">
        <f t="shared" si="5"/>
        <v>11.662034463590881</v>
      </c>
      <c r="M33" s="260">
        <f t="shared" si="5"/>
        <v>11.212121212121213</v>
      </c>
      <c r="N33" s="261">
        <f>N32/N31*100</f>
        <v>11.672980477603934</v>
      </c>
      <c r="P33" s="267" t="e">
        <f>#REF!</f>
        <v>#REF!</v>
      </c>
      <c r="R33" s="357" t="e">
        <f>#REF!</f>
        <v>#REF!</v>
      </c>
    </row>
    <row r="34" spans="1:18">
      <c r="B34" s="371"/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</row>
    <row r="35" spans="1:18">
      <c r="A35" s="207" t="s">
        <v>105</v>
      </c>
      <c r="B35" s="224">
        <f t="shared" ref="B35:M35" si="6">((B30*1000)*B31)/100</f>
        <v>4287305.9999999991</v>
      </c>
      <c r="C35" s="481">
        <f t="shared" si="6"/>
        <v>4592000.0000000009</v>
      </c>
      <c r="D35" s="262">
        <f t="shared" si="6"/>
        <v>5276200</v>
      </c>
      <c r="E35" s="262">
        <f t="shared" si="6"/>
        <v>3999600</v>
      </c>
      <c r="F35" s="262">
        <f t="shared" si="6"/>
        <v>4676659.9999999991</v>
      </c>
      <c r="G35" s="262">
        <f t="shared" si="6"/>
        <v>4514250</v>
      </c>
      <c r="H35" s="262">
        <f t="shared" si="6"/>
        <v>4772914.9999999991</v>
      </c>
      <c r="I35" s="262">
        <f t="shared" si="6"/>
        <v>5099500</v>
      </c>
      <c r="J35" s="262">
        <f t="shared" si="6"/>
        <v>5124900</v>
      </c>
      <c r="K35" s="262">
        <f t="shared" si="6"/>
        <v>5468400.0000000009</v>
      </c>
      <c r="L35" s="262">
        <f t="shared" si="6"/>
        <v>5397000.0000000009</v>
      </c>
      <c r="M35" s="262">
        <f t="shared" si="6"/>
        <v>4290000</v>
      </c>
      <c r="N35" s="263">
        <f>SUM(B35:M35)</f>
        <v>57498731</v>
      </c>
    </row>
    <row r="36" spans="1:18">
      <c r="A36" s="214" t="s">
        <v>106</v>
      </c>
      <c r="B36" s="225">
        <f t="shared" ref="B36:M36" si="7">(B30*1000)*B32</f>
        <v>45600164.450000003</v>
      </c>
      <c r="C36" s="482">
        <f t="shared" si="7"/>
        <v>49302400</v>
      </c>
      <c r="D36" s="264">
        <f t="shared" si="7"/>
        <v>58326500.000000007</v>
      </c>
      <c r="E36" s="264">
        <f t="shared" si="7"/>
        <v>47784000</v>
      </c>
      <c r="F36" s="264">
        <f t="shared" si="7"/>
        <v>59163500</v>
      </c>
      <c r="G36" s="264">
        <f t="shared" si="7"/>
        <v>57855000</v>
      </c>
      <c r="H36" s="264">
        <f t="shared" si="7"/>
        <v>58900000</v>
      </c>
      <c r="I36" s="264">
        <f t="shared" si="7"/>
        <v>60635999.999999993</v>
      </c>
      <c r="J36" s="264">
        <f t="shared" si="7"/>
        <v>59519999.999999993</v>
      </c>
      <c r="K36" s="264">
        <f t="shared" si="7"/>
        <v>63054000</v>
      </c>
      <c r="L36" s="264">
        <f t="shared" si="7"/>
        <v>62939999.999999993</v>
      </c>
      <c r="M36" s="264">
        <f t="shared" si="7"/>
        <v>48100000</v>
      </c>
      <c r="N36" s="265">
        <f>SUM(B36:M36)</f>
        <v>671181564.45000005</v>
      </c>
    </row>
    <row r="37" spans="1:18">
      <c r="B37" s="250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49"/>
    </row>
    <row r="38" spans="1:18">
      <c r="A38" s="207" t="s">
        <v>114</v>
      </c>
      <c r="B38" s="208"/>
      <c r="C38" s="209"/>
      <c r="D38" s="209"/>
      <c r="E38" s="256"/>
      <c r="F38" s="209"/>
      <c r="G38" s="209"/>
      <c r="H38" s="209"/>
      <c r="I38" s="209"/>
      <c r="J38" s="209"/>
      <c r="K38" s="209"/>
      <c r="L38" s="209"/>
      <c r="M38" s="252"/>
      <c r="N38" s="229"/>
    </row>
    <row r="39" spans="1:18">
      <c r="A39" s="211" t="s">
        <v>115</v>
      </c>
      <c r="B39" s="230">
        <v>0.13400000000000001</v>
      </c>
      <c r="C39" s="483">
        <v>0.13400000000000001</v>
      </c>
      <c r="D39" s="231">
        <v>0.13400000000000001</v>
      </c>
      <c r="E39" s="231">
        <v>0.13400000000000001</v>
      </c>
      <c r="F39" s="231">
        <v>0.13400000000000001</v>
      </c>
      <c r="G39" s="231">
        <v>0.13400000000000001</v>
      </c>
      <c r="H39" s="231">
        <v>0.13400000000000001</v>
      </c>
      <c r="I39" s="231">
        <v>0.13400000000000001</v>
      </c>
      <c r="J39" s="231">
        <v>0.13400000000000001</v>
      </c>
      <c r="K39" s="231">
        <v>0.13400000000000001</v>
      </c>
      <c r="L39" s="231">
        <v>0.13400000000000001</v>
      </c>
      <c r="M39" s="231">
        <v>0.13400000000000001</v>
      </c>
      <c r="N39" s="232">
        <f>AVERAGE(B39:M39)</f>
        <v>0.13399999999999998</v>
      </c>
    </row>
    <row r="40" spans="1:18">
      <c r="A40" s="211" t="s">
        <v>109</v>
      </c>
      <c r="B40" s="230">
        <v>0.03</v>
      </c>
      <c r="C40" s="234">
        <v>0.03</v>
      </c>
      <c r="D40" s="231">
        <v>0.03</v>
      </c>
      <c r="E40" s="231">
        <v>0.03</v>
      </c>
      <c r="F40" s="231">
        <v>0.03</v>
      </c>
      <c r="G40" s="231">
        <v>0.03</v>
      </c>
      <c r="H40" s="231">
        <v>0.03</v>
      </c>
      <c r="I40" s="231">
        <v>0.03</v>
      </c>
      <c r="J40" s="231">
        <v>0.03</v>
      </c>
      <c r="K40" s="231">
        <v>0.03</v>
      </c>
      <c r="L40" s="231">
        <v>0.03</v>
      </c>
      <c r="M40" s="231">
        <v>0.03</v>
      </c>
      <c r="N40" s="232">
        <f>AVERAGE(B40:M40)</f>
        <v>3.0000000000000009E-2</v>
      </c>
    </row>
    <row r="41" spans="1:18">
      <c r="A41" s="214" t="s">
        <v>110</v>
      </c>
      <c r="B41" s="235">
        <v>0.12</v>
      </c>
      <c r="C41" s="236">
        <v>0.12</v>
      </c>
      <c r="D41" s="257">
        <v>0.12</v>
      </c>
      <c r="E41" s="257">
        <v>0.12</v>
      </c>
      <c r="F41" s="257">
        <v>0.12</v>
      </c>
      <c r="G41" s="257">
        <v>0.12</v>
      </c>
      <c r="H41" s="257">
        <v>0.12</v>
      </c>
      <c r="I41" s="257">
        <v>0.12</v>
      </c>
      <c r="J41" s="257">
        <v>0.12</v>
      </c>
      <c r="K41" s="257">
        <v>0.12</v>
      </c>
      <c r="L41" s="257">
        <v>0.12</v>
      </c>
      <c r="M41" s="257">
        <v>0.12</v>
      </c>
      <c r="N41" s="237">
        <f>AVERAGE(B41:M41)</f>
        <v>0.12000000000000004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6BDF-F785-4D9D-883C-6C5379A5E038}">
  <sheetPr>
    <tabColor rgb="FFFFC000"/>
  </sheetPr>
  <dimension ref="A1:R42"/>
  <sheetViews>
    <sheetView zoomScale="60" zoomScaleNormal="60" workbookViewId="0">
      <selection activeCell="R24" sqref="R24"/>
    </sheetView>
  </sheetViews>
  <sheetFormatPr defaultColWidth="8.7265625" defaultRowHeight="16.5"/>
  <cols>
    <col min="1" max="1" width="28.7265625" style="196" customWidth="1"/>
    <col min="2" max="2" width="14" style="196" customWidth="1"/>
    <col min="3" max="5" width="15" style="196" customWidth="1"/>
    <col min="6" max="13" width="14" style="196" customWidth="1"/>
    <col min="14" max="14" width="16.08984375" style="196" customWidth="1"/>
    <col min="15" max="15" width="2.08984375" style="196" customWidth="1"/>
    <col min="16" max="16" width="10.26953125" style="200" customWidth="1"/>
    <col min="17" max="17" width="1.6328125" style="196" customWidth="1"/>
    <col min="18" max="18" width="20.90625" style="355" customWidth="1"/>
    <col min="19" max="16384" width="8.7265625" style="196"/>
  </cols>
  <sheetData>
    <row r="1" spans="1:18" ht="21">
      <c r="A1" s="199" t="s">
        <v>119</v>
      </c>
      <c r="E1" s="467" t="s">
        <v>120</v>
      </c>
    </row>
    <row r="2" spans="1:18" ht="17" thickBot="1">
      <c r="E2" s="467" t="s">
        <v>121</v>
      </c>
      <c r="F2" s="467" t="s">
        <v>121</v>
      </c>
      <c r="G2" s="467" t="s">
        <v>121</v>
      </c>
      <c r="H2" s="467" t="s">
        <v>121</v>
      </c>
      <c r="I2" s="467" t="s">
        <v>121</v>
      </c>
      <c r="J2" s="467" t="s">
        <v>121</v>
      </c>
      <c r="K2" s="467" t="s">
        <v>121</v>
      </c>
      <c r="L2" s="467" t="s">
        <v>121</v>
      </c>
      <c r="M2" s="467" t="s">
        <v>121</v>
      </c>
    </row>
    <row r="3" spans="1:18" ht="17" thickBot="1">
      <c r="A3" s="201" t="s">
        <v>84</v>
      </c>
      <c r="B3" s="202" t="s">
        <v>85</v>
      </c>
      <c r="C3" s="202" t="s">
        <v>86</v>
      </c>
      <c r="D3" s="202" t="s">
        <v>87</v>
      </c>
      <c r="E3" s="203" t="s">
        <v>88</v>
      </c>
      <c r="F3" s="203" t="s">
        <v>89</v>
      </c>
      <c r="G3" s="203" t="s">
        <v>90</v>
      </c>
      <c r="H3" s="203" t="s">
        <v>91</v>
      </c>
      <c r="I3" s="203" t="s">
        <v>92</v>
      </c>
      <c r="J3" s="203" t="s">
        <v>93</v>
      </c>
      <c r="K3" s="203" t="s">
        <v>94</v>
      </c>
      <c r="L3" s="203" t="s">
        <v>95</v>
      </c>
      <c r="M3" s="203" t="s">
        <v>96</v>
      </c>
      <c r="N3" s="203" t="s">
        <v>97</v>
      </c>
    </row>
    <row r="4" spans="1:18" ht="17" thickTop="1">
      <c r="A4" s="204"/>
      <c r="B4" s="205"/>
      <c r="C4" s="366" t="s">
        <v>0</v>
      </c>
      <c r="D4" s="366"/>
      <c r="E4" s="206"/>
      <c r="F4" s="206"/>
      <c r="G4" s="206"/>
      <c r="H4" s="206"/>
      <c r="I4" s="206"/>
      <c r="J4" s="206"/>
      <c r="K4" s="206"/>
      <c r="L4" s="206"/>
      <c r="M4" s="206"/>
      <c r="N4" s="206"/>
    </row>
    <row r="5" spans="1:18">
      <c r="A5" s="207" t="s">
        <v>98</v>
      </c>
      <c r="B5" s="208">
        <v>27</v>
      </c>
      <c r="C5" s="208">
        <v>28</v>
      </c>
      <c r="D5" s="208">
        <v>31</v>
      </c>
      <c r="E5" s="209">
        <v>24</v>
      </c>
      <c r="F5" s="209">
        <v>31</v>
      </c>
      <c r="G5" s="209">
        <v>30</v>
      </c>
      <c r="H5" s="209">
        <v>30</v>
      </c>
      <c r="I5" s="209">
        <v>31</v>
      </c>
      <c r="J5" s="209">
        <v>31</v>
      </c>
      <c r="K5" s="209">
        <v>31</v>
      </c>
      <c r="L5" s="209">
        <v>30</v>
      </c>
      <c r="M5" s="209">
        <v>26</v>
      </c>
      <c r="N5" s="210">
        <f>SUM(B5:M5)</f>
        <v>350</v>
      </c>
      <c r="P5" s="200" t="s">
        <v>122</v>
      </c>
    </row>
    <row r="6" spans="1:18">
      <c r="A6" s="211" t="s">
        <v>99</v>
      </c>
      <c r="B6" s="212">
        <f>B7/B5</f>
        <v>1088.8185185185184</v>
      </c>
      <c r="C6" s="367">
        <v>1087.3800000000001</v>
      </c>
      <c r="D6" s="367">
        <f>D7/D5</f>
        <v>1082.5680645161287</v>
      </c>
      <c r="E6" s="218">
        <v>1450</v>
      </c>
      <c r="F6" s="218">
        <v>1450</v>
      </c>
      <c r="G6" s="218">
        <v>1400</v>
      </c>
      <c r="H6" s="218">
        <v>1400</v>
      </c>
      <c r="I6" s="218">
        <v>1400</v>
      </c>
      <c r="J6" s="218">
        <v>1300</v>
      </c>
      <c r="K6" s="218">
        <v>1200</v>
      </c>
      <c r="L6" s="218">
        <v>1200</v>
      </c>
      <c r="M6" s="218">
        <v>1200</v>
      </c>
      <c r="N6" s="213">
        <f>N7/N5</f>
        <v>1186.2355428571429</v>
      </c>
      <c r="P6" s="200" t="s">
        <v>123</v>
      </c>
    </row>
    <row r="7" spans="1:18">
      <c r="A7" s="214" t="s">
        <v>100</v>
      </c>
      <c r="B7" s="215">
        <v>29398.099999999995</v>
      </c>
      <c r="C7" s="368">
        <v>30446.73</v>
      </c>
      <c r="D7" s="368">
        <v>33559.609999999993</v>
      </c>
      <c r="E7" s="351">
        <v>26978</v>
      </c>
      <c r="F7" s="351">
        <v>39250</v>
      </c>
      <c r="G7" s="351">
        <v>39800</v>
      </c>
      <c r="H7" s="351">
        <v>41800</v>
      </c>
      <c r="I7" s="351">
        <v>41700</v>
      </c>
      <c r="J7" s="351">
        <v>37200</v>
      </c>
      <c r="K7" s="351">
        <v>34300</v>
      </c>
      <c r="L7" s="351">
        <v>33150</v>
      </c>
      <c r="M7" s="351">
        <v>27600</v>
      </c>
      <c r="N7" s="354">
        <f>SUM(B7:M7)</f>
        <v>415182.44</v>
      </c>
      <c r="P7" s="200" t="s">
        <v>124</v>
      </c>
    </row>
    <row r="8" spans="1:18">
      <c r="A8" s="211"/>
      <c r="B8" s="212"/>
      <c r="C8" s="369"/>
      <c r="D8" s="369"/>
      <c r="E8" s="218"/>
      <c r="F8" s="218"/>
      <c r="G8" s="218"/>
      <c r="H8" s="218"/>
      <c r="I8" s="218"/>
      <c r="J8" s="218"/>
      <c r="K8" s="218"/>
      <c r="L8" s="218"/>
      <c r="M8" s="218"/>
      <c r="N8" s="216"/>
    </row>
    <row r="9" spans="1:18">
      <c r="A9" s="207" t="s">
        <v>101</v>
      </c>
      <c r="B9" s="217">
        <v>29954.31</v>
      </c>
      <c r="C9" s="370">
        <v>30325.58</v>
      </c>
      <c r="D9" s="370">
        <v>33527.15</v>
      </c>
      <c r="E9" s="466">
        <f>'SK MAP - Apr 2026 _ 26.03.2026'!E6</f>
        <v>29500</v>
      </c>
      <c r="F9" s="466">
        <f>'SK MAP - May 2026 _ 26.03.2026'!E6</f>
        <v>39250</v>
      </c>
      <c r="G9" s="466">
        <f>'SK MAP -June 2026 _ 26.03.2026'!E6</f>
        <v>41050</v>
      </c>
      <c r="H9" s="466">
        <f>'SK MAP -July 2026 _ 26.03.26'!E6</f>
        <v>41800</v>
      </c>
      <c r="I9" s="466">
        <f>'SK MAP -Aug 2026 _ 26.03.26'!E6</f>
        <v>41700</v>
      </c>
      <c r="J9" s="466">
        <f>'SK MAP -Sep 2026 _ 26.03.26 '!E6</f>
        <v>37200</v>
      </c>
      <c r="K9" s="466">
        <f>'SK MAP -Oct 2026 _ 26.03.26'!E6</f>
        <v>34300</v>
      </c>
      <c r="L9" s="466">
        <f>'SK MAP -Nov 2026 _ 26.03.26'!E6</f>
        <v>33150</v>
      </c>
      <c r="M9" s="466">
        <f>'SK MAP -Dec 2026 _ 26.03.26 '!E6</f>
        <v>27600</v>
      </c>
      <c r="N9" s="484">
        <f>SUM(B9:M9)</f>
        <v>419357.04000000004</v>
      </c>
    </row>
    <row r="10" spans="1:18">
      <c r="A10" s="211" t="s">
        <v>102</v>
      </c>
      <c r="B10" s="212">
        <v>27.073367879280141</v>
      </c>
      <c r="C10" s="371">
        <v>26.63</v>
      </c>
      <c r="D10" s="493">
        <v>24.64438679696902</v>
      </c>
      <c r="E10" s="464">
        <f>'SK MAP - Apr 2026 _ 26.03.2026'!E7*100</f>
        <v>21.969491525423731</v>
      </c>
      <c r="F10" s="464">
        <f>'SK MAP - May 2026 _ 26.03.2026'!E7*100</f>
        <v>20.970382165605098</v>
      </c>
      <c r="G10" s="464">
        <f>'SK MAP -June 2026 _ 26.03.2026'!G13</f>
        <v>21</v>
      </c>
      <c r="H10" s="464">
        <f>'SK MAP -July 2026 _ 26.03.26'!E7*100</f>
        <v>22</v>
      </c>
      <c r="I10" s="464">
        <f>'SK MAP -Aug 2026 _ 26.03.26'!E7*100</f>
        <v>22.504484412470024</v>
      </c>
      <c r="J10" s="464">
        <f>'SK MAP -Sep 2026 _ 26.03.26 '!E7*100</f>
        <v>22.801935483870967</v>
      </c>
      <c r="K10" s="464">
        <f>'SK MAP -Oct 2026 _ 26.03.26'!E7*100</f>
        <v>22.995772594752182</v>
      </c>
      <c r="L10" s="464">
        <f>'SK MAP -Nov 2026 _ 26.03.26'!E7*100</f>
        <v>24</v>
      </c>
      <c r="M10" s="464">
        <f>'SK MAP -Dec 2026 _ 26.03.26 '!E7*100</f>
        <v>25</v>
      </c>
      <c r="N10" s="485">
        <f>N14/(N9*1000)*100</f>
        <v>23.270202701259048</v>
      </c>
    </row>
    <row r="11" spans="1:18">
      <c r="A11" s="211" t="s">
        <v>103</v>
      </c>
      <c r="B11" s="212">
        <v>2.8182196819088805</v>
      </c>
      <c r="C11" s="371">
        <v>2.92</v>
      </c>
      <c r="D11" s="493">
        <v>2.9583502279603495</v>
      </c>
      <c r="E11" s="464">
        <f>'SK MAP - Apr 2026 _ 26.03.2026'!E8</f>
        <v>3.0755932203389831</v>
      </c>
      <c r="F11" s="464">
        <f>'SK MAP - May 2026 _ 26.03.2026'!E8</f>
        <v>3.1263057324840764</v>
      </c>
      <c r="G11" s="464">
        <f>'SK MAP -June 2026 _ 26.03.2026'!H13</f>
        <v>3.080816077953715</v>
      </c>
      <c r="H11" s="464">
        <f>'SK MAP -July 2026 _ 26.03.26'!E8</f>
        <v>3.1277511961722486</v>
      </c>
      <c r="I11" s="464">
        <f>'SK MAP -Aug 2026 _ 26.03.26'!E8</f>
        <v>3.1165467625899281</v>
      </c>
      <c r="J11" s="464">
        <f>'SK MAP -Sep 2026 _ 26.03.26 '!E8</f>
        <v>3.0435483870967741</v>
      </c>
      <c r="K11" s="464">
        <f>'SK MAP -Oct 2026 _ 26.03.26'!E8</f>
        <v>2.955102040816326</v>
      </c>
      <c r="L11" s="464">
        <f>'SK MAP -Nov 2026 _ 26.03.26'!E8</f>
        <v>3.0776018099547509</v>
      </c>
      <c r="M11" s="464">
        <f>'SK MAP -Dec 2026 _ 26.03.26 '!E8</f>
        <v>3.1746376811594206</v>
      </c>
      <c r="N11" s="485">
        <f>N15/(N9*1000)</f>
        <v>3.0454124970582597</v>
      </c>
      <c r="R11" s="356" t="s">
        <v>117</v>
      </c>
    </row>
    <row r="12" spans="1:18">
      <c r="A12" s="214" t="s">
        <v>104</v>
      </c>
      <c r="B12" s="220">
        <f>B11/B10*100</f>
        <v>10.409564463775958</v>
      </c>
      <c r="C12" s="372">
        <v>10.98</v>
      </c>
      <c r="D12" s="494">
        <v>12.004154342863151</v>
      </c>
      <c r="E12" s="465">
        <f>'SK MAP - Apr 2026 _ 26.03.2026'!E9</f>
        <v>13.999382811294552</v>
      </c>
      <c r="F12" s="465">
        <f>'SK MAP - May 2026 _ 26.03.2026'!E9</f>
        <v>14.908196273178731</v>
      </c>
      <c r="G12" s="465">
        <f>'SK MAP -June 2026 _ 26.03.2026'!I13</f>
        <v>14.670552752160548</v>
      </c>
      <c r="H12" s="465">
        <f>'SK MAP -July 2026 _ 26.03.26'!E9</f>
        <v>14.21705089169204</v>
      </c>
      <c r="I12" s="465">
        <f>'SK MAP -Aug 2026 _ 26.03.26'!E9</f>
        <v>13.848558827070971</v>
      </c>
      <c r="J12" s="465">
        <f>'SK MAP -Sep 2026 _ 26.03.26 '!E9</f>
        <v>13.347763347763347</v>
      </c>
      <c r="K12" s="465">
        <f>'SK MAP -Oct 2026 _ 26.03.26'!E9</f>
        <v>12.850631691716693</v>
      </c>
      <c r="L12" s="465">
        <f>'SK MAP -Nov 2026 _ 26.03.26'!E9</f>
        <v>12.823340874811462</v>
      </c>
      <c r="M12" s="465">
        <f>'SK MAP -Dec 2026 _ 26.03.26 '!E9</f>
        <v>12.698550724637684</v>
      </c>
      <c r="N12" s="486">
        <f>N11/N10*100</f>
        <v>13.087176489844179</v>
      </c>
      <c r="P12" s="266" t="e">
        <f>#REF!</f>
        <v>#REF!</v>
      </c>
      <c r="R12" s="357" t="e">
        <f>#REF!</f>
        <v>#REF!</v>
      </c>
    </row>
    <row r="13" spans="1:18">
      <c r="B13" s="222"/>
      <c r="C13" s="366" t="s">
        <v>0</v>
      </c>
      <c r="D13" s="366"/>
      <c r="E13" s="253"/>
      <c r="F13" s="253"/>
      <c r="G13" s="253"/>
      <c r="H13" s="253"/>
      <c r="I13" s="253"/>
      <c r="J13" s="223"/>
      <c r="K13" s="223"/>
      <c r="L13" s="223"/>
      <c r="M13" s="223"/>
    </row>
    <row r="14" spans="1:18">
      <c r="A14" s="207" t="s">
        <v>105</v>
      </c>
      <c r="B14" s="224">
        <f t="shared" ref="B14" si="0">((B9*1000)*B10)/100</f>
        <v>8109640.5419999994</v>
      </c>
      <c r="C14" s="370">
        <v>8074417.1799999997</v>
      </c>
      <c r="D14" s="370">
        <f>((D9*1000)*D10)/100</f>
        <v>8262560.5279999981</v>
      </c>
      <c r="E14" s="262">
        <f t="shared" ref="E14:M14" si="1">((E9*1000)*E10)/100</f>
        <v>6481000.0000000009</v>
      </c>
      <c r="F14" s="262">
        <f t="shared" si="1"/>
        <v>8230875.0000000009</v>
      </c>
      <c r="G14" s="262">
        <f t="shared" si="1"/>
        <v>8620500</v>
      </c>
      <c r="H14" s="262">
        <f t="shared" si="1"/>
        <v>9196000</v>
      </c>
      <c r="I14" s="262">
        <f t="shared" si="1"/>
        <v>9384370</v>
      </c>
      <c r="J14" s="262">
        <f t="shared" si="1"/>
        <v>8482320</v>
      </c>
      <c r="K14" s="262">
        <f t="shared" si="1"/>
        <v>7887549.9999999991</v>
      </c>
      <c r="L14" s="262">
        <f t="shared" si="1"/>
        <v>7956000</v>
      </c>
      <c r="M14" s="262">
        <f t="shared" si="1"/>
        <v>6900000</v>
      </c>
      <c r="N14" s="263">
        <f>SUM(B14:M14)</f>
        <v>97585233.25</v>
      </c>
    </row>
    <row r="15" spans="1:18">
      <c r="A15" s="214" t="s">
        <v>106</v>
      </c>
      <c r="B15" s="225">
        <f t="shared" ref="B15" si="2">(B9*1000)*B11</f>
        <v>84417826</v>
      </c>
      <c r="C15" s="368">
        <v>88684792.5</v>
      </c>
      <c r="D15" s="368">
        <f t="shared" ref="D15:M15" si="3">(D9*1000)*D11</f>
        <v>99185051.84536083</v>
      </c>
      <c r="E15" s="264">
        <f t="shared" si="3"/>
        <v>90730000</v>
      </c>
      <c r="F15" s="264">
        <f t="shared" si="3"/>
        <v>122707500</v>
      </c>
      <c r="G15" s="264">
        <f t="shared" si="3"/>
        <v>126467500</v>
      </c>
      <c r="H15" s="264">
        <f t="shared" si="3"/>
        <v>130739999.99999999</v>
      </c>
      <c r="I15" s="264">
        <f t="shared" si="3"/>
        <v>129960000</v>
      </c>
      <c r="J15" s="264">
        <f t="shared" si="3"/>
        <v>113220000</v>
      </c>
      <c r="K15" s="264">
        <f t="shared" si="3"/>
        <v>101359999.99999999</v>
      </c>
      <c r="L15" s="264">
        <f t="shared" si="3"/>
        <v>102022499.99999999</v>
      </c>
      <c r="M15" s="264">
        <f t="shared" si="3"/>
        <v>87620000.000000015</v>
      </c>
      <c r="N15" s="265">
        <f>SUM(B15:M15)</f>
        <v>1277115170.3453608</v>
      </c>
    </row>
    <row r="16" spans="1:18">
      <c r="B16" s="373"/>
      <c r="C16" s="369"/>
      <c r="D16" s="369"/>
    </row>
    <row r="17" spans="1:15">
      <c r="A17" s="207" t="s">
        <v>107</v>
      </c>
      <c r="B17" s="226"/>
      <c r="C17" s="208" t="s">
        <v>0</v>
      </c>
      <c r="D17" s="208" t="s">
        <v>0</v>
      </c>
      <c r="E17" s="228"/>
      <c r="F17" s="227"/>
      <c r="G17" s="227"/>
      <c r="H17" s="227"/>
      <c r="I17" s="227"/>
      <c r="J17" s="227"/>
      <c r="K17" s="227"/>
      <c r="L17" s="227"/>
      <c r="M17" s="227"/>
      <c r="N17" s="229"/>
    </row>
    <row r="18" spans="1:15">
      <c r="A18" s="211" t="s">
        <v>108</v>
      </c>
      <c r="B18" s="230">
        <v>0.28199999999999997</v>
      </c>
      <c r="C18" s="377">
        <v>0.28199999999999997</v>
      </c>
      <c r="D18" s="377">
        <v>0.36561483611338957</v>
      </c>
      <c r="E18" s="231">
        <v>0.254</v>
      </c>
      <c r="F18" s="231">
        <v>0.254</v>
      </c>
      <c r="G18" s="231">
        <v>0.254</v>
      </c>
      <c r="H18" s="231">
        <v>0.254</v>
      </c>
      <c r="I18" s="231">
        <v>0.254</v>
      </c>
      <c r="J18" s="231">
        <v>0.254</v>
      </c>
      <c r="K18" s="231">
        <v>0.254</v>
      </c>
      <c r="L18" s="231">
        <v>0.254</v>
      </c>
      <c r="M18" s="231">
        <v>0.254</v>
      </c>
      <c r="N18" s="232">
        <f>AVERAGE(B18:M18)</f>
        <v>0.26796790300944912</v>
      </c>
      <c r="O18" s="233"/>
    </row>
    <row r="19" spans="1:15">
      <c r="A19" s="211" t="s">
        <v>109</v>
      </c>
      <c r="B19" s="230">
        <v>0.03</v>
      </c>
      <c r="C19" s="377">
        <v>0.03</v>
      </c>
      <c r="D19" s="377">
        <v>0.03</v>
      </c>
      <c r="E19" s="234">
        <v>0.03</v>
      </c>
      <c r="F19" s="234">
        <v>0.03</v>
      </c>
      <c r="G19" s="234">
        <v>0.03</v>
      </c>
      <c r="H19" s="234">
        <v>0.03</v>
      </c>
      <c r="I19" s="234">
        <v>0.03</v>
      </c>
      <c r="J19" s="234">
        <v>0.03</v>
      </c>
      <c r="K19" s="234">
        <v>0.03</v>
      </c>
      <c r="L19" s="234">
        <v>0.03</v>
      </c>
      <c r="M19" s="234">
        <v>0.03</v>
      </c>
      <c r="N19" s="232">
        <f>AVERAGE(B19:M19)</f>
        <v>3.0000000000000009E-2</v>
      </c>
    </row>
    <row r="20" spans="1:15">
      <c r="A20" s="214" t="s">
        <v>110</v>
      </c>
      <c r="B20" s="235">
        <v>0.2</v>
      </c>
      <c r="C20" s="378">
        <v>0.2</v>
      </c>
      <c r="D20" s="378">
        <v>0.2473334343396083</v>
      </c>
      <c r="E20" s="236">
        <v>0.2</v>
      </c>
      <c r="F20" s="236">
        <v>0.2</v>
      </c>
      <c r="G20" s="236">
        <v>0.2</v>
      </c>
      <c r="H20" s="236">
        <v>0.2</v>
      </c>
      <c r="I20" s="236">
        <v>0.2</v>
      </c>
      <c r="J20" s="236">
        <v>0.2</v>
      </c>
      <c r="K20" s="236">
        <v>0.2</v>
      </c>
      <c r="L20" s="236">
        <v>0.2</v>
      </c>
      <c r="M20" s="236">
        <v>0.2</v>
      </c>
      <c r="N20" s="237">
        <f>AVERAGE(B20:M20)</f>
        <v>0.20394445286163407</v>
      </c>
    </row>
    <row r="21" spans="1:15">
      <c r="A21" s="211" t="s">
        <v>118</v>
      </c>
      <c r="B21" s="226">
        <v>0.78749999999999998</v>
      </c>
      <c r="C21" s="374">
        <v>0.78690000000000004</v>
      </c>
      <c r="D21" s="374">
        <v>0.78003437902535711</v>
      </c>
      <c r="E21" s="238"/>
      <c r="F21" s="238"/>
      <c r="G21" s="238"/>
      <c r="H21" s="238"/>
      <c r="I21" s="238"/>
      <c r="J21" s="238"/>
      <c r="K21" s="238"/>
      <c r="L21" s="238"/>
      <c r="M21" s="238"/>
      <c r="N21" s="238"/>
    </row>
    <row r="22" spans="1:15">
      <c r="B22" s="369"/>
      <c r="C22" s="369"/>
      <c r="D22" s="369"/>
      <c r="E22" s="238"/>
      <c r="F22" s="238"/>
      <c r="G22" s="238"/>
      <c r="H22" s="238"/>
      <c r="I22" s="238"/>
      <c r="J22" s="238"/>
      <c r="K22" s="238"/>
      <c r="L22" s="238"/>
      <c r="M22" s="238"/>
      <c r="N22" s="238"/>
    </row>
    <row r="23" spans="1:15" ht="21">
      <c r="A23" s="199" t="s">
        <v>125</v>
      </c>
      <c r="B23" s="369"/>
      <c r="C23" s="369"/>
      <c r="D23" s="369"/>
      <c r="E23" s="238"/>
      <c r="F23" s="238"/>
      <c r="G23" s="238"/>
      <c r="H23" s="238"/>
      <c r="I23" s="238"/>
      <c r="J23" s="238"/>
      <c r="K23" s="238"/>
      <c r="L23" s="238"/>
      <c r="M23" s="238"/>
      <c r="N23" s="238"/>
    </row>
    <row r="24" spans="1:15" ht="17" thickBot="1">
      <c r="A24" s="204"/>
      <c r="B24" s="369"/>
      <c r="C24" s="369"/>
      <c r="D24" s="369"/>
      <c r="E24" s="467" t="s">
        <v>126</v>
      </c>
      <c r="F24" s="467" t="s">
        <v>127</v>
      </c>
      <c r="G24" s="467" t="s">
        <v>127</v>
      </c>
      <c r="H24" s="467" t="s">
        <v>127</v>
      </c>
      <c r="I24" s="467" t="s">
        <v>127</v>
      </c>
      <c r="J24" s="467" t="s">
        <v>127</v>
      </c>
      <c r="K24" s="467" t="s">
        <v>127</v>
      </c>
      <c r="L24" s="467" t="s">
        <v>127</v>
      </c>
      <c r="M24" s="467" t="s">
        <v>127</v>
      </c>
    </row>
    <row r="25" spans="1:15" ht="17" thickBot="1">
      <c r="A25" s="201" t="s">
        <v>111</v>
      </c>
      <c r="B25" s="202" t="s">
        <v>85</v>
      </c>
      <c r="C25" s="202" t="s">
        <v>86</v>
      </c>
      <c r="D25" s="202" t="s">
        <v>87</v>
      </c>
      <c r="E25" s="487" t="s">
        <v>88</v>
      </c>
      <c r="F25" s="203" t="s">
        <v>89</v>
      </c>
      <c r="G25" s="203" t="s">
        <v>90</v>
      </c>
      <c r="H25" s="203" t="s">
        <v>91</v>
      </c>
      <c r="I25" s="203" t="s">
        <v>92</v>
      </c>
      <c r="J25" s="203" t="s">
        <v>93</v>
      </c>
      <c r="K25" s="203" t="s">
        <v>94</v>
      </c>
      <c r="L25" s="203" t="s">
        <v>95</v>
      </c>
      <c r="M25" s="203" t="s">
        <v>96</v>
      </c>
      <c r="N25" s="203" t="s">
        <v>97</v>
      </c>
    </row>
    <row r="26" spans="1:15" ht="17" thickTop="1">
      <c r="A26" s="204"/>
      <c r="B26" s="205"/>
      <c r="C26" s="488" t="s">
        <v>128</v>
      </c>
      <c r="D26" s="488" t="s">
        <v>129</v>
      </c>
      <c r="E26" s="206"/>
      <c r="F26" s="206"/>
      <c r="G26" s="206"/>
      <c r="H26" s="206"/>
      <c r="I26" s="206"/>
      <c r="J26" s="206"/>
      <c r="K26" s="206"/>
      <c r="L26" s="206"/>
      <c r="M26" s="206"/>
      <c r="N26" s="206"/>
    </row>
    <row r="27" spans="1:15">
      <c r="A27" s="207" t="s">
        <v>98</v>
      </c>
      <c r="B27" s="239">
        <v>28</v>
      </c>
      <c r="C27" s="208">
        <v>27</v>
      </c>
      <c r="D27" s="208">
        <v>29</v>
      </c>
      <c r="E27" s="240">
        <v>24</v>
      </c>
      <c r="F27" s="240">
        <v>31</v>
      </c>
      <c r="G27" s="240">
        <v>30</v>
      </c>
      <c r="H27" s="240">
        <v>31</v>
      </c>
      <c r="I27" s="254">
        <v>31</v>
      </c>
      <c r="J27" s="254">
        <v>30</v>
      </c>
      <c r="K27" s="254">
        <v>31</v>
      </c>
      <c r="L27" s="254">
        <v>30</v>
      </c>
      <c r="M27" s="254">
        <v>26</v>
      </c>
      <c r="N27" s="241">
        <f>SUM(B27:M27)</f>
        <v>348</v>
      </c>
    </row>
    <row r="28" spans="1:15">
      <c r="A28" s="211" t="s">
        <v>99</v>
      </c>
      <c r="B28" s="242">
        <f>B29/B27</f>
        <v>516.30803571428567</v>
      </c>
      <c r="C28" s="371">
        <v>519.15</v>
      </c>
      <c r="D28" s="493">
        <f>D29/D27</f>
        <v>507.18548275862071</v>
      </c>
      <c r="E28" s="243">
        <v>700</v>
      </c>
      <c r="F28" s="243">
        <v>700</v>
      </c>
      <c r="G28" s="243">
        <v>700</v>
      </c>
      <c r="H28" s="243">
        <v>700</v>
      </c>
      <c r="I28" s="218">
        <v>700</v>
      </c>
      <c r="J28" s="218">
        <v>700</v>
      </c>
      <c r="K28" s="218">
        <v>700</v>
      </c>
      <c r="L28" s="218">
        <v>700</v>
      </c>
      <c r="M28" s="218">
        <v>600</v>
      </c>
      <c r="N28" s="244">
        <f>N29/N27</f>
        <v>647.64920689655173</v>
      </c>
    </row>
    <row r="29" spans="1:15">
      <c r="A29" s="214" t="s">
        <v>100</v>
      </c>
      <c r="B29" s="245">
        <v>14456.625</v>
      </c>
      <c r="C29" s="368">
        <v>14016.92</v>
      </c>
      <c r="D29" s="368">
        <v>14708.379000000001</v>
      </c>
      <c r="E29" s="246">
        <f>E28*E27</f>
        <v>16800</v>
      </c>
      <c r="F29" s="246">
        <f>F28*F27</f>
        <v>21700</v>
      </c>
      <c r="G29" s="246">
        <f t="shared" ref="G29:M29" si="4">G28*G27</f>
        <v>21000</v>
      </c>
      <c r="H29" s="246">
        <f t="shared" si="4"/>
        <v>21700</v>
      </c>
      <c r="I29" s="246">
        <f t="shared" si="4"/>
        <v>21700</v>
      </c>
      <c r="J29" s="246">
        <f t="shared" si="4"/>
        <v>21000</v>
      </c>
      <c r="K29" s="246">
        <f t="shared" si="4"/>
        <v>21700</v>
      </c>
      <c r="L29" s="246">
        <f t="shared" si="4"/>
        <v>21000</v>
      </c>
      <c r="M29" s="246">
        <f t="shared" si="4"/>
        <v>15600</v>
      </c>
      <c r="N29" s="221">
        <f>SUM(B29:M29)</f>
        <v>225381.924</v>
      </c>
    </row>
    <row r="30" spans="1:15">
      <c r="B30" s="375"/>
      <c r="C30" s="375"/>
      <c r="D30" s="375"/>
      <c r="E30" s="243"/>
      <c r="F30" s="243"/>
      <c r="G30" s="243"/>
      <c r="H30" s="243"/>
      <c r="I30" s="255"/>
      <c r="J30" s="255"/>
      <c r="K30" s="255"/>
      <c r="L30" s="255"/>
      <c r="M30" s="255"/>
    </row>
    <row r="31" spans="1:15">
      <c r="A31" s="207" t="s">
        <v>101</v>
      </c>
      <c r="B31" s="217">
        <v>15610.620999999999</v>
      </c>
      <c r="C31" s="370">
        <v>14627.14</v>
      </c>
      <c r="D31" s="370">
        <v>14093.328</v>
      </c>
      <c r="E31" s="247">
        <f>'KSN MAP - Apr 2026 (2)'!E6</f>
        <v>16800</v>
      </c>
      <c r="F31" s="247">
        <v>21700</v>
      </c>
      <c r="G31" s="247">
        <v>21000</v>
      </c>
      <c r="H31" s="247">
        <v>21700</v>
      </c>
      <c r="I31" s="247">
        <v>21700</v>
      </c>
      <c r="J31" s="247">
        <v>21000</v>
      </c>
      <c r="K31" s="247">
        <v>21700</v>
      </c>
      <c r="L31" s="247">
        <v>21000</v>
      </c>
      <c r="M31" s="247">
        <v>15600</v>
      </c>
      <c r="N31" s="248">
        <f>SUM(B31:M31)</f>
        <v>226531.08900000001</v>
      </c>
    </row>
    <row r="32" spans="1:15">
      <c r="A32" s="211" t="s">
        <v>112</v>
      </c>
      <c r="B32" s="212">
        <v>27.464032340545579</v>
      </c>
      <c r="C32" s="371">
        <v>27.61</v>
      </c>
      <c r="D32" s="493">
        <v>25.430969888730324</v>
      </c>
      <c r="E32" s="464">
        <f>'KSN MAP - Apr 2026 Rev1-2.04.26'!G13</f>
        <v>23</v>
      </c>
      <c r="F32" s="464">
        <f>'KSN MAP - May 2026_02.04.26'!G13</f>
        <v>21.55142857142857</v>
      </c>
      <c r="G32" s="464">
        <f>'KSN MAP - Jun 2026_02.04.26'!G13</f>
        <v>21.49642857142857</v>
      </c>
      <c r="H32" s="464">
        <f>'KSN MAP - Jul 2026_02.04.26'!G13</f>
        <v>21.994999999999997</v>
      </c>
      <c r="I32" s="464">
        <f>'KSN MAP - Aug 2026_02.04.26'!G13</f>
        <v>23.5</v>
      </c>
      <c r="J32" s="464">
        <f>'KSN MAP - Sep 2026 _02.04.26'!G13</f>
        <v>24.404285714285713</v>
      </c>
      <c r="K32" s="464">
        <f>'KSN MAP - Oct 2026_02.04.26'!G13</f>
        <v>25.200000000000003</v>
      </c>
      <c r="L32" s="464">
        <f>'KSN MAP - Nov 2026 _02.04.26'!G13</f>
        <v>25.700000000000003</v>
      </c>
      <c r="M32" s="464">
        <f>'KSN MAP - Dec 2026 _02.04.26'!G13</f>
        <v>27.5</v>
      </c>
      <c r="N32" s="259">
        <f>N36/(N31*1000)*100</f>
        <v>24.330816243946103</v>
      </c>
    </row>
    <row r="33" spans="1:18">
      <c r="A33" s="211" t="s">
        <v>113</v>
      </c>
      <c r="B33" s="212">
        <v>2.9210986833899821</v>
      </c>
      <c r="C33" s="371">
        <v>2.95</v>
      </c>
      <c r="D33" s="493">
        <v>2.8933836848188021</v>
      </c>
      <c r="E33" s="464">
        <f>'KSN MAP - Apr 2026 Rev1-2.04.26'!H13</f>
        <v>3.0985714285714283</v>
      </c>
      <c r="F33" s="464">
        <f>'KSN MAP - May 2026_02.04.26'!H13</f>
        <v>3.0049999999999999</v>
      </c>
      <c r="G33" s="464">
        <f>'KSN MAP - Jun 2026_02.04.26'!H13</f>
        <v>3.0014285714285713</v>
      </c>
      <c r="H33" s="464">
        <f>'KSN MAP - Jul 2026_02.04.26'!H13</f>
        <v>2.9785714285714282</v>
      </c>
      <c r="I33" s="464">
        <f>'KSN MAP - Aug 2026_02.04.26'!H13</f>
        <v>3.0085714285714285</v>
      </c>
      <c r="J33" s="464">
        <f>'KSN MAP - Sep 2026 _02.04.26'!H13</f>
        <v>2.9985714285714282</v>
      </c>
      <c r="K33" s="464">
        <f>'KSN MAP - Oct 2026_02.04.26'!H13</f>
        <v>3.0628571428571427</v>
      </c>
      <c r="L33" s="464">
        <f>'KSN MAP - Nov 2026 _02.04.26'!H13</f>
        <v>3.1328571428571426</v>
      </c>
      <c r="M33" s="464">
        <f>'KSN MAP - Dec 2026 _02.04.26'!H13</f>
        <v>3.2166666666666668</v>
      </c>
      <c r="N33" s="259">
        <f>N37/(N31*1000)</f>
        <v>3.0242393797877343</v>
      </c>
      <c r="R33" s="356" t="str">
        <f>R11</f>
        <v>Actual 2025</v>
      </c>
    </row>
    <row r="34" spans="1:18">
      <c r="A34" s="214" t="s">
        <v>83</v>
      </c>
      <c r="B34" s="220">
        <v>10.63608812853573</v>
      </c>
      <c r="C34" s="372">
        <v>10.67</v>
      </c>
      <c r="D34" s="494">
        <v>11.377402031768353</v>
      </c>
      <c r="E34" s="465">
        <f t="shared" ref="E34:M34" si="5">E33/E32*100</f>
        <v>13.472049689440993</v>
      </c>
      <c r="F34" s="465">
        <f t="shared" si="5"/>
        <v>13.943391223651066</v>
      </c>
      <c r="G34" s="465">
        <f t="shared" si="5"/>
        <v>13.962452234590463</v>
      </c>
      <c r="H34" s="465">
        <f t="shared" si="5"/>
        <v>13.542038775046278</v>
      </c>
      <c r="I34" s="465">
        <f t="shared" si="5"/>
        <v>12.80243161094225</v>
      </c>
      <c r="J34" s="465">
        <f t="shared" si="5"/>
        <v>12.2870690159808</v>
      </c>
      <c r="K34" s="465">
        <f t="shared" si="5"/>
        <v>12.154195011337867</v>
      </c>
      <c r="L34" s="465">
        <f t="shared" si="5"/>
        <v>12.190105614230125</v>
      </c>
      <c r="M34" s="465">
        <f t="shared" si="5"/>
        <v>11.696969696969697</v>
      </c>
      <c r="N34" s="261">
        <f>N33/N32*100</f>
        <v>12.429666762783651</v>
      </c>
      <c r="P34" s="267" t="e">
        <f>#REF!</f>
        <v>#REF!</v>
      </c>
      <c r="R34" s="357" t="e">
        <f>#REF!</f>
        <v>#REF!</v>
      </c>
    </row>
    <row r="35" spans="1:18">
      <c r="B35" s="376"/>
      <c r="C35" s="376"/>
      <c r="D35" s="376"/>
      <c r="E35" s="249"/>
      <c r="F35" s="249"/>
      <c r="G35" s="249"/>
      <c r="H35" s="249"/>
      <c r="I35" s="249"/>
      <c r="J35" s="249"/>
      <c r="K35" s="249"/>
      <c r="L35" s="249"/>
      <c r="M35" s="249"/>
    </row>
    <row r="36" spans="1:18">
      <c r="A36" s="207" t="s">
        <v>105</v>
      </c>
      <c r="B36" s="224">
        <f t="shared" ref="B36" si="6">((B31*1000)*B32)/100</f>
        <v>4287305.9999999991</v>
      </c>
      <c r="C36" s="370">
        <v>4037862</v>
      </c>
      <c r="D36" s="370">
        <f>((D31*1000)*D32)/100</f>
        <v>3584069.9999999995</v>
      </c>
      <c r="E36" s="262">
        <f t="shared" ref="E36:M36" si="7">((E31*1000)*E32)/100</f>
        <v>3864000</v>
      </c>
      <c r="F36" s="262">
        <f t="shared" si="7"/>
        <v>4676659.9999999991</v>
      </c>
      <c r="G36" s="262">
        <f t="shared" si="7"/>
        <v>4514250</v>
      </c>
      <c r="H36" s="262">
        <f t="shared" si="7"/>
        <v>4772914.9999999991</v>
      </c>
      <c r="I36" s="262">
        <f t="shared" si="7"/>
        <v>5099500</v>
      </c>
      <c r="J36" s="262">
        <f t="shared" si="7"/>
        <v>5124900</v>
      </c>
      <c r="K36" s="262">
        <f t="shared" si="7"/>
        <v>5468400.0000000009</v>
      </c>
      <c r="L36" s="262">
        <f t="shared" si="7"/>
        <v>5397000.0000000009</v>
      </c>
      <c r="M36" s="262">
        <f t="shared" si="7"/>
        <v>4290000</v>
      </c>
      <c r="N36" s="263">
        <f>SUM(B36:M36)</f>
        <v>55116863</v>
      </c>
    </row>
    <row r="37" spans="1:18">
      <c r="A37" s="214" t="s">
        <v>106</v>
      </c>
      <c r="B37" s="225">
        <f t="shared" ref="B37" si="8">(B31*1000)*B33</f>
        <v>45600164.450000003</v>
      </c>
      <c r="C37" s="368">
        <v>43087170.350000001</v>
      </c>
      <c r="D37" s="368">
        <f t="shared" ref="D37:M37" si="9">(D31*1000)*D33</f>
        <v>40777405.299999997</v>
      </c>
      <c r="E37" s="264">
        <f t="shared" si="9"/>
        <v>52055999.999999993</v>
      </c>
      <c r="F37" s="264">
        <f t="shared" si="9"/>
        <v>65208500</v>
      </c>
      <c r="G37" s="264">
        <f t="shared" si="9"/>
        <v>63030000</v>
      </c>
      <c r="H37" s="264">
        <f t="shared" si="9"/>
        <v>64634999.999999993</v>
      </c>
      <c r="I37" s="264">
        <f t="shared" si="9"/>
        <v>65286000</v>
      </c>
      <c r="J37" s="264">
        <f t="shared" si="9"/>
        <v>62969999.999999993</v>
      </c>
      <c r="K37" s="264">
        <f t="shared" si="9"/>
        <v>66464000</v>
      </c>
      <c r="L37" s="264">
        <f t="shared" si="9"/>
        <v>65789999.999999993</v>
      </c>
      <c r="M37" s="264">
        <f t="shared" si="9"/>
        <v>50180000</v>
      </c>
      <c r="N37" s="265">
        <f>SUM(B37:M37)</f>
        <v>685084240.10000002</v>
      </c>
    </row>
    <row r="38" spans="1:18">
      <c r="B38" s="250"/>
      <c r="C38" s="369"/>
      <c r="D38" s="369"/>
      <c r="E38" s="251"/>
      <c r="F38" s="251"/>
      <c r="G38" s="251"/>
      <c r="H38" s="251"/>
      <c r="I38" s="251"/>
      <c r="J38" s="251"/>
      <c r="K38" s="251"/>
      <c r="L38" s="251"/>
      <c r="M38" s="249"/>
    </row>
    <row r="39" spans="1:18">
      <c r="A39" s="207" t="s">
        <v>114</v>
      </c>
      <c r="B39" s="208"/>
      <c r="C39" s="208" t="s">
        <v>0</v>
      </c>
      <c r="D39" s="208" t="s">
        <v>0</v>
      </c>
      <c r="E39" s="256"/>
      <c r="F39" s="209"/>
      <c r="G39" s="209"/>
      <c r="H39" s="209"/>
      <c r="I39" s="209"/>
      <c r="J39" s="209"/>
      <c r="K39" s="209"/>
      <c r="L39" s="209"/>
      <c r="M39" s="252"/>
      <c r="N39" s="229"/>
    </row>
    <row r="40" spans="1:18">
      <c r="A40" s="211" t="s">
        <v>115</v>
      </c>
      <c r="B40" s="230">
        <v>0.13400000000000001</v>
      </c>
      <c r="C40" s="377">
        <v>0.13400000000000001</v>
      </c>
      <c r="D40" s="377">
        <v>0.13400000000000001</v>
      </c>
      <c r="E40" s="231">
        <v>0.13400000000000001</v>
      </c>
      <c r="F40" s="231">
        <v>0.13400000000000001</v>
      </c>
      <c r="G40" s="231">
        <v>0.13400000000000001</v>
      </c>
      <c r="H40" s="231">
        <v>0.13400000000000001</v>
      </c>
      <c r="I40" s="231">
        <v>0.13400000000000001</v>
      </c>
      <c r="J40" s="231">
        <v>0.13400000000000001</v>
      </c>
      <c r="K40" s="231">
        <v>0.13400000000000001</v>
      </c>
      <c r="L40" s="231">
        <v>0.13400000000000001</v>
      </c>
      <c r="M40" s="231">
        <v>0.13400000000000001</v>
      </c>
      <c r="N40" s="232">
        <f>AVERAGE(B40:M40)</f>
        <v>0.13399999999999998</v>
      </c>
    </row>
    <row r="41" spans="1:18">
      <c r="A41" s="211" t="s">
        <v>109</v>
      </c>
      <c r="B41" s="230">
        <v>0.03</v>
      </c>
      <c r="C41" s="377">
        <v>0.03</v>
      </c>
      <c r="D41" s="377">
        <v>0.03</v>
      </c>
      <c r="E41" s="231">
        <v>0.03</v>
      </c>
      <c r="F41" s="231">
        <v>0.03</v>
      </c>
      <c r="G41" s="231">
        <v>0.03</v>
      </c>
      <c r="H41" s="231">
        <v>0.03</v>
      </c>
      <c r="I41" s="231">
        <v>0.03</v>
      </c>
      <c r="J41" s="231">
        <v>0.03</v>
      </c>
      <c r="K41" s="231">
        <v>0.03</v>
      </c>
      <c r="L41" s="231">
        <v>0.03</v>
      </c>
      <c r="M41" s="231">
        <v>0.03</v>
      </c>
      <c r="N41" s="232">
        <f>AVERAGE(B41:M41)</f>
        <v>3.0000000000000009E-2</v>
      </c>
    </row>
    <row r="42" spans="1:18">
      <c r="A42" s="214" t="s">
        <v>110</v>
      </c>
      <c r="B42" s="235">
        <v>0.12</v>
      </c>
      <c r="C42" s="378">
        <v>0.12</v>
      </c>
      <c r="D42" s="378">
        <v>0.12</v>
      </c>
      <c r="E42" s="257">
        <v>0.12</v>
      </c>
      <c r="F42" s="257">
        <v>0.12</v>
      </c>
      <c r="G42" s="257">
        <v>0.12</v>
      </c>
      <c r="H42" s="257">
        <v>0.12</v>
      </c>
      <c r="I42" s="257">
        <v>0.12</v>
      </c>
      <c r="J42" s="257">
        <v>0.12</v>
      </c>
      <c r="K42" s="257">
        <v>0.12</v>
      </c>
      <c r="L42" s="257">
        <v>0.12</v>
      </c>
      <c r="M42" s="257">
        <v>0.12</v>
      </c>
      <c r="N42" s="237">
        <f>AVERAGE(B42:M42)</f>
        <v>0.12000000000000004</v>
      </c>
    </row>
  </sheetData>
  <phoneticPr fontId="3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5EE1-AD57-4370-A50C-95139C772592}">
  <sheetPr>
    <tabColor rgb="FFFFC000"/>
  </sheetPr>
  <dimension ref="A2:N86"/>
  <sheetViews>
    <sheetView topLeftCell="A9" zoomScale="60" zoomScaleNormal="60" workbookViewId="0">
      <selection activeCell="C43" sqref="C43"/>
    </sheetView>
  </sheetViews>
  <sheetFormatPr defaultColWidth="8.7265625" defaultRowHeight="16.5"/>
  <cols>
    <col min="1" max="1" width="13.6328125" style="196" customWidth="1"/>
    <col min="2" max="2" width="14.36328125" style="219" customWidth="1"/>
    <col min="3" max="14" width="13.453125" style="196" customWidth="1"/>
    <col min="15" max="15" width="10.6328125" style="196" bestFit="1" customWidth="1"/>
    <col min="16" max="16384" width="8.7265625" style="196"/>
  </cols>
  <sheetData>
    <row r="2" spans="2:14" ht="24">
      <c r="B2" s="287" t="s">
        <v>84</v>
      </c>
    </row>
    <row r="4" spans="2:14">
      <c r="B4" s="268" t="s">
        <v>130</v>
      </c>
      <c r="I4" s="219"/>
      <c r="J4" s="219"/>
      <c r="K4" s="219"/>
    </row>
    <row r="5" spans="2:14">
      <c r="B5" s="286" t="s">
        <v>46</v>
      </c>
      <c r="C5" s="278" t="s">
        <v>131</v>
      </c>
      <c r="D5" s="278" t="s">
        <v>132</v>
      </c>
      <c r="E5" s="278" t="s">
        <v>133</v>
      </c>
      <c r="F5" s="279" t="s">
        <v>134</v>
      </c>
      <c r="G5" s="279" t="s">
        <v>135</v>
      </c>
      <c r="H5" s="279" t="s">
        <v>136</v>
      </c>
      <c r="I5" s="278" t="s">
        <v>137</v>
      </c>
      <c r="J5" s="278">
        <v>2019</v>
      </c>
      <c r="K5" s="279">
        <v>2018</v>
      </c>
      <c r="L5" s="278">
        <v>2017</v>
      </c>
      <c r="M5" s="278">
        <v>2016</v>
      </c>
      <c r="N5" s="278">
        <v>2015</v>
      </c>
    </row>
    <row r="6" spans="2:14">
      <c r="B6" s="219" t="s">
        <v>85</v>
      </c>
      <c r="C6" s="277">
        <v>27.073367879280141</v>
      </c>
      <c r="D6" s="198">
        <v>27.465482392752893</v>
      </c>
      <c r="E6" s="198">
        <v>26.552126276134651</v>
      </c>
      <c r="F6" s="198">
        <v>28.283012310622997</v>
      </c>
      <c r="G6" s="198">
        <v>28.07581886405573</v>
      </c>
      <c r="H6" s="198">
        <v>28.283416261063437</v>
      </c>
      <c r="I6" s="198">
        <v>26.452770623751231</v>
      </c>
      <c r="J6" s="198">
        <v>27.600559379038685</v>
      </c>
      <c r="K6" s="198">
        <v>28.75</v>
      </c>
      <c r="L6" s="198">
        <v>28.48</v>
      </c>
      <c r="M6" s="198">
        <v>27.988438757167383</v>
      </c>
      <c r="N6" s="198">
        <v>28.53</v>
      </c>
    </row>
    <row r="7" spans="2:14">
      <c r="B7" s="219" t="s">
        <v>86</v>
      </c>
      <c r="C7" s="379">
        <f>'LE02026 cost LV11022026_Origi'!C10</f>
        <v>27.256310679611651</v>
      </c>
      <c r="D7" s="198">
        <v>27.142097027379258</v>
      </c>
      <c r="E7" s="198">
        <v>27.098025650778496</v>
      </c>
      <c r="F7" s="198">
        <v>28.246148563420277</v>
      </c>
      <c r="G7" s="198">
        <v>27.665691785683421</v>
      </c>
      <c r="H7" s="198">
        <v>28.343564307031343</v>
      </c>
      <c r="I7" s="198">
        <v>26.436966761417256</v>
      </c>
      <c r="J7" s="198">
        <v>27.6</v>
      </c>
      <c r="K7" s="198">
        <v>28.75</v>
      </c>
      <c r="L7" s="198">
        <v>28.99</v>
      </c>
      <c r="M7" s="198">
        <v>28.524987387943597</v>
      </c>
      <c r="N7" s="198">
        <v>28.951299716369093</v>
      </c>
    </row>
    <row r="8" spans="2:14">
      <c r="B8" s="219" t="s">
        <v>87</v>
      </c>
      <c r="C8" s="379">
        <f>'LE02026 cost LV11022026_Origi'!D10</f>
        <v>25.742203742203742</v>
      </c>
      <c r="D8" s="198">
        <v>25.506313789700531</v>
      </c>
      <c r="E8" s="198">
        <v>25.15357185376995</v>
      </c>
      <c r="F8" s="198">
        <v>27.272569943814169</v>
      </c>
      <c r="G8" s="198">
        <v>26.223926571025906</v>
      </c>
      <c r="H8" s="198">
        <v>26.636336171301199</v>
      </c>
      <c r="I8" s="198">
        <v>24.428149718865406</v>
      </c>
      <c r="J8" s="198">
        <v>25.985058726695893</v>
      </c>
      <c r="K8" s="198">
        <v>26.75</v>
      </c>
      <c r="L8" s="198">
        <v>27.941922314167673</v>
      </c>
      <c r="M8" s="198">
        <v>27.796807606142593</v>
      </c>
      <c r="N8" s="198">
        <v>26.680910421117847</v>
      </c>
    </row>
    <row r="9" spans="2:14">
      <c r="B9" s="219" t="s">
        <v>88</v>
      </c>
      <c r="C9" s="379" t="e">
        <f>#REF!</f>
        <v>#REF!</v>
      </c>
      <c r="D9" s="198">
        <v>22.363459493286548</v>
      </c>
      <c r="E9" s="198">
        <v>21.636709085960227</v>
      </c>
      <c r="F9" s="198">
        <v>24.33130890634741</v>
      </c>
      <c r="G9" s="198">
        <v>24.772808307879082</v>
      </c>
      <c r="H9" s="198">
        <v>24.116969291172737</v>
      </c>
      <c r="I9" s="198">
        <v>21.491936844577701</v>
      </c>
      <c r="J9" s="198">
        <v>22.72</v>
      </c>
      <c r="K9" s="198">
        <v>24.85</v>
      </c>
      <c r="L9" s="198">
        <v>25.393448505377108</v>
      </c>
      <c r="M9" s="198">
        <v>25.197741244958415</v>
      </c>
      <c r="N9" s="198">
        <v>25.48</v>
      </c>
    </row>
    <row r="10" spans="2:14">
      <c r="B10" s="219" t="s">
        <v>89</v>
      </c>
      <c r="C10" s="379" t="e">
        <f>#REF!</f>
        <v>#REF!</v>
      </c>
      <c r="D10" s="198">
        <v>19.449638274974316</v>
      </c>
      <c r="E10" s="273">
        <v>18.241590967803003</v>
      </c>
      <c r="F10" s="198">
        <v>20.530842212100723</v>
      </c>
      <c r="G10" s="198">
        <v>23.098355596610347</v>
      </c>
      <c r="H10" s="198">
        <v>22.594207746733225</v>
      </c>
      <c r="I10" s="198">
        <v>20.447715582133654</v>
      </c>
      <c r="J10" s="198">
        <v>20.440000000000001</v>
      </c>
      <c r="K10" s="198">
        <v>23.39</v>
      </c>
      <c r="L10" s="198">
        <v>23.453554542220932</v>
      </c>
      <c r="M10" s="198">
        <v>22.082839260638469</v>
      </c>
      <c r="N10" s="198">
        <v>24.298697997446499</v>
      </c>
    </row>
    <row r="11" spans="2:14">
      <c r="B11" s="219" t="s">
        <v>90</v>
      </c>
      <c r="C11" s="379" t="e">
        <f>#REF!</f>
        <v>#REF!</v>
      </c>
      <c r="D11" s="198">
        <v>20.598080779447635</v>
      </c>
      <c r="E11" s="273">
        <v>16.633930718177822</v>
      </c>
      <c r="F11" s="198">
        <v>20.079999999999998</v>
      </c>
      <c r="G11" s="198">
        <v>23.058919233842275</v>
      </c>
      <c r="H11" s="198">
        <v>22.643665168852856</v>
      </c>
      <c r="I11" s="198">
        <v>20.831887395120166</v>
      </c>
      <c r="J11" s="198">
        <v>21.06</v>
      </c>
      <c r="K11" s="198">
        <v>23.75</v>
      </c>
      <c r="L11" s="198">
        <v>24.251453251911084</v>
      </c>
      <c r="M11" s="198">
        <v>20.98448498910366</v>
      </c>
      <c r="N11" s="198">
        <v>22.924381252279407</v>
      </c>
    </row>
    <row r="12" spans="2:14">
      <c r="B12" s="219" t="s">
        <v>91</v>
      </c>
      <c r="C12" s="379" t="e">
        <f>#REF!</f>
        <v>#REF!</v>
      </c>
      <c r="D12" s="198">
        <v>23.384067466140422</v>
      </c>
      <c r="E12" s="273">
        <v>18.040337332814751</v>
      </c>
      <c r="F12" s="198">
        <v>22.568159106166682</v>
      </c>
      <c r="G12" s="198">
        <v>24.122681711889975</v>
      </c>
      <c r="H12" s="198">
        <v>23.921738372036494</v>
      </c>
      <c r="I12" s="198">
        <v>22.260539125394708</v>
      </c>
      <c r="J12" s="198">
        <v>22.05</v>
      </c>
      <c r="K12" s="198">
        <v>24.95</v>
      </c>
      <c r="L12" s="198">
        <v>25.399362510214118</v>
      </c>
      <c r="M12" s="198">
        <v>22.366980862679441</v>
      </c>
      <c r="N12" s="198">
        <v>22.238087285628342</v>
      </c>
    </row>
    <row r="13" spans="2:14">
      <c r="B13" s="219" t="s">
        <v>92</v>
      </c>
      <c r="C13" s="379" t="e">
        <f>#REF!</f>
        <v>#REF!</v>
      </c>
      <c r="D13" s="198">
        <v>24.238562293033219</v>
      </c>
      <c r="E13" s="198">
        <v>21.335160325335114</v>
      </c>
      <c r="F13" s="198">
        <v>24.498753013808248</v>
      </c>
      <c r="G13" s="198">
        <v>24.589269157853401</v>
      </c>
      <c r="H13" s="198">
        <v>24.394910046027025</v>
      </c>
      <c r="I13" s="198">
        <v>23.375192002663006</v>
      </c>
      <c r="J13" s="198">
        <v>22.9</v>
      </c>
      <c r="K13" s="198">
        <v>25.87</v>
      </c>
      <c r="L13" s="198">
        <v>25.874385954098834</v>
      </c>
      <c r="M13" s="198">
        <v>25.135474752815902</v>
      </c>
      <c r="N13" s="198">
        <v>23.60373220724739</v>
      </c>
    </row>
    <row r="14" spans="2:14">
      <c r="B14" s="219" t="s">
        <v>93</v>
      </c>
      <c r="C14" s="379" t="e">
        <f>#REF!</f>
        <v>#REF!</v>
      </c>
      <c r="D14" s="198">
        <v>24.537915452164334</v>
      </c>
      <c r="E14" s="198">
        <v>23.015574781182988</v>
      </c>
      <c r="F14" s="198">
        <v>24.04</v>
      </c>
      <c r="G14" s="198">
        <v>25.249352697120582</v>
      </c>
      <c r="H14" s="198">
        <v>24.676516269029996</v>
      </c>
      <c r="I14" s="198">
        <v>23.848565471455654</v>
      </c>
      <c r="J14" s="198">
        <v>23.22</v>
      </c>
      <c r="K14" s="198">
        <v>26.47</v>
      </c>
      <c r="L14" s="198">
        <v>25.921535020628383</v>
      </c>
      <c r="M14" s="198">
        <v>25.698979422329788</v>
      </c>
      <c r="N14" s="198">
        <v>23.984547356080103</v>
      </c>
    </row>
    <row r="15" spans="2:14">
      <c r="B15" s="219" t="s">
        <v>94</v>
      </c>
      <c r="C15" s="379" t="e">
        <f>#REF!</f>
        <v>#REF!</v>
      </c>
      <c r="D15" s="198">
        <v>24.001490786461797</v>
      </c>
      <c r="E15" s="198">
        <v>23.447746926504482</v>
      </c>
      <c r="F15" s="198">
        <v>23.844146627666298</v>
      </c>
      <c r="G15" s="198">
        <v>25.79135669270396</v>
      </c>
      <c r="H15" s="198">
        <v>24.768643319288909</v>
      </c>
      <c r="I15" s="198">
        <v>24.304353199831883</v>
      </c>
      <c r="J15" s="198">
        <v>24.51</v>
      </c>
      <c r="K15" s="198">
        <v>26.07</v>
      </c>
      <c r="L15" s="198">
        <v>25.911833455050086</v>
      </c>
      <c r="M15" s="198">
        <v>25.764254451451752</v>
      </c>
      <c r="N15" s="198">
        <v>24.596380727336744</v>
      </c>
    </row>
    <row r="16" spans="2:14">
      <c r="B16" s="219" t="s">
        <v>95</v>
      </c>
      <c r="C16" s="379" t="e">
        <f>#REF!</f>
        <v>#REF!</v>
      </c>
      <c r="D16" s="198">
        <v>24.842138573842956</v>
      </c>
      <c r="E16" s="198">
        <v>24.281086302418618</v>
      </c>
      <c r="F16" s="198">
        <v>24.370364339663499</v>
      </c>
      <c r="G16" s="198">
        <v>27.209793589297703</v>
      </c>
      <c r="H16" s="198">
        <v>25.410464826787948</v>
      </c>
      <c r="I16" s="198">
        <v>25.208213933966249</v>
      </c>
      <c r="J16" s="198">
        <v>25.28</v>
      </c>
      <c r="K16" s="198">
        <v>26.428000064485534</v>
      </c>
      <c r="L16" s="198">
        <v>26.88</v>
      </c>
      <c r="M16" s="198">
        <v>25.574763947310679</v>
      </c>
      <c r="N16" s="198">
        <v>25.32706784179053</v>
      </c>
    </row>
    <row r="17" spans="2:14">
      <c r="B17" s="219" t="s">
        <v>96</v>
      </c>
      <c r="C17" s="379" t="e">
        <f>#REF!</f>
        <v>#REF!</v>
      </c>
      <c r="D17" s="198">
        <v>25.807675352800054</v>
      </c>
      <c r="E17" s="198">
        <v>25.663568068153626</v>
      </c>
      <c r="F17" s="198">
        <v>25.544211422650097</v>
      </c>
      <c r="G17" s="198">
        <v>27.303536842524149</v>
      </c>
      <c r="H17" s="198">
        <v>27.09196326350996</v>
      </c>
      <c r="I17" s="198">
        <v>27.464237661896469</v>
      </c>
      <c r="J17" s="274">
        <v>25.97</v>
      </c>
      <c r="K17" s="198">
        <v>27.402525662842265</v>
      </c>
      <c r="L17" s="198">
        <v>28.2</v>
      </c>
      <c r="M17" s="198">
        <v>27.132339294356463</v>
      </c>
      <c r="N17" s="198">
        <v>26.911576049053199</v>
      </c>
    </row>
    <row r="18" spans="2:14">
      <c r="B18" s="219" t="s">
        <v>138</v>
      </c>
      <c r="C18" s="379" t="e">
        <f>#REF!</f>
        <v>#REF!</v>
      </c>
      <c r="D18" s="198">
        <v>23.891103924843048</v>
      </c>
      <c r="E18" s="198">
        <v>22.277681931878387</v>
      </c>
      <c r="F18" s="198">
        <v>24.550107312634236</v>
      </c>
      <c r="G18" s="198">
        <v>25.463697195494738</v>
      </c>
      <c r="H18" s="198">
        <v>25.035660957051327</v>
      </c>
      <c r="I18" s="198">
        <v>23.766044140510655</v>
      </c>
      <c r="J18" s="198">
        <v>23.968277768529443</v>
      </c>
      <c r="K18" s="198">
        <v>26.167983111457318</v>
      </c>
      <c r="L18" s="198">
        <v>26.324424399733857</v>
      </c>
      <c r="M18" s="198">
        <v>25.23</v>
      </c>
      <c r="N18" s="198">
        <v>25.08</v>
      </c>
    </row>
    <row r="19" spans="2:14">
      <c r="C19" s="198"/>
      <c r="D19" s="198" t="e">
        <f>C9-E19</f>
        <v>#REF!</v>
      </c>
      <c r="E19" s="198">
        <f>D9-D10</f>
        <v>2.9138212183122327</v>
      </c>
      <c r="F19" s="198"/>
      <c r="G19" s="198"/>
      <c r="H19" s="198"/>
      <c r="I19" s="198"/>
    </row>
    <row r="20" spans="2:14" ht="43" customHeight="1">
      <c r="D20" s="283"/>
      <c r="E20" s="285" t="s">
        <v>139</v>
      </c>
      <c r="F20" s="282" t="s">
        <v>140</v>
      </c>
      <c r="G20" s="282" t="s">
        <v>141</v>
      </c>
      <c r="H20" s="282" t="s">
        <v>142</v>
      </c>
      <c r="I20" s="281" t="s">
        <v>143</v>
      </c>
      <c r="J20" s="281" t="s">
        <v>144</v>
      </c>
      <c r="K20" s="284" t="s">
        <v>145</v>
      </c>
      <c r="L20" s="281" t="s">
        <v>146</v>
      </c>
      <c r="M20" s="281" t="s">
        <v>140</v>
      </c>
    </row>
    <row r="21" spans="2:14">
      <c r="B21" s="363" t="s">
        <v>147</v>
      </c>
    </row>
    <row r="22" spans="2:14">
      <c r="B22" s="286" t="s">
        <v>46</v>
      </c>
      <c r="C22" s="278">
        <v>2026</v>
      </c>
      <c r="D22" s="278">
        <v>2025</v>
      </c>
      <c r="E22" s="278">
        <v>2024</v>
      </c>
      <c r="F22" s="279">
        <v>2023</v>
      </c>
      <c r="G22" s="279">
        <v>2022</v>
      </c>
      <c r="H22" s="279">
        <v>2021</v>
      </c>
      <c r="I22" s="278">
        <v>2020</v>
      </c>
      <c r="J22" s="278">
        <v>2019</v>
      </c>
      <c r="K22" s="280">
        <v>2018</v>
      </c>
      <c r="L22" s="278">
        <v>2017</v>
      </c>
      <c r="M22" s="278">
        <v>2016</v>
      </c>
      <c r="N22" s="278">
        <v>2015</v>
      </c>
    </row>
    <row r="23" spans="2:14">
      <c r="B23" s="219" t="s">
        <v>85</v>
      </c>
      <c r="C23" s="277">
        <v>2.8182196819088805</v>
      </c>
      <c r="D23" s="198">
        <v>2.3206125487919449</v>
      </c>
      <c r="E23" s="198">
        <v>3.8811186589264675</v>
      </c>
      <c r="F23" s="198">
        <v>3.3707015517321537</v>
      </c>
      <c r="G23" s="198">
        <v>2.8679964457346028</v>
      </c>
      <c r="H23" s="198">
        <v>2.4321248842319592</v>
      </c>
      <c r="I23" s="198">
        <v>2.4349757951596867</v>
      </c>
      <c r="J23" s="198">
        <v>2.7330792581389272</v>
      </c>
      <c r="K23" s="198">
        <v>2.6846274911436994</v>
      </c>
      <c r="L23" s="198">
        <v>1.9640519048067817</v>
      </c>
      <c r="M23" s="198">
        <v>2.383107370633375</v>
      </c>
      <c r="N23" s="198">
        <v>2.6862319091898441</v>
      </c>
    </row>
    <row r="24" spans="2:14">
      <c r="B24" s="219" t="s">
        <v>86</v>
      </c>
      <c r="C24" s="379">
        <f>'LE02026 cost LV11022026_Origi'!C11</f>
        <v>2.8494174757281554</v>
      </c>
      <c r="D24" s="198">
        <v>2.2929551069641172</v>
      </c>
      <c r="E24" s="198">
        <v>3.8121125689560444</v>
      </c>
      <c r="F24" s="198">
        <v>3.5307178038843361</v>
      </c>
      <c r="G24" s="198">
        <v>2.8003391912006732</v>
      </c>
      <c r="H24" s="198">
        <v>2.5347840883808357</v>
      </c>
      <c r="I24" s="198">
        <v>2.3773005462963992</v>
      </c>
      <c r="J24" s="198">
        <v>2.622118842692033</v>
      </c>
      <c r="K24" s="198">
        <v>2.792982809713707</v>
      </c>
      <c r="L24" s="198">
        <v>1.9008148786161443</v>
      </c>
      <c r="M24" s="198">
        <v>2.2986145235183253</v>
      </c>
      <c r="N24" s="198">
        <v>2.5758909357646624</v>
      </c>
    </row>
    <row r="25" spans="2:14">
      <c r="B25" s="219" t="s">
        <v>87</v>
      </c>
      <c r="C25" s="379">
        <f>'LE02026 cost LV11022026_Origi'!D11</f>
        <v>2.90977130977131</v>
      </c>
      <c r="D25" s="198">
        <v>2.0350253415925956</v>
      </c>
      <c r="E25" s="198">
        <v>3.5245399834160107</v>
      </c>
      <c r="F25" s="198">
        <v>3.8271873069909916</v>
      </c>
      <c r="G25" s="198">
        <v>2.902537293748944</v>
      </c>
      <c r="H25" s="198">
        <v>2.4968197539699841</v>
      </c>
      <c r="I25" s="198">
        <v>2.2580927675835545</v>
      </c>
      <c r="J25" s="198">
        <v>2.6008877124747913</v>
      </c>
      <c r="K25" s="198">
        <v>3.081658776247584</v>
      </c>
      <c r="L25" s="198">
        <v>1.8959876193409799</v>
      </c>
      <c r="M25" s="198">
        <v>2.2863870911475881</v>
      </c>
      <c r="N25" s="198">
        <v>2.4125759582648927</v>
      </c>
    </row>
    <row r="26" spans="2:14">
      <c r="B26" s="219" t="s">
        <v>88</v>
      </c>
      <c r="C26" s="379" t="e">
        <f>#REF!</f>
        <v>#REF!</v>
      </c>
      <c r="D26" s="198">
        <v>1.8683628319495535</v>
      </c>
      <c r="E26" s="198">
        <v>3.1336716376562985</v>
      </c>
      <c r="F26" s="198">
        <v>3.9203079402878793</v>
      </c>
      <c r="G26" s="198">
        <v>3.0721751148469387</v>
      </c>
      <c r="H26" s="198">
        <v>2.5831193446336638</v>
      </c>
      <c r="I26" s="198">
        <v>2.0728862491297453</v>
      </c>
      <c r="J26" s="198">
        <v>2.4824864851949733</v>
      </c>
      <c r="K26" s="198">
        <v>3.4087084649086647</v>
      </c>
      <c r="L26" s="198">
        <v>1.7969313329704706</v>
      </c>
      <c r="M26" s="198">
        <v>2.3015141237975825</v>
      </c>
      <c r="N26" s="198">
        <v>2.4720834347217946</v>
      </c>
    </row>
    <row r="27" spans="2:14">
      <c r="B27" s="219" t="s">
        <v>89</v>
      </c>
      <c r="C27" s="379" t="e">
        <f>#REF!</f>
        <v>#REF!</v>
      </c>
      <c r="D27" s="198">
        <v>1.8105822471899711</v>
      </c>
      <c r="E27" s="198">
        <v>2.8330475357771787</v>
      </c>
      <c r="F27" s="198">
        <v>3.591887996690923</v>
      </c>
      <c r="G27" s="198">
        <v>3.2212402254092685</v>
      </c>
      <c r="H27" s="198">
        <v>2.4395852093312507</v>
      </c>
      <c r="I27" s="198">
        <v>2.1191505496304499</v>
      </c>
      <c r="J27" s="198">
        <v>2.2385166436591941</v>
      </c>
      <c r="K27" s="198">
        <v>3.2121688053692101</v>
      </c>
      <c r="L27" s="198">
        <v>1.7619482115311325</v>
      </c>
      <c r="M27" s="198">
        <v>2.1283473210641453</v>
      </c>
      <c r="N27" s="198">
        <v>2.4768338471797908</v>
      </c>
    </row>
    <row r="28" spans="2:14">
      <c r="B28" s="219" t="s">
        <v>90</v>
      </c>
      <c r="C28" s="379" t="e">
        <f>#REF!</f>
        <v>#REF!</v>
      </c>
      <c r="D28" s="198">
        <v>1.9014495776761533</v>
      </c>
      <c r="E28" s="198">
        <v>2.3804216291054838</v>
      </c>
      <c r="F28" s="198">
        <v>3.1777244694362805</v>
      </c>
      <c r="G28" s="198">
        <v>3.1931161996065489</v>
      </c>
      <c r="H28" s="198">
        <v>2.4319136459302149</v>
      </c>
      <c r="I28" s="198">
        <v>2.107685463959724</v>
      </c>
      <c r="J28" s="198">
        <v>2.1460581707455963</v>
      </c>
      <c r="K28" s="198">
        <v>3.060774357664735</v>
      </c>
      <c r="L28" s="198">
        <v>1.7574708532137135</v>
      </c>
      <c r="M28" s="198">
        <v>2.0202375603838023</v>
      </c>
      <c r="N28" s="198">
        <v>2.5179535541292957</v>
      </c>
    </row>
    <row r="29" spans="2:14">
      <c r="B29" s="219" t="s">
        <v>91</v>
      </c>
      <c r="C29" s="379" t="e">
        <f>#REF!</f>
        <v>#REF!</v>
      </c>
      <c r="D29" s="198">
        <v>2.3831165177722</v>
      </c>
      <c r="E29" s="198">
        <v>2.5238319202408857</v>
      </c>
      <c r="F29" s="198">
        <v>3.4243199022431816</v>
      </c>
      <c r="G29" s="198">
        <v>3.3706548330394828</v>
      </c>
      <c r="H29" s="198">
        <v>2.5888142972121839</v>
      </c>
      <c r="I29" s="198">
        <v>2.2176649258282066</v>
      </c>
      <c r="J29" s="198">
        <v>2.302883959323605</v>
      </c>
      <c r="K29" s="198">
        <v>3.0627284873485308</v>
      </c>
      <c r="L29" s="198">
        <v>1.8329102175873808</v>
      </c>
      <c r="M29" s="198">
        <v>1.9109422865840515</v>
      </c>
      <c r="N29" s="198">
        <v>2.5808821560910782</v>
      </c>
    </row>
    <row r="30" spans="2:14">
      <c r="B30" s="219" t="s">
        <v>92</v>
      </c>
      <c r="C30" s="379" t="e">
        <f>#REF!</f>
        <v>#REF!</v>
      </c>
      <c r="D30" s="198">
        <v>2.4913375525875234</v>
      </c>
      <c r="E30" s="198">
        <v>2.7262262796355485</v>
      </c>
      <c r="F30" s="198">
        <v>3.6212039532128832</v>
      </c>
      <c r="G30" s="198">
        <v>3.2971745229818499</v>
      </c>
      <c r="H30" s="198">
        <v>2.6210171903245887</v>
      </c>
      <c r="I30" s="198">
        <v>2.3082710435358194</v>
      </c>
      <c r="J30" s="198">
        <v>2.3741792488712306</v>
      </c>
      <c r="K30" s="198">
        <v>3.0904942976528522</v>
      </c>
      <c r="L30" s="198">
        <v>1.8748759516741269</v>
      </c>
      <c r="M30" s="198">
        <v>1.8615915207982998</v>
      </c>
      <c r="N30" s="198">
        <v>2.574538910594963</v>
      </c>
    </row>
    <row r="31" spans="2:14">
      <c r="B31" s="219" t="s">
        <v>93</v>
      </c>
      <c r="C31" s="379" t="e">
        <f>#REF!</f>
        <v>#REF!</v>
      </c>
      <c r="D31" s="198">
        <v>2.4337318929429248</v>
      </c>
      <c r="E31" s="198">
        <v>2.8448842576507145</v>
      </c>
      <c r="F31" s="198">
        <v>3.5944676863480063</v>
      </c>
      <c r="G31" s="198">
        <v>3.3406940670536227</v>
      </c>
      <c r="H31" s="198">
        <v>2.7038312167363654</v>
      </c>
      <c r="I31" s="198">
        <v>2.322226650708914</v>
      </c>
      <c r="J31" s="198">
        <v>2.3502100734783467</v>
      </c>
      <c r="K31" s="198">
        <v>3.206734522415545</v>
      </c>
      <c r="L31" s="198">
        <v>2.0527029002806749</v>
      </c>
      <c r="M31" s="198">
        <v>1.7232698588671218</v>
      </c>
      <c r="N31" s="198">
        <v>2.5489263801689876</v>
      </c>
    </row>
    <row r="32" spans="2:14">
      <c r="B32" s="219" t="s">
        <v>94</v>
      </c>
      <c r="C32" s="379" t="e">
        <f>#REF!</f>
        <v>#REF!</v>
      </c>
      <c r="D32" s="198">
        <v>2.395528261184813</v>
      </c>
      <c r="E32" s="198">
        <v>2.573102403494647</v>
      </c>
      <c r="F32" s="198">
        <v>3.5431680276785751</v>
      </c>
      <c r="G32" s="198">
        <v>3.2375011832089591</v>
      </c>
      <c r="H32" s="198">
        <v>2.6903686759145802</v>
      </c>
      <c r="I32" s="198">
        <v>2.3254089888058864</v>
      </c>
      <c r="J32" s="198">
        <v>2.3754588264826619</v>
      </c>
      <c r="K32" s="198">
        <v>3.1382285010091424</v>
      </c>
      <c r="L32" s="198">
        <v>2.2131488645998201</v>
      </c>
      <c r="M32" s="198">
        <v>1.6437254520924651</v>
      </c>
      <c r="N32" s="198">
        <v>2.4681458504118465</v>
      </c>
    </row>
    <row r="33" spans="2:14">
      <c r="B33" s="219" t="s">
        <v>95</v>
      </c>
      <c r="C33" s="379" t="e">
        <f>#REF!</f>
        <v>#REF!</v>
      </c>
      <c r="D33" s="198">
        <v>2.5972745030458975</v>
      </c>
      <c r="E33" s="198">
        <v>2.5105694795588498</v>
      </c>
      <c r="F33" s="198">
        <v>3.8483626767151033</v>
      </c>
      <c r="G33" s="198">
        <v>3.2710718167449588</v>
      </c>
      <c r="H33" s="198">
        <v>2.8612413158062489</v>
      </c>
      <c r="I33" s="198">
        <v>2.3976659225140713</v>
      </c>
      <c r="J33" s="198">
        <v>2.4911511072853902</v>
      </c>
      <c r="K33" s="198">
        <v>3.0520859030672747</v>
      </c>
      <c r="L33" s="198">
        <v>2.41943257213393</v>
      </c>
      <c r="M33" s="198">
        <v>1.8990576004884108</v>
      </c>
      <c r="N33" s="198">
        <v>2.5117688581746549</v>
      </c>
    </row>
    <row r="34" spans="2:14">
      <c r="B34" s="219" t="s">
        <v>96</v>
      </c>
      <c r="C34" s="379" t="e">
        <f>#REF!</f>
        <v>#REF!</v>
      </c>
      <c r="D34" s="198">
        <v>2.6599124818696804</v>
      </c>
      <c r="E34" s="198">
        <v>2.3272460851108834</v>
      </c>
      <c r="F34" s="198">
        <v>3.8269273747174717</v>
      </c>
      <c r="G34" s="198">
        <v>3.219784255437522</v>
      </c>
      <c r="H34" s="198">
        <v>2.835048863268836</v>
      </c>
      <c r="I34" s="198">
        <v>2.4806184562688167</v>
      </c>
      <c r="J34" s="274">
        <v>2.4320355774575306</v>
      </c>
      <c r="K34" s="198">
        <v>2.9205168557467891</v>
      </c>
      <c r="L34" s="198">
        <v>2.5506959039802259</v>
      </c>
      <c r="M34" s="198">
        <v>2.0687512527848675</v>
      </c>
      <c r="N34" s="198">
        <v>2.4406259670227657</v>
      </c>
    </row>
    <row r="35" spans="2:14">
      <c r="B35" s="219" t="s">
        <v>138</v>
      </c>
      <c r="C35" s="379" t="e">
        <f>#REF!</f>
        <v>#REF!</v>
      </c>
      <c r="D35" s="198">
        <v>2.2460447982145135</v>
      </c>
      <c r="E35" s="198">
        <v>2.8880698957029032</v>
      </c>
      <c r="F35" s="198">
        <v>3.6135814868923619</v>
      </c>
      <c r="G35" s="198">
        <v>3.1609713046752304</v>
      </c>
      <c r="H35" s="198">
        <v>2.5957875043841683</v>
      </c>
      <c r="I35" s="198">
        <v>2.2809290388105108</v>
      </c>
      <c r="J35" s="198">
        <v>2.4192096666543694</v>
      </c>
      <c r="K35" s="198">
        <v>3.0572651399490929</v>
      </c>
      <c r="L35" s="198">
        <v>1.9961104519871329</v>
      </c>
      <c r="M35" s="198">
        <v>2.0306835110961825</v>
      </c>
      <c r="N35" s="198">
        <v>2.5222971605239177</v>
      </c>
    </row>
    <row r="38" spans="2:14">
      <c r="B38" s="200" t="s">
        <v>148</v>
      </c>
    </row>
    <row r="39" spans="2:14">
      <c r="B39" s="286" t="s">
        <v>46</v>
      </c>
      <c r="C39" s="278">
        <v>2026</v>
      </c>
      <c r="D39" s="278">
        <v>2025</v>
      </c>
      <c r="E39" s="278">
        <v>2024</v>
      </c>
      <c r="F39" s="279">
        <v>2023</v>
      </c>
      <c r="G39" s="279">
        <v>2022</v>
      </c>
      <c r="H39" s="279">
        <v>2021</v>
      </c>
      <c r="I39" s="278">
        <v>2020</v>
      </c>
      <c r="J39" s="278">
        <v>2019</v>
      </c>
      <c r="K39" s="280">
        <v>2018</v>
      </c>
      <c r="L39" s="278">
        <v>2017</v>
      </c>
      <c r="M39" s="278">
        <v>2016</v>
      </c>
      <c r="N39" s="278">
        <v>2015</v>
      </c>
    </row>
    <row r="40" spans="2:14">
      <c r="B40" s="219" t="s">
        <v>85</v>
      </c>
      <c r="C40" s="277">
        <v>10.41</v>
      </c>
      <c r="D40" s="198">
        <v>8.4491963971631066</v>
      </c>
      <c r="E40" s="198">
        <v>14.616978763071268</v>
      </c>
      <c r="F40" s="198">
        <v>11.917760084084573</v>
      </c>
      <c r="G40" s="198">
        <v>10.215183605584434</v>
      </c>
      <c r="H40" s="198">
        <v>8.5991199287342148</v>
      </c>
      <c r="I40" s="198">
        <v>9.1869999999999994</v>
      </c>
      <c r="J40" s="198">
        <v>9.9022603875723298</v>
      </c>
      <c r="K40" s="198">
        <v>9.3393592676495558</v>
      </c>
      <c r="L40" s="198">
        <v>6.8955851336071659</v>
      </c>
      <c r="M40" s="198">
        <v>8.5146134491803327</v>
      </c>
      <c r="N40" s="198">
        <v>9.4138310485642673</v>
      </c>
    </row>
    <row r="41" spans="2:14">
      <c r="B41" s="219" t="s">
        <v>86</v>
      </c>
      <c r="C41" s="379">
        <f>'LE02026 cost LV11022026_Origi'!C12</f>
        <v>10.45415687112631</v>
      </c>
      <c r="D41" s="198">
        <v>8.4479659204339548</v>
      </c>
      <c r="E41" s="198">
        <v>14.067860950771987</v>
      </c>
      <c r="F41" s="198">
        <v>12.499820270919114</v>
      </c>
      <c r="G41" s="198">
        <v>10.122064587771511</v>
      </c>
      <c r="H41" s="198">
        <v>8.943067501753891</v>
      </c>
      <c r="I41" s="198">
        <v>8.992334740027319</v>
      </c>
      <c r="J41" s="198">
        <v>9.5019659286577394</v>
      </c>
      <c r="K41" s="198">
        <v>9.716073020256232</v>
      </c>
      <c r="L41" s="198">
        <v>6.5577669447421201</v>
      </c>
      <c r="M41" s="198">
        <v>8.058249044099</v>
      </c>
      <c r="N41" s="198">
        <v>8.897323992360354</v>
      </c>
    </row>
    <row r="42" spans="2:14">
      <c r="B42" s="219" t="s">
        <v>87</v>
      </c>
      <c r="C42" s="379">
        <f>'LE02026 cost LV11022026_Origi'!D12</f>
        <v>11.303505088031015</v>
      </c>
      <c r="D42" s="198">
        <v>7.9785160583037307</v>
      </c>
      <c r="E42" s="198">
        <v>14.012085456116891</v>
      </c>
      <c r="F42" s="198">
        <v>14.03310107876011</v>
      </c>
      <c r="G42" s="198">
        <v>11.068278756377687</v>
      </c>
      <c r="H42" s="198">
        <v>9.3737357041623994</v>
      </c>
      <c r="I42" s="198">
        <v>9.2438141798339792</v>
      </c>
      <c r="J42" s="198">
        <v>10.009166189810282</v>
      </c>
      <c r="K42" s="198">
        <v>11.519521840246675</v>
      </c>
      <c r="L42" s="198">
        <v>6.7854587741790349</v>
      </c>
      <c r="M42" s="198">
        <v>8.2253585503190578</v>
      </c>
      <c r="N42" s="198">
        <v>9.0423299662044041</v>
      </c>
    </row>
    <row r="43" spans="2:14">
      <c r="B43" s="219" t="s">
        <v>88</v>
      </c>
      <c r="C43" s="379" t="e">
        <f>#REF!</f>
        <v>#REF!</v>
      </c>
      <c r="D43" s="198">
        <v>8.354534022387865</v>
      </c>
      <c r="E43" s="198">
        <v>14.483125068634845</v>
      </c>
      <c r="F43" s="198">
        <v>16.112195013335974</v>
      </c>
      <c r="G43" s="198">
        <v>12.401400263811924</v>
      </c>
      <c r="H43" s="198">
        <v>10.710795844397969</v>
      </c>
      <c r="I43" s="198">
        <v>9.644948541027949</v>
      </c>
      <c r="J43" s="198">
        <v>10.926436994696186</v>
      </c>
      <c r="K43" s="198">
        <v>13.714599489769268</v>
      </c>
      <c r="L43" s="198">
        <v>7.0763580322301136</v>
      </c>
      <c r="M43" s="198">
        <v>9.1338112469032176</v>
      </c>
      <c r="N43" s="198">
        <v>9.7023997745152641</v>
      </c>
    </row>
    <row r="44" spans="2:14">
      <c r="B44" s="219" t="s">
        <v>89</v>
      </c>
      <c r="C44" s="379" t="e">
        <f>#REF!</f>
        <v>#REF!</v>
      </c>
      <c r="D44" s="198">
        <v>9.309079282567593</v>
      </c>
      <c r="E44" s="198">
        <v>15.530704206544261</v>
      </c>
      <c r="F44" s="198">
        <v>17.495083541063362</v>
      </c>
      <c r="G44" s="198">
        <v>13.945755627218681</v>
      </c>
      <c r="H44" s="198">
        <v>10.797392131104827</v>
      </c>
      <c r="I44" s="198">
        <v>10.363752083299094</v>
      </c>
      <c r="J44" s="198">
        <v>10.953312142027666</v>
      </c>
      <c r="K44" s="198">
        <v>13.73571747481766</v>
      </c>
      <c r="L44" s="198">
        <v>7.512499686814146</v>
      </c>
      <c r="M44" s="198">
        <v>9.6380148220243385</v>
      </c>
      <c r="N44" s="198">
        <v>10.193278040823738</v>
      </c>
    </row>
    <row r="45" spans="2:14">
      <c r="B45" s="219" t="s">
        <v>90</v>
      </c>
      <c r="C45" s="379" t="e">
        <f>#REF!</f>
        <v>#REF!</v>
      </c>
      <c r="D45" s="198">
        <v>9.2311977899095474</v>
      </c>
      <c r="E45" s="198">
        <v>14.310638113360191</v>
      </c>
      <c r="F45" s="198">
        <v>15.825321062929683</v>
      </c>
      <c r="G45" s="198">
        <v>13.847640330515546</v>
      </c>
      <c r="H45" s="198">
        <v>10.73992937007122</v>
      </c>
      <c r="I45" s="198">
        <v>10.11759243885624</v>
      </c>
      <c r="J45" s="198">
        <v>10.190209737633412</v>
      </c>
      <c r="K45" s="198">
        <v>12.886077555290449</v>
      </c>
      <c r="L45" s="198">
        <v>7.2468681977861253</v>
      </c>
      <c r="M45" s="198">
        <v>9.6272915986874334</v>
      </c>
      <c r="N45" s="198">
        <v>10.98373616465191</v>
      </c>
    </row>
    <row r="46" spans="2:14">
      <c r="B46" s="219" t="s">
        <v>91</v>
      </c>
      <c r="C46" s="379" t="e">
        <f>#REF!</f>
        <v>#REF!</v>
      </c>
      <c r="D46" s="198">
        <v>10.191197580245166</v>
      </c>
      <c r="E46" s="198">
        <v>13.9899375143619</v>
      </c>
      <c r="F46" s="198">
        <v>15.173235380583153</v>
      </c>
      <c r="G46" s="198">
        <v>13.972968981214473</v>
      </c>
      <c r="H46" s="198">
        <v>10.822015762192262</v>
      </c>
      <c r="I46" s="198">
        <v>9.9623145393559049</v>
      </c>
      <c r="J46" s="198">
        <v>10.444510169498148</v>
      </c>
      <c r="K46" s="198">
        <v>12.275767379489638</v>
      </c>
      <c r="L46" s="198">
        <v>7.2163630754523584</v>
      </c>
      <c r="M46" s="198">
        <v>8.5435861832052868</v>
      </c>
      <c r="N46" s="198">
        <v>11.605684081287905</v>
      </c>
    </row>
    <row r="47" spans="2:14">
      <c r="B47" s="219" t="s">
        <v>92</v>
      </c>
      <c r="C47" s="379" t="e">
        <f>#REF!</f>
        <v>#REF!</v>
      </c>
      <c r="D47" s="198">
        <v>10.278404809940399</v>
      </c>
      <c r="E47" s="198">
        <v>12.778091366851388</v>
      </c>
      <c r="F47" s="198">
        <v>14.7811766222218</v>
      </c>
      <c r="G47" s="198">
        <v>13.408997647775914</v>
      </c>
      <c r="H47" s="198">
        <v>10.744115003414205</v>
      </c>
      <c r="I47" s="198">
        <v>9.8748752235825528</v>
      </c>
      <c r="J47" s="198">
        <v>10.366079100391245</v>
      </c>
      <c r="K47" s="198">
        <v>11.948069118850208</v>
      </c>
      <c r="L47" s="198">
        <v>7.2460693560038774</v>
      </c>
      <c r="M47" s="198">
        <v>7.406231786370963</v>
      </c>
      <c r="N47" s="198">
        <v>10.907338246298464</v>
      </c>
    </row>
    <row r="48" spans="2:14">
      <c r="B48" s="219" t="s">
        <v>93</v>
      </c>
      <c r="C48" s="379" t="e">
        <f>#REF!</f>
        <v>#REF!</v>
      </c>
      <c r="D48" s="198">
        <v>9.9182503814856879</v>
      </c>
      <c r="E48" s="198">
        <v>12.360691769369268</v>
      </c>
      <c r="F48" s="198">
        <v>14.952028645374401</v>
      </c>
      <c r="G48" s="198">
        <v>13.230810734544466</v>
      </c>
      <c r="H48" s="198">
        <v>10.957102644710755</v>
      </c>
      <c r="I48" s="198">
        <v>9.7373850577653691</v>
      </c>
      <c r="J48" s="198">
        <v>10.121432040066598</v>
      </c>
      <c r="K48" s="198">
        <v>12.116473802335436</v>
      </c>
      <c r="L48" s="198">
        <v>7.9189095038049722</v>
      </c>
      <c r="M48" s="198">
        <v>6.7055964773829748</v>
      </c>
      <c r="N48" s="198">
        <v>10.627369123657164</v>
      </c>
    </row>
    <row r="49" spans="1:14">
      <c r="B49" s="219" t="s">
        <v>94</v>
      </c>
      <c r="C49" s="379" t="e">
        <f>#REF!</f>
        <v>#REF!</v>
      </c>
      <c r="D49" s="198">
        <v>9.9807477897832371</v>
      </c>
      <c r="E49" s="198">
        <v>10.973772497459471</v>
      </c>
      <c r="F49" s="198">
        <v>14.859697363072943</v>
      </c>
      <c r="G49" s="198">
        <v>12.552659488924078</v>
      </c>
      <c r="H49" s="198">
        <v>10.861994503426919</v>
      </c>
      <c r="I49" s="198">
        <v>9.5678702892697096</v>
      </c>
      <c r="J49" s="198">
        <v>9.6929290986622902</v>
      </c>
      <c r="K49" s="198">
        <v>12.039455851306597</v>
      </c>
      <c r="L49" s="198">
        <v>8.5410739785705463</v>
      </c>
      <c r="M49" s="198">
        <v>6.3798681044304208</v>
      </c>
      <c r="N49" s="198">
        <v>10.034589551090809</v>
      </c>
    </row>
    <row r="50" spans="1:14">
      <c r="B50" s="219" t="s">
        <v>95</v>
      </c>
      <c r="C50" s="379" t="e">
        <f>#REF!</f>
        <v>#REF!</v>
      </c>
      <c r="D50" s="198">
        <v>10.45511639557734</v>
      </c>
      <c r="E50" s="198">
        <v>10.339609390988302</v>
      </c>
      <c r="F50" s="198">
        <v>15.791157748313914</v>
      </c>
      <c r="G50" s="198">
        <v>12.021670822345207</v>
      </c>
      <c r="H50" s="198">
        <v>11.260090420659687</v>
      </c>
      <c r="I50" s="198">
        <v>9.5114470576726955</v>
      </c>
      <c r="J50" s="198">
        <v>9.85</v>
      </c>
      <c r="K50" s="198">
        <v>11.548682819812491</v>
      </c>
      <c r="L50" s="198">
        <v>9.0002824104138686</v>
      </c>
      <c r="M50" s="198">
        <v>7.4255136993673281</v>
      </c>
      <c r="N50" s="198">
        <v>9.9173298459371999</v>
      </c>
    </row>
    <row r="51" spans="1:14">
      <c r="B51" s="219" t="s">
        <v>96</v>
      </c>
      <c r="C51" s="379" t="e">
        <f>#REF!</f>
        <v>#REF!</v>
      </c>
      <c r="D51" s="198">
        <v>10.306672125667019</v>
      </c>
      <c r="E51" s="198">
        <v>9.0682873049083312</v>
      </c>
      <c r="F51" s="198">
        <v>14.981583543127616</v>
      </c>
      <c r="G51" s="198">
        <v>11.792553741326431</v>
      </c>
      <c r="H51" s="198">
        <v>10.46453826802338</v>
      </c>
      <c r="I51" s="198">
        <v>9.0321766320511969</v>
      </c>
      <c r="J51" s="274">
        <v>9.36</v>
      </c>
      <c r="K51" s="198">
        <v>10.657838228784145</v>
      </c>
      <c r="L51" s="198">
        <v>9.0444190394612622</v>
      </c>
      <c r="M51" s="198">
        <v>7.6246696989196519</v>
      </c>
      <c r="N51" s="198">
        <v>9.0690562428174921</v>
      </c>
    </row>
    <row r="52" spans="1:14">
      <c r="B52" s="219" t="s">
        <v>138</v>
      </c>
      <c r="C52" s="379" t="e">
        <f>#REF!</f>
        <v>#REF!</v>
      </c>
      <c r="D52" s="198">
        <v>9.401176292565431</v>
      </c>
      <c r="E52" s="198">
        <v>12.963960543714387</v>
      </c>
      <c r="F52" s="198">
        <v>14.719208518623065</v>
      </c>
      <c r="G52" s="198">
        <v>12.413638445380576</v>
      </c>
      <c r="H52" s="198">
        <v>10.368360191637207</v>
      </c>
      <c r="I52" s="198">
        <v>9.5974282691940722</v>
      </c>
      <c r="J52" s="198">
        <v>10.093381301808895</v>
      </c>
      <c r="K52" s="198">
        <v>11.683228038352365</v>
      </c>
      <c r="L52" s="198">
        <v>7.58</v>
      </c>
      <c r="M52" s="198">
        <v>8.0500000000000007</v>
      </c>
      <c r="N52" s="198">
        <v>10.055093569184635</v>
      </c>
    </row>
    <row r="53" spans="1:14"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</row>
    <row r="54" spans="1:14"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</row>
    <row r="55" spans="1:14">
      <c r="B55" s="269" t="s">
        <v>149</v>
      </c>
      <c r="C55" s="197"/>
      <c r="D55" s="197"/>
      <c r="E55" s="198"/>
      <c r="F55" s="198"/>
      <c r="G55" s="198"/>
      <c r="H55" s="198"/>
      <c r="I55" s="198"/>
      <c r="J55" s="198"/>
      <c r="K55" s="198"/>
      <c r="L55" s="198"/>
      <c r="M55" s="198"/>
      <c r="N55" s="198"/>
    </row>
    <row r="56" spans="1:14">
      <c r="B56" s="286" t="s">
        <v>46</v>
      </c>
      <c r="C56" s="278">
        <v>2026</v>
      </c>
      <c r="D56" s="278">
        <v>2025</v>
      </c>
      <c r="E56" s="278">
        <v>2024</v>
      </c>
      <c r="F56" s="279">
        <v>2023</v>
      </c>
      <c r="G56" s="279">
        <v>2022</v>
      </c>
      <c r="H56" s="279">
        <v>2021</v>
      </c>
      <c r="I56" s="278">
        <v>2020</v>
      </c>
      <c r="J56" s="278">
        <v>2019</v>
      </c>
      <c r="K56" s="280">
        <v>2018</v>
      </c>
      <c r="L56" s="278">
        <v>2017</v>
      </c>
      <c r="M56" s="278">
        <v>2016</v>
      </c>
      <c r="N56" s="278">
        <v>2015</v>
      </c>
    </row>
    <row r="57" spans="1:14">
      <c r="B57" s="219" t="s">
        <v>85</v>
      </c>
      <c r="C57" s="198">
        <v>16.822053320540515</v>
      </c>
      <c r="D57" s="198">
        <v>46.744450532343741</v>
      </c>
      <c r="E57" s="198">
        <v>47.328134807182877</v>
      </c>
      <c r="F57" s="198">
        <v>49.313039342257255</v>
      </c>
      <c r="G57" s="198">
        <v>55.328108320968042</v>
      </c>
      <c r="H57" s="198">
        <v>53.856642370106812</v>
      </c>
      <c r="I57" s="198">
        <v>51.082904100831769</v>
      </c>
      <c r="J57" s="198">
        <v>46.366717686997617</v>
      </c>
      <c r="K57" s="198">
        <v>57.38295971478896</v>
      </c>
      <c r="L57" s="198">
        <v>67.816416925831689</v>
      </c>
      <c r="M57" s="198">
        <v>76.396045795362099</v>
      </c>
      <c r="N57" s="197">
        <v>95.089746984497594</v>
      </c>
    </row>
    <row r="58" spans="1:14">
      <c r="B58" s="219" t="s">
        <v>86</v>
      </c>
      <c r="C58" s="198">
        <v>17.011249248983862</v>
      </c>
      <c r="D58" s="198">
        <v>43.641985447283552</v>
      </c>
      <c r="E58" s="198">
        <v>46.875753575521628</v>
      </c>
      <c r="F58" s="198">
        <v>45.158937895415548</v>
      </c>
      <c r="G58" s="198">
        <v>53.335284984809164</v>
      </c>
      <c r="H58" s="198">
        <v>40.956231539376269</v>
      </c>
      <c r="I58" s="198">
        <v>49.407956829260165</v>
      </c>
      <c r="J58" s="198">
        <v>36.770519998953375</v>
      </c>
      <c r="K58" s="198">
        <v>50.488072207367253</v>
      </c>
      <c r="L58" s="198">
        <v>69.661982590062195</v>
      </c>
      <c r="M58" s="198">
        <v>75.840107983295482</v>
      </c>
      <c r="N58" s="197">
        <v>76.508449158344277</v>
      </c>
    </row>
    <row r="59" spans="1:14">
      <c r="B59" s="219" t="s">
        <v>87</v>
      </c>
      <c r="C59" s="198"/>
      <c r="D59" s="198">
        <v>43.948484093564616</v>
      </c>
      <c r="E59" s="198">
        <v>50.174102791638177</v>
      </c>
      <c r="F59" s="198">
        <v>32.55234056906064</v>
      </c>
      <c r="G59" s="198">
        <v>36.825521250773299</v>
      </c>
      <c r="H59" s="198">
        <v>48.238212899250669</v>
      </c>
      <c r="I59" s="198">
        <v>43.546181972579923</v>
      </c>
      <c r="J59" s="198">
        <v>29.653184909039794</v>
      </c>
      <c r="K59" s="198">
        <v>26.785754853102734</v>
      </c>
      <c r="L59" s="198">
        <v>46.375782367224744</v>
      </c>
      <c r="M59" s="198">
        <v>70.563534019140945</v>
      </c>
      <c r="N59" s="197">
        <v>85.958964732229234</v>
      </c>
    </row>
    <row r="60" spans="1:14">
      <c r="A60" s="640" t="s">
        <v>150</v>
      </c>
      <c r="B60" s="364" t="s">
        <v>88</v>
      </c>
      <c r="C60" s="198"/>
      <c r="D60" s="198">
        <v>48.81318211387272</v>
      </c>
      <c r="E60" s="198">
        <v>46.894102691751606</v>
      </c>
      <c r="F60" s="198">
        <v>23.768885255768513</v>
      </c>
      <c r="G60" s="198">
        <v>48.778403722722771</v>
      </c>
      <c r="H60" s="198">
        <v>35.155245233576146</v>
      </c>
      <c r="I60" s="198">
        <v>38.391769102651828</v>
      </c>
      <c r="J60" s="198">
        <v>31.669496216279359</v>
      </c>
      <c r="K60" s="198">
        <v>11.006388497597891</v>
      </c>
      <c r="L60" s="198">
        <v>43.391664832703228</v>
      </c>
      <c r="M60" s="198">
        <v>63.589942772728271</v>
      </c>
      <c r="N60" s="197">
        <v>50.515011702708435</v>
      </c>
    </row>
    <row r="61" spans="1:14">
      <c r="A61" s="640"/>
      <c r="B61" s="364" t="s">
        <v>89</v>
      </c>
      <c r="C61" s="198"/>
      <c r="D61" s="198">
        <v>29.817966067850634</v>
      </c>
      <c r="E61" s="198">
        <v>18.336851726592741</v>
      </c>
      <c r="F61" s="198">
        <v>14.853417773512295</v>
      </c>
      <c r="G61" s="198">
        <v>24.402907527217035</v>
      </c>
      <c r="H61" s="198">
        <v>27.418823198369651</v>
      </c>
      <c r="I61" s="198">
        <v>12.597807366381788</v>
      </c>
      <c r="J61" s="198">
        <v>11.838502853464073</v>
      </c>
      <c r="K61" s="198">
        <v>4.3930508792700556</v>
      </c>
      <c r="L61" s="198">
        <v>14.919659546667152</v>
      </c>
      <c r="M61" s="198">
        <v>27.324054243693048</v>
      </c>
      <c r="N61" s="197">
        <v>28.289829949667638</v>
      </c>
    </row>
    <row r="62" spans="1:14">
      <c r="A62" s="640"/>
      <c r="B62" s="364" t="s">
        <v>90</v>
      </c>
      <c r="C62" s="198"/>
      <c r="D62" s="198">
        <v>39.880989692521496</v>
      </c>
      <c r="E62" s="198">
        <v>23.521755220908005</v>
      </c>
      <c r="F62" s="198">
        <v>45.634389923107605</v>
      </c>
      <c r="G62" s="198">
        <v>44.07268532604472</v>
      </c>
      <c r="H62" s="198">
        <v>33.174332331635874</v>
      </c>
      <c r="I62" s="198">
        <v>18.039191939854025</v>
      </c>
      <c r="J62" s="198">
        <v>7.4314477026502663</v>
      </c>
      <c r="K62" s="198">
        <v>25.576839275779019</v>
      </c>
      <c r="L62" s="198">
        <v>21.952310810021249</v>
      </c>
      <c r="M62" s="198">
        <v>12.778572484423684</v>
      </c>
      <c r="N62" s="197">
        <v>24.452271958867161</v>
      </c>
    </row>
    <row r="63" spans="1:14">
      <c r="A63" s="640"/>
      <c r="B63" s="364" t="s">
        <v>91</v>
      </c>
      <c r="C63" s="198"/>
      <c r="D63" s="198">
        <v>8.6936121739213466</v>
      </c>
      <c r="E63" s="198">
        <v>25.953046220860209</v>
      </c>
      <c r="F63" s="198">
        <v>29.851016756894406</v>
      </c>
      <c r="G63" s="198">
        <v>14.311192740190611</v>
      </c>
      <c r="H63" s="198">
        <v>12.299145991670583</v>
      </c>
      <c r="I63" s="198">
        <v>18.530378134263927</v>
      </c>
      <c r="J63" s="198">
        <v>7.223447746381952</v>
      </c>
      <c r="K63" s="198">
        <v>16.992184654624268</v>
      </c>
      <c r="L63" s="198">
        <v>16.896658414591833</v>
      </c>
      <c r="M63" s="198">
        <v>18.979722873467548</v>
      </c>
      <c r="N63" s="197">
        <v>9.6649776638217517</v>
      </c>
    </row>
    <row r="64" spans="1:14">
      <c r="A64" s="640"/>
      <c r="B64" s="364" t="s">
        <v>92</v>
      </c>
      <c r="C64" s="198"/>
      <c r="D64" s="198">
        <v>2.9182525069921774</v>
      </c>
      <c r="E64" s="198">
        <v>17.461098125268329</v>
      </c>
      <c r="F64" s="198">
        <v>15.503981318925067</v>
      </c>
      <c r="G64" s="198">
        <v>16.864037811366344</v>
      </c>
      <c r="H64" s="198">
        <v>13.325462216197289</v>
      </c>
      <c r="I64" s="198">
        <v>17.351240503399229</v>
      </c>
      <c r="J64" s="198">
        <v>6.9412066245443187</v>
      </c>
      <c r="K64" s="198">
        <v>9.8333697655795138</v>
      </c>
      <c r="L64" s="198">
        <v>7.2065017671445712</v>
      </c>
      <c r="M64" s="198">
        <v>13.590361323449354</v>
      </c>
      <c r="N64" s="197">
        <v>3.8744704878764891</v>
      </c>
    </row>
    <row r="65" spans="1:14">
      <c r="A65" s="640"/>
      <c r="B65" s="364" t="s">
        <v>93</v>
      </c>
      <c r="C65" s="198"/>
      <c r="D65" s="198">
        <v>11.48807218952358</v>
      </c>
      <c r="E65" s="198">
        <v>28.847277085405377</v>
      </c>
      <c r="F65" s="198">
        <v>36.689825796813921</v>
      </c>
      <c r="G65" s="198">
        <v>27.468099247581019</v>
      </c>
      <c r="H65" s="198">
        <v>20.798471412273518</v>
      </c>
      <c r="I65" s="198">
        <v>25.467665546268382</v>
      </c>
      <c r="J65" s="198">
        <v>21.629620261846991</v>
      </c>
      <c r="K65" s="198">
        <v>18.156092939442864</v>
      </c>
      <c r="L65" s="198">
        <v>11.514729225522538</v>
      </c>
      <c r="M65" s="198">
        <v>15.666816483190733</v>
      </c>
      <c r="N65" s="197">
        <v>13.642450255039215</v>
      </c>
    </row>
    <row r="66" spans="1:14">
      <c r="B66" s="219" t="s">
        <v>94</v>
      </c>
      <c r="C66" s="198"/>
      <c r="D66" s="198">
        <v>27.485729296990431</v>
      </c>
      <c r="E66" s="198">
        <v>37.77469556196889</v>
      </c>
      <c r="F66" s="198">
        <v>41.868639775062711</v>
      </c>
      <c r="G66" s="198">
        <v>41.19554593810458</v>
      </c>
      <c r="H66" s="198">
        <v>39.138148626245815</v>
      </c>
      <c r="I66" s="198">
        <v>37.247378252745911</v>
      </c>
      <c r="J66" s="198">
        <v>39.563257747504068</v>
      </c>
      <c r="K66" s="198">
        <v>37.631226403311842</v>
      </c>
      <c r="L66" s="198">
        <v>21.00428221668129</v>
      </c>
      <c r="M66" s="198">
        <v>15.584259279916305</v>
      </c>
      <c r="N66" s="197">
        <v>32.136982365793934</v>
      </c>
    </row>
    <row r="67" spans="1:14">
      <c r="B67" s="219" t="s">
        <v>95</v>
      </c>
      <c r="C67" s="198"/>
      <c r="D67" s="198">
        <v>10.4747618210803</v>
      </c>
      <c r="E67" s="198">
        <v>41.426021945680361</v>
      </c>
      <c r="F67" s="198">
        <v>39.620466226689736</v>
      </c>
      <c r="G67" s="198">
        <v>39.718051146947694</v>
      </c>
      <c r="H67" s="198">
        <v>43.949185576847306</v>
      </c>
      <c r="I67" s="198">
        <v>46.341418601939758</v>
      </c>
      <c r="J67" s="198">
        <v>34.538144676396598</v>
      </c>
      <c r="K67" s="198">
        <v>26.252631514300219</v>
      </c>
      <c r="L67" s="198">
        <v>41.458725505323258</v>
      </c>
      <c r="M67" s="198">
        <v>31.638792621245436</v>
      </c>
      <c r="N67" s="197">
        <v>33.423934978812504</v>
      </c>
    </row>
    <row r="68" spans="1:14">
      <c r="B68" s="219" t="s">
        <v>96</v>
      </c>
      <c r="C68" s="198"/>
      <c r="D68" s="198">
        <v>19.529222882059422</v>
      </c>
      <c r="E68" s="198">
        <v>38.963148859239588</v>
      </c>
      <c r="F68" s="198">
        <v>44.826666946333418</v>
      </c>
      <c r="G68" s="198">
        <v>46.229807906067855</v>
      </c>
      <c r="H68" s="198">
        <v>48.982343764737458</v>
      </c>
      <c r="I68" s="198">
        <v>47.043749507770279</v>
      </c>
      <c r="J68" s="198">
        <v>48.232387497417832</v>
      </c>
      <c r="K68" s="198">
        <v>27.7223865774593</v>
      </c>
      <c r="L68" s="198">
        <v>50.734914796924777</v>
      </c>
      <c r="M68" s="198">
        <v>47.538283529436846</v>
      </c>
      <c r="N68" s="197">
        <v>42.318982129419297</v>
      </c>
    </row>
    <row r="69" spans="1:14">
      <c r="B69" s="219" t="s">
        <v>138</v>
      </c>
      <c r="C69" s="198">
        <f>'[61]Regular+Waxy Farmer'!N94</f>
        <v>12.17048396901952</v>
      </c>
      <c r="D69" s="198">
        <v>28.197527976339277</v>
      </c>
      <c r="E69" s="198">
        <v>34.004901885611751</v>
      </c>
      <c r="F69" s="198">
        <v>35.145740049622447</v>
      </c>
      <c r="G69" s="198">
        <v>36.276746775164121</v>
      </c>
      <c r="H69" s="198">
        <v>33.911513872387211</v>
      </c>
      <c r="I69" s="198">
        <v>32.857325118763974</v>
      </c>
      <c r="J69" s="198">
        <v>25.835374334921717</v>
      </c>
      <c r="K69" s="198">
        <v>26.262126115265339</v>
      </c>
      <c r="L69" s="198">
        <v>33.494095240257515</v>
      </c>
      <c r="M69" s="198">
        <v>37.322970655161626</v>
      </c>
      <c r="N69" s="197">
        <v>37.848035387902485</v>
      </c>
    </row>
    <row r="72" spans="1:14">
      <c r="B72" s="269" t="s">
        <v>151</v>
      </c>
      <c r="C72" s="197"/>
      <c r="D72" s="197"/>
      <c r="E72" s="198"/>
      <c r="F72" s="198"/>
      <c r="G72" s="198"/>
      <c r="H72" s="198"/>
      <c r="I72" s="198"/>
      <c r="J72" s="198"/>
      <c r="K72" s="198"/>
      <c r="L72" s="198"/>
      <c r="M72" s="198"/>
      <c r="N72" s="198"/>
    </row>
    <row r="73" spans="1:14">
      <c r="B73" s="286" t="s">
        <v>46</v>
      </c>
      <c r="C73" s="278">
        <v>2026</v>
      </c>
      <c r="D73" s="278">
        <v>2025</v>
      </c>
      <c r="E73" s="278">
        <v>2024</v>
      </c>
      <c r="F73" s="279">
        <v>2023</v>
      </c>
      <c r="G73" s="279">
        <v>2022</v>
      </c>
      <c r="H73" s="279">
        <v>2021</v>
      </c>
      <c r="I73" s="278">
        <v>2020</v>
      </c>
      <c r="J73" s="278">
        <v>2019</v>
      </c>
      <c r="K73" s="198"/>
      <c r="L73" s="198"/>
      <c r="M73" s="198"/>
      <c r="N73" s="198"/>
    </row>
    <row r="74" spans="1:14">
      <c r="B74" s="219" t="s">
        <v>85</v>
      </c>
      <c r="C74" s="198">
        <v>36.291536121496058</v>
      </c>
      <c r="D74" s="198">
        <v>55.007547927256198</v>
      </c>
      <c r="E74" s="198">
        <v>51.70723742631094</v>
      </c>
      <c r="F74" s="198">
        <v>55.040969345077315</v>
      </c>
      <c r="G74" s="198">
        <v>61.660059840705728</v>
      </c>
      <c r="H74" s="198">
        <v>60.452987726636401</v>
      </c>
      <c r="I74" s="198">
        <v>55.860088486297613</v>
      </c>
      <c r="J74" s="198">
        <v>50.553201066069953</v>
      </c>
      <c r="K74" s="198"/>
      <c r="L74" s="198"/>
      <c r="M74" s="198"/>
      <c r="N74" s="198"/>
    </row>
    <row r="75" spans="1:14">
      <c r="B75" s="219" t="s">
        <v>86</v>
      </c>
      <c r="C75" s="198">
        <v>38.666833036945654</v>
      </c>
      <c r="D75" s="198">
        <v>49.083117314765992</v>
      </c>
      <c r="E75" s="198">
        <v>52.815593094404754</v>
      </c>
      <c r="F75" s="198">
        <v>53.944778809333393</v>
      </c>
      <c r="G75" s="198">
        <v>58.44522937033949</v>
      </c>
      <c r="H75" s="198">
        <v>49.022492722381678</v>
      </c>
      <c r="I75" s="198">
        <v>53.047407087194529</v>
      </c>
      <c r="J75" s="198">
        <v>41.239131041908031</v>
      </c>
      <c r="K75" s="198"/>
      <c r="L75" s="198"/>
      <c r="M75" s="198"/>
      <c r="N75" s="198"/>
    </row>
    <row r="76" spans="1:14">
      <c r="B76" s="219" t="s">
        <v>87</v>
      </c>
      <c r="C76" s="198"/>
      <c r="D76" s="198">
        <v>47.920889848984864</v>
      </c>
      <c r="E76" s="198">
        <v>54.448063390818277</v>
      </c>
      <c r="F76" s="198">
        <v>37.930284037933959</v>
      </c>
      <c r="G76" s="198">
        <v>46.038707383084699</v>
      </c>
      <c r="H76" s="198">
        <v>51.469751215076101</v>
      </c>
      <c r="I76" s="198">
        <v>45.715417182400955</v>
      </c>
      <c r="J76" s="198">
        <v>32.530907635181507</v>
      </c>
      <c r="K76" s="198"/>
      <c r="L76" s="198"/>
      <c r="M76" s="198"/>
      <c r="N76" s="197"/>
    </row>
    <row r="77" spans="1:14">
      <c r="A77" s="640" t="s">
        <v>150</v>
      </c>
      <c r="B77" s="364" t="s">
        <v>88</v>
      </c>
      <c r="C77" s="198"/>
      <c r="D77" s="198">
        <v>48.81318211387272</v>
      </c>
      <c r="E77" s="198">
        <v>49.567844505350543</v>
      </c>
      <c r="F77" s="198">
        <v>27.13018105086157</v>
      </c>
      <c r="G77" s="198">
        <v>51.754688203385349</v>
      </c>
      <c r="H77" s="198">
        <v>35.155245233576146</v>
      </c>
      <c r="I77" s="198">
        <v>38.391769102651836</v>
      </c>
      <c r="J77" s="198">
        <v>31.669496216279359</v>
      </c>
      <c r="K77" s="198"/>
      <c r="L77" s="198"/>
      <c r="M77" s="198"/>
      <c r="N77" s="197"/>
    </row>
    <row r="78" spans="1:14">
      <c r="A78" s="640"/>
      <c r="B78" s="364" t="s">
        <v>89</v>
      </c>
      <c r="C78" s="198"/>
      <c r="D78" s="198">
        <v>30.653490125433976</v>
      </c>
      <c r="E78" s="198">
        <v>18.336851726592744</v>
      </c>
      <c r="F78" s="198">
        <v>15.835482603841964</v>
      </c>
      <c r="G78" s="198">
        <v>26.012108811642776</v>
      </c>
      <c r="H78" s="198">
        <v>28.562153042723438</v>
      </c>
      <c r="I78" s="198">
        <v>12.597807366381788</v>
      </c>
      <c r="J78" s="198">
        <v>11.838502853464073</v>
      </c>
      <c r="K78" s="198"/>
      <c r="L78" s="198"/>
      <c r="M78" s="198"/>
      <c r="N78" s="197"/>
    </row>
    <row r="79" spans="1:14">
      <c r="A79" s="640"/>
      <c r="B79" s="364" t="s">
        <v>90</v>
      </c>
      <c r="C79" s="198"/>
      <c r="D79" s="198">
        <v>39.880989692521489</v>
      </c>
      <c r="E79" s="198">
        <v>24.106135391986591</v>
      </c>
      <c r="F79" s="198">
        <v>46.57518394500422</v>
      </c>
      <c r="G79" s="198">
        <v>45.969551242731313</v>
      </c>
      <c r="H79" s="198">
        <v>33.174332331635874</v>
      </c>
      <c r="I79" s="198">
        <v>18.039191939854025</v>
      </c>
      <c r="J79" s="198">
        <v>9.69475614062247</v>
      </c>
      <c r="K79" s="198"/>
      <c r="L79" s="198"/>
      <c r="M79" s="198"/>
      <c r="N79" s="197"/>
    </row>
    <row r="80" spans="1:14">
      <c r="A80" s="640"/>
      <c r="B80" s="364" t="s">
        <v>91</v>
      </c>
      <c r="C80" s="198"/>
      <c r="D80" s="198">
        <v>10.339389288132324</v>
      </c>
      <c r="E80" s="198">
        <v>26.445290413311458</v>
      </c>
      <c r="F80" s="198">
        <v>29.851016756894399</v>
      </c>
      <c r="G80" s="198">
        <v>15.357144912467819</v>
      </c>
      <c r="H80" s="198">
        <v>13.825757696386432</v>
      </c>
      <c r="I80" s="198">
        <v>21.421448655286625</v>
      </c>
      <c r="J80" s="198">
        <v>8.5299666028838956</v>
      </c>
      <c r="K80" s="198"/>
      <c r="L80" s="198"/>
      <c r="M80" s="198"/>
      <c r="N80" s="197"/>
    </row>
    <row r="81" spans="1:10">
      <c r="A81" s="640"/>
      <c r="B81" s="364" t="s">
        <v>92</v>
      </c>
      <c r="C81" s="198"/>
      <c r="D81" s="198">
        <v>4.3878100633180779</v>
      </c>
      <c r="E81" s="198">
        <v>17.461098125268329</v>
      </c>
      <c r="F81" s="198">
        <v>15.503981318925067</v>
      </c>
      <c r="G81" s="198">
        <v>18.118256334471464</v>
      </c>
      <c r="H81" s="198">
        <v>14.95440318828576</v>
      </c>
      <c r="I81" s="198">
        <v>17.351240503399229</v>
      </c>
      <c r="J81" s="198">
        <v>8.2175355220597748</v>
      </c>
    </row>
    <row r="82" spans="1:10">
      <c r="A82" s="640"/>
      <c r="B82" s="364" t="s">
        <v>93</v>
      </c>
      <c r="C82" s="198"/>
      <c r="D82" s="198">
        <v>13.880771231492094</v>
      </c>
      <c r="E82" s="198">
        <v>29.651792947472906</v>
      </c>
      <c r="F82" s="198">
        <v>38.128047219740083</v>
      </c>
      <c r="G82" s="198">
        <v>29.015232016941599</v>
      </c>
      <c r="H82" s="198">
        <v>21.535579521241772</v>
      </c>
      <c r="I82" s="198">
        <v>26.903913855023156</v>
      </c>
      <c r="J82" s="198">
        <v>21.629620261846991</v>
      </c>
    </row>
    <row r="83" spans="1:10">
      <c r="B83" s="219" t="s">
        <v>94</v>
      </c>
      <c r="C83" s="198"/>
      <c r="D83" s="198">
        <v>32.434841329094276</v>
      </c>
      <c r="E83" s="198">
        <v>38.92814099493205</v>
      </c>
      <c r="F83" s="198">
        <v>42.590519728521507</v>
      </c>
      <c r="G83" s="198">
        <v>44.353942402276672</v>
      </c>
      <c r="H83" s="198">
        <v>39.793351733758222</v>
      </c>
      <c r="I83" s="198">
        <v>38.307969111276655</v>
      </c>
      <c r="J83" s="198">
        <v>41.070465932001625</v>
      </c>
    </row>
    <row r="84" spans="1:10">
      <c r="B84" s="219" t="s">
        <v>95</v>
      </c>
      <c r="C84" s="198"/>
      <c r="D84" s="198">
        <v>28.998601520302813</v>
      </c>
      <c r="E84" s="198">
        <v>47.349225933064119</v>
      </c>
      <c r="F84" s="198">
        <v>42.129106487954068</v>
      </c>
      <c r="G84" s="198">
        <v>43.135856912578006</v>
      </c>
      <c r="H84" s="198">
        <v>47.313300727820717</v>
      </c>
      <c r="I84" s="198">
        <v>48.08997837438104</v>
      </c>
      <c r="J84" s="198">
        <v>34.538144676396598</v>
      </c>
    </row>
    <row r="85" spans="1:10">
      <c r="B85" s="219" t="s">
        <v>96</v>
      </c>
      <c r="C85" s="198"/>
      <c r="D85" s="198">
        <v>29.587851635784055</v>
      </c>
      <c r="E85" s="198">
        <v>45.047443386820049</v>
      </c>
      <c r="F85" s="198">
        <v>46.376892126629166</v>
      </c>
      <c r="G85" s="198">
        <v>53.451049772217829</v>
      </c>
      <c r="H85" s="198">
        <v>54.033034206799968</v>
      </c>
      <c r="I85" s="198">
        <v>50.138287215976462</v>
      </c>
      <c r="J85" s="198">
        <v>48.232387497417825</v>
      </c>
    </row>
    <row r="86" spans="1:10">
      <c r="B86" s="219" t="s">
        <v>138</v>
      </c>
      <c r="C86" s="198">
        <f>'[61]Regular+Waxy Farmer'!N153</f>
        <v>29.499934209397182</v>
      </c>
      <c r="D86" s="198">
        <v>32.358472575419327</v>
      </c>
      <c r="E86" s="198">
        <v>37.006711627673134</v>
      </c>
      <c r="F86" s="198">
        <v>38.177539575823481</v>
      </c>
      <c r="G86" s="198">
        <v>40.402704524782898</v>
      </c>
      <c r="H86" s="198">
        <v>36.952988019118258</v>
      </c>
      <c r="I86" s="198">
        <v>34.832257169309777</v>
      </c>
      <c r="J86" s="198">
        <v>27.481225119156022</v>
      </c>
    </row>
  </sheetData>
  <mergeCells count="2">
    <mergeCell ref="A60:A65"/>
    <mergeCell ref="A77:A82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6D99-AD78-431C-A72B-A7DD46AB0ED1}">
  <sheetPr>
    <tabColor rgb="FFFFC000"/>
  </sheetPr>
  <dimension ref="A2:N69"/>
  <sheetViews>
    <sheetView zoomScale="60" zoomScaleNormal="60" workbookViewId="0">
      <selection activeCell="C9" sqref="C9"/>
    </sheetView>
  </sheetViews>
  <sheetFormatPr defaultColWidth="8.7265625" defaultRowHeight="16.5"/>
  <cols>
    <col min="1" max="1" width="11.6328125" style="196" customWidth="1"/>
    <col min="2" max="2" width="16" style="281" customWidth="1"/>
    <col min="3" max="14" width="13.6328125" style="196" customWidth="1"/>
    <col min="15" max="16384" width="8.7265625" style="196"/>
  </cols>
  <sheetData>
    <row r="2" spans="2:14" ht="24">
      <c r="B2" s="358" t="s">
        <v>111</v>
      </c>
      <c r="D2" s="198"/>
      <c r="E2" s="198"/>
      <c r="F2" s="198"/>
      <c r="G2" s="198"/>
      <c r="H2" s="198"/>
      <c r="I2" s="198"/>
      <c r="J2" s="198"/>
      <c r="K2" s="198"/>
    </row>
    <row r="3" spans="2:14">
      <c r="D3" s="198"/>
    </row>
    <row r="4" spans="2:14">
      <c r="B4" s="281" t="s">
        <v>130</v>
      </c>
      <c r="I4" s="219"/>
      <c r="J4" s="219"/>
      <c r="K4" s="219"/>
    </row>
    <row r="5" spans="2:14">
      <c r="B5" s="359" t="s">
        <v>46</v>
      </c>
      <c r="C5" s="275" t="s">
        <v>131</v>
      </c>
      <c r="D5" s="275" t="s">
        <v>132</v>
      </c>
      <c r="E5" s="275" t="s">
        <v>133</v>
      </c>
      <c r="F5" s="276" t="s">
        <v>134</v>
      </c>
      <c r="G5" s="276" t="s">
        <v>135</v>
      </c>
      <c r="H5" s="276" t="s">
        <v>136</v>
      </c>
      <c r="I5" s="275" t="s">
        <v>137</v>
      </c>
      <c r="J5" s="275">
        <v>2019</v>
      </c>
      <c r="K5" s="276">
        <v>2018</v>
      </c>
      <c r="L5" s="275">
        <v>2017</v>
      </c>
      <c r="M5" s="275">
        <v>2016</v>
      </c>
      <c r="N5" s="275">
        <v>2015</v>
      </c>
    </row>
    <row r="6" spans="2:14">
      <c r="B6" s="281" t="s">
        <v>85</v>
      </c>
      <c r="C6" s="277">
        <v>27.464032340545579</v>
      </c>
      <c r="D6" s="198">
        <v>27.998711016072541</v>
      </c>
      <c r="E6" s="198">
        <v>27.831058246613079</v>
      </c>
      <c r="F6" s="198">
        <v>28.89016515316608</v>
      </c>
      <c r="G6" s="198">
        <v>29.796849880723954</v>
      </c>
      <c r="H6" s="198">
        <v>29.951744056709416</v>
      </c>
      <c r="I6" s="198">
        <v>27.983758564177347</v>
      </c>
      <c r="J6" s="198">
        <v>28.326299916603027</v>
      </c>
      <c r="K6" s="198">
        <v>29.360267353100873</v>
      </c>
      <c r="L6" s="198">
        <v>28.66</v>
      </c>
      <c r="M6" s="198">
        <v>28.58</v>
      </c>
      <c r="N6" s="198">
        <v>29.96</v>
      </c>
    </row>
    <row r="7" spans="2:14">
      <c r="B7" s="281" t="s">
        <v>86</v>
      </c>
      <c r="C7" s="379">
        <f>'LE02026 cost LV11022026_Origi'!C31</f>
        <v>27.333333333333336</v>
      </c>
      <c r="D7" s="198">
        <v>28.33237187622586</v>
      </c>
      <c r="E7" s="198">
        <v>27.763913995241939</v>
      </c>
      <c r="F7" s="198">
        <v>28.97</v>
      </c>
      <c r="G7" s="198">
        <v>28.897074957617701</v>
      </c>
      <c r="H7" s="198">
        <v>29.888328967565631</v>
      </c>
      <c r="I7" s="198">
        <v>28.328712597130647</v>
      </c>
      <c r="J7" s="198">
        <v>27.99</v>
      </c>
      <c r="K7" s="198">
        <v>29.13521500994252</v>
      </c>
      <c r="L7" s="198">
        <v>29</v>
      </c>
      <c r="M7" s="198">
        <v>29.1</v>
      </c>
      <c r="N7" s="198">
        <v>29.91</v>
      </c>
    </row>
    <row r="8" spans="2:14">
      <c r="B8" s="281" t="s">
        <v>87</v>
      </c>
      <c r="C8" s="379">
        <f>'LE02026 cost LV11022026_Origi'!D31</f>
        <v>26.184615384615384</v>
      </c>
      <c r="D8" s="198">
        <v>26.571255159693557</v>
      </c>
      <c r="E8" s="198">
        <v>25.857647622065933</v>
      </c>
      <c r="F8" s="198">
        <v>27.471618828637489</v>
      </c>
      <c r="G8" s="198">
        <v>27.259584627147472</v>
      </c>
      <c r="H8" s="198">
        <v>27.52840111708716</v>
      </c>
      <c r="I8" s="198">
        <v>26.064775142390985</v>
      </c>
      <c r="J8" s="198">
        <v>26.122663706704337</v>
      </c>
      <c r="K8" s="198">
        <v>27.293310237604175</v>
      </c>
      <c r="L8" s="198">
        <v>27.49</v>
      </c>
      <c r="M8" s="198">
        <v>28.3</v>
      </c>
      <c r="N8" s="198">
        <v>27.3516029754859</v>
      </c>
    </row>
    <row r="9" spans="2:14">
      <c r="B9" s="281" t="s">
        <v>88</v>
      </c>
      <c r="C9" s="379" t="e">
        <f>#REF!</f>
        <v>#REF!</v>
      </c>
      <c r="D9" s="198">
        <v>23.546041186995431</v>
      </c>
      <c r="E9" s="198">
        <v>23.014333155782325</v>
      </c>
      <c r="F9" s="198">
        <v>23.549196655671938</v>
      </c>
      <c r="G9" s="198">
        <v>25.455601163039749</v>
      </c>
      <c r="H9" s="198">
        <v>24.752391595686984</v>
      </c>
      <c r="I9" s="198">
        <v>22.982705009447649</v>
      </c>
      <c r="J9" s="198">
        <v>23.57</v>
      </c>
      <c r="K9" s="198">
        <v>25.58535896304344</v>
      </c>
      <c r="L9" s="198">
        <v>25.4</v>
      </c>
      <c r="M9" s="198">
        <v>25.24</v>
      </c>
      <c r="N9" s="198">
        <v>25.8194863007019</v>
      </c>
    </row>
    <row r="10" spans="2:14">
      <c r="B10" s="281" t="s">
        <v>89</v>
      </c>
      <c r="C10" s="379" t="e">
        <f>#REF!</f>
        <v>#REF!</v>
      </c>
      <c r="D10" s="198">
        <v>20.654164169138902</v>
      </c>
      <c r="E10" s="273">
        <v>18.614028087101651</v>
      </c>
      <c r="F10" s="198">
        <v>20.110915315242565</v>
      </c>
      <c r="G10" s="198">
        <v>22.712972487164464</v>
      </c>
      <c r="H10" s="198">
        <v>21.841451672469521</v>
      </c>
      <c r="I10" s="198">
        <v>21.197041889965924</v>
      </c>
      <c r="J10" s="198">
        <v>20.38</v>
      </c>
      <c r="K10" s="198">
        <v>24.154912305219767</v>
      </c>
      <c r="L10" s="198">
        <v>23.99</v>
      </c>
      <c r="M10" s="198">
        <v>21.2</v>
      </c>
      <c r="N10" s="198">
        <v>23.81</v>
      </c>
    </row>
    <row r="11" spans="2:14">
      <c r="B11" s="281" t="s">
        <v>90</v>
      </c>
      <c r="C11" s="379" t="e">
        <f>#REF!</f>
        <v>#REF!</v>
      </c>
      <c r="D11" s="198">
        <v>20.603923331772496</v>
      </c>
      <c r="E11" s="273">
        <v>17.547046414177668</v>
      </c>
      <c r="F11" s="198">
        <v>18.828484519298883</v>
      </c>
      <c r="G11" s="198">
        <v>23.336883150422686</v>
      </c>
      <c r="H11" s="198">
        <v>21.901615156731353</v>
      </c>
      <c r="I11" s="198">
        <v>19.767931388805088</v>
      </c>
      <c r="J11" s="198">
        <v>21.13</v>
      </c>
      <c r="K11" s="198">
        <v>24.529696795560628</v>
      </c>
      <c r="L11" s="198">
        <v>24.8</v>
      </c>
      <c r="M11" s="198">
        <v>20.100000000000001</v>
      </c>
      <c r="N11" s="198">
        <v>23.136897417417543</v>
      </c>
    </row>
    <row r="12" spans="2:14">
      <c r="B12" s="281" t="s">
        <v>91</v>
      </c>
      <c r="C12" s="379" t="e">
        <f>#REF!</f>
        <v>#REF!</v>
      </c>
      <c r="D12" s="198">
        <v>22.594806461472999</v>
      </c>
      <c r="E12" s="273">
        <v>20.086248892666717</v>
      </c>
      <c r="F12" s="198">
        <v>22.098549618970239</v>
      </c>
      <c r="G12" s="198">
        <v>23.962162118205772</v>
      </c>
      <c r="H12" s="198">
        <v>24.132312756708572</v>
      </c>
      <c r="I12" s="198">
        <v>21.613156729248878</v>
      </c>
      <c r="J12" s="198">
        <v>23.39</v>
      </c>
      <c r="K12" s="198">
        <v>24.902171464808308</v>
      </c>
      <c r="L12" s="198">
        <v>25.36</v>
      </c>
      <c r="M12" s="198">
        <v>22.84</v>
      </c>
      <c r="N12" s="198">
        <v>23.04897343638331</v>
      </c>
    </row>
    <row r="13" spans="2:14">
      <c r="B13" s="281" t="s">
        <v>92</v>
      </c>
      <c r="C13" s="379" t="e">
        <f>#REF!</f>
        <v>#REF!</v>
      </c>
      <c r="D13" s="198">
        <v>24.402036544221627</v>
      </c>
      <c r="E13" s="198">
        <v>22.97160522752392</v>
      </c>
      <c r="F13" s="198">
        <v>23.521527409244285</v>
      </c>
      <c r="G13" s="198">
        <v>24.758563422212969</v>
      </c>
      <c r="H13" s="198">
        <v>25.20256917568706</v>
      </c>
      <c r="I13" s="198">
        <v>23.497326249438746</v>
      </c>
      <c r="J13" s="198">
        <v>24.4</v>
      </c>
      <c r="K13" s="198">
        <v>25.398904731394282</v>
      </c>
      <c r="L13" s="198">
        <v>25.32</v>
      </c>
      <c r="M13" s="198">
        <v>25.21</v>
      </c>
      <c r="N13" s="198">
        <v>24.14</v>
      </c>
    </row>
    <row r="14" spans="2:14">
      <c r="B14" s="281" t="s">
        <v>93</v>
      </c>
      <c r="C14" s="379" t="e">
        <f>#REF!</f>
        <v>#REF!</v>
      </c>
      <c r="D14" s="198">
        <v>24.325976082898794</v>
      </c>
      <c r="E14" s="198">
        <v>24.393694607480903</v>
      </c>
      <c r="F14" s="198">
        <v>23.500475495597183</v>
      </c>
      <c r="G14" s="198">
        <v>25.502383771570575</v>
      </c>
      <c r="H14" s="198">
        <v>24.637114628665135</v>
      </c>
      <c r="I14" s="198">
        <v>24.475375688458005</v>
      </c>
      <c r="J14" s="198">
        <v>24.18</v>
      </c>
      <c r="K14" s="198">
        <v>26.363659969592636</v>
      </c>
      <c r="L14" s="198">
        <v>26</v>
      </c>
      <c r="M14" s="198">
        <v>26.02</v>
      </c>
      <c r="N14" s="198">
        <v>25.32227995409405</v>
      </c>
    </row>
    <row r="15" spans="2:14">
      <c r="B15" s="281" t="s">
        <v>94</v>
      </c>
      <c r="C15" s="379" t="e">
        <f>#REF!</f>
        <v>#REF!</v>
      </c>
      <c r="D15" s="198">
        <v>24.318542972936349</v>
      </c>
      <c r="E15" s="198">
        <v>24.929827293808188</v>
      </c>
      <c r="F15" s="198">
        <v>22.977082748636242</v>
      </c>
      <c r="G15" s="198">
        <v>25.838381236649894</v>
      </c>
      <c r="H15" s="198">
        <v>25.089758933972423</v>
      </c>
      <c r="I15" s="198">
        <v>24.952311654685332</v>
      </c>
      <c r="J15" s="198">
        <v>25.16</v>
      </c>
      <c r="K15" s="198">
        <v>26.606373846248236</v>
      </c>
      <c r="L15" s="198">
        <v>25.81</v>
      </c>
      <c r="M15" s="198">
        <v>26.95</v>
      </c>
      <c r="N15" s="198">
        <v>25.61</v>
      </c>
    </row>
    <row r="16" spans="2:14">
      <c r="B16" s="281" t="s">
        <v>95</v>
      </c>
      <c r="C16" s="379" t="e">
        <f>#REF!</f>
        <v>#REF!</v>
      </c>
      <c r="D16" s="198">
        <v>25.291087447547046</v>
      </c>
      <c r="E16" s="198">
        <v>24.47498937387142</v>
      </c>
      <c r="F16" s="198">
        <v>24.135440259541053</v>
      </c>
      <c r="G16" s="198">
        <v>27.695088051542822</v>
      </c>
      <c r="H16" s="198">
        <v>26.639213695913799</v>
      </c>
      <c r="I16" s="198">
        <v>26.123322374129852</v>
      </c>
      <c r="J16" s="198">
        <v>26.13</v>
      </c>
      <c r="K16" s="198">
        <v>27.142751619188743</v>
      </c>
      <c r="L16" s="198">
        <v>27.15</v>
      </c>
      <c r="M16" s="198">
        <v>27.48</v>
      </c>
      <c r="N16" s="198">
        <v>26.57</v>
      </c>
    </row>
    <row r="17" spans="2:14">
      <c r="B17" s="281" t="s">
        <v>96</v>
      </c>
      <c r="C17" s="379" t="e">
        <f>#REF!</f>
        <v>#REF!</v>
      </c>
      <c r="D17" s="198">
        <v>26.884980208813854</v>
      </c>
      <c r="E17" s="198">
        <v>26.42703409995158</v>
      </c>
      <c r="F17" s="198">
        <v>26.922451612177966</v>
      </c>
      <c r="G17" s="198">
        <v>28.171766388124343</v>
      </c>
      <c r="H17" s="198">
        <v>28.718051204493893</v>
      </c>
      <c r="I17" s="198">
        <v>28.293255747205983</v>
      </c>
      <c r="J17" s="274">
        <v>27.34</v>
      </c>
      <c r="K17" s="198">
        <v>27.941426658140184</v>
      </c>
      <c r="L17" s="198">
        <v>28.85</v>
      </c>
      <c r="M17" s="198">
        <v>28.39</v>
      </c>
      <c r="N17" s="198">
        <v>28.07</v>
      </c>
    </row>
    <row r="18" spans="2:14">
      <c r="B18" s="281" t="s">
        <v>138</v>
      </c>
      <c r="C18" s="379" t="e">
        <f>#REF!</f>
        <v>#REF!</v>
      </c>
      <c r="D18" s="198">
        <v>24.261657131264741</v>
      </c>
      <c r="E18" s="198">
        <v>23.134131585290842</v>
      </c>
      <c r="F18" s="198">
        <v>24.014660395643787</v>
      </c>
      <c r="G18" s="198">
        <v>25.909621321029086</v>
      </c>
      <c r="H18" s="198">
        <v>25.50199486615945</v>
      </c>
      <c r="I18" s="198">
        <v>24.233086799844745</v>
      </c>
      <c r="J18" s="198">
        <v>24.60333512768921</v>
      </c>
      <c r="K18" s="198">
        <v>26.408333333333335</v>
      </c>
      <c r="L18" s="198">
        <v>26.389147731378852</v>
      </c>
      <c r="M18" s="198">
        <v>25.44</v>
      </c>
      <c r="N18" s="198">
        <v>25.82</v>
      </c>
    </row>
    <row r="20" spans="2:14" ht="49.5">
      <c r="E20" s="285" t="s">
        <v>139</v>
      </c>
      <c r="F20" s="282" t="s">
        <v>140</v>
      </c>
      <c r="G20" s="282" t="s">
        <v>141</v>
      </c>
      <c r="H20" s="282" t="s">
        <v>142</v>
      </c>
      <c r="I20" s="281" t="s">
        <v>143</v>
      </c>
      <c r="J20" s="281" t="s">
        <v>144</v>
      </c>
      <c r="K20" s="284" t="s">
        <v>145</v>
      </c>
      <c r="L20" s="281" t="s">
        <v>146</v>
      </c>
      <c r="M20" s="281" t="s">
        <v>140</v>
      </c>
    </row>
    <row r="21" spans="2:14">
      <c r="B21" s="360" t="s">
        <v>147</v>
      </c>
    </row>
    <row r="22" spans="2:14">
      <c r="B22" s="359" t="s">
        <v>46</v>
      </c>
      <c r="C22" s="278">
        <v>2026</v>
      </c>
      <c r="D22" s="278">
        <v>2025</v>
      </c>
      <c r="E22" s="278">
        <v>2024</v>
      </c>
      <c r="F22" s="279">
        <v>2023</v>
      </c>
      <c r="G22" s="279">
        <v>2022</v>
      </c>
      <c r="H22" s="279">
        <v>2021</v>
      </c>
      <c r="I22" s="278">
        <v>2020</v>
      </c>
      <c r="J22" s="278">
        <v>2019</v>
      </c>
      <c r="K22" s="280">
        <v>2018</v>
      </c>
      <c r="L22" s="278">
        <v>2017</v>
      </c>
      <c r="M22" s="278">
        <v>2016</v>
      </c>
      <c r="N22" s="278">
        <v>2015</v>
      </c>
    </row>
    <row r="23" spans="2:14">
      <c r="B23" s="281" t="s">
        <v>85</v>
      </c>
      <c r="C23" s="468">
        <v>2.9210986833899821</v>
      </c>
      <c r="D23" s="198">
        <v>2.515337647275588</v>
      </c>
      <c r="E23" s="198">
        <v>3.9841767724640524</v>
      </c>
      <c r="F23" s="198">
        <v>3.2305393756636005</v>
      </c>
      <c r="G23" s="198">
        <v>2.8289854162345072</v>
      </c>
      <c r="H23" s="198">
        <v>2.396943571240171</v>
      </c>
      <c r="I23" s="198">
        <v>2.5127110277150133</v>
      </c>
      <c r="J23" s="198">
        <v>2.7280059463485742</v>
      </c>
      <c r="K23" s="198">
        <v>2.6969129852705853</v>
      </c>
      <c r="L23" s="198">
        <v>1.7575173215544821</v>
      </c>
      <c r="M23" s="198">
        <v>2.3450617300407091</v>
      </c>
      <c r="N23" s="198">
        <v>2.6225754594002995</v>
      </c>
    </row>
    <row r="24" spans="2:14">
      <c r="B24" s="281" t="s">
        <v>86</v>
      </c>
      <c r="C24" s="469">
        <f>'LE02026 cost LV11022026_Origi'!C32</f>
        <v>2.9346666666666668</v>
      </c>
      <c r="D24" s="198">
        <v>2.4836265591422659</v>
      </c>
      <c r="E24" s="198">
        <v>3.9021216952969726</v>
      </c>
      <c r="F24" s="198">
        <v>3.317800010001958</v>
      </c>
      <c r="G24" s="198">
        <v>2.7485421258373388</v>
      </c>
      <c r="H24" s="198">
        <v>2.3849143279910003</v>
      </c>
      <c r="I24" s="198">
        <v>2.4262580689822264</v>
      </c>
      <c r="J24" s="198">
        <v>2.6591785074796608</v>
      </c>
      <c r="K24" s="198">
        <v>2.7929383669183592</v>
      </c>
      <c r="L24" s="198">
        <v>1.706641415090669</v>
      </c>
      <c r="M24" s="198">
        <v>2.2563446848817748</v>
      </c>
      <c r="N24" s="198">
        <v>2.4865812678974812</v>
      </c>
    </row>
    <row r="25" spans="2:14">
      <c r="B25" s="281" t="s">
        <v>87</v>
      </c>
      <c r="C25" s="379">
        <f>'LE02026 cost LV11022026_Origi'!D32</f>
        <v>2.8946153846153848</v>
      </c>
      <c r="D25" s="198">
        <v>2.0868943089205061</v>
      </c>
      <c r="E25" s="198">
        <v>3.7081953594378998</v>
      </c>
      <c r="F25" s="198">
        <v>3.7138849148671835</v>
      </c>
      <c r="G25" s="198">
        <v>2.7082810506390951</v>
      </c>
      <c r="H25" s="198">
        <v>2.3299640074999446</v>
      </c>
      <c r="I25" s="198">
        <v>2.2763664980979792</v>
      </c>
      <c r="J25" s="198">
        <v>2.5430463492056634</v>
      </c>
      <c r="K25" s="198">
        <v>2.958089589124413</v>
      </c>
      <c r="L25" s="198">
        <v>1.6165670310224907</v>
      </c>
      <c r="M25" s="198">
        <v>2.2148607516178593</v>
      </c>
      <c r="N25" s="198">
        <v>2.3369920554504215</v>
      </c>
    </row>
    <row r="26" spans="2:14">
      <c r="B26" s="281" t="s">
        <v>88</v>
      </c>
      <c r="C26" s="379" t="e">
        <f>#REF!</f>
        <v>#REF!</v>
      </c>
      <c r="D26" s="198">
        <v>1.9090337637416657</v>
      </c>
      <c r="E26" s="198">
        <v>3.1475714058769384</v>
      </c>
      <c r="F26" s="198">
        <v>3.7531812943788236</v>
      </c>
      <c r="G26" s="198">
        <v>2.9025793135014126</v>
      </c>
      <c r="H26" s="198">
        <v>2.4755762165650963</v>
      </c>
      <c r="I26" s="198">
        <v>2.0372725165179091</v>
      </c>
      <c r="J26" s="198">
        <v>2.4857329036917557</v>
      </c>
      <c r="K26" s="198">
        <v>3.2826206826282252</v>
      </c>
      <c r="L26" s="198">
        <v>1.4814408259370009</v>
      </c>
      <c r="M26" s="198">
        <v>2.1353644387381729</v>
      </c>
      <c r="N26" s="198">
        <v>2.4051347063456143</v>
      </c>
    </row>
    <row r="27" spans="2:14">
      <c r="B27" s="281" t="s">
        <v>89</v>
      </c>
      <c r="C27" s="379" t="e">
        <f>#REF!</f>
        <v>#REF!</v>
      </c>
      <c r="D27" s="198">
        <v>1.7086305075229331</v>
      </c>
      <c r="E27" s="198">
        <v>2.5878251825874901</v>
      </c>
      <c r="F27" s="198">
        <v>3.1862869124081064</v>
      </c>
      <c r="G27" s="198">
        <v>2.8314929706473677</v>
      </c>
      <c r="H27" s="198">
        <v>2.2663244384562291</v>
      </c>
      <c r="I27" s="198">
        <v>2.0589457600890024</v>
      </c>
      <c r="J27" s="198">
        <v>2.0472088367505683</v>
      </c>
      <c r="K27" s="198">
        <v>3.0082831857761021</v>
      </c>
      <c r="L27" s="198">
        <v>1.469758752766241</v>
      </c>
      <c r="M27" s="198">
        <v>1.8874036446568696</v>
      </c>
      <c r="N27" s="198">
        <v>2.2677043826767176</v>
      </c>
    </row>
    <row r="28" spans="2:14">
      <c r="B28" s="281" t="s">
        <v>90</v>
      </c>
      <c r="C28" s="379" t="e">
        <f>#REF!</f>
        <v>#REF!</v>
      </c>
      <c r="D28" s="198">
        <v>1.7616423224664399</v>
      </c>
      <c r="E28" s="198">
        <v>2.1395365520210414</v>
      </c>
      <c r="F28" s="198">
        <v>2.7686582052138671</v>
      </c>
      <c r="G28" s="198">
        <v>2.8998354811118694</v>
      </c>
      <c r="H28" s="198">
        <v>2.0997120065521222</v>
      </c>
      <c r="I28" s="198">
        <v>1.9367071026922318</v>
      </c>
      <c r="J28" s="198">
        <v>1.9603276074426101</v>
      </c>
      <c r="K28" s="198">
        <v>2.7831103182722012</v>
      </c>
      <c r="L28" s="198">
        <v>1.4530546704199587</v>
      </c>
      <c r="M28" s="198">
        <v>1.7727738077700972</v>
      </c>
      <c r="N28" s="198">
        <v>2.3333356105589562</v>
      </c>
    </row>
    <row r="29" spans="2:14">
      <c r="B29" s="281" t="s">
        <v>91</v>
      </c>
      <c r="C29" s="379" t="e">
        <f>#REF!</f>
        <v>#REF!</v>
      </c>
      <c r="D29" s="198">
        <v>1.9924686138046304</v>
      </c>
      <c r="E29" s="198">
        <v>2.2800426392036859</v>
      </c>
      <c r="F29" s="198">
        <v>2.9913695745872699</v>
      </c>
      <c r="G29" s="198">
        <v>2.972833653189344</v>
      </c>
      <c r="H29" s="198">
        <v>2.2225413948626525</v>
      </c>
      <c r="I29" s="198">
        <v>2.0233899176213224</v>
      </c>
      <c r="J29" s="198">
        <v>2.0328452611824748</v>
      </c>
      <c r="K29" s="198">
        <v>2.7763126617385052</v>
      </c>
      <c r="L29" s="198">
        <v>1.5712544671155018</v>
      </c>
      <c r="M29" s="198">
        <v>1.7685838646801153</v>
      </c>
      <c r="N29" s="198">
        <v>2.3649370756096015</v>
      </c>
    </row>
    <row r="30" spans="2:14">
      <c r="B30" s="281" t="s">
        <v>92</v>
      </c>
      <c r="C30" s="379" t="e">
        <f>#REF!</f>
        <v>#REF!</v>
      </c>
      <c r="D30" s="198">
        <v>2.1057300493269047</v>
      </c>
      <c r="E30" s="198">
        <v>2.2553393279915555</v>
      </c>
      <c r="F30" s="198">
        <v>2.9003964109715779</v>
      </c>
      <c r="G30" s="198">
        <v>2.9757138460116961</v>
      </c>
      <c r="H30" s="198">
        <v>2.2592082219185481</v>
      </c>
      <c r="I30" s="198">
        <v>2.0236813468549055</v>
      </c>
      <c r="J30" s="198">
        <v>2.0770868078137443</v>
      </c>
      <c r="K30" s="198">
        <v>2.694405184208327</v>
      </c>
      <c r="L30" s="198">
        <v>1.5526732489092674</v>
      </c>
      <c r="M30" s="198">
        <v>1.6862067368076838</v>
      </c>
      <c r="N30" s="198">
        <v>2.2677514132716845</v>
      </c>
    </row>
    <row r="31" spans="2:14">
      <c r="B31" s="281" t="s">
        <v>93</v>
      </c>
      <c r="C31" s="379" t="e">
        <f>#REF!</f>
        <v>#REF!</v>
      </c>
      <c r="D31" s="198">
        <v>2.1321624814979083</v>
      </c>
      <c r="E31" s="198">
        <v>2.4102102268180983</v>
      </c>
      <c r="F31" s="198">
        <v>3.0694489921225006</v>
      </c>
      <c r="G31" s="198">
        <v>3.0605590499828454</v>
      </c>
      <c r="H31" s="198">
        <v>2.4908174024114915</v>
      </c>
      <c r="I31" s="198">
        <v>1.9738632956823912</v>
      </c>
      <c r="J31" s="198">
        <v>1.9726166655313286</v>
      </c>
      <c r="K31" s="198">
        <v>2.9078291803631395</v>
      </c>
      <c r="L31" s="198">
        <v>1.8559300760957085</v>
      </c>
      <c r="M31" s="198">
        <v>1.5321458019660581</v>
      </c>
      <c r="N31" s="198">
        <v>2.2959791309422783</v>
      </c>
    </row>
    <row r="32" spans="2:14">
      <c r="B32" s="281" t="s">
        <v>94</v>
      </c>
      <c r="C32" s="379" t="e">
        <f>#REF!</f>
        <v>#REF!</v>
      </c>
      <c r="D32" s="198">
        <v>2.2719309964847603</v>
      </c>
      <c r="E32" s="198">
        <v>2.3921655187531004</v>
      </c>
      <c r="F32" s="198">
        <v>3.2552227569021648</v>
      </c>
      <c r="G32" s="198">
        <v>3.0786551704451814</v>
      </c>
      <c r="H32" s="198">
        <v>2.565396048713855</v>
      </c>
      <c r="I32" s="198">
        <v>2.1329830159167402</v>
      </c>
      <c r="J32" s="198">
        <v>2.2519282684627644</v>
      </c>
      <c r="K32" s="198">
        <v>3.0302823868127877</v>
      </c>
      <c r="L32" s="198">
        <v>2.0837522456565511</v>
      </c>
      <c r="M32" s="198">
        <v>1.3423228211723794</v>
      </c>
      <c r="N32" s="198">
        <v>2.3608615806911963</v>
      </c>
    </row>
    <row r="33" spans="2:14">
      <c r="B33" s="281" t="s">
        <v>95</v>
      </c>
      <c r="C33" s="379" t="e">
        <f>#REF!</f>
        <v>#REF!</v>
      </c>
      <c r="D33" s="198">
        <v>2.6044363834032422</v>
      </c>
      <c r="E33" s="198">
        <v>2.7203163305767206</v>
      </c>
      <c r="F33" s="198">
        <v>3.8225022371327002</v>
      </c>
      <c r="G33" s="198">
        <v>3.2549138957285586</v>
      </c>
      <c r="H33" s="198">
        <v>2.8182062394826182</v>
      </c>
      <c r="I33" s="198">
        <v>2.3789096395996836</v>
      </c>
      <c r="J33" s="198">
        <v>2.55789763276593</v>
      </c>
      <c r="K33" s="198">
        <v>3.1416662898725578</v>
      </c>
      <c r="L33" s="198">
        <v>2.4760927622385385</v>
      </c>
      <c r="M33" s="198">
        <v>1.7800996286926507</v>
      </c>
      <c r="N33" s="198">
        <v>2.5234369489674506</v>
      </c>
    </row>
    <row r="34" spans="2:14">
      <c r="B34" s="281" t="s">
        <v>96</v>
      </c>
      <c r="C34" s="379" t="e">
        <f>#REF!</f>
        <v>#REF!</v>
      </c>
      <c r="D34" s="198">
        <v>2.2719309964847603</v>
      </c>
      <c r="E34" s="198">
        <v>2.5166381516006298</v>
      </c>
      <c r="F34" s="198">
        <v>3.916059845766013</v>
      </c>
      <c r="G34" s="198">
        <v>3.1607159584638569</v>
      </c>
      <c r="H34" s="198">
        <v>2.7679215053473047</v>
      </c>
      <c r="I34" s="198">
        <v>2.475757273335208</v>
      </c>
      <c r="J34" s="274">
        <v>2.5024061276077187</v>
      </c>
      <c r="K34" s="198">
        <v>2.8384839042459489</v>
      </c>
      <c r="L34" s="198">
        <v>2.6095655470120551</v>
      </c>
      <c r="M34" s="198">
        <v>1.7629543030196204</v>
      </c>
      <c r="N34" s="198">
        <v>2.4857576627959461</v>
      </c>
    </row>
    <row r="35" spans="2:14">
      <c r="B35" s="281" t="s">
        <v>138</v>
      </c>
      <c r="C35" s="379" t="e">
        <f>#REF!</f>
        <v>#REF!</v>
      </c>
      <c r="D35" s="198">
        <v>2.1560262715479848</v>
      </c>
      <c r="E35" s="198">
        <v>2.7456243973409746</v>
      </c>
      <c r="F35" s="198">
        <v>3.3078484842987281</v>
      </c>
      <c r="G35" s="198">
        <v>2.9542224127076517</v>
      </c>
      <c r="H35" s="198">
        <v>2.41567920579757</v>
      </c>
      <c r="I35" s="198">
        <v>2.1673515493466282</v>
      </c>
      <c r="J35" s="198">
        <v>2.2988835194977555</v>
      </c>
      <c r="K35" s="198">
        <v>2.9087504695290907</v>
      </c>
      <c r="L35" s="198">
        <v>1.8047401197049684</v>
      </c>
      <c r="M35" s="198">
        <v>1.8609757898321961</v>
      </c>
      <c r="N35" s="198">
        <v>2.3840134419184782</v>
      </c>
    </row>
    <row r="38" spans="2:14">
      <c r="B38" s="281" t="s">
        <v>148</v>
      </c>
    </row>
    <row r="39" spans="2:14">
      <c r="B39" s="359" t="s">
        <v>46</v>
      </c>
      <c r="C39" s="278">
        <v>2026</v>
      </c>
      <c r="D39" s="278">
        <v>2025</v>
      </c>
      <c r="E39" s="278">
        <v>2024</v>
      </c>
      <c r="F39" s="279">
        <v>2023</v>
      </c>
      <c r="G39" s="279">
        <v>2022</v>
      </c>
      <c r="H39" s="279">
        <v>2021</v>
      </c>
      <c r="I39" s="278">
        <v>2020</v>
      </c>
      <c r="J39" s="278">
        <v>2019</v>
      </c>
      <c r="K39" s="280">
        <v>2018</v>
      </c>
      <c r="L39" s="278">
        <v>2017</v>
      </c>
      <c r="M39" s="278">
        <v>2016</v>
      </c>
      <c r="N39" s="278">
        <v>2015</v>
      </c>
    </row>
    <row r="40" spans="2:14">
      <c r="B40" s="281" t="s">
        <v>85</v>
      </c>
      <c r="C40" s="468">
        <v>10.63608812853573</v>
      </c>
      <c r="D40" s="198">
        <v>8.9837623090279735</v>
      </c>
      <c r="E40" s="198">
        <v>14.315577715945851</v>
      </c>
      <c r="F40" s="198">
        <v>11.182142291455765</v>
      </c>
      <c r="G40" s="198">
        <v>9.4942432759129414</v>
      </c>
      <c r="H40" s="198">
        <v>8.0026844737384746</v>
      </c>
      <c r="I40" s="198">
        <v>8.9700000000000006</v>
      </c>
      <c r="J40" s="198">
        <v>9.6306469760619713</v>
      </c>
      <c r="K40" s="198">
        <v>9.18558728650593</v>
      </c>
      <c r="L40" s="198">
        <v>6.1318817324265016</v>
      </c>
      <c r="M40" s="198">
        <v>8.2055733364925469</v>
      </c>
      <c r="N40" s="198">
        <v>8.7545334293072159</v>
      </c>
    </row>
    <row r="41" spans="2:14">
      <c r="B41" s="281" t="s">
        <v>86</v>
      </c>
      <c r="C41" s="469">
        <f>'LE02026 cost LV11022026_Origi'!C33</f>
        <v>10.736585365853658</v>
      </c>
      <c r="D41" s="198">
        <v>8.7660382617888626</v>
      </c>
      <c r="E41" s="198">
        <v>14.054652726433678</v>
      </c>
      <c r="F41" s="198">
        <v>11.452537141877659</v>
      </c>
      <c r="G41" s="198">
        <v>9.5114890689404614</v>
      </c>
      <c r="H41" s="198">
        <v>7.979416750193943</v>
      </c>
      <c r="I41" s="198">
        <v>8.5646605388907666</v>
      </c>
      <c r="J41" s="198">
        <v>9.5009204253831605</v>
      </c>
      <c r="K41" s="198">
        <v>9.5861258136082288</v>
      </c>
      <c r="L41" s="198">
        <v>5.8854480704256869</v>
      </c>
      <c r="M41" s="198">
        <v>7.7531671237695843</v>
      </c>
      <c r="N41" s="198">
        <v>8.31361268587189</v>
      </c>
    </row>
    <row r="42" spans="2:14">
      <c r="B42" s="281" t="s">
        <v>87</v>
      </c>
      <c r="C42" s="379">
        <f>'LE02026 cost LV11022026_Origi'!D33</f>
        <v>11.05464159811986</v>
      </c>
      <c r="D42" s="198">
        <v>7.8539545699977165</v>
      </c>
      <c r="E42" s="198">
        <v>14.340807074319734</v>
      </c>
      <c r="F42" s="198">
        <v>13.518988225752771</v>
      </c>
      <c r="G42" s="198">
        <v>9.9351515721261308</v>
      </c>
      <c r="H42" s="198">
        <v>8.4638551930054238</v>
      </c>
      <c r="I42" s="198">
        <v>8.7334975485584128</v>
      </c>
      <c r="J42" s="198">
        <v>9.735019283477568</v>
      </c>
      <c r="K42" s="198">
        <v>10.83814884809691</v>
      </c>
      <c r="L42" s="198">
        <v>5.8794964389110538</v>
      </c>
      <c r="M42" s="198">
        <v>7.8255763887021796</v>
      </c>
      <c r="N42" s="198">
        <v>8.5442599380554256</v>
      </c>
    </row>
    <row r="43" spans="2:14">
      <c r="B43" s="281" t="s">
        <v>88</v>
      </c>
      <c r="C43" s="379" t="e">
        <f>#REF!</f>
        <v>#REF!</v>
      </c>
      <c r="D43" s="198">
        <v>8.1076634011667004</v>
      </c>
      <c r="E43" s="198">
        <v>13.676570094693858</v>
      </c>
      <c r="F43" s="198">
        <v>15.937619228615391</v>
      </c>
      <c r="G43" s="198">
        <v>11.402517249193123</v>
      </c>
      <c r="H43" s="198">
        <v>10.001361714867411</v>
      </c>
      <c r="I43" s="198">
        <v>8.8643722124111779</v>
      </c>
      <c r="J43" s="198">
        <v>10.547871675320685</v>
      </c>
      <c r="K43" s="198">
        <v>12.830074760216496</v>
      </c>
      <c r="L43" s="198">
        <v>5.8329211184527798</v>
      </c>
      <c r="M43" s="198">
        <v>8.4601465331964238</v>
      </c>
      <c r="N43" s="198">
        <v>9.3151919381146957</v>
      </c>
    </row>
    <row r="44" spans="2:14">
      <c r="B44" s="281" t="s">
        <v>89</v>
      </c>
      <c r="C44" s="379" t="e">
        <f>#REF!</f>
        <v>#REF!</v>
      </c>
      <c r="D44" s="198">
        <v>8.2725715431077074</v>
      </c>
      <c r="E44" s="198">
        <v>13.902553334926415</v>
      </c>
      <c r="F44" s="198">
        <v>15.843569834900254</v>
      </c>
      <c r="G44" s="198">
        <v>12.466413069656552</v>
      </c>
      <c r="H44" s="198">
        <v>10.37625370530138</v>
      </c>
      <c r="I44" s="198">
        <v>9.7133636418563132</v>
      </c>
      <c r="J44" s="198">
        <v>10.045914416705967</v>
      </c>
      <c r="K44" s="198">
        <v>12.454125884472889</v>
      </c>
      <c r="L44" s="198">
        <v>6.1253329731575423</v>
      </c>
      <c r="M44" s="198">
        <v>8.901529292015077</v>
      </c>
      <c r="N44" s="198">
        <v>9.5257508533371844</v>
      </c>
    </row>
    <row r="45" spans="2:14">
      <c r="B45" s="281" t="s">
        <v>90</v>
      </c>
      <c r="C45" s="379" t="e">
        <f>#REF!</f>
        <v>#REF!</v>
      </c>
      <c r="D45" s="198">
        <v>8.5500333800499089</v>
      </c>
      <c r="E45" s="198">
        <v>12.193143515551073</v>
      </c>
      <c r="F45" s="198">
        <v>14.704625868194748</v>
      </c>
      <c r="G45" s="198">
        <v>12.425975921550373</v>
      </c>
      <c r="H45" s="198">
        <v>9.587019000773493</v>
      </c>
      <c r="I45" s="198">
        <v>9.7972168387281116</v>
      </c>
      <c r="J45" s="198">
        <v>9.2765627905351877</v>
      </c>
      <c r="K45" s="198">
        <v>11.3458814491987</v>
      </c>
      <c r="L45" s="198">
        <v>5.8586964062675158</v>
      </c>
      <c r="M45" s="198">
        <v>8.8202943692132738</v>
      </c>
      <c r="N45" s="198">
        <v>10.0849114229223</v>
      </c>
    </row>
    <row r="46" spans="2:14">
      <c r="B46" s="281" t="s">
        <v>91</v>
      </c>
      <c r="C46" s="379" t="e">
        <f>#REF!</f>
        <v>#REF!</v>
      </c>
      <c r="D46" s="198">
        <v>8.8182592632605257</v>
      </c>
      <c r="E46" s="198">
        <v>11.35126150924131</v>
      </c>
      <c r="F46" s="198">
        <v>13.536497309395202</v>
      </c>
      <c r="G46" s="198">
        <v>12.406366497832302</v>
      </c>
      <c r="H46" s="198">
        <v>9.2098151439911433</v>
      </c>
      <c r="I46" s="198">
        <v>9.3618435426560715</v>
      </c>
      <c r="J46" s="198">
        <v>8.6915985263337667</v>
      </c>
      <c r="K46" s="198">
        <v>11.14887778225278</v>
      </c>
      <c r="L46" s="198">
        <v>6.1945750044469392</v>
      </c>
      <c r="M46" s="198">
        <v>7.7443349359428844</v>
      </c>
      <c r="N46" s="198">
        <v>10.26048766179103</v>
      </c>
    </row>
    <row r="47" spans="2:14">
      <c r="B47" s="281" t="s">
        <v>92</v>
      </c>
      <c r="C47" s="379" t="e">
        <f>#REF!</f>
        <v>#REF!</v>
      </c>
      <c r="D47" s="198">
        <v>8.6293209401226747</v>
      </c>
      <c r="E47" s="198">
        <v>9.8179439601777254</v>
      </c>
      <c r="F47" s="198">
        <v>12.330816619637048</v>
      </c>
      <c r="G47" s="198">
        <v>12.018927735289905</v>
      </c>
      <c r="H47" s="198">
        <v>8.9641980790514335</v>
      </c>
      <c r="I47" s="198">
        <v>8.6123898752235384</v>
      </c>
      <c r="J47" s="198">
        <v>8.5110949110221554</v>
      </c>
      <c r="K47" s="198">
        <v>10.608351866755541</v>
      </c>
      <c r="L47" s="198">
        <v>6.1349234848745171</v>
      </c>
      <c r="M47" s="198">
        <v>6.6886556481495676</v>
      </c>
      <c r="N47" s="198">
        <v>9.3958887673108951</v>
      </c>
    </row>
    <row r="48" spans="2:14">
      <c r="B48" s="281" t="s">
        <v>93</v>
      </c>
      <c r="C48" s="379" t="e">
        <f>#REF!</f>
        <v>#REF!</v>
      </c>
      <c r="D48" s="198">
        <v>8.7649616781331243</v>
      </c>
      <c r="E48" s="198">
        <v>9.8804640527021697</v>
      </c>
      <c r="F48" s="198">
        <v>13.061220794011433</v>
      </c>
      <c r="G48" s="198">
        <v>12.001070477947559</v>
      </c>
      <c r="H48" s="198">
        <v>10.110020755082418</v>
      </c>
      <c r="I48" s="198">
        <v>8.0646904905864929</v>
      </c>
      <c r="J48" s="198">
        <v>8.1564359771701298</v>
      </c>
      <c r="K48" s="198">
        <v>11.02968701506914</v>
      </c>
      <c r="L48" s="198">
        <v>7.1391585610957122</v>
      </c>
      <c r="M48" s="198">
        <v>5.885270629625782</v>
      </c>
      <c r="N48" s="198">
        <v>9.0670316223680683</v>
      </c>
    </row>
    <row r="49" spans="1:14">
      <c r="B49" s="281" t="s">
        <v>94</v>
      </c>
      <c r="C49" s="379" t="e">
        <f>#REF!</f>
        <v>#REF!</v>
      </c>
      <c r="D49" s="198">
        <v>9.3423812397525197</v>
      </c>
      <c r="E49" s="198">
        <v>9.5955960326578023</v>
      </c>
      <c r="F49" s="198">
        <v>14.167258709530357</v>
      </c>
      <c r="G49" s="198">
        <v>11.915046620948257</v>
      </c>
      <c r="H49" s="198">
        <v>10.224873245953024</v>
      </c>
      <c r="I49" s="198">
        <v>8.5482381169130157</v>
      </c>
      <c r="J49" s="198">
        <v>8.9517902652252808</v>
      </c>
      <c r="K49" s="198">
        <v>11.38930996130496</v>
      </c>
      <c r="L49" s="198">
        <v>8.0728120751212913</v>
      </c>
      <c r="M49" s="198">
        <v>4.9800614050494767</v>
      </c>
      <c r="N49" s="198">
        <v>9.218514567322126</v>
      </c>
    </row>
    <row r="50" spans="1:14">
      <c r="B50" s="281" t="s">
        <v>95</v>
      </c>
      <c r="C50" s="379" t="e">
        <f>#REF!</f>
        <v>#REF!</v>
      </c>
      <c r="D50" s="198">
        <v>10.297842624619305</v>
      </c>
      <c r="E50" s="198">
        <v>11.11467829065057</v>
      </c>
      <c r="F50" s="198">
        <v>15.837714978584721</v>
      </c>
      <c r="G50" s="198">
        <v>11.752675744055761</v>
      </c>
      <c r="H50" s="198">
        <v>10.579164504074324</v>
      </c>
      <c r="I50" s="198">
        <v>9.106458992963077</v>
      </c>
      <c r="J50" s="198">
        <v>9.8000000000000007</v>
      </c>
      <c r="K50" s="198">
        <v>11.574605014075052</v>
      </c>
      <c r="L50" s="198">
        <v>9.1211029350333082</v>
      </c>
      <c r="M50" s="198">
        <v>6.4783215906618468</v>
      </c>
      <c r="N50" s="198">
        <v>9.4990661769540896</v>
      </c>
    </row>
    <row r="51" spans="1:14">
      <c r="B51" s="281" t="s">
        <v>96</v>
      </c>
      <c r="C51" s="379" t="e">
        <f>#REF!</f>
        <v>#REF!</v>
      </c>
      <c r="D51" s="198">
        <v>10.10304457516318</v>
      </c>
      <c r="E51" s="198">
        <v>9.5229685710559586</v>
      </c>
      <c r="F51" s="198">
        <v>14.545702977490512</v>
      </c>
      <c r="G51" s="198">
        <v>11.21944543667748</v>
      </c>
      <c r="H51" s="198">
        <v>9.6382637026365199</v>
      </c>
      <c r="I51" s="198">
        <v>8.7503442355858745</v>
      </c>
      <c r="J51" s="274">
        <v>9.15</v>
      </c>
      <c r="K51" s="198">
        <v>10.158693537643728</v>
      </c>
      <c r="L51" s="198">
        <v>9.0443853233365754</v>
      </c>
      <c r="M51" s="198">
        <v>6.2102758402147966</v>
      </c>
      <c r="N51" s="198">
        <v>8.854529634699114</v>
      </c>
    </row>
    <row r="52" spans="1:14">
      <c r="B52" s="281" t="s">
        <v>138</v>
      </c>
      <c r="C52" s="379" t="e">
        <f>#REF!</f>
        <v>#REF!</v>
      </c>
      <c r="D52" s="198">
        <v>8.8865581599932248</v>
      </c>
      <c r="E52" s="198">
        <v>11.868283826511556</v>
      </c>
      <c r="F52" s="198">
        <v>13.774287996588807</v>
      </c>
      <c r="G52" s="198">
        <v>11.402028521003158</v>
      </c>
      <c r="H52" s="198">
        <v>9.472510752494582</v>
      </c>
      <c r="I52" s="198">
        <v>8.9437700085344218</v>
      </c>
      <c r="J52" s="198">
        <v>9.3437881798006099</v>
      </c>
      <c r="K52" s="198">
        <v>11.015279786940324</v>
      </c>
      <c r="L52" s="198">
        <v>6.8389481088052912</v>
      </c>
      <c r="M52" s="198">
        <v>7.31655540878499</v>
      </c>
      <c r="N52" s="198">
        <v>9.2336583045189773</v>
      </c>
    </row>
    <row r="55" spans="1:14">
      <c r="B55" s="470" t="s">
        <v>152</v>
      </c>
    </row>
    <row r="56" spans="1:14">
      <c r="B56" s="359" t="s">
        <v>46</v>
      </c>
      <c r="C56" s="278">
        <v>2026</v>
      </c>
      <c r="D56" s="278">
        <v>2025</v>
      </c>
      <c r="E56" s="278">
        <v>2024</v>
      </c>
      <c r="F56" s="279">
        <v>2023</v>
      </c>
      <c r="G56" s="279">
        <v>2022</v>
      </c>
      <c r="H56" s="279">
        <v>2021</v>
      </c>
      <c r="I56" s="278">
        <v>2020</v>
      </c>
      <c r="J56" s="278">
        <v>2019</v>
      </c>
      <c r="K56" s="280">
        <v>2018</v>
      </c>
      <c r="L56" s="278">
        <v>2017</v>
      </c>
      <c r="M56" s="278">
        <v>2016</v>
      </c>
      <c r="N56" s="278">
        <v>2015</v>
      </c>
    </row>
    <row r="57" spans="1:14">
      <c r="B57" s="281" t="s">
        <v>85</v>
      </c>
      <c r="C57" s="197">
        <v>10.566145959215843</v>
      </c>
      <c r="D57" s="197">
        <v>26.020579400568955</v>
      </c>
      <c r="E57" s="197">
        <v>69.339878476986883</v>
      </c>
      <c r="F57" s="197">
        <v>68.13657383612545</v>
      </c>
      <c r="G57" s="197">
        <v>84.778691075040186</v>
      </c>
      <c r="H57" s="197">
        <v>78.688162979497093</v>
      </c>
      <c r="I57" s="197">
        <v>27.892767814415762</v>
      </c>
      <c r="J57" s="197">
        <v>17.740651098813174</v>
      </c>
      <c r="K57" s="197">
        <v>38.689061965818105</v>
      </c>
      <c r="L57" s="197">
        <v>56.212159177655927</v>
      </c>
      <c r="M57" s="197">
        <v>51.775788387660924</v>
      </c>
      <c r="N57" s="197">
        <v>30.616132510162348</v>
      </c>
    </row>
    <row r="58" spans="1:14">
      <c r="B58" s="281" t="s">
        <v>86</v>
      </c>
      <c r="C58" s="197">
        <v>18.866583779661127</v>
      </c>
      <c r="D58" s="197">
        <v>55.853785076746611</v>
      </c>
      <c r="E58" s="197">
        <v>76.470507195462659</v>
      </c>
      <c r="F58" s="197">
        <v>77.618499892775617</v>
      </c>
      <c r="G58" s="197">
        <v>76.378630097930014</v>
      </c>
      <c r="H58" s="197">
        <v>88.42014961409491</v>
      </c>
      <c r="I58" s="197">
        <v>44.647872211550109</v>
      </c>
      <c r="J58" s="197">
        <v>13.512093606548159</v>
      </c>
      <c r="K58" s="197">
        <v>30.841157886469787</v>
      </c>
      <c r="L58" s="197">
        <v>55.636166271307054</v>
      </c>
      <c r="M58" s="197">
        <v>69.529068827395051</v>
      </c>
      <c r="N58" s="197">
        <v>43.364085810709739</v>
      </c>
    </row>
    <row r="59" spans="1:14">
      <c r="B59" s="281" t="s">
        <v>87</v>
      </c>
      <c r="D59" s="197">
        <v>77.309778834562024</v>
      </c>
      <c r="E59" s="197">
        <v>90.977269202500324</v>
      </c>
      <c r="F59" s="197">
        <v>42.815166863743279</v>
      </c>
      <c r="G59" s="197">
        <v>66.558500403898066</v>
      </c>
      <c r="H59" s="197">
        <v>68.837247313960034</v>
      </c>
      <c r="I59" s="197">
        <v>49.85275384326733</v>
      </c>
      <c r="J59" s="197">
        <v>20.375049852091955</v>
      </c>
      <c r="K59" s="197">
        <v>25.044026011021604</v>
      </c>
      <c r="L59" s="197">
        <v>54.191795633636133</v>
      </c>
      <c r="M59" s="197">
        <v>64.139023454067114</v>
      </c>
      <c r="N59" s="197">
        <v>43.314016616828098</v>
      </c>
    </row>
    <row r="60" spans="1:14">
      <c r="B60" s="281" t="s">
        <v>88</v>
      </c>
      <c r="D60" s="197">
        <v>50.708786159250621</v>
      </c>
      <c r="E60" s="197">
        <v>79.435154165673779</v>
      </c>
      <c r="F60" s="197">
        <v>28.970003034976173</v>
      </c>
      <c r="G60" s="197">
        <v>46.698451725341883</v>
      </c>
      <c r="H60" s="197">
        <v>54.076805966625976</v>
      </c>
      <c r="I60" s="197">
        <v>36.568303846244746</v>
      </c>
      <c r="J60" s="197">
        <v>38.078153673146353</v>
      </c>
      <c r="K60" s="197">
        <v>28.504594676672252</v>
      </c>
      <c r="L60" s="197">
        <v>64.272442352506658</v>
      </c>
      <c r="M60" s="197">
        <v>67.972329290733086</v>
      </c>
      <c r="N60" s="197">
        <v>30.604727550791882</v>
      </c>
    </row>
    <row r="61" spans="1:14">
      <c r="B61" s="281" t="s">
        <v>89</v>
      </c>
      <c r="D61" s="197">
        <v>41.506824889792632</v>
      </c>
      <c r="E61" s="197">
        <v>60.068662494423286</v>
      </c>
      <c r="F61" s="197">
        <v>55.569328561169549</v>
      </c>
      <c r="G61" s="197">
        <v>54.294376370316698</v>
      </c>
      <c r="H61" s="197">
        <v>43.386556569533624</v>
      </c>
      <c r="I61" s="197">
        <v>20.911684408979688</v>
      </c>
      <c r="J61" s="197">
        <v>49.346060118849259</v>
      </c>
      <c r="K61" s="197">
        <v>28.219186368485992</v>
      </c>
      <c r="L61" s="197">
        <v>51.031357327209548</v>
      </c>
      <c r="M61" s="197">
        <v>51.087313458333483</v>
      </c>
      <c r="N61" s="197">
        <v>32.204449333796617</v>
      </c>
    </row>
    <row r="62" spans="1:14">
      <c r="B62" s="281" t="s">
        <v>90</v>
      </c>
      <c r="D62" s="197">
        <v>38.361130194553667</v>
      </c>
      <c r="E62" s="197">
        <v>36.977906100705631</v>
      </c>
      <c r="F62" s="197">
        <v>59.221640889256676</v>
      </c>
      <c r="G62" s="197">
        <v>64.590382027370254</v>
      </c>
      <c r="H62" s="197">
        <v>63.639104092198309</v>
      </c>
      <c r="I62" s="197">
        <v>33.892405996447863</v>
      </c>
      <c r="J62" s="197">
        <v>54.738553219539469</v>
      </c>
      <c r="K62" s="197">
        <v>45.64472872921732</v>
      </c>
      <c r="L62" s="197">
        <v>61.42039257152927</v>
      </c>
      <c r="M62" s="197">
        <v>51.373057498867368</v>
      </c>
      <c r="N62" s="197">
        <v>47.401981081991593</v>
      </c>
    </row>
    <row r="63" spans="1:14" ht="20.5" customHeight="1">
      <c r="A63" s="641" t="s">
        <v>153</v>
      </c>
      <c r="B63" s="362" t="s">
        <v>91</v>
      </c>
      <c r="D63" s="197">
        <v>60.948307658575416</v>
      </c>
      <c r="E63" s="197">
        <v>67.050972469292262</v>
      </c>
      <c r="F63" s="197">
        <v>82.238401532228721</v>
      </c>
      <c r="G63" s="197">
        <v>76.948120594235164</v>
      </c>
      <c r="H63" s="197">
        <v>66.976709595820054</v>
      </c>
      <c r="I63" s="197">
        <v>57.391837288566947</v>
      </c>
      <c r="J63" s="197">
        <v>69.677910094013043</v>
      </c>
      <c r="K63" s="197">
        <v>56.669354051329037</v>
      </c>
      <c r="L63" s="197">
        <v>66.673528352626775</v>
      </c>
      <c r="M63" s="197">
        <v>76.611994436989889</v>
      </c>
      <c r="N63" s="197">
        <v>63.850183404055429</v>
      </c>
    </row>
    <row r="64" spans="1:14" ht="20.5" customHeight="1">
      <c r="A64" s="641"/>
      <c r="B64" s="362" t="s">
        <v>92</v>
      </c>
      <c r="D64" s="197">
        <v>75.130332149339154</v>
      </c>
      <c r="E64" s="197">
        <v>100</v>
      </c>
      <c r="F64" s="197">
        <v>87.810125492443163</v>
      </c>
      <c r="G64" s="197">
        <v>75.588569344055443</v>
      </c>
      <c r="H64" s="197">
        <v>57.788023881302827</v>
      </c>
      <c r="I64" s="197">
        <v>84.161735838739645</v>
      </c>
      <c r="J64" s="197">
        <v>73.932596689826298</v>
      </c>
      <c r="K64" s="197">
        <v>57.726615952194607</v>
      </c>
      <c r="L64" s="197">
        <v>69.344304274511899</v>
      </c>
      <c r="M64" s="197">
        <v>82.812147756916048</v>
      </c>
      <c r="N64" s="197">
        <v>92.342806475327151</v>
      </c>
    </row>
    <row r="65" spans="1:14" ht="20.5" customHeight="1">
      <c r="A65" s="641"/>
      <c r="B65" s="362" t="s">
        <v>93</v>
      </c>
      <c r="D65" s="197">
        <v>76.18008447497057</v>
      </c>
      <c r="E65" s="197">
        <v>98.620511529174763</v>
      </c>
      <c r="F65" s="197">
        <v>81.413990282604829</v>
      </c>
      <c r="G65" s="197">
        <v>56.894887970549959</v>
      </c>
      <c r="H65" s="197">
        <v>38.955649022057237</v>
      </c>
      <c r="I65" s="197">
        <v>76.547883224198287</v>
      </c>
      <c r="J65" s="197">
        <v>64.773156280021468</v>
      </c>
      <c r="K65" s="197">
        <v>43.444955944300155</v>
      </c>
      <c r="L65" s="197">
        <v>31.49836657555581</v>
      </c>
      <c r="M65" s="197">
        <v>78.109833424308732</v>
      </c>
      <c r="N65" s="197">
        <v>58.436764352568396</v>
      </c>
    </row>
    <row r="66" spans="1:14">
      <c r="A66" s="288"/>
      <c r="B66" s="281" t="s">
        <v>94</v>
      </c>
      <c r="D66" s="197">
        <v>28.099127741276568</v>
      </c>
      <c r="E66" s="197">
        <v>74.692543753388946</v>
      </c>
      <c r="F66" s="197">
        <v>46.372638351456324</v>
      </c>
      <c r="G66" s="197">
        <v>45.16089072916521</v>
      </c>
      <c r="H66" s="197">
        <v>44.014381416972206</v>
      </c>
      <c r="I66" s="197">
        <v>58.275568491125405</v>
      </c>
      <c r="J66" s="197">
        <v>15.103930906089099</v>
      </c>
      <c r="K66" s="197">
        <v>20.817299671982852</v>
      </c>
      <c r="L66" s="197">
        <v>15.189388317490979</v>
      </c>
      <c r="M66" s="197">
        <v>80.194463570259629</v>
      </c>
      <c r="N66" s="197">
        <v>26.093793683746036</v>
      </c>
    </row>
    <row r="67" spans="1:14">
      <c r="A67" s="288"/>
      <c r="B67" s="281" t="s">
        <v>95</v>
      </c>
      <c r="D67" s="197">
        <v>5.13447284355642</v>
      </c>
      <c r="E67" s="197">
        <v>13.749953644405522</v>
      </c>
      <c r="F67" s="197">
        <v>20.976875669276534</v>
      </c>
      <c r="G67" s="197">
        <v>25.061789536584289</v>
      </c>
      <c r="H67" s="197">
        <v>33.605385821201196</v>
      </c>
      <c r="I67" s="197">
        <v>28.988579610096611</v>
      </c>
      <c r="J67" s="197">
        <v>4.9917289168294667</v>
      </c>
      <c r="K67" s="197">
        <v>3.9289739374126329</v>
      </c>
      <c r="L67" s="197">
        <v>9.1396424372823493</v>
      </c>
      <c r="M67" s="197">
        <v>13.951112632189028</v>
      </c>
      <c r="N67" s="197">
        <v>6.4615484337354685</v>
      </c>
    </row>
    <row r="68" spans="1:14">
      <c r="A68" s="288"/>
      <c r="B68" s="281" t="s">
        <v>96</v>
      </c>
      <c r="D68" s="197">
        <v>13.807588058622159</v>
      </c>
      <c r="E68" s="197">
        <v>26.363887724199163</v>
      </c>
      <c r="F68" s="197">
        <v>48.532556917343733</v>
      </c>
      <c r="G68" s="197">
        <v>52.187976118646354</v>
      </c>
      <c r="H68" s="197">
        <v>61.081343847898886</v>
      </c>
      <c r="I68" s="197">
        <v>58.85584744244052</v>
      </c>
      <c r="J68" s="197">
        <v>15</v>
      </c>
      <c r="K68" s="197">
        <v>16.191194391824226</v>
      </c>
      <c r="L68" s="197">
        <v>53.428834526269611</v>
      </c>
      <c r="M68" s="197">
        <v>61.379570761712579</v>
      </c>
      <c r="N68" s="197">
        <v>38.898932434161146</v>
      </c>
    </row>
    <row r="69" spans="1:14">
      <c r="B69" s="281" t="s">
        <v>138</v>
      </c>
      <c r="C69" s="197">
        <f>'[61]Regular+Waxy Farmer'!N50</f>
        <v>15.546580885290995</v>
      </c>
      <c r="D69" s="197">
        <v>46.119353817389815</v>
      </c>
      <c r="E69" s="197">
        <v>65.163790083828673</v>
      </c>
      <c r="F69" s="197">
        <v>58.821455918246613</v>
      </c>
      <c r="G69" s="197">
        <v>59.472794941677108</v>
      </c>
      <c r="H69" s="197">
        <v>56.719008727944711</v>
      </c>
      <c r="I69" s="197">
        <v>47.446591635866234</v>
      </c>
      <c r="J69" s="197">
        <v>36.893716508548174</v>
      </c>
      <c r="K69" s="197">
        <v>33.431492654355893</v>
      </c>
      <c r="L69" s="197">
        <v>48.439675322667725</v>
      </c>
      <c r="M69" s="197">
        <v>62.276777963309705</v>
      </c>
      <c r="N69" s="197">
        <v>44.054150146213189</v>
      </c>
    </row>
  </sheetData>
  <mergeCells count="1">
    <mergeCell ref="A63:A65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2860-6F0B-4A47-952E-F0B0A6993DD1}">
  <sheetPr>
    <tabColor theme="9" tint="-0.249977111117893"/>
  </sheetPr>
  <dimension ref="B1:AA26"/>
  <sheetViews>
    <sheetView showGridLines="0" zoomScale="80" zoomScaleNormal="80" workbookViewId="0">
      <pane xSplit="4" ySplit="6" topLeftCell="E10" activePane="bottomRight" state="frozen"/>
      <selection pane="topRight" activeCell="D1" sqref="D1"/>
      <selection pane="bottomLeft" activeCell="A5" sqref="A5"/>
      <selection pane="bottomRight" activeCell="E27" sqref="E27"/>
    </sheetView>
  </sheetViews>
  <sheetFormatPr defaultColWidth="8.7265625" defaultRowHeight="14.5" outlineLevelRow="1"/>
  <cols>
    <col min="1" max="1" width="2.08984375" style="271" customWidth="1"/>
    <col min="2" max="2" width="36.90625" style="271" bestFit="1" customWidth="1"/>
    <col min="3" max="3" width="1.08984375" style="271" customWidth="1"/>
    <col min="4" max="4" width="13.08984375" style="272" bestFit="1" customWidth="1"/>
    <col min="5" max="16" width="8.453125" style="271" customWidth="1"/>
    <col min="17" max="17" width="9.6328125" style="293" customWidth="1"/>
    <col min="18" max="18" width="5.453125" style="289" bestFit="1" customWidth="1"/>
    <col min="19" max="19" width="9.90625" style="271" bestFit="1" customWidth="1"/>
    <col min="20" max="20" width="9.90625" style="271" customWidth="1"/>
    <col min="21" max="21" width="17.453125" style="271" bestFit="1" customWidth="1"/>
    <col min="22" max="22" width="16.90625" style="271" bestFit="1" customWidth="1"/>
    <col min="23" max="16384" width="8.7265625" style="271"/>
  </cols>
  <sheetData>
    <row r="1" spans="2:27" outlineLevel="1">
      <c r="D1" s="271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271"/>
      <c r="S1" s="289"/>
      <c r="T1" s="289"/>
      <c r="U1" s="289"/>
      <c r="V1" s="289"/>
      <c r="W1" s="289"/>
      <c r="X1" s="289"/>
      <c r="Y1" s="289"/>
      <c r="Z1" s="289"/>
      <c r="AA1" s="289"/>
    </row>
    <row r="2" spans="2:27">
      <c r="B2" s="290" t="s">
        <v>98</v>
      </c>
      <c r="E2" s="291">
        <v>27</v>
      </c>
      <c r="F2" s="291">
        <v>28</v>
      </c>
      <c r="G2" s="291">
        <v>31</v>
      </c>
      <c r="H2" s="291">
        <v>24</v>
      </c>
      <c r="I2" s="291">
        <v>31</v>
      </c>
      <c r="J2" s="291">
        <v>30</v>
      </c>
      <c r="K2" s="291">
        <v>30</v>
      </c>
      <c r="L2" s="291">
        <v>31</v>
      </c>
      <c r="M2" s="291">
        <v>31</v>
      </c>
      <c r="N2" s="291">
        <v>31</v>
      </c>
      <c r="O2" s="291">
        <v>30</v>
      </c>
      <c r="P2" s="291">
        <v>26</v>
      </c>
      <c r="Q2" s="271"/>
    </row>
    <row r="3" spans="2:27" s="290" customFormat="1" outlineLevel="1">
      <c r="B3" s="290" t="s">
        <v>154</v>
      </c>
      <c r="D3" s="498"/>
      <c r="E3" s="292">
        <v>1340</v>
      </c>
      <c r="F3" s="292">
        <v>1200</v>
      </c>
      <c r="G3" s="499">
        <v>1210</v>
      </c>
      <c r="H3" s="499">
        <v>1450</v>
      </c>
      <c r="I3" s="499">
        <v>1450</v>
      </c>
      <c r="J3" s="292">
        <v>1400</v>
      </c>
      <c r="K3" s="292">
        <v>1400</v>
      </c>
      <c r="L3" s="292">
        <v>1400</v>
      </c>
      <c r="M3" s="292">
        <v>1300</v>
      </c>
      <c r="N3" s="292">
        <v>1200</v>
      </c>
      <c r="O3" s="292">
        <v>1200</v>
      </c>
      <c r="P3" s="292">
        <v>1200</v>
      </c>
      <c r="Q3" s="500"/>
    </row>
    <row r="4" spans="2:27">
      <c r="E4" s="294" t="s">
        <v>155</v>
      </c>
      <c r="F4" s="294" t="s">
        <v>155</v>
      </c>
      <c r="G4" s="294" t="s">
        <v>155</v>
      </c>
      <c r="H4" s="501" t="s">
        <v>156</v>
      </c>
      <c r="I4" s="295" t="s">
        <v>122</v>
      </c>
      <c r="J4" s="295" t="s">
        <v>122</v>
      </c>
      <c r="K4" s="295" t="s">
        <v>122</v>
      </c>
      <c r="L4" s="295" t="s">
        <v>122</v>
      </c>
      <c r="M4" s="295" t="s">
        <v>122</v>
      </c>
      <c r="N4" s="295" t="s">
        <v>122</v>
      </c>
      <c r="O4" s="295" t="s">
        <v>122</v>
      </c>
      <c r="P4" s="295" t="s">
        <v>122</v>
      </c>
    </row>
    <row r="5" spans="2:27">
      <c r="B5" s="296" t="s">
        <v>157</v>
      </c>
      <c r="C5" s="296"/>
      <c r="D5" s="297"/>
      <c r="E5" s="642" t="s">
        <v>158</v>
      </c>
      <c r="F5" s="643"/>
      <c r="G5" s="643"/>
      <c r="H5" s="642" t="s">
        <v>159</v>
      </c>
      <c r="I5" s="643"/>
      <c r="J5" s="643"/>
      <c r="K5" s="642" t="s">
        <v>160</v>
      </c>
      <c r="L5" s="643"/>
      <c r="M5" s="643"/>
      <c r="N5" s="642" t="s">
        <v>161</v>
      </c>
      <c r="O5" s="643"/>
      <c r="P5" s="643"/>
      <c r="Q5" s="298"/>
    </row>
    <row r="6" spans="2:27" s="305" customFormat="1">
      <c r="B6" s="299" t="s">
        <v>46</v>
      </c>
      <c r="C6" s="299"/>
      <c r="D6" s="299" t="s">
        <v>162</v>
      </c>
      <c r="E6" s="300" t="s">
        <v>85</v>
      </c>
      <c r="F6" s="300" t="s">
        <v>86</v>
      </c>
      <c r="G6" s="300" t="s">
        <v>87</v>
      </c>
      <c r="H6" s="300" t="s">
        <v>88</v>
      </c>
      <c r="I6" s="300" t="s">
        <v>89</v>
      </c>
      <c r="J6" s="300" t="s">
        <v>90</v>
      </c>
      <c r="K6" s="300" t="s">
        <v>91</v>
      </c>
      <c r="L6" s="300" t="s">
        <v>92</v>
      </c>
      <c r="M6" s="300" t="s">
        <v>93</v>
      </c>
      <c r="N6" s="300" t="s">
        <v>94</v>
      </c>
      <c r="O6" s="300" t="s">
        <v>95</v>
      </c>
      <c r="P6" s="300" t="s">
        <v>96</v>
      </c>
      <c r="Q6" s="301" t="s">
        <v>163</v>
      </c>
      <c r="R6" s="302"/>
      <c r="S6" s="303" t="s">
        <v>164</v>
      </c>
      <c r="T6" s="303">
        <v>2.2025999999999999</v>
      </c>
      <c r="U6" s="304" t="s">
        <v>165</v>
      </c>
      <c r="V6" s="304" t="s">
        <v>166</v>
      </c>
    </row>
    <row r="7" spans="2:27">
      <c r="B7" s="306" t="s">
        <v>167</v>
      </c>
      <c r="C7" s="306"/>
      <c r="D7" s="307" t="s">
        <v>168</v>
      </c>
      <c r="E7" s="308">
        <f>[62]Daily!AH16</f>
        <v>29398</v>
      </c>
      <c r="F7" s="308">
        <f>[62]Daily!BK16</f>
        <v>30446.73</v>
      </c>
      <c r="G7" s="308">
        <f>[62]Daily!CQ16</f>
        <v>33527</v>
      </c>
      <c r="H7" s="308">
        <f>[62]Daily!DV16</f>
        <v>26978</v>
      </c>
      <c r="I7" s="308">
        <f>[62]Daily!FB16</f>
        <v>39250</v>
      </c>
      <c r="J7" s="308">
        <f>[62]Daily!GG16</f>
        <v>39800</v>
      </c>
      <c r="K7" s="308">
        <f>[62]Daily!HM16</f>
        <v>41800</v>
      </c>
      <c r="L7" s="308">
        <f>[62]Daily!IS16</f>
        <v>41700</v>
      </c>
      <c r="M7" s="308">
        <f>[62]Daily!JX16</f>
        <v>37200</v>
      </c>
      <c r="N7" s="308">
        <f>[62]Daily!LD16</f>
        <v>34300</v>
      </c>
      <c r="O7" s="308">
        <f>[62]Daily!MI16</f>
        <v>33150</v>
      </c>
      <c r="P7" s="308">
        <f>[62]Daily!NO16</f>
        <v>27600</v>
      </c>
      <c r="Q7" s="309">
        <f>SUM(E7:P7)</f>
        <v>415149.73</v>
      </c>
      <c r="S7" s="309">
        <v>445200</v>
      </c>
      <c r="T7" s="309">
        <v>411365.73</v>
      </c>
      <c r="U7" s="310">
        <f>Q7-S7</f>
        <v>-30050.270000000019</v>
      </c>
      <c r="V7" s="310">
        <f>Q7-T7</f>
        <v>3784</v>
      </c>
    </row>
    <row r="8" spans="2:27">
      <c r="B8" s="311" t="s">
        <v>169</v>
      </c>
      <c r="C8" s="311"/>
      <c r="D8" s="312" t="s">
        <v>168</v>
      </c>
      <c r="E8" s="313">
        <f>[62]Daily!AH21</f>
        <v>1088.8148148148148</v>
      </c>
      <c r="F8" s="313">
        <f>[62]Daily!BK21</f>
        <v>1087.3832142857143</v>
      </c>
      <c r="G8" s="313">
        <f>[62]Daily!CQ21</f>
        <v>1081.516129032258</v>
      </c>
      <c r="H8" s="313">
        <f>[62]Daily!DV21</f>
        <v>1124.0833333333333</v>
      </c>
      <c r="I8" s="313">
        <f>[62]Daily!FB21</f>
        <v>1266.1290322580646</v>
      </c>
      <c r="J8" s="313">
        <f>[62]Daily!GG21</f>
        <v>1326.6666666666667</v>
      </c>
      <c r="K8" s="313">
        <f>[62]Daily!HM21</f>
        <v>1348.3870967741937</v>
      </c>
      <c r="L8" s="313">
        <f>[62]Daily!IS21</f>
        <v>1345.1612903225807</v>
      </c>
      <c r="M8" s="313">
        <f>[62]Daily!JX21</f>
        <v>1240</v>
      </c>
      <c r="N8" s="313">
        <f>[62]Daily!LD21</f>
        <v>1106.4516129032259</v>
      </c>
      <c r="O8" s="313">
        <f>[62]Daily!MI21</f>
        <v>1105</v>
      </c>
      <c r="P8" s="313">
        <f>[62]Daily!NO21</f>
        <v>1061.5384615384614</v>
      </c>
      <c r="Q8" s="314">
        <f>AVERAGE(E8:P8)</f>
        <v>1181.7609709941096</v>
      </c>
      <c r="S8" s="314">
        <v>1271.0071017194671</v>
      </c>
      <c r="T8" s="314">
        <v>1172.4798330012777</v>
      </c>
      <c r="U8" s="310">
        <f t="shared" ref="U8:U21" si="0">Q8-S8</f>
        <v>-89.246130725357489</v>
      </c>
      <c r="V8" s="310">
        <f t="shared" ref="V8:V21" si="1">Q8-T8</f>
        <v>9.2811379928318729</v>
      </c>
    </row>
    <row r="9" spans="2:27">
      <c r="B9" s="315" t="s">
        <v>170</v>
      </c>
      <c r="C9" s="315"/>
      <c r="D9" s="316" t="s">
        <v>171</v>
      </c>
      <c r="E9" s="317">
        <f>[62]Daily!AH20</f>
        <v>10.41</v>
      </c>
      <c r="F9" s="317">
        <f>[62]Daily!BK20</f>
        <v>10.98</v>
      </c>
      <c r="G9" s="317">
        <f>[62]Daily!CQ20</f>
        <v>12</v>
      </c>
      <c r="H9" s="317">
        <f>[62]Daily!DV20</f>
        <v>14</v>
      </c>
      <c r="I9" s="317">
        <f>[62]Daily!FB20</f>
        <v>13.8</v>
      </c>
      <c r="J9" s="317">
        <f>[62]Daily!GG20</f>
        <v>12.1666666666666</v>
      </c>
      <c r="K9" s="317">
        <f>[62]Daily!HM20</f>
        <v>12.94</v>
      </c>
      <c r="L9" s="317">
        <f>[62]Daily!IS20</f>
        <v>12.6</v>
      </c>
      <c r="M9" s="317">
        <f>[62]Daily!JX20</f>
        <v>12.3</v>
      </c>
      <c r="N9" s="317">
        <f>[62]Daily!LD20</f>
        <v>11.95</v>
      </c>
      <c r="O9" s="317">
        <f>[62]Daily!MI20</f>
        <v>11.73</v>
      </c>
      <c r="P9" s="317">
        <f>[62]Daily!NO20</f>
        <v>11.54</v>
      </c>
      <c r="Q9" s="314"/>
      <c r="S9" s="314"/>
      <c r="T9" s="314"/>
      <c r="U9" s="310">
        <f t="shared" si="0"/>
        <v>0</v>
      </c>
      <c r="V9" s="310">
        <f t="shared" si="1"/>
        <v>0</v>
      </c>
    </row>
    <row r="10" spans="2:27">
      <c r="B10" s="318" t="s">
        <v>172</v>
      </c>
      <c r="C10" s="318"/>
      <c r="D10" s="319" t="s">
        <v>168</v>
      </c>
      <c r="E10" s="320">
        <f>[62]Daily!AH24</f>
        <v>2720</v>
      </c>
      <c r="F10" s="320">
        <f>[62]Daily!BK24</f>
        <v>2729</v>
      </c>
      <c r="G10" s="320">
        <f>[62]Daily!CQ24</f>
        <v>2114</v>
      </c>
      <c r="H10" s="320">
        <f>[62]Daily!DV24</f>
        <v>4000</v>
      </c>
      <c r="I10" s="320">
        <f>[62]Daily!FB24</f>
        <v>6528</v>
      </c>
      <c r="J10" s="320">
        <f>[62]Daily!GG24</f>
        <v>1225</v>
      </c>
      <c r="K10" s="320">
        <f>[62]Daily!HM24</f>
        <v>900</v>
      </c>
      <c r="L10" s="320">
        <f>[62]Daily!IS24</f>
        <v>900</v>
      </c>
      <c r="M10" s="320">
        <f>[62]Daily!JX24</f>
        <v>1500</v>
      </c>
      <c r="N10" s="320">
        <f>[62]Daily!LD24</f>
        <v>3000</v>
      </c>
      <c r="O10" s="320">
        <f>[62]Daily!MI24</f>
        <v>3000</v>
      </c>
      <c r="P10" s="320">
        <f>[62]Daily!NO24</f>
        <v>3000</v>
      </c>
      <c r="Q10" s="321">
        <f>SUM(E10:P10)</f>
        <v>31616</v>
      </c>
      <c r="S10" s="321">
        <v>23876</v>
      </c>
      <c r="T10" s="321">
        <v>31502</v>
      </c>
      <c r="U10" s="310">
        <f t="shared" si="0"/>
        <v>7740</v>
      </c>
      <c r="V10" s="310">
        <f t="shared" si="1"/>
        <v>114</v>
      </c>
    </row>
    <row r="11" spans="2:27">
      <c r="B11" s="322" t="s">
        <v>173</v>
      </c>
      <c r="C11" s="322"/>
      <c r="D11" s="307" t="s">
        <v>168</v>
      </c>
      <c r="E11" s="308">
        <f>[62]Daily!AH99</f>
        <v>5234</v>
      </c>
      <c r="F11" s="308">
        <f>[62]Daily!BK99</f>
        <v>5504</v>
      </c>
      <c r="G11" s="308">
        <f>[62]Daily!CQ99</f>
        <v>5620</v>
      </c>
      <c r="H11" s="308">
        <f>[62]Daily!DV99</f>
        <v>4154</v>
      </c>
      <c r="I11" s="308">
        <f>[62]Daily!FB99</f>
        <v>4367</v>
      </c>
      <c r="J11" s="308">
        <f>[62]Daily!GG99</f>
        <v>6202</v>
      </c>
      <c r="K11" s="308">
        <f>[62]Daily!HM99</f>
        <v>5756</v>
      </c>
      <c r="L11" s="308">
        <f>[62]Daily!IS99</f>
        <v>5505</v>
      </c>
      <c r="M11" s="308">
        <f>[62]Daily!JX99</f>
        <v>5587</v>
      </c>
      <c r="N11" s="308">
        <f>[62]Daily!LD99</f>
        <v>5699</v>
      </c>
      <c r="O11" s="308">
        <f>[62]Daily!MI99</f>
        <v>5405</v>
      </c>
      <c r="P11" s="308">
        <f>[62]Daily!NO99</f>
        <v>5250</v>
      </c>
      <c r="Q11" s="321">
        <f>SUM(E11:P11)</f>
        <v>64283</v>
      </c>
      <c r="S11" s="321">
        <v>66285.5</v>
      </c>
      <c r="T11" s="321">
        <v>63615</v>
      </c>
      <c r="U11" s="310">
        <f t="shared" si="0"/>
        <v>-2002.5</v>
      </c>
      <c r="V11" s="310">
        <f t="shared" si="1"/>
        <v>668</v>
      </c>
    </row>
    <row r="12" spans="2:27">
      <c r="B12" s="322" t="s">
        <v>174</v>
      </c>
      <c r="C12" s="322"/>
      <c r="D12" s="307" t="s">
        <v>168</v>
      </c>
      <c r="E12" s="308">
        <f>[62]Daily!AH108</f>
        <v>570</v>
      </c>
      <c r="F12" s="308">
        <f>[62]Daily!BK108</f>
        <v>600</v>
      </c>
      <c r="G12" s="308">
        <f>[62]Daily!CQ108</f>
        <v>870</v>
      </c>
      <c r="H12" s="308">
        <f>[62]Daily!DV108</f>
        <v>650</v>
      </c>
      <c r="I12" s="308">
        <f>[62]Daily!FB108</f>
        <v>596</v>
      </c>
      <c r="J12" s="308">
        <f>[62]Daily!GG108</f>
        <v>499</v>
      </c>
      <c r="K12" s="308">
        <f>[62]Daily!HM108</f>
        <v>504</v>
      </c>
      <c r="L12" s="308">
        <f>[62]Daily!IS108</f>
        <v>503</v>
      </c>
      <c r="M12" s="308">
        <f>[62]Daily!JX108</f>
        <v>559</v>
      </c>
      <c r="N12" s="308">
        <f>[62]Daily!LD108</f>
        <v>708</v>
      </c>
      <c r="O12" s="308">
        <f>[62]Daily!MI108</f>
        <v>799</v>
      </c>
      <c r="P12" s="308">
        <f>[62]Daily!NO108</f>
        <v>804</v>
      </c>
      <c r="Q12" s="321">
        <f>SUM(E12:P12)</f>
        <v>7662</v>
      </c>
      <c r="S12" s="321">
        <v>8220.2999999999993</v>
      </c>
      <c r="T12" s="321">
        <v>7891</v>
      </c>
      <c r="U12" s="310">
        <f t="shared" si="0"/>
        <v>-558.29999999999927</v>
      </c>
      <c r="V12" s="310">
        <f t="shared" si="1"/>
        <v>-229</v>
      </c>
    </row>
    <row r="13" spans="2:27">
      <c r="B13" s="323" t="s">
        <v>175</v>
      </c>
      <c r="C13" s="323"/>
      <c r="D13" s="316" t="s">
        <v>168</v>
      </c>
      <c r="E13" s="324">
        <f>E11+E12</f>
        <v>5804</v>
      </c>
      <c r="F13" s="324">
        <f t="shared" ref="F13:P13" si="2">F11+F12</f>
        <v>6104</v>
      </c>
      <c r="G13" s="324">
        <f t="shared" si="2"/>
        <v>6490</v>
      </c>
      <c r="H13" s="324">
        <f>H11+H12</f>
        <v>4804</v>
      </c>
      <c r="I13" s="324">
        <f t="shared" si="2"/>
        <v>4963</v>
      </c>
      <c r="J13" s="324">
        <f t="shared" si="2"/>
        <v>6701</v>
      </c>
      <c r="K13" s="324">
        <f t="shared" si="2"/>
        <v>6260</v>
      </c>
      <c r="L13" s="324">
        <f t="shared" si="2"/>
        <v>6008</v>
      </c>
      <c r="M13" s="324">
        <f t="shared" si="2"/>
        <v>6146</v>
      </c>
      <c r="N13" s="324">
        <f t="shared" si="2"/>
        <v>6407</v>
      </c>
      <c r="O13" s="324">
        <f t="shared" si="2"/>
        <v>6204</v>
      </c>
      <c r="P13" s="324">
        <f t="shared" si="2"/>
        <v>6054</v>
      </c>
      <c r="Q13" s="325">
        <f>SUM(E13:P13)</f>
        <v>71945</v>
      </c>
      <c r="S13" s="325">
        <v>74505.8</v>
      </c>
      <c r="T13" s="325">
        <v>71506</v>
      </c>
      <c r="U13" s="310">
        <f t="shared" si="0"/>
        <v>-2560.8000000000029</v>
      </c>
      <c r="V13" s="310">
        <f t="shared" si="1"/>
        <v>439</v>
      </c>
    </row>
    <row r="14" spans="2:27">
      <c r="B14" s="326" t="s">
        <v>176</v>
      </c>
      <c r="C14" s="326"/>
      <c r="D14" s="327" t="s">
        <v>168</v>
      </c>
      <c r="E14" s="328">
        <f>[62]Daily!AH114</f>
        <v>973</v>
      </c>
      <c r="F14" s="328">
        <f>[62]Daily!BK114</f>
        <v>856</v>
      </c>
      <c r="G14" s="328">
        <f>[62]Daily!CQ114</f>
        <v>713</v>
      </c>
      <c r="H14" s="328">
        <f>[62]Daily!DV114</f>
        <v>829</v>
      </c>
      <c r="I14" s="328">
        <f>[62]Daily!FB114</f>
        <v>966</v>
      </c>
      <c r="J14" s="328">
        <f>[62]Daily!GG114</f>
        <v>965</v>
      </c>
      <c r="K14" s="328">
        <f>[62]Daily!HM114</f>
        <v>1105</v>
      </c>
      <c r="L14" s="328">
        <f>[62]Daily!IS114</f>
        <v>1097</v>
      </c>
      <c r="M14" s="328">
        <f>[62]Daily!JX114</f>
        <v>1051</v>
      </c>
      <c r="N14" s="328">
        <f>[62]Daily!LD114</f>
        <v>944</v>
      </c>
      <c r="O14" s="328">
        <f>[62]Daily!MI114</f>
        <v>1040</v>
      </c>
      <c r="P14" s="328">
        <f>[62]Daily!NO114</f>
        <v>1286</v>
      </c>
      <c r="Q14" s="321"/>
      <c r="S14" s="321"/>
      <c r="T14" s="321"/>
      <c r="U14" s="310">
        <f t="shared" si="0"/>
        <v>0</v>
      </c>
      <c r="V14" s="310">
        <f t="shared" si="1"/>
        <v>0</v>
      </c>
    </row>
    <row r="15" spans="2:27">
      <c r="B15" s="329" t="s">
        <v>177</v>
      </c>
      <c r="C15" s="329"/>
      <c r="D15" s="330" t="s">
        <v>168</v>
      </c>
      <c r="E15" s="331">
        <f>[62]Daily!AH146</f>
        <v>2523.9000000000005</v>
      </c>
      <c r="F15" s="331">
        <f>[62]Daily!BK146</f>
        <v>2550.3700000000003</v>
      </c>
      <c r="G15" s="331">
        <f>[62]Daily!CQ146</f>
        <v>2646.9999999999995</v>
      </c>
      <c r="H15" s="331">
        <f>[62]Daily!DV146</f>
        <v>1885</v>
      </c>
      <c r="I15" s="331">
        <f>[62]Daily!FB146</f>
        <v>2859.8968708897478</v>
      </c>
      <c r="J15" s="331">
        <f>[62]Daily!GG146</f>
        <v>1706.8320987749844</v>
      </c>
      <c r="K15" s="331">
        <f>[62]Daily!HM146</f>
        <v>2539.0427458172148</v>
      </c>
      <c r="L15" s="331">
        <f>[62]Daily!IS146</f>
        <v>3537.5990275628615</v>
      </c>
      <c r="M15" s="331">
        <f>[62]Daily!JX146</f>
        <v>2850.6087372662778</v>
      </c>
      <c r="N15" s="331">
        <f>[62]Daily!LD146</f>
        <v>2276.5969118713738</v>
      </c>
      <c r="O15" s="331">
        <f>[62]Daily!MI146</f>
        <v>2418.064392875563</v>
      </c>
      <c r="P15" s="331">
        <f>[62]Daily!NO146</f>
        <v>958.11872179239242</v>
      </c>
      <c r="Q15" s="321">
        <f t="shared" ref="Q15:Q21" si="3">SUM(E15:P15)</f>
        <v>28753.029506850413</v>
      </c>
      <c r="S15" s="321">
        <v>33406.026879369034</v>
      </c>
      <c r="T15" s="321">
        <v>27390.397018343006</v>
      </c>
      <c r="U15" s="310">
        <f t="shared" si="0"/>
        <v>-4652.997372518621</v>
      </c>
      <c r="V15" s="310">
        <f t="shared" si="1"/>
        <v>1362.6324885074064</v>
      </c>
    </row>
    <row r="16" spans="2:27" s="334" customFormat="1">
      <c r="B16" s="306" t="s">
        <v>178</v>
      </c>
      <c r="C16" s="306"/>
      <c r="D16" s="332" t="s">
        <v>168</v>
      </c>
      <c r="E16" s="333">
        <f>[62]Daily!AH157</f>
        <v>2029.13</v>
      </c>
      <c r="F16" s="333">
        <f>[62]Daily!BK157</f>
        <v>4453.24</v>
      </c>
      <c r="G16" s="333">
        <f>[62]Daily!CQ157</f>
        <v>2012</v>
      </c>
      <c r="H16" s="333">
        <f>[62]Daily!DV157</f>
        <v>2280</v>
      </c>
      <c r="I16" s="333">
        <f>[62]Daily!FB157</f>
        <v>4733</v>
      </c>
      <c r="J16" s="333">
        <f>[62]Daily!GG157</f>
        <v>2767</v>
      </c>
      <c r="K16" s="333">
        <f>[62]Daily!HM157</f>
        <v>2315</v>
      </c>
      <c r="L16" s="333">
        <f>[62]Daily!IS157</f>
        <v>3002</v>
      </c>
      <c r="M16" s="333">
        <f>[62]Daily!JX157</f>
        <v>2536</v>
      </c>
      <c r="N16" s="333">
        <f>[62]Daily!LD157</f>
        <v>2007</v>
      </c>
      <c r="O16" s="333">
        <f>[62]Daily!MI157</f>
        <v>2240</v>
      </c>
      <c r="P16" s="333">
        <f>[62]Daily!NO157</f>
        <v>1742</v>
      </c>
      <c r="Q16" s="325">
        <f>SUM(E16:P16)</f>
        <v>32116.37</v>
      </c>
      <c r="R16" s="289"/>
      <c r="S16" s="325">
        <v>36370.339999999997</v>
      </c>
      <c r="T16" s="325">
        <v>30146.98</v>
      </c>
      <c r="U16" s="310">
        <f t="shared" si="0"/>
        <v>-4253.9699999999975</v>
      </c>
      <c r="V16" s="310">
        <f t="shared" si="1"/>
        <v>1969.3899999999994</v>
      </c>
    </row>
    <row r="17" spans="2:22">
      <c r="B17" s="335" t="s">
        <v>179</v>
      </c>
      <c r="C17" s="335"/>
      <c r="D17" s="307" t="s">
        <v>168</v>
      </c>
      <c r="E17" s="308">
        <f>[62]Daily!AH152</f>
        <v>1094</v>
      </c>
      <c r="F17" s="308">
        <f>[62]Daily!BK152</f>
        <v>1940</v>
      </c>
      <c r="G17" s="308">
        <f>[62]Daily!CQ152</f>
        <v>537</v>
      </c>
      <c r="H17" s="308">
        <f>[62]Daily!DV152</f>
        <v>716</v>
      </c>
      <c r="I17" s="308">
        <f>[62]Daily!FB152</f>
        <v>2233</v>
      </c>
      <c r="J17" s="308">
        <f>[62]Daily!GG152</f>
        <v>1602</v>
      </c>
      <c r="K17" s="308">
        <f>[62]Daily!HM152</f>
        <v>596</v>
      </c>
      <c r="L17" s="308">
        <f>[62]Daily!IS152</f>
        <v>520</v>
      </c>
      <c r="M17" s="308">
        <f>[62]Daily!JX152</f>
        <v>579</v>
      </c>
      <c r="N17" s="308">
        <f>[62]Daily!LD152</f>
        <v>581</v>
      </c>
      <c r="O17" s="308">
        <f>[62]Daily!MI152</f>
        <v>500</v>
      </c>
      <c r="P17" s="308">
        <f>[62]Daily!NO152</f>
        <v>543</v>
      </c>
      <c r="Q17" s="321">
        <f t="shared" si="3"/>
        <v>11441</v>
      </c>
      <c r="S17" s="321">
        <v>15676.8</v>
      </c>
      <c r="T17" s="321">
        <v>10390</v>
      </c>
      <c r="U17" s="310">
        <f t="shared" si="0"/>
        <v>-4235.7999999999993</v>
      </c>
      <c r="V17" s="310">
        <f t="shared" si="1"/>
        <v>1051</v>
      </c>
    </row>
    <row r="18" spans="2:22">
      <c r="B18" s="335" t="s">
        <v>180</v>
      </c>
      <c r="C18" s="335"/>
      <c r="D18" s="307" t="s">
        <v>168</v>
      </c>
      <c r="E18" s="308">
        <f>[62]Daily!AH153</f>
        <v>189</v>
      </c>
      <c r="F18" s="308">
        <f>[62]Daily!BK153</f>
        <v>200</v>
      </c>
      <c r="G18" s="308">
        <f>[62]Daily!CQ153</f>
        <v>272</v>
      </c>
      <c r="H18" s="308">
        <f>[62]Daily!DV153</f>
        <v>185</v>
      </c>
      <c r="I18" s="308">
        <f>[62]Daily!FB153</f>
        <v>216</v>
      </c>
      <c r="J18" s="308">
        <f>[62]Daily!GG153</f>
        <v>195</v>
      </c>
      <c r="K18" s="308">
        <f>[62]Daily!HM153</f>
        <v>172</v>
      </c>
      <c r="L18" s="308">
        <f>[62]Daily!IS153</f>
        <v>172</v>
      </c>
      <c r="M18" s="308">
        <f>[62]Daily!JX153</f>
        <v>175</v>
      </c>
      <c r="N18" s="308">
        <f>[62]Daily!LD153</f>
        <v>206</v>
      </c>
      <c r="O18" s="308">
        <f>[62]Daily!MI153</f>
        <v>217</v>
      </c>
      <c r="P18" s="308">
        <f>[62]Daily!NO153</f>
        <v>200</v>
      </c>
      <c r="Q18" s="321">
        <f t="shared" si="3"/>
        <v>2399</v>
      </c>
      <c r="S18" s="321">
        <v>2431.58</v>
      </c>
      <c r="T18" s="321">
        <v>2355</v>
      </c>
      <c r="U18" s="310">
        <f t="shared" si="0"/>
        <v>-32.579999999999927</v>
      </c>
      <c r="V18" s="310">
        <f t="shared" si="1"/>
        <v>44</v>
      </c>
    </row>
    <row r="19" spans="2:22">
      <c r="B19" s="335" t="s">
        <v>181</v>
      </c>
      <c r="C19" s="335"/>
      <c r="D19" s="307" t="s">
        <v>168</v>
      </c>
      <c r="E19" s="308">
        <f>[62]Daily!AH154</f>
        <v>0</v>
      </c>
      <c r="F19" s="308">
        <f>[62]Daily!BK154</f>
        <v>0</v>
      </c>
      <c r="G19" s="308">
        <f>[62]Daily!CQ154</f>
        <v>0</v>
      </c>
      <c r="H19" s="308">
        <f>[62]Daily!DV154</f>
        <v>0</v>
      </c>
      <c r="I19" s="336">
        <f>[62]Daily!FB154</f>
        <v>0</v>
      </c>
      <c r="J19" s="336">
        <f>[62]Daily!GG154</f>
        <v>0</v>
      </c>
      <c r="K19" s="308">
        <f>[62]Daily!HM154</f>
        <v>250</v>
      </c>
      <c r="L19" s="308">
        <f>[62]Daily!IS154</f>
        <v>270</v>
      </c>
      <c r="M19" s="308">
        <f>[62]Daily!JX154</f>
        <v>250</v>
      </c>
      <c r="N19" s="308">
        <f>[62]Daily!LD154</f>
        <v>250</v>
      </c>
      <c r="O19" s="308">
        <f>[62]Daily!MI154</f>
        <v>300</v>
      </c>
      <c r="P19" s="308">
        <f>[62]Daily!NO154</f>
        <v>250</v>
      </c>
      <c r="Q19" s="321">
        <f t="shared" si="3"/>
        <v>1570</v>
      </c>
      <c r="S19" s="321">
        <v>3100</v>
      </c>
      <c r="T19" s="321">
        <v>1570</v>
      </c>
      <c r="U19" s="310">
        <f t="shared" si="0"/>
        <v>-1530</v>
      </c>
      <c r="V19" s="310">
        <f t="shared" si="1"/>
        <v>0</v>
      </c>
    </row>
    <row r="20" spans="2:22">
      <c r="B20" s="335" t="s">
        <v>182</v>
      </c>
      <c r="C20" s="335"/>
      <c r="D20" s="307" t="s">
        <v>168</v>
      </c>
      <c r="E20" s="308">
        <f>[62]Daily!AH155</f>
        <v>746.13</v>
      </c>
      <c r="F20" s="308">
        <f>[62]Daily!BK155</f>
        <v>1004.24</v>
      </c>
      <c r="G20" s="308">
        <f>[62]Daily!CQ155</f>
        <v>548</v>
      </c>
      <c r="H20" s="308">
        <f>[62]Daily!DV155</f>
        <v>1379</v>
      </c>
      <c r="I20" s="308">
        <f>[62]Daily!FB155</f>
        <v>1264</v>
      </c>
      <c r="J20" s="308">
        <f>[62]Daily!GG155</f>
        <v>477</v>
      </c>
      <c r="K20" s="308">
        <f>[62]Daily!HM155</f>
        <v>888</v>
      </c>
      <c r="L20" s="308">
        <f>[62]Daily!IS155</f>
        <v>1085</v>
      </c>
      <c r="M20" s="308">
        <f>[62]Daily!JX155</f>
        <v>896</v>
      </c>
      <c r="N20" s="308">
        <f>[62]Daily!LD155</f>
        <v>817</v>
      </c>
      <c r="O20" s="308">
        <f>[62]Daily!MI155</f>
        <v>985</v>
      </c>
      <c r="P20" s="308">
        <f>[62]Daily!NO155</f>
        <v>749</v>
      </c>
      <c r="Q20" s="321">
        <f t="shared" si="3"/>
        <v>10838.369999999999</v>
      </c>
      <c r="S20" s="321">
        <v>9001.9599999999991</v>
      </c>
      <c r="T20" s="321">
        <v>10150.98</v>
      </c>
      <c r="U20" s="310">
        <f t="shared" si="0"/>
        <v>1836.4099999999999</v>
      </c>
      <c r="V20" s="310">
        <f t="shared" si="1"/>
        <v>687.38999999999942</v>
      </c>
    </row>
    <row r="21" spans="2:22">
      <c r="B21" s="335" t="s">
        <v>183</v>
      </c>
      <c r="C21" s="335"/>
      <c r="D21" s="307" t="s">
        <v>168</v>
      </c>
      <c r="E21" s="308">
        <f>[62]Daily!AH156</f>
        <v>0</v>
      </c>
      <c r="F21" s="308">
        <f>[62]Daily!BK156</f>
        <v>1309</v>
      </c>
      <c r="G21" s="308">
        <f>[62]Daily!CQ156</f>
        <v>655</v>
      </c>
      <c r="H21" s="308">
        <f>[62]Daily!DV156</f>
        <v>0</v>
      </c>
      <c r="I21" s="308">
        <f>[62]Daily!FB156</f>
        <v>1020</v>
      </c>
      <c r="J21" s="308">
        <f>[62]Daily!GG156</f>
        <v>493</v>
      </c>
      <c r="K21" s="308">
        <f>[62]Daily!HM156</f>
        <v>409</v>
      </c>
      <c r="L21" s="308">
        <f>[62]Daily!IS156</f>
        <v>955</v>
      </c>
      <c r="M21" s="308">
        <f>[62]Daily!JX156</f>
        <v>636</v>
      </c>
      <c r="N21" s="308">
        <f>[62]Daily!LD156</f>
        <v>153</v>
      </c>
      <c r="O21" s="308">
        <f>[62]Daily!MI156</f>
        <v>238</v>
      </c>
      <c r="P21" s="308">
        <f>[62]Daily!NO156</f>
        <v>0</v>
      </c>
      <c r="Q21" s="321">
        <f t="shared" si="3"/>
        <v>5868</v>
      </c>
      <c r="S21" s="321">
        <v>6160</v>
      </c>
      <c r="T21" s="321">
        <v>5681</v>
      </c>
      <c r="U21" s="310">
        <f t="shared" si="0"/>
        <v>-292</v>
      </c>
      <c r="V21" s="310">
        <f t="shared" si="1"/>
        <v>187</v>
      </c>
    </row>
    <row r="22" spans="2:22">
      <c r="B22" s="337" t="s">
        <v>184</v>
      </c>
      <c r="C22" s="338"/>
      <c r="D22" s="319" t="s">
        <v>168</v>
      </c>
      <c r="E22" s="339">
        <f>[62]Daily!AH159</f>
        <v>5015.7700000000004</v>
      </c>
      <c r="F22" s="340">
        <f>[62]Daily!BK159</f>
        <v>3893.9000000000015</v>
      </c>
      <c r="G22" s="340">
        <f>[62]Daily!CQ159</f>
        <v>4309.9000000000015</v>
      </c>
      <c r="H22" s="339">
        <f>[62]Daily!DV159</f>
        <v>3914.9000000000015</v>
      </c>
      <c r="I22" s="339">
        <f>[62]Daily!FB159</f>
        <v>2041.7968708897497</v>
      </c>
      <c r="J22" s="339">
        <f>[62]Daily!GG159</f>
        <v>981.62896966473409</v>
      </c>
      <c r="K22" s="339">
        <f>[62]Daily!HM159</f>
        <v>1205.6717154819489</v>
      </c>
      <c r="L22" s="339">
        <f>[62]Daily!IS159</f>
        <v>1741.2707430448099</v>
      </c>
      <c r="M22" s="339">
        <f>[62]Daily!JX159</f>
        <v>2055.8794803110877</v>
      </c>
      <c r="N22" s="339">
        <f>[62]Daily!LD159</f>
        <v>2325.4763921824615</v>
      </c>
      <c r="O22" s="339">
        <f>[62]Daily!MI159</f>
        <v>2503.540785058025</v>
      </c>
      <c r="P22" s="339">
        <f>[62]Daily!NO159</f>
        <v>1719.6595068504175</v>
      </c>
      <c r="Q22" s="341"/>
    </row>
    <row r="23" spans="2:22">
      <c r="B23" s="342" t="s">
        <v>185</v>
      </c>
      <c r="C23" s="343"/>
      <c r="D23" s="344" t="s">
        <v>168</v>
      </c>
      <c r="E23" s="345">
        <f>SUM([62]Daily!AH160:AH161)</f>
        <v>485.46</v>
      </c>
      <c r="F23" s="345">
        <f>SUM([62]Daily!BK160:BK161)</f>
        <v>1201</v>
      </c>
      <c r="G23" s="345">
        <f>SUM([62]Daily!CQ160:CQ161)</f>
        <v>156.6</v>
      </c>
      <c r="H23" s="345">
        <f>SUM([62]Daily!DV160:DV161)</f>
        <v>156.6</v>
      </c>
      <c r="I23" s="345">
        <f>SUM([62]Daily!FB160:FB161)</f>
        <v>156.6</v>
      </c>
      <c r="J23" s="345">
        <f>SUM([62]Daily!GG160:GG161)</f>
        <v>0</v>
      </c>
      <c r="K23" s="345">
        <f>SUM([62]Daily!HM160:HM161)</f>
        <v>0</v>
      </c>
      <c r="L23" s="345">
        <f>SUM([62]Daily!IS160:IS161)</f>
        <v>0</v>
      </c>
      <c r="M23" s="345">
        <f>SUM([62]Daily!JX160:JX161)</f>
        <v>0</v>
      </c>
      <c r="N23" s="345">
        <f>SUM([62]Daily!LD160:LD161)</f>
        <v>0</v>
      </c>
      <c r="O23" s="345">
        <f>SUM([62]Daily!MI160:MI161)</f>
        <v>0</v>
      </c>
      <c r="P23" s="345">
        <f>SUM([62]Daily!NO160:NO161)</f>
        <v>0</v>
      </c>
    </row>
    <row r="24" spans="2:22">
      <c r="B24" s="346" t="s">
        <v>186</v>
      </c>
      <c r="C24" s="347"/>
      <c r="D24" s="348" t="s">
        <v>168</v>
      </c>
      <c r="E24" s="349">
        <f>[62]Daily!AH164</f>
        <v>3976.8300000000004</v>
      </c>
      <c r="F24" s="349">
        <f>[62]Daily!BK164</f>
        <v>2660.9000000000015</v>
      </c>
      <c r="G24" s="349">
        <f>[62]Daily!CQ164</f>
        <v>4146.7870000000012</v>
      </c>
      <c r="H24" s="349">
        <f>[62]Daily!DV164</f>
        <v>3758.3000000000015</v>
      </c>
      <c r="I24" s="349">
        <f>[62]Daily!FB164</f>
        <v>1885.1968708897498</v>
      </c>
      <c r="J24" s="349">
        <f>[62]Daily!GG164</f>
        <v>981.62896966473409</v>
      </c>
      <c r="K24" s="349">
        <f>[62]Daily!HM164</f>
        <v>1205.6717154819489</v>
      </c>
      <c r="L24" s="349">
        <f>[62]Daily!IS164</f>
        <v>1741.2707430448099</v>
      </c>
      <c r="M24" s="349">
        <f>[62]Daily!JX164</f>
        <v>2055.8794803110877</v>
      </c>
      <c r="N24" s="349">
        <f>[62]Daily!LD164</f>
        <v>2325.4763921824615</v>
      </c>
      <c r="O24" s="349">
        <f>[62]Daily!MI164</f>
        <v>2503.540785058025</v>
      </c>
      <c r="P24" s="349">
        <f>[62]Daily!NO164</f>
        <v>1719.6595068504175</v>
      </c>
    </row>
    <row r="25" spans="2:22">
      <c r="B25" s="343"/>
      <c r="C25" s="343"/>
      <c r="D25" s="502"/>
      <c r="E25" s="503"/>
      <c r="F25" s="503"/>
      <c r="G25" s="503"/>
      <c r="H25" s="503"/>
      <c r="I25" s="503"/>
      <c r="J25" s="503"/>
      <c r="K25" s="503"/>
      <c r="L25" s="503"/>
      <c r="M25" s="503"/>
      <c r="N25" s="503"/>
      <c r="O25" s="503"/>
      <c r="P25" s="503"/>
      <c r="Q25" s="271"/>
    </row>
    <row r="26" spans="2:22">
      <c r="B26" s="504"/>
      <c r="D26" s="344"/>
      <c r="E26" s="505"/>
      <c r="F26" s="505"/>
      <c r="G26" s="505"/>
      <c r="H26" s="505"/>
      <c r="I26" s="505"/>
      <c r="J26" s="505"/>
      <c r="K26" s="505"/>
      <c r="L26" s="505"/>
      <c r="M26" s="505"/>
      <c r="N26" s="505"/>
      <c r="O26" s="505"/>
      <c r="P26" s="505"/>
    </row>
  </sheetData>
  <mergeCells count="4">
    <mergeCell ref="E5:G5"/>
    <mergeCell ref="H5:J5"/>
    <mergeCell ref="K5:M5"/>
    <mergeCell ref="N5:P5"/>
  </mergeCells>
  <conditionalFormatting sqref="E22:P22">
    <cfRule type="cellIs" dxfId="13" priority="4" operator="lessThan">
      <formula>0</formula>
    </cfRule>
  </conditionalFormatting>
  <conditionalFormatting sqref="E24:P24">
    <cfRule type="cellIs" dxfId="12" priority="3" operator="lessThan">
      <formula>0</formula>
    </cfRule>
  </conditionalFormatting>
  <conditionalFormatting sqref="U7:V21">
    <cfRule type="cellIs" dxfId="11" priority="1" operator="greaterThan">
      <formula>0</formula>
    </cfRule>
    <cfRule type="cellIs" dxfId="1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798C-2049-440C-B457-54B47FADC5FC}">
  <sheetPr>
    <tabColor theme="9" tint="-0.249977111117893"/>
  </sheetPr>
  <dimension ref="B1:AA26"/>
  <sheetViews>
    <sheetView showGridLines="0" zoomScale="130" zoomScaleNormal="130" workbookViewId="0">
      <pane xSplit="4" ySplit="6" topLeftCell="K7" activePane="bottomRight" state="frozen"/>
      <selection pane="topRight" activeCell="D1" sqref="D1"/>
      <selection pane="bottomLeft" activeCell="A5" sqref="A5"/>
      <selection pane="bottomRight" activeCell="I2" sqref="I2:P2"/>
    </sheetView>
  </sheetViews>
  <sheetFormatPr defaultColWidth="8.7265625" defaultRowHeight="14.5" outlineLevelRow="1"/>
  <cols>
    <col min="1" max="1" width="2.08984375" style="271" customWidth="1"/>
    <col min="2" max="2" width="36.90625" style="271" bestFit="1" customWidth="1"/>
    <col min="3" max="3" width="1.08984375" style="271" customWidth="1"/>
    <col min="4" max="4" width="13.08984375" style="272" bestFit="1" customWidth="1"/>
    <col min="5" max="16" width="8.453125" style="271" customWidth="1"/>
    <col min="17" max="17" width="9.6328125" style="293" customWidth="1"/>
    <col min="18" max="18" width="5.453125" style="289" bestFit="1" customWidth="1"/>
    <col min="19" max="19" width="9.90625" style="271" bestFit="1" customWidth="1"/>
    <col min="20" max="20" width="9.90625" style="271" customWidth="1"/>
    <col min="21" max="21" width="17.453125" style="271" bestFit="1" customWidth="1"/>
    <col min="22" max="22" width="16.90625" style="271" bestFit="1" customWidth="1"/>
    <col min="23" max="16384" width="8.7265625" style="271"/>
  </cols>
  <sheetData>
    <row r="1" spans="2:27" outlineLevel="1">
      <c r="D1" s="271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271"/>
      <c r="S1" s="289"/>
      <c r="T1" s="289"/>
      <c r="U1" s="289"/>
      <c r="V1" s="289"/>
      <c r="W1" s="289"/>
      <c r="X1" s="289"/>
      <c r="Y1" s="289"/>
      <c r="Z1" s="289"/>
      <c r="AA1" s="289"/>
    </row>
    <row r="2" spans="2:27">
      <c r="B2" s="290" t="s">
        <v>98</v>
      </c>
      <c r="E2" s="291">
        <v>27</v>
      </c>
      <c r="F2" s="291">
        <v>28</v>
      </c>
      <c r="G2" s="291">
        <v>31</v>
      </c>
      <c r="H2" s="291">
        <v>24</v>
      </c>
      <c r="I2" s="291">
        <v>31</v>
      </c>
      <c r="J2" s="291">
        <v>30</v>
      </c>
      <c r="K2" s="291">
        <v>30</v>
      </c>
      <c r="L2" s="291">
        <v>31</v>
      </c>
      <c r="M2" s="291">
        <v>31</v>
      </c>
      <c r="N2" s="291">
        <v>31</v>
      </c>
      <c r="O2" s="291">
        <v>30</v>
      </c>
      <c r="P2" s="291">
        <v>26</v>
      </c>
      <c r="Q2" s="271"/>
    </row>
    <row r="3" spans="2:27" s="290" customFormat="1" outlineLevel="1">
      <c r="B3" s="290" t="s">
        <v>154</v>
      </c>
      <c r="D3" s="498"/>
      <c r="E3" s="292">
        <v>1340</v>
      </c>
      <c r="F3" s="292">
        <v>1200</v>
      </c>
      <c r="G3" s="499">
        <v>1210</v>
      </c>
      <c r="H3" s="499">
        <v>936</v>
      </c>
      <c r="I3" s="499">
        <v>1000</v>
      </c>
      <c r="J3" s="499">
        <v>1000</v>
      </c>
      <c r="K3" s="499">
        <v>1000</v>
      </c>
      <c r="L3" s="499">
        <v>1200</v>
      </c>
      <c r="M3" s="499">
        <v>1400</v>
      </c>
      <c r="N3" s="499">
        <v>1700</v>
      </c>
      <c r="O3" s="499">
        <v>1700</v>
      </c>
      <c r="P3" s="499">
        <v>1700</v>
      </c>
      <c r="Q3" s="500"/>
    </row>
    <row r="4" spans="2:27">
      <c r="E4" s="294" t="s">
        <v>155</v>
      </c>
      <c r="F4" s="294" t="s">
        <v>155</v>
      </c>
      <c r="G4" s="294" t="s">
        <v>155</v>
      </c>
      <c r="H4" s="501" t="s">
        <v>156</v>
      </c>
      <c r="I4" s="295" t="s">
        <v>122</v>
      </c>
      <c r="J4" s="295" t="s">
        <v>122</v>
      </c>
      <c r="K4" s="295" t="s">
        <v>122</v>
      </c>
      <c r="L4" s="295" t="s">
        <v>122</v>
      </c>
      <c r="M4" s="295" t="s">
        <v>122</v>
      </c>
      <c r="N4" s="295" t="s">
        <v>122</v>
      </c>
      <c r="O4" s="295" t="s">
        <v>122</v>
      </c>
      <c r="P4" s="295" t="s">
        <v>122</v>
      </c>
    </row>
    <row r="5" spans="2:27">
      <c r="B5" s="296" t="s">
        <v>157</v>
      </c>
      <c r="C5" s="296"/>
      <c r="D5" s="297"/>
      <c r="E5" s="642" t="s">
        <v>158</v>
      </c>
      <c r="F5" s="643"/>
      <c r="G5" s="643"/>
      <c r="H5" s="642" t="s">
        <v>159</v>
      </c>
      <c r="I5" s="643"/>
      <c r="J5" s="643"/>
      <c r="K5" s="642" t="s">
        <v>160</v>
      </c>
      <c r="L5" s="643"/>
      <c r="M5" s="643"/>
      <c r="N5" s="642" t="s">
        <v>161</v>
      </c>
      <c r="O5" s="643"/>
      <c r="P5" s="643"/>
      <c r="Q5" s="298"/>
    </row>
    <row r="6" spans="2:27" s="305" customFormat="1">
      <c r="B6" s="299" t="s">
        <v>46</v>
      </c>
      <c r="C6" s="299"/>
      <c r="D6" s="299" t="s">
        <v>162</v>
      </c>
      <c r="E6" s="300" t="s">
        <v>85</v>
      </c>
      <c r="F6" s="300" t="s">
        <v>86</v>
      </c>
      <c r="G6" s="300" t="s">
        <v>87</v>
      </c>
      <c r="H6" s="300" t="s">
        <v>88</v>
      </c>
      <c r="I6" s="300" t="s">
        <v>89</v>
      </c>
      <c r="J6" s="300" t="s">
        <v>90</v>
      </c>
      <c r="K6" s="300" t="s">
        <v>91</v>
      </c>
      <c r="L6" s="300" t="s">
        <v>92</v>
      </c>
      <c r="M6" s="300" t="s">
        <v>93</v>
      </c>
      <c r="N6" s="300" t="s">
        <v>94</v>
      </c>
      <c r="O6" s="300" t="s">
        <v>95</v>
      </c>
      <c r="P6" s="300" t="s">
        <v>96</v>
      </c>
      <c r="Q6" s="301" t="s">
        <v>163</v>
      </c>
      <c r="R6" s="302"/>
      <c r="S6" s="303" t="s">
        <v>164</v>
      </c>
      <c r="T6" s="303">
        <v>3.2025999999999999</v>
      </c>
      <c r="U6" s="304" t="s">
        <v>187</v>
      </c>
      <c r="V6" s="304" t="s">
        <v>188</v>
      </c>
    </row>
    <row r="7" spans="2:27">
      <c r="B7" s="306" t="s">
        <v>167</v>
      </c>
      <c r="C7" s="306"/>
      <c r="D7" s="307" t="s">
        <v>168</v>
      </c>
      <c r="E7" s="308">
        <f>[63]Daily!AH16</f>
        <v>29398</v>
      </c>
      <c r="F7" s="308">
        <f>[63]Daily!BK16</f>
        <v>30446.73</v>
      </c>
      <c r="G7" s="308">
        <f>[63]Daily!CQ16</f>
        <v>33527</v>
      </c>
      <c r="H7" s="308">
        <f>[63]Daily!DV16</f>
        <v>18622</v>
      </c>
      <c r="I7" s="308">
        <f>[63]Daily!FB16</f>
        <v>32289</v>
      </c>
      <c r="J7" s="308">
        <f>[63]Daily!GG16</f>
        <v>30000</v>
      </c>
      <c r="K7" s="308">
        <f>[63]Daily!HM16</f>
        <v>31000</v>
      </c>
      <c r="L7" s="308">
        <f>[63]Daily!IS16</f>
        <v>37200</v>
      </c>
      <c r="M7" s="308">
        <f>[63]Daily!JX16</f>
        <v>30250</v>
      </c>
      <c r="N7" s="308">
        <f>[63]Daily!LD16</f>
        <v>45300</v>
      </c>
      <c r="O7" s="308">
        <f>[63]Daily!MI16</f>
        <v>43650</v>
      </c>
      <c r="P7" s="308">
        <f>[63]Daily!NO16</f>
        <v>35100</v>
      </c>
      <c r="Q7" s="309">
        <f>SUM(E7:P7)</f>
        <v>396782.73</v>
      </c>
      <c r="S7" s="309">
        <v>445200</v>
      </c>
      <c r="T7" s="309">
        <v>406714.31565139804</v>
      </c>
      <c r="U7" s="310">
        <f>Q7-S7</f>
        <v>-48417.270000000019</v>
      </c>
      <c r="V7" s="310">
        <f>Q7-T7</f>
        <v>-9931.5856513980543</v>
      </c>
    </row>
    <row r="8" spans="2:27">
      <c r="B8" s="311" t="s">
        <v>169</v>
      </c>
      <c r="C8" s="311"/>
      <c r="D8" s="312" t="s">
        <v>168</v>
      </c>
      <c r="E8" s="313">
        <f>[63]Daily!AH21</f>
        <v>1088.8148148148148</v>
      </c>
      <c r="F8" s="313">
        <f>[63]Daily!BK21</f>
        <v>1087.3832142857143</v>
      </c>
      <c r="G8" s="313">
        <f>[63]Daily!CQ21</f>
        <v>1081.516129032258</v>
      </c>
      <c r="H8" s="313">
        <f>[63]Daily!DV21</f>
        <v>775.91666666666663</v>
      </c>
      <c r="I8" s="313">
        <f>[63]Daily!FB21</f>
        <v>1041.5806451612902</v>
      </c>
      <c r="J8" s="313">
        <f>[63]Daily!GG21</f>
        <v>1000</v>
      </c>
      <c r="K8" s="313">
        <f>[63]Daily!HM21</f>
        <v>1000</v>
      </c>
      <c r="L8" s="313">
        <f>[63]Daily!IS21</f>
        <v>1200</v>
      </c>
      <c r="M8" s="313">
        <f>[63]Daily!JX21</f>
        <v>1008.3333333333334</v>
      </c>
      <c r="N8" s="313">
        <f>[63]Daily!LD21</f>
        <v>1461.2903225806451</v>
      </c>
      <c r="O8" s="313">
        <f>[63]Daily!MI21</f>
        <v>1455</v>
      </c>
      <c r="P8" s="313">
        <f>[63]Daily!NO21</f>
        <v>1350</v>
      </c>
      <c r="Q8" s="314">
        <f>AVERAGE(E8:P8)</f>
        <v>1129.152927156227</v>
      </c>
      <c r="S8" s="314">
        <v>1271.0071017194671</v>
      </c>
      <c r="T8" s="314">
        <v>1156.5823455591203</v>
      </c>
      <c r="U8" s="310">
        <f t="shared" ref="U8:U21" si="0">Q8-S8</f>
        <v>-141.85417456324012</v>
      </c>
      <c r="V8" s="310">
        <f t="shared" ref="V8:V21" si="1">Q8-T8</f>
        <v>-27.429418402893361</v>
      </c>
    </row>
    <row r="9" spans="2:27">
      <c r="B9" s="315" t="s">
        <v>170</v>
      </c>
      <c r="C9" s="315"/>
      <c r="D9" s="316" t="s">
        <v>171</v>
      </c>
      <c r="E9" s="317">
        <f>[63]Daily!AH20</f>
        <v>10.41</v>
      </c>
      <c r="F9" s="317">
        <f>[63]Daily!BK20</f>
        <v>10.98</v>
      </c>
      <c r="G9" s="317">
        <f>[63]Daily!CQ20</f>
        <v>12</v>
      </c>
      <c r="H9" s="317">
        <f>[63]Daily!DV20</f>
        <v>15.42</v>
      </c>
      <c r="I9" s="317">
        <f>[63]Daily!FB20</f>
        <v>16.75</v>
      </c>
      <c r="J9" s="317">
        <f>[63]Daily!GG20</f>
        <v>12.1666666666666</v>
      </c>
      <c r="K9" s="317">
        <f>[63]Daily!HM20</f>
        <v>12.94</v>
      </c>
      <c r="L9" s="317">
        <f>[63]Daily!IS20</f>
        <v>12.6</v>
      </c>
      <c r="M9" s="317">
        <f>[63]Daily!JX20</f>
        <v>12.3</v>
      </c>
      <c r="N9" s="317">
        <f>[63]Daily!LD20</f>
        <v>11.95</v>
      </c>
      <c r="O9" s="317">
        <f>[63]Daily!MI20</f>
        <v>11.73</v>
      </c>
      <c r="P9" s="317">
        <f>[63]Daily!NO20</f>
        <v>11.54</v>
      </c>
      <c r="Q9" s="314"/>
      <c r="S9" s="314"/>
      <c r="T9" s="314"/>
      <c r="U9" s="310">
        <f t="shared" si="0"/>
        <v>0</v>
      </c>
      <c r="V9" s="310">
        <f t="shared" si="1"/>
        <v>0</v>
      </c>
    </row>
    <row r="10" spans="2:27">
      <c r="B10" s="318" t="s">
        <v>172</v>
      </c>
      <c r="C10" s="318"/>
      <c r="D10" s="319" t="s">
        <v>168</v>
      </c>
      <c r="E10" s="320">
        <f>[63]Daily!AH24</f>
        <v>2720</v>
      </c>
      <c r="F10" s="320">
        <f>[63]Daily!BK24</f>
        <v>2729</v>
      </c>
      <c r="G10" s="320">
        <f>[63]Daily!CQ24</f>
        <v>2114</v>
      </c>
      <c r="H10" s="320">
        <f>[63]Daily!DV24</f>
        <v>3794</v>
      </c>
      <c r="I10" s="320">
        <f>[63]Daily!FB24</f>
        <v>2900</v>
      </c>
      <c r="J10" s="320">
        <f>[63]Daily!GG24</f>
        <v>0</v>
      </c>
      <c r="K10" s="320">
        <f>[63]Daily!HM24</f>
        <v>0</v>
      </c>
      <c r="L10" s="320">
        <f>[63]Daily!IS24</f>
        <v>0</v>
      </c>
      <c r="M10" s="320">
        <f>[63]Daily!JX24</f>
        <v>0</v>
      </c>
      <c r="N10" s="320">
        <f>[63]Daily!LD24</f>
        <v>3000</v>
      </c>
      <c r="O10" s="320">
        <f>[63]Daily!MI24</f>
        <v>3000</v>
      </c>
      <c r="P10" s="320">
        <f>[63]Daily!NO24</f>
        <v>3000</v>
      </c>
      <c r="Q10" s="321">
        <f>SUM(E10:P10)</f>
        <v>23257</v>
      </c>
      <c r="S10" s="321">
        <v>23876</v>
      </c>
      <c r="T10" s="321">
        <v>24147</v>
      </c>
      <c r="U10" s="310">
        <f t="shared" si="0"/>
        <v>-619</v>
      </c>
      <c r="V10" s="310">
        <f t="shared" si="1"/>
        <v>-890</v>
      </c>
    </row>
    <row r="11" spans="2:27">
      <c r="B11" s="322" t="s">
        <v>173</v>
      </c>
      <c r="C11" s="322"/>
      <c r="D11" s="307" t="s">
        <v>168</v>
      </c>
      <c r="E11" s="308">
        <f>[63]Daily!AH99</f>
        <v>5234</v>
      </c>
      <c r="F11" s="308">
        <f>[63]Daily!BK99</f>
        <v>5504</v>
      </c>
      <c r="G11" s="308">
        <f>[63]Daily!CQ99</f>
        <v>5620</v>
      </c>
      <c r="H11" s="308">
        <f>[63]Daily!DV99</f>
        <v>3646</v>
      </c>
      <c r="I11" s="308">
        <f>[63]Daily!FB99</f>
        <v>3238</v>
      </c>
      <c r="J11" s="308">
        <f>[63]Daily!GG99</f>
        <v>5017</v>
      </c>
      <c r="K11" s="308">
        <f>[63]Daily!HM99</f>
        <v>5683</v>
      </c>
      <c r="L11" s="308">
        <f>[63]Daily!IS99</f>
        <v>5522</v>
      </c>
      <c r="M11" s="308">
        <f>[63]Daily!JX99</f>
        <v>5524</v>
      </c>
      <c r="N11" s="308">
        <f>[63]Daily!LD99</f>
        <v>5605</v>
      </c>
      <c r="O11" s="308">
        <f>[63]Daily!MI99</f>
        <v>5453</v>
      </c>
      <c r="P11" s="308">
        <f>[63]Daily!NO99</f>
        <v>5343</v>
      </c>
      <c r="Q11" s="321">
        <f>SUM(E11:P11)</f>
        <v>61389</v>
      </c>
      <c r="S11" s="321">
        <v>66285.5</v>
      </c>
      <c r="T11" s="321">
        <v>64268</v>
      </c>
      <c r="U11" s="310">
        <f t="shared" si="0"/>
        <v>-4896.5</v>
      </c>
      <c r="V11" s="310">
        <f t="shared" si="1"/>
        <v>-2879</v>
      </c>
    </row>
    <row r="12" spans="2:27">
      <c r="B12" s="322" t="s">
        <v>174</v>
      </c>
      <c r="C12" s="322"/>
      <c r="D12" s="307" t="s">
        <v>168</v>
      </c>
      <c r="E12" s="308">
        <f>[63]Daily!AH108</f>
        <v>570</v>
      </c>
      <c r="F12" s="308">
        <f>[63]Daily!BK108</f>
        <v>600</v>
      </c>
      <c r="G12" s="308">
        <f>[63]Daily!CQ108</f>
        <v>870</v>
      </c>
      <c r="H12" s="308">
        <f>[63]Daily!DV108</f>
        <v>750</v>
      </c>
      <c r="I12" s="308">
        <f>[63]Daily!FB108</f>
        <v>600</v>
      </c>
      <c r="J12" s="308">
        <f>[63]Daily!GG108</f>
        <v>594</v>
      </c>
      <c r="K12" s="308">
        <f>[63]Daily!HM108</f>
        <v>504</v>
      </c>
      <c r="L12" s="308">
        <f>[63]Daily!IS108</f>
        <v>503</v>
      </c>
      <c r="M12" s="308">
        <f>[63]Daily!JX108</f>
        <v>559</v>
      </c>
      <c r="N12" s="308">
        <f>[63]Daily!LD108</f>
        <v>708</v>
      </c>
      <c r="O12" s="308">
        <f>[63]Daily!MI108</f>
        <v>799</v>
      </c>
      <c r="P12" s="308">
        <f>[63]Daily!NO108</f>
        <v>804</v>
      </c>
      <c r="Q12" s="321">
        <f>SUM(E12:P12)</f>
        <v>7861</v>
      </c>
      <c r="S12" s="321">
        <v>8220.2999999999993</v>
      </c>
      <c r="T12" s="321">
        <v>7662</v>
      </c>
      <c r="U12" s="310">
        <f t="shared" si="0"/>
        <v>-359.29999999999927</v>
      </c>
      <c r="V12" s="310">
        <f t="shared" si="1"/>
        <v>199</v>
      </c>
    </row>
    <row r="13" spans="2:27">
      <c r="B13" s="323" t="s">
        <v>175</v>
      </c>
      <c r="C13" s="323"/>
      <c r="D13" s="316" t="s">
        <v>168</v>
      </c>
      <c r="E13" s="324">
        <f>E11+E12</f>
        <v>5804</v>
      </c>
      <c r="F13" s="324">
        <f t="shared" ref="F13:P13" si="2">F11+F12</f>
        <v>6104</v>
      </c>
      <c r="G13" s="324">
        <f t="shared" si="2"/>
        <v>6490</v>
      </c>
      <c r="H13" s="324">
        <f>H11+H12</f>
        <v>4396</v>
      </c>
      <c r="I13" s="324">
        <f t="shared" si="2"/>
        <v>3838</v>
      </c>
      <c r="J13" s="324">
        <f t="shared" si="2"/>
        <v>5611</v>
      </c>
      <c r="K13" s="324">
        <f t="shared" si="2"/>
        <v>6187</v>
      </c>
      <c r="L13" s="324">
        <f t="shared" si="2"/>
        <v>6025</v>
      </c>
      <c r="M13" s="324">
        <f t="shared" si="2"/>
        <v>6083</v>
      </c>
      <c r="N13" s="324">
        <f t="shared" si="2"/>
        <v>6313</v>
      </c>
      <c r="O13" s="324">
        <f t="shared" si="2"/>
        <v>6252</v>
      </c>
      <c r="P13" s="324">
        <f t="shared" si="2"/>
        <v>6147</v>
      </c>
      <c r="Q13" s="325">
        <f>SUM(E13:P13)</f>
        <v>69250</v>
      </c>
      <c r="S13" s="325">
        <v>74505.8</v>
      </c>
      <c r="T13" s="325">
        <v>71930</v>
      </c>
      <c r="U13" s="310">
        <f t="shared" si="0"/>
        <v>-5255.8000000000029</v>
      </c>
      <c r="V13" s="310">
        <f t="shared" si="1"/>
        <v>-2680</v>
      </c>
    </row>
    <row r="14" spans="2:27">
      <c r="B14" s="326" t="s">
        <v>176</v>
      </c>
      <c r="C14" s="326"/>
      <c r="D14" s="327" t="s">
        <v>168</v>
      </c>
      <c r="E14" s="328">
        <f>[63]Daily!AH114</f>
        <v>973</v>
      </c>
      <c r="F14" s="328">
        <f>[63]Daily!BK114</f>
        <v>852</v>
      </c>
      <c r="G14" s="328">
        <f>[63]Daily!CQ114</f>
        <v>713</v>
      </c>
      <c r="H14" s="328">
        <f>[63]Daily!DV114</f>
        <v>711</v>
      </c>
      <c r="I14" s="328">
        <f>[63]Daily!FB114</f>
        <v>1003</v>
      </c>
      <c r="J14" s="328">
        <f>[63]Daily!GG114</f>
        <v>1092</v>
      </c>
      <c r="K14" s="328">
        <f>[63]Daily!HM114</f>
        <v>1105</v>
      </c>
      <c r="L14" s="328">
        <f>[63]Daily!IS114</f>
        <v>1080</v>
      </c>
      <c r="M14" s="328">
        <f>[63]Daily!JX114</f>
        <v>1097</v>
      </c>
      <c r="N14" s="328">
        <f>[63]Daily!LD114</f>
        <v>1084</v>
      </c>
      <c r="O14" s="328">
        <f>[63]Daily!MI114</f>
        <v>1132</v>
      </c>
      <c r="P14" s="328">
        <f>[63]Daily!NO114</f>
        <v>1285</v>
      </c>
      <c r="Q14" s="321"/>
      <c r="S14" s="321"/>
      <c r="T14" s="321"/>
      <c r="U14" s="310">
        <f t="shared" si="0"/>
        <v>0</v>
      </c>
      <c r="V14" s="310">
        <f t="shared" si="1"/>
        <v>0</v>
      </c>
    </row>
    <row r="15" spans="2:27">
      <c r="B15" s="329" t="s">
        <v>177</v>
      </c>
      <c r="C15" s="329"/>
      <c r="D15" s="330" t="s">
        <v>168</v>
      </c>
      <c r="E15" s="331">
        <f>[63]Daily!AH146</f>
        <v>2523.9000000000005</v>
      </c>
      <c r="F15" s="331">
        <f>[63]Daily!BK146</f>
        <v>2518.4232600000005</v>
      </c>
      <c r="G15" s="331">
        <f>[63]Daily!CQ146</f>
        <v>2716.0999999999995</v>
      </c>
      <c r="H15" s="331">
        <f>[63]Daily!DV146</f>
        <v>254.2</v>
      </c>
      <c r="I15" s="331">
        <f>[63]Daily!FB146</f>
        <v>1778</v>
      </c>
      <c r="J15" s="331">
        <f>[63]Daily!GG146</f>
        <v>659.24227998065714</v>
      </c>
      <c r="K15" s="331">
        <f>[63]Daily!HM146</f>
        <v>643.28195559316509</v>
      </c>
      <c r="L15" s="331">
        <f>[63]Daily!IS146</f>
        <v>2548.421689071567</v>
      </c>
      <c r="M15" s="331">
        <f>[63]Daily!JX146</f>
        <v>1073.0537766666664</v>
      </c>
      <c r="N15" s="331">
        <f>[63]Daily!LD146</f>
        <v>4700</v>
      </c>
      <c r="O15" s="331">
        <f>[63]Daily!MI146</f>
        <v>4253.1440431818182</v>
      </c>
      <c r="P15" s="331">
        <f>[63]Daily!NO146</f>
        <v>3250</v>
      </c>
      <c r="Q15" s="321">
        <f t="shared" ref="Q15:Q21" si="3">SUM(E15:P15)</f>
        <v>26917.767004493875</v>
      </c>
      <c r="S15" s="321">
        <v>33406.026879369034</v>
      </c>
      <c r="T15" s="321">
        <v>27182.309333289813</v>
      </c>
      <c r="U15" s="310">
        <f t="shared" si="0"/>
        <v>-6488.2598748751589</v>
      </c>
      <c r="V15" s="310">
        <f t="shared" si="1"/>
        <v>-264.54232879593837</v>
      </c>
    </row>
    <row r="16" spans="2:27" s="334" customFormat="1">
      <c r="B16" s="306" t="s">
        <v>178</v>
      </c>
      <c r="C16" s="306"/>
      <c r="D16" s="332" t="s">
        <v>168</v>
      </c>
      <c r="E16" s="333">
        <f>[63]Daily!AH157</f>
        <v>2029.13</v>
      </c>
      <c r="F16" s="333">
        <f>[63]Daily!BK157</f>
        <v>4453.24</v>
      </c>
      <c r="G16" s="333">
        <f>[63]Daily!CQ157</f>
        <v>2012</v>
      </c>
      <c r="H16" s="333">
        <f>[63]Daily!DV157</f>
        <v>1802</v>
      </c>
      <c r="I16" s="333">
        <f>[63]Daily!FB157</f>
        <v>2967.76</v>
      </c>
      <c r="J16" s="333">
        <f>[63]Daily!GG157</f>
        <v>2037.9099999999999</v>
      </c>
      <c r="K16" s="333">
        <f>[63]Daily!HM157</f>
        <v>2260</v>
      </c>
      <c r="L16" s="333">
        <f>[63]Daily!IS157</f>
        <v>2845</v>
      </c>
      <c r="M16" s="333">
        <f>[63]Daily!JX157</f>
        <v>2366</v>
      </c>
      <c r="N16" s="333">
        <f>[63]Daily!LD157</f>
        <v>2396</v>
      </c>
      <c r="O16" s="333">
        <f>[63]Daily!MI157</f>
        <v>2854</v>
      </c>
      <c r="P16" s="333">
        <f>[63]Daily!NO157</f>
        <v>1983</v>
      </c>
      <c r="Q16" s="325">
        <f>SUM(E16:P16)</f>
        <v>30006.04</v>
      </c>
      <c r="R16" s="289"/>
      <c r="S16" s="325">
        <v>36370.339999999997</v>
      </c>
      <c r="T16" s="325">
        <v>29460.989999999998</v>
      </c>
      <c r="U16" s="310">
        <f t="shared" si="0"/>
        <v>-6364.2999999999956</v>
      </c>
      <c r="V16" s="310">
        <f t="shared" si="1"/>
        <v>545.05000000000291</v>
      </c>
    </row>
    <row r="17" spans="2:22">
      <c r="B17" s="335" t="s">
        <v>179</v>
      </c>
      <c r="C17" s="335"/>
      <c r="D17" s="307" t="s">
        <v>168</v>
      </c>
      <c r="E17" s="308">
        <f>[63]Daily!AH152</f>
        <v>1094</v>
      </c>
      <c r="F17" s="308">
        <f>[63]Daily!BK152</f>
        <v>1940</v>
      </c>
      <c r="G17" s="308">
        <f>[63]Daily!CQ152</f>
        <v>537</v>
      </c>
      <c r="H17" s="308">
        <f>[63]Daily!DV152</f>
        <v>809</v>
      </c>
      <c r="I17" s="308">
        <f>[63]Daily!FB152</f>
        <v>301</v>
      </c>
      <c r="J17" s="308">
        <f>[63]Daily!GG152</f>
        <v>543</v>
      </c>
      <c r="K17" s="308">
        <f>[63]Daily!HM152</f>
        <v>595</v>
      </c>
      <c r="L17" s="308">
        <f>[63]Daily!IS152</f>
        <v>522</v>
      </c>
      <c r="M17" s="308">
        <f>[63]Daily!JX152</f>
        <v>579</v>
      </c>
      <c r="N17" s="308">
        <f>[63]Daily!LD152</f>
        <v>761</v>
      </c>
      <c r="O17" s="308">
        <f>[63]Daily!MI152</f>
        <v>693</v>
      </c>
      <c r="P17" s="308">
        <f>[63]Daily!NO152</f>
        <v>687</v>
      </c>
      <c r="Q17" s="321">
        <f t="shared" si="3"/>
        <v>9061</v>
      </c>
      <c r="S17" s="321">
        <v>15676.8</v>
      </c>
      <c r="T17" s="321">
        <v>8684</v>
      </c>
      <c r="U17" s="310">
        <f t="shared" si="0"/>
        <v>-6615.7999999999993</v>
      </c>
      <c r="V17" s="310">
        <f t="shared" si="1"/>
        <v>377</v>
      </c>
    </row>
    <row r="18" spans="2:22">
      <c r="B18" s="335" t="s">
        <v>180</v>
      </c>
      <c r="C18" s="335"/>
      <c r="D18" s="307" t="s">
        <v>168</v>
      </c>
      <c r="E18" s="308">
        <f>[63]Daily!AH153</f>
        <v>189</v>
      </c>
      <c r="F18" s="308">
        <f>[63]Daily!BK153</f>
        <v>200</v>
      </c>
      <c r="G18" s="308">
        <f>[63]Daily!CQ153</f>
        <v>272</v>
      </c>
      <c r="H18" s="308">
        <f>[63]Daily!DV153</f>
        <v>145</v>
      </c>
      <c r="I18" s="308">
        <f>[63]Daily!FB153</f>
        <v>173</v>
      </c>
      <c r="J18" s="308">
        <f>[63]Daily!GG153</f>
        <v>208</v>
      </c>
      <c r="K18" s="308">
        <f>[63]Daily!HM153</f>
        <v>171</v>
      </c>
      <c r="L18" s="308">
        <f>[63]Daily!IS153</f>
        <v>173</v>
      </c>
      <c r="M18" s="308">
        <f>[63]Daily!JX153</f>
        <v>173</v>
      </c>
      <c r="N18" s="308">
        <f>[63]Daily!LD153</f>
        <v>204</v>
      </c>
      <c r="O18" s="308">
        <f>[63]Daily!MI153</f>
        <v>215</v>
      </c>
      <c r="P18" s="308">
        <f>[63]Daily!NO153</f>
        <v>198</v>
      </c>
      <c r="Q18" s="321">
        <f t="shared" si="3"/>
        <v>2321</v>
      </c>
      <c r="S18" s="321">
        <v>2431.58</v>
      </c>
      <c r="T18" s="321">
        <v>2399</v>
      </c>
      <c r="U18" s="310">
        <f t="shared" si="0"/>
        <v>-110.57999999999993</v>
      </c>
      <c r="V18" s="310">
        <f t="shared" si="1"/>
        <v>-78</v>
      </c>
    </row>
    <row r="19" spans="2:22">
      <c r="B19" s="335" t="s">
        <v>181</v>
      </c>
      <c r="C19" s="335"/>
      <c r="D19" s="307" t="s">
        <v>168</v>
      </c>
      <c r="E19" s="308">
        <f>[63]Daily!AH154</f>
        <v>0</v>
      </c>
      <c r="F19" s="308">
        <f>[63]Daily!BK154</f>
        <v>0</v>
      </c>
      <c r="G19" s="308">
        <f>[63]Daily!CQ154</f>
        <v>0</v>
      </c>
      <c r="H19" s="308">
        <f>[63]Daily!DV154</f>
        <v>0</v>
      </c>
      <c r="I19" s="336">
        <f>[63]Daily!FB154</f>
        <v>0</v>
      </c>
      <c r="J19" s="336">
        <f>[63]Daily!GG154</f>
        <v>0</v>
      </c>
      <c r="K19" s="308">
        <f>[63]Daily!HM154</f>
        <v>250</v>
      </c>
      <c r="L19" s="308">
        <f>[63]Daily!IS154</f>
        <v>250</v>
      </c>
      <c r="M19" s="308">
        <f>[63]Daily!JX154</f>
        <v>250</v>
      </c>
      <c r="N19" s="308">
        <f>[63]Daily!LD154</f>
        <v>250</v>
      </c>
      <c r="O19" s="308">
        <f>[63]Daily!MI154</f>
        <v>300</v>
      </c>
      <c r="P19" s="308">
        <f>[63]Daily!NO154</f>
        <v>250</v>
      </c>
      <c r="Q19" s="321">
        <f t="shared" si="3"/>
        <v>1550</v>
      </c>
      <c r="S19" s="321">
        <v>3100</v>
      </c>
      <c r="T19" s="321">
        <v>1570</v>
      </c>
      <c r="U19" s="310">
        <f t="shared" si="0"/>
        <v>-1550</v>
      </c>
      <c r="V19" s="310">
        <f t="shared" si="1"/>
        <v>-20</v>
      </c>
    </row>
    <row r="20" spans="2:22">
      <c r="B20" s="335" t="s">
        <v>182</v>
      </c>
      <c r="C20" s="335"/>
      <c r="D20" s="307" t="s">
        <v>168</v>
      </c>
      <c r="E20" s="308">
        <f>[63]Daily!AH155</f>
        <v>746.13</v>
      </c>
      <c r="F20" s="308">
        <f>[63]Daily!BK155</f>
        <v>1004.24</v>
      </c>
      <c r="G20" s="308">
        <f>[63]Daily!CQ155</f>
        <v>548</v>
      </c>
      <c r="H20" s="308">
        <f>[63]Daily!DV155</f>
        <v>848</v>
      </c>
      <c r="I20" s="308">
        <f>[63]Daily!FB155</f>
        <v>1473.76</v>
      </c>
      <c r="J20" s="308">
        <f>[63]Daily!GG155</f>
        <v>793.91</v>
      </c>
      <c r="K20" s="308">
        <f>[63]Daily!HM155</f>
        <v>827</v>
      </c>
      <c r="L20" s="308">
        <f>[63]Daily!IS155</f>
        <v>1118</v>
      </c>
      <c r="M20" s="308">
        <f>[63]Daily!JX155</f>
        <v>1050</v>
      </c>
      <c r="N20" s="308">
        <f>[63]Daily!LD155</f>
        <v>782</v>
      </c>
      <c r="O20" s="308">
        <f>[63]Daily!MI155</f>
        <v>1025</v>
      </c>
      <c r="P20" s="308">
        <f>[63]Daily!NO155</f>
        <v>848</v>
      </c>
      <c r="Q20" s="321">
        <f t="shared" si="3"/>
        <v>11064.04</v>
      </c>
      <c r="S20" s="321">
        <v>9001.9599999999991</v>
      </c>
      <c r="T20" s="321">
        <v>10939.99</v>
      </c>
      <c r="U20" s="310">
        <f t="shared" si="0"/>
        <v>2062.0800000000017</v>
      </c>
      <c r="V20" s="310">
        <f t="shared" si="1"/>
        <v>124.05000000000109</v>
      </c>
    </row>
    <row r="21" spans="2:22">
      <c r="B21" s="335" t="s">
        <v>183</v>
      </c>
      <c r="C21" s="335"/>
      <c r="D21" s="307" t="s">
        <v>168</v>
      </c>
      <c r="E21" s="308">
        <f>[63]Daily!AH156</f>
        <v>0</v>
      </c>
      <c r="F21" s="308">
        <f>[63]Daily!BK156</f>
        <v>1309</v>
      </c>
      <c r="G21" s="308">
        <f>[63]Daily!CQ156</f>
        <v>655</v>
      </c>
      <c r="H21" s="308">
        <f>[63]Daily!DV156</f>
        <v>0</v>
      </c>
      <c r="I21" s="308">
        <f>[63]Daily!FB156</f>
        <v>1020</v>
      </c>
      <c r="J21" s="308">
        <f>[63]Daily!GG156</f>
        <v>493</v>
      </c>
      <c r="K21" s="308">
        <f>[63]Daily!HM156</f>
        <v>417</v>
      </c>
      <c r="L21" s="308">
        <f>[63]Daily!IS156</f>
        <v>782</v>
      </c>
      <c r="M21" s="308">
        <f>[63]Daily!JX156</f>
        <v>314</v>
      </c>
      <c r="N21" s="308">
        <f>[63]Daily!LD156</f>
        <v>399</v>
      </c>
      <c r="O21" s="308">
        <f>[63]Daily!MI156</f>
        <v>621</v>
      </c>
      <c r="P21" s="308">
        <f>[63]Daily!NO156</f>
        <v>0</v>
      </c>
      <c r="Q21" s="321">
        <f t="shared" si="3"/>
        <v>6010</v>
      </c>
      <c r="S21" s="321">
        <v>6160</v>
      </c>
      <c r="T21" s="321">
        <v>5868</v>
      </c>
      <c r="U21" s="310">
        <f t="shared" si="0"/>
        <v>-150</v>
      </c>
      <c r="V21" s="310">
        <f t="shared" si="1"/>
        <v>142</v>
      </c>
    </row>
    <row r="22" spans="2:22">
      <c r="B22" s="337" t="s">
        <v>184</v>
      </c>
      <c r="C22" s="338"/>
      <c r="D22" s="319" t="s">
        <v>168</v>
      </c>
      <c r="E22" s="339">
        <f>[63]Daily!AH159</f>
        <v>5015.7700000000004</v>
      </c>
      <c r="F22" s="340">
        <f>[63]Daily!BK159</f>
        <v>3861.9532600000011</v>
      </c>
      <c r="G22" s="340">
        <f>[63]Daily!CQ159</f>
        <v>4310.0532600000006</v>
      </c>
      <c r="H22" s="339">
        <f>[63]Daily!DV159</f>
        <v>2762.2532600000004</v>
      </c>
      <c r="I22" s="339">
        <f>[63]Daily!FB159</f>
        <v>1572.4932600000002</v>
      </c>
      <c r="J22" s="339">
        <f>[63]Daily!GG159</f>
        <v>193.8255399806576</v>
      </c>
      <c r="K22" s="339">
        <f>[63]Daily!HM159</f>
        <v>-1422.8925044261773</v>
      </c>
      <c r="L22" s="339">
        <f>[63]Daily!IS159</f>
        <v>-1719.4708153546103</v>
      </c>
      <c r="M22" s="339">
        <f>[63]Daily!JX159</f>
        <v>-3012.4170386879441</v>
      </c>
      <c r="N22" s="339">
        <f>[63]Daily!LD159</f>
        <v>-708.41703868794411</v>
      </c>
      <c r="O22" s="339">
        <f>[63]Daily!MI159</f>
        <v>690.72700449387412</v>
      </c>
      <c r="P22" s="339">
        <f>[63]Daily!NO159</f>
        <v>1957.7270044938741</v>
      </c>
      <c r="Q22" s="341"/>
    </row>
    <row r="23" spans="2:22">
      <c r="B23" s="342" t="s">
        <v>185</v>
      </c>
      <c r="C23" s="343"/>
      <c r="D23" s="344" t="s">
        <v>168</v>
      </c>
      <c r="E23" s="345">
        <f>SUM([63]Daily!AH160:AH161)</f>
        <v>485.46</v>
      </c>
      <c r="F23" s="345">
        <f>SUM([63]Daily!BK160:BK161)</f>
        <v>1201</v>
      </c>
      <c r="G23" s="345">
        <f>SUM([63]Daily!CQ160:CQ161)</f>
        <v>156.6</v>
      </c>
      <c r="H23" s="345">
        <f>SUM([63]Daily!DV160:DV161)</f>
        <v>0</v>
      </c>
      <c r="I23" s="345">
        <f>SUM([63]Daily!FB160:FB161)</f>
        <v>0</v>
      </c>
      <c r="J23" s="345">
        <f>SUM([63]Daily!GG160:GG161)</f>
        <v>0</v>
      </c>
      <c r="K23" s="345">
        <f>SUM([63]Daily!HM160:HM161)</f>
        <v>0</v>
      </c>
      <c r="L23" s="345">
        <f>SUM([63]Daily!IS160:IS161)</f>
        <v>0</v>
      </c>
      <c r="M23" s="345">
        <f>SUM([63]Daily!JX160:JX161)</f>
        <v>0</v>
      </c>
      <c r="N23" s="345">
        <f>SUM([63]Daily!LD160:LD161)</f>
        <v>0</v>
      </c>
      <c r="O23" s="345">
        <f>SUM([63]Daily!MI160:MI161)</f>
        <v>0</v>
      </c>
      <c r="P23" s="345">
        <f>SUM([63]Daily!NO160:NO161)</f>
        <v>0</v>
      </c>
    </row>
    <row r="24" spans="2:22">
      <c r="B24" s="346" t="s">
        <v>186</v>
      </c>
      <c r="C24" s="347"/>
      <c r="D24" s="348" t="s">
        <v>168</v>
      </c>
      <c r="E24" s="349">
        <f>[63]Daily!AH164</f>
        <v>3976.8300000000004</v>
      </c>
      <c r="F24" s="349">
        <f>[63]Daily!BK164</f>
        <v>2628.9532600000011</v>
      </c>
      <c r="G24" s="349">
        <f>[63]Daily!CQ164</f>
        <v>4146.9402600000003</v>
      </c>
      <c r="H24" s="349">
        <f>[63]Daily!DV164</f>
        <v>2762.2532600000004</v>
      </c>
      <c r="I24" s="349">
        <f>[63]Daily!FB164</f>
        <v>1572.4932600000002</v>
      </c>
      <c r="J24" s="349">
        <f>[63]Daily!GG164</f>
        <v>193.8255399806576</v>
      </c>
      <c r="K24" s="349">
        <f>[63]Daily!HM164</f>
        <v>-1422.8925044261773</v>
      </c>
      <c r="L24" s="349">
        <f>[63]Daily!IS164</f>
        <v>-1719.4708153546103</v>
      </c>
      <c r="M24" s="349">
        <f>[63]Daily!JX164</f>
        <v>-3012.4170386879441</v>
      </c>
      <c r="N24" s="349">
        <f>[63]Daily!LD164</f>
        <v>-708.41703868794411</v>
      </c>
      <c r="O24" s="349">
        <f>[63]Daily!MI164</f>
        <v>690.72700449387412</v>
      </c>
      <c r="P24" s="349">
        <f>[63]Daily!NO164</f>
        <v>1957.7270044938741</v>
      </c>
    </row>
    <row r="25" spans="2:22">
      <c r="B25" s="343"/>
      <c r="C25" s="343"/>
      <c r="D25" s="502"/>
      <c r="E25" s="503"/>
      <c r="F25" s="503"/>
      <c r="G25" s="503"/>
      <c r="H25" s="503"/>
      <c r="I25" s="503"/>
      <c r="J25" s="503"/>
      <c r="K25" s="503"/>
      <c r="L25" s="503"/>
      <c r="M25" s="503"/>
      <c r="N25" s="503"/>
      <c r="O25" s="503"/>
      <c r="P25" s="503"/>
      <c r="Q25" s="271"/>
    </row>
    <row r="26" spans="2:22">
      <c r="B26" s="504"/>
      <c r="D26" s="344"/>
      <c r="E26" s="505"/>
      <c r="F26" s="505"/>
      <c r="G26" s="505"/>
      <c r="H26" s="505"/>
      <c r="I26" s="505"/>
      <c r="J26" s="505"/>
      <c r="K26" s="505"/>
      <c r="L26" s="505"/>
      <c r="M26" s="505"/>
      <c r="N26" s="505"/>
      <c r="O26" s="505"/>
      <c r="P26" s="505"/>
    </row>
  </sheetData>
  <mergeCells count="4">
    <mergeCell ref="E5:G5"/>
    <mergeCell ref="H5:J5"/>
    <mergeCell ref="K5:M5"/>
    <mergeCell ref="N5:P5"/>
  </mergeCells>
  <conditionalFormatting sqref="E22:P22">
    <cfRule type="cellIs" dxfId="9" priority="4" operator="lessThan">
      <formula>0</formula>
    </cfRule>
  </conditionalFormatting>
  <conditionalFormatting sqref="E24:P24">
    <cfRule type="cellIs" dxfId="8" priority="3" operator="lessThan">
      <formula>0</formula>
    </cfRule>
  </conditionalFormatting>
  <conditionalFormatting sqref="U7:V21">
    <cfRule type="cellIs" dxfId="7" priority="1" operator="greaterThan">
      <formula>0</formula>
    </cfRule>
    <cfRule type="cellIs" dxfId="6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8CA5-A57D-4BB3-BF71-6B0DCD31A1F9}">
  <sheetPr>
    <tabColor rgb="FFFF00FF"/>
  </sheetPr>
  <dimension ref="A1:R42"/>
  <sheetViews>
    <sheetView topLeftCell="A3" zoomScale="60" zoomScaleNormal="60" workbookViewId="0">
      <selection activeCell="R20" sqref="R20"/>
    </sheetView>
  </sheetViews>
  <sheetFormatPr defaultColWidth="8.7265625" defaultRowHeight="16.5"/>
  <cols>
    <col min="1" max="1" width="28.7265625" style="196" customWidth="1"/>
    <col min="2" max="2" width="14" style="196" customWidth="1"/>
    <col min="3" max="5" width="15" style="196" customWidth="1"/>
    <col min="6" max="13" width="14" style="196" customWidth="1"/>
    <col min="14" max="14" width="16.08984375" style="196" customWidth="1"/>
    <col min="15" max="15" width="2.08984375" style="196" customWidth="1"/>
    <col min="16" max="16" width="10.26953125" style="200" customWidth="1"/>
    <col min="17" max="17" width="1.6328125" style="196" customWidth="1"/>
    <col min="18" max="18" width="20.90625" style="355" customWidth="1"/>
    <col min="19" max="16384" width="8.7265625" style="196"/>
  </cols>
  <sheetData>
    <row r="1" spans="1:18" ht="21">
      <c r="A1" s="199" t="s">
        <v>119</v>
      </c>
    </row>
    <row r="2" spans="1:18">
      <c r="F2" s="467" t="s">
        <v>121</v>
      </c>
      <c r="G2" s="467" t="s">
        <v>121</v>
      </c>
      <c r="H2" s="467" t="s">
        <v>121</v>
      </c>
      <c r="I2" s="467" t="s">
        <v>121</v>
      </c>
      <c r="J2" s="467" t="s">
        <v>121</v>
      </c>
      <c r="K2" s="467" t="s">
        <v>121</v>
      </c>
      <c r="L2" s="467" t="s">
        <v>121</v>
      </c>
      <c r="M2" s="467" t="s">
        <v>121</v>
      </c>
    </row>
    <row r="3" spans="1:18">
      <c r="A3" s="201" t="s">
        <v>84</v>
      </c>
      <c r="B3" s="202" t="s">
        <v>85</v>
      </c>
      <c r="C3" s="202" t="s">
        <v>86</v>
      </c>
      <c r="D3" s="202" t="s">
        <v>87</v>
      </c>
      <c r="E3" s="202" t="s">
        <v>88</v>
      </c>
      <c r="F3" s="203" t="s">
        <v>89</v>
      </c>
      <c r="G3" s="203" t="s">
        <v>90</v>
      </c>
      <c r="H3" s="203" t="s">
        <v>91</v>
      </c>
      <c r="I3" s="203" t="s">
        <v>92</v>
      </c>
      <c r="J3" s="203" t="s">
        <v>93</v>
      </c>
      <c r="K3" s="203" t="s">
        <v>94</v>
      </c>
      <c r="L3" s="203" t="s">
        <v>95</v>
      </c>
      <c r="M3" s="203" t="s">
        <v>96</v>
      </c>
      <c r="N3" s="203" t="s">
        <v>97</v>
      </c>
    </row>
    <row r="4" spans="1:18">
      <c r="A4" s="204"/>
      <c r="B4" s="205"/>
      <c r="C4" s="366" t="s">
        <v>0</v>
      </c>
      <c r="D4" s="366"/>
      <c r="E4" s="488" t="s">
        <v>189</v>
      </c>
      <c r="F4" s="206"/>
      <c r="G4" s="206"/>
      <c r="H4" s="206"/>
      <c r="I4" s="206"/>
      <c r="J4" s="206"/>
      <c r="K4" s="206"/>
      <c r="L4" s="206"/>
      <c r="M4" s="206"/>
      <c r="N4" s="206"/>
    </row>
    <row r="5" spans="1:18">
      <c r="A5" s="207" t="s">
        <v>98</v>
      </c>
      <c r="B5" s="208">
        <v>27</v>
      </c>
      <c r="C5" s="208">
        <v>28</v>
      </c>
      <c r="D5" s="208">
        <v>31</v>
      </c>
      <c r="E5" s="208">
        <v>22</v>
      </c>
      <c r="F5" s="209">
        <v>31</v>
      </c>
      <c r="G5" s="209">
        <v>30</v>
      </c>
      <c r="H5" s="209">
        <v>30</v>
      </c>
      <c r="I5" s="209">
        <v>31</v>
      </c>
      <c r="J5" s="209">
        <v>31</v>
      </c>
      <c r="K5" s="209">
        <v>31</v>
      </c>
      <c r="L5" s="209">
        <v>30</v>
      </c>
      <c r="M5" s="209">
        <v>26</v>
      </c>
      <c r="N5" s="210">
        <f>SUM(B5:M5)</f>
        <v>348</v>
      </c>
      <c r="P5" s="200" t="s">
        <v>122</v>
      </c>
    </row>
    <row r="6" spans="1:18">
      <c r="A6" s="211" t="s">
        <v>99</v>
      </c>
      <c r="B6" s="212">
        <f>B7/B5</f>
        <v>1088.8185185185184</v>
      </c>
      <c r="C6" s="367">
        <v>1087.3800000000001</v>
      </c>
      <c r="D6" s="367">
        <f>D7/D5</f>
        <v>1082.5680645161287</v>
      </c>
      <c r="E6" s="367">
        <f>E7/E5</f>
        <v>819.51863636363635</v>
      </c>
      <c r="F6" s="218">
        <v>1450</v>
      </c>
      <c r="G6" s="218">
        <v>1400</v>
      </c>
      <c r="H6" s="218">
        <v>1400</v>
      </c>
      <c r="I6" s="218">
        <v>1400</v>
      </c>
      <c r="J6" s="218">
        <v>1300</v>
      </c>
      <c r="K6" s="218">
        <v>1200</v>
      </c>
      <c r="L6" s="218">
        <v>1200</v>
      </c>
      <c r="M6" s="218">
        <v>1200</v>
      </c>
      <c r="N6" s="213">
        <f>N7/N5</f>
        <v>1167.3386494252873</v>
      </c>
      <c r="P6" s="200" t="s">
        <v>123</v>
      </c>
    </row>
    <row r="7" spans="1:18">
      <c r="A7" s="214" t="s">
        <v>100</v>
      </c>
      <c r="B7" s="215">
        <v>29398.099999999995</v>
      </c>
      <c r="C7" s="368">
        <v>30446.73</v>
      </c>
      <c r="D7" s="368">
        <v>33559.609999999993</v>
      </c>
      <c r="E7" s="368">
        <v>18029.41</v>
      </c>
      <c r="F7" s="351">
        <v>39250</v>
      </c>
      <c r="G7" s="351">
        <v>39800</v>
      </c>
      <c r="H7" s="351">
        <v>41800</v>
      </c>
      <c r="I7" s="351">
        <v>41700</v>
      </c>
      <c r="J7" s="351">
        <v>37200</v>
      </c>
      <c r="K7" s="351">
        <v>34300</v>
      </c>
      <c r="L7" s="351">
        <v>33150</v>
      </c>
      <c r="M7" s="351">
        <v>27600</v>
      </c>
      <c r="N7" s="354">
        <f>SUM(B7:M7)</f>
        <v>406233.85</v>
      </c>
      <c r="P7" s="200" t="s">
        <v>124</v>
      </c>
    </row>
    <row r="8" spans="1:18">
      <c r="A8" s="211"/>
      <c r="B8" s="212"/>
      <c r="C8" s="369"/>
      <c r="D8" s="369"/>
      <c r="E8" s="369"/>
      <c r="F8" s="218"/>
      <c r="G8" s="218"/>
      <c r="H8" s="218"/>
      <c r="I8" s="218"/>
      <c r="J8" s="218"/>
      <c r="K8" s="218"/>
      <c r="L8" s="218"/>
      <c r="M8" s="218"/>
      <c r="N8" s="216"/>
    </row>
    <row r="9" spans="1:18">
      <c r="A9" s="207" t="s">
        <v>101</v>
      </c>
      <c r="B9" s="217">
        <v>29954.31</v>
      </c>
      <c r="C9" s="370">
        <v>30325.58</v>
      </c>
      <c r="D9" s="370">
        <v>33527.15</v>
      </c>
      <c r="E9" s="370">
        <v>18111.169999999998</v>
      </c>
      <c r="F9" s="466">
        <f>'SK MAP - May 2026 _ 26.03.2026'!E6</f>
        <v>39250</v>
      </c>
      <c r="G9" s="466">
        <f>'SK MAP -June 2026 _ 26.03.2026'!E6</f>
        <v>41050</v>
      </c>
      <c r="H9" s="466">
        <f>'SK MAP -July 2026 _ 26.03.26'!E6</f>
        <v>41800</v>
      </c>
      <c r="I9" s="466">
        <f>'SK MAP -Aug 2026 _ 26.03.26'!E6</f>
        <v>41700</v>
      </c>
      <c r="J9" s="466">
        <f>'SK MAP -Sep 2026 _ 26.03.26 '!E6</f>
        <v>37200</v>
      </c>
      <c r="K9" s="466">
        <f>'SK MAP -Oct 2026 _ 26.03.26'!E6</f>
        <v>34300</v>
      </c>
      <c r="L9" s="466">
        <f>'SK MAP -Nov 2026 _ 26.03.26'!E6</f>
        <v>33150</v>
      </c>
      <c r="M9" s="466">
        <f>'SK MAP -Dec 2026 _ 26.03.26 '!E6</f>
        <v>27600</v>
      </c>
      <c r="N9" s="484">
        <f>SUM(B9:M9)</f>
        <v>407968.21</v>
      </c>
    </row>
    <row r="10" spans="1:18">
      <c r="A10" s="211" t="s">
        <v>102</v>
      </c>
      <c r="B10" s="212">
        <v>27.073367879280141</v>
      </c>
      <c r="C10" s="371">
        <v>26.63</v>
      </c>
      <c r="D10" s="493">
        <v>24.64438679696902</v>
      </c>
      <c r="E10" s="493">
        <v>21.281728955114442</v>
      </c>
      <c r="F10" s="464">
        <f>'SK MAP - May 2026 _ 26.03.2026'!E7*100</f>
        <v>20.970382165605098</v>
      </c>
      <c r="G10" s="464">
        <f>'SK MAP -June 2026 _ 26.03.2026'!G13</f>
        <v>21</v>
      </c>
      <c r="H10" s="464">
        <f>'SK MAP -July 2026 _ 26.03.26'!E7*100</f>
        <v>22</v>
      </c>
      <c r="I10" s="464">
        <f>'SK MAP -Aug 2026 _ 26.03.26'!E7*100</f>
        <v>22.504484412470024</v>
      </c>
      <c r="J10" s="464">
        <f>'SK MAP -Sep 2026 _ 26.03.26 '!E7*100</f>
        <v>22.801935483870967</v>
      </c>
      <c r="K10" s="464">
        <f>'SK MAP -Oct 2026 _ 26.03.26'!E7*100</f>
        <v>22.995772594752182</v>
      </c>
      <c r="L10" s="464">
        <f>'SK MAP -Nov 2026 _ 26.03.26'!E7*100</f>
        <v>24</v>
      </c>
      <c r="M10" s="464">
        <f>'SK MAP -Dec 2026 _ 26.03.26 '!E7*100</f>
        <v>25</v>
      </c>
      <c r="N10" s="485">
        <f>N14/(N9*1000)*100</f>
        <v>23.275981077055</v>
      </c>
    </row>
    <row r="11" spans="1:18">
      <c r="A11" s="211" t="s">
        <v>103</v>
      </c>
      <c r="B11" s="212">
        <v>2.8182196819088805</v>
      </c>
      <c r="C11" s="371">
        <v>2.92</v>
      </c>
      <c r="D11" s="493">
        <v>2.9583502279603495</v>
      </c>
      <c r="E11" s="493">
        <v>3.2865360437785078</v>
      </c>
      <c r="F11" s="464">
        <f>'SK MAP - May 2026 _ 26.03.2026'!E8</f>
        <v>3.1263057324840764</v>
      </c>
      <c r="G11" s="464">
        <f>'SK MAP -June 2026 _ 26.03.2026'!H13</f>
        <v>3.080816077953715</v>
      </c>
      <c r="H11" s="464">
        <f>'SK MAP -July 2026 _ 26.03.26'!E8</f>
        <v>3.1277511961722486</v>
      </c>
      <c r="I11" s="464">
        <f>'SK MAP -Aug 2026 _ 26.03.26'!E8</f>
        <v>3.1165467625899281</v>
      </c>
      <c r="J11" s="464">
        <f>'SK MAP -Sep 2026 _ 26.03.26 '!E8</f>
        <v>3.0435483870967741</v>
      </c>
      <c r="K11" s="464">
        <f>'SK MAP -Oct 2026 _ 26.03.26'!E8</f>
        <v>2.955102040816326</v>
      </c>
      <c r="L11" s="464">
        <f>'SK MAP -Nov 2026 _ 26.03.26'!E8</f>
        <v>3.0776018099547509</v>
      </c>
      <c r="M11" s="464">
        <f>'SK MAP -Dec 2026 _ 26.03.26 '!E8</f>
        <v>3.1746376811594206</v>
      </c>
      <c r="N11" s="485">
        <f>N15/(N9*1000)</f>
        <v>3.0539344802021726</v>
      </c>
      <c r="R11" s="356" t="s">
        <v>117</v>
      </c>
    </row>
    <row r="12" spans="1:18">
      <c r="A12" s="214" t="s">
        <v>104</v>
      </c>
      <c r="B12" s="220">
        <f>B11/B10*100</f>
        <v>10.409564463775958</v>
      </c>
      <c r="C12" s="372">
        <v>10.98</v>
      </c>
      <c r="D12" s="494">
        <v>12.004154342863151</v>
      </c>
      <c r="E12" s="494">
        <v>15.442993615369231</v>
      </c>
      <c r="F12" s="465">
        <f>'SK MAP - May 2026 _ 26.03.2026'!E9</f>
        <v>14.908196273178731</v>
      </c>
      <c r="G12" s="465">
        <f>'SK MAP -June 2026 _ 26.03.2026'!I13</f>
        <v>14.670552752160548</v>
      </c>
      <c r="H12" s="465">
        <f>'SK MAP -July 2026 _ 26.03.26'!E9</f>
        <v>14.21705089169204</v>
      </c>
      <c r="I12" s="465">
        <f>'SK MAP -Aug 2026 _ 26.03.26'!E9</f>
        <v>13.848558827070971</v>
      </c>
      <c r="J12" s="465">
        <f>'SK MAP -Sep 2026 _ 26.03.26 '!E9</f>
        <v>13.347763347763347</v>
      </c>
      <c r="K12" s="465">
        <f>'SK MAP -Oct 2026 _ 26.03.26'!E9</f>
        <v>12.850631691716693</v>
      </c>
      <c r="L12" s="465">
        <f>'SK MAP -Nov 2026 _ 26.03.26'!E9</f>
        <v>12.823340874811462</v>
      </c>
      <c r="M12" s="465">
        <f>'SK MAP -Dec 2026 _ 26.03.26 '!E9</f>
        <v>12.698550724637684</v>
      </c>
      <c r="N12" s="486">
        <f>N11/N10*100</f>
        <v>13.12054031188692</v>
      </c>
      <c r="R12" s="357" t="e">
        <f>#REF!</f>
        <v>#REF!</v>
      </c>
    </row>
    <row r="13" spans="1:18">
      <c r="B13" s="222"/>
      <c r="C13" s="366" t="s">
        <v>0</v>
      </c>
      <c r="D13" s="366"/>
      <c r="E13" s="366"/>
      <c r="F13" s="253"/>
      <c r="G13" s="253"/>
      <c r="H13" s="253"/>
      <c r="I13" s="253"/>
      <c r="J13" s="223"/>
      <c r="K13" s="223"/>
      <c r="L13" s="223"/>
      <c r="M13" s="223"/>
    </row>
    <row r="14" spans="1:18">
      <c r="A14" s="207" t="s">
        <v>105</v>
      </c>
      <c r="B14" s="224">
        <f t="shared" ref="B14" si="0">((B9*1000)*B10)/100</f>
        <v>8109640.5419999994</v>
      </c>
      <c r="C14" s="370">
        <v>8074417.1799999997</v>
      </c>
      <c r="D14" s="370">
        <f>((D9*1000)*D10)/100</f>
        <v>8262560.5279999981</v>
      </c>
      <c r="E14" s="370">
        <f t="shared" ref="E14:M14" si="1">((E9*1000)*E10)/100</f>
        <v>3854370.11</v>
      </c>
      <c r="F14" s="262">
        <f t="shared" si="1"/>
        <v>8230875.0000000009</v>
      </c>
      <c r="G14" s="262">
        <f t="shared" si="1"/>
        <v>8620500</v>
      </c>
      <c r="H14" s="262">
        <f t="shared" si="1"/>
        <v>9196000</v>
      </c>
      <c r="I14" s="262">
        <f t="shared" si="1"/>
        <v>9384370</v>
      </c>
      <c r="J14" s="262">
        <f t="shared" si="1"/>
        <v>8482320</v>
      </c>
      <c r="K14" s="262">
        <f t="shared" si="1"/>
        <v>7887549.9999999991</v>
      </c>
      <c r="L14" s="262">
        <f t="shared" si="1"/>
        <v>7956000</v>
      </c>
      <c r="M14" s="262">
        <f t="shared" si="1"/>
        <v>6900000</v>
      </c>
      <c r="N14" s="263">
        <f>SUM(B14:M14)</f>
        <v>94958603.359999999</v>
      </c>
    </row>
    <row r="15" spans="1:18">
      <c r="A15" s="214" t="s">
        <v>106</v>
      </c>
      <c r="B15" s="225">
        <f t="shared" ref="B15" si="2">(B9*1000)*B11</f>
        <v>84417826</v>
      </c>
      <c r="C15" s="368">
        <v>88684792.5</v>
      </c>
      <c r="D15" s="368">
        <f t="shared" ref="D15:M15" si="3">(D9*1000)*D11</f>
        <v>99185051.84536083</v>
      </c>
      <c r="E15" s="368">
        <f t="shared" si="3"/>
        <v>59523013</v>
      </c>
      <c r="F15" s="264">
        <f t="shared" si="3"/>
        <v>122707500</v>
      </c>
      <c r="G15" s="264">
        <f t="shared" si="3"/>
        <v>126467500</v>
      </c>
      <c r="H15" s="264">
        <f t="shared" si="3"/>
        <v>130739999.99999999</v>
      </c>
      <c r="I15" s="264">
        <f t="shared" si="3"/>
        <v>129960000</v>
      </c>
      <c r="J15" s="264">
        <f t="shared" si="3"/>
        <v>113220000</v>
      </c>
      <c r="K15" s="264">
        <f t="shared" si="3"/>
        <v>101359999.99999999</v>
      </c>
      <c r="L15" s="264">
        <f t="shared" si="3"/>
        <v>102022499.99999999</v>
      </c>
      <c r="M15" s="264">
        <f t="shared" si="3"/>
        <v>87620000.000000015</v>
      </c>
      <c r="N15" s="265">
        <f>SUM(B15:M15)</f>
        <v>1245908183.3453608</v>
      </c>
    </row>
    <row r="16" spans="1:18">
      <c r="B16" s="373"/>
      <c r="C16" s="369"/>
      <c r="D16" s="369"/>
      <c r="E16" s="369"/>
    </row>
    <row r="17" spans="1:15">
      <c r="A17" s="207" t="s">
        <v>107</v>
      </c>
      <c r="B17" s="226"/>
      <c r="C17" s="208" t="s">
        <v>0</v>
      </c>
      <c r="D17" s="208" t="s">
        <v>0</v>
      </c>
      <c r="E17" s="208"/>
      <c r="F17" s="227"/>
      <c r="G17" s="227"/>
      <c r="H17" s="227"/>
      <c r="I17" s="227"/>
      <c r="J17" s="227"/>
      <c r="K17" s="227"/>
      <c r="L17" s="227"/>
      <c r="M17" s="227"/>
      <c r="N17" s="229"/>
    </row>
    <row r="18" spans="1:15">
      <c r="A18" s="211" t="s">
        <v>108</v>
      </c>
      <c r="B18" s="230">
        <v>0.28199999999999997</v>
      </c>
      <c r="C18" s="377">
        <v>0.28199999999999997</v>
      </c>
      <c r="D18" s="377">
        <v>0.36561483611338957</v>
      </c>
      <c r="E18" s="377">
        <v>0.36899999999999994</v>
      </c>
      <c r="F18" s="231">
        <v>0.254</v>
      </c>
      <c r="G18" s="231">
        <v>0.254</v>
      </c>
      <c r="H18" s="231">
        <v>0.254</v>
      </c>
      <c r="I18" s="231">
        <v>0.254</v>
      </c>
      <c r="J18" s="231">
        <v>0.254</v>
      </c>
      <c r="K18" s="231">
        <v>0.254</v>
      </c>
      <c r="L18" s="231">
        <v>0.254</v>
      </c>
      <c r="M18" s="231">
        <v>0.254</v>
      </c>
      <c r="N18" s="232">
        <f>AVERAGE(B18:M18)</f>
        <v>0.27755123634278245</v>
      </c>
      <c r="O18" s="233"/>
    </row>
    <row r="19" spans="1:15">
      <c r="A19" s="211" t="s">
        <v>109</v>
      </c>
      <c r="B19" s="230">
        <v>0.03</v>
      </c>
      <c r="C19" s="377">
        <v>0.03</v>
      </c>
      <c r="D19" s="377">
        <v>0.03</v>
      </c>
      <c r="E19" s="377">
        <v>2.9158725649039013E-2</v>
      </c>
      <c r="F19" s="234">
        <v>0.03</v>
      </c>
      <c r="G19" s="234">
        <v>0.03</v>
      </c>
      <c r="H19" s="234">
        <v>0.03</v>
      </c>
      <c r="I19" s="234">
        <v>0.03</v>
      </c>
      <c r="J19" s="234">
        <v>0.03</v>
      </c>
      <c r="K19" s="234">
        <v>0.03</v>
      </c>
      <c r="L19" s="234">
        <v>0.03</v>
      </c>
      <c r="M19" s="234">
        <v>0.03</v>
      </c>
      <c r="N19" s="232">
        <f>AVERAGE(B19:M19)</f>
        <v>2.9929893804086588E-2</v>
      </c>
    </row>
    <row r="20" spans="1:15">
      <c r="A20" s="214" t="s">
        <v>110</v>
      </c>
      <c r="B20" s="235">
        <v>0.2</v>
      </c>
      <c r="C20" s="378">
        <v>0.2</v>
      </c>
      <c r="D20" s="378">
        <v>0.2473334343396083</v>
      </c>
      <c r="E20" s="378">
        <v>0.25</v>
      </c>
      <c r="F20" s="236">
        <v>0.2</v>
      </c>
      <c r="G20" s="236">
        <v>0.2</v>
      </c>
      <c r="H20" s="236">
        <v>0.2</v>
      </c>
      <c r="I20" s="236">
        <v>0.2</v>
      </c>
      <c r="J20" s="236">
        <v>0.2</v>
      </c>
      <c r="K20" s="236">
        <v>0.2</v>
      </c>
      <c r="L20" s="236">
        <v>0.2</v>
      </c>
      <c r="M20" s="236">
        <v>0.2</v>
      </c>
      <c r="N20" s="237">
        <f>AVERAGE(B20:M20)</f>
        <v>0.20811111952830072</v>
      </c>
    </row>
    <row r="21" spans="1:15">
      <c r="A21" s="211" t="s">
        <v>118</v>
      </c>
      <c r="B21" s="226">
        <v>0.78749999999999998</v>
      </c>
      <c r="C21" s="374">
        <v>0.78690000000000004</v>
      </c>
      <c r="D21" s="374">
        <v>0.78003437902535711</v>
      </c>
      <c r="E21" s="374">
        <v>0.77801844307245505</v>
      </c>
      <c r="F21" s="238"/>
      <c r="G21" s="238"/>
      <c r="H21" s="238"/>
      <c r="I21" s="238"/>
      <c r="J21" s="238"/>
      <c r="K21" s="238"/>
      <c r="L21" s="238"/>
      <c r="M21" s="238"/>
      <c r="N21" s="238"/>
    </row>
    <row r="22" spans="1:15">
      <c r="B22" s="369"/>
      <c r="C22" s="369"/>
      <c r="D22" s="369"/>
      <c r="E22" s="369"/>
      <c r="F22" s="238"/>
      <c r="G22" s="238"/>
      <c r="H22" s="238"/>
      <c r="I22" s="238"/>
      <c r="J22" s="238"/>
      <c r="K22" s="238"/>
      <c r="L22" s="238"/>
      <c r="M22" s="238"/>
      <c r="N22" s="238"/>
    </row>
    <row r="23" spans="1:15" ht="21">
      <c r="A23" s="199" t="s">
        <v>190</v>
      </c>
      <c r="B23" s="369"/>
      <c r="C23" s="369"/>
      <c r="D23" s="369"/>
      <c r="E23" s="369"/>
      <c r="F23" s="238"/>
      <c r="G23" s="238"/>
      <c r="H23" s="238"/>
      <c r="I23" s="238"/>
      <c r="J23" s="238"/>
      <c r="K23" s="238"/>
      <c r="L23" s="238"/>
      <c r="M23" s="238"/>
      <c r="N23" s="238"/>
    </row>
    <row r="24" spans="1:15">
      <c r="A24" s="204"/>
      <c r="B24" s="369"/>
      <c r="C24" s="369"/>
      <c r="D24" s="369"/>
      <c r="E24" s="369"/>
      <c r="F24" s="467" t="s">
        <v>191</v>
      </c>
      <c r="G24" s="467" t="s">
        <v>191</v>
      </c>
      <c r="H24" s="467" t="s">
        <v>191</v>
      </c>
      <c r="I24" s="467" t="s">
        <v>191</v>
      </c>
      <c r="J24" s="467" t="s">
        <v>191</v>
      </c>
      <c r="K24" s="467" t="s">
        <v>191</v>
      </c>
      <c r="L24" s="467" t="s">
        <v>191</v>
      </c>
      <c r="M24" s="467" t="s">
        <v>191</v>
      </c>
    </row>
    <row r="25" spans="1:15">
      <c r="A25" s="201" t="s">
        <v>111</v>
      </c>
      <c r="B25" s="202" t="s">
        <v>85</v>
      </c>
      <c r="C25" s="202" t="s">
        <v>86</v>
      </c>
      <c r="D25" s="202" t="s">
        <v>87</v>
      </c>
      <c r="E25" s="202" t="s">
        <v>88</v>
      </c>
      <c r="F25" s="203" t="s">
        <v>89</v>
      </c>
      <c r="G25" s="203" t="s">
        <v>90</v>
      </c>
      <c r="H25" s="203" t="s">
        <v>91</v>
      </c>
      <c r="I25" s="203" t="s">
        <v>92</v>
      </c>
      <c r="J25" s="203" t="s">
        <v>93</v>
      </c>
      <c r="K25" s="203" t="s">
        <v>94</v>
      </c>
      <c r="L25" s="203" t="s">
        <v>95</v>
      </c>
      <c r="M25" s="203" t="s">
        <v>96</v>
      </c>
      <c r="N25" s="203" t="s">
        <v>97</v>
      </c>
    </row>
    <row r="26" spans="1:15">
      <c r="A26" s="204"/>
      <c r="B26" s="205"/>
      <c r="C26" s="488" t="s">
        <v>128</v>
      </c>
      <c r="D26" s="488" t="s">
        <v>129</v>
      </c>
      <c r="E26" s="488" t="s">
        <v>189</v>
      </c>
      <c r="F26" s="206"/>
      <c r="G26" s="206"/>
      <c r="H26" s="206"/>
      <c r="I26" s="206"/>
      <c r="J26" s="206"/>
      <c r="K26" s="206"/>
      <c r="L26" s="206"/>
      <c r="M26" s="206"/>
      <c r="N26" s="206"/>
    </row>
    <row r="27" spans="1:15">
      <c r="A27" s="207" t="s">
        <v>98</v>
      </c>
      <c r="B27" s="239">
        <v>28</v>
      </c>
      <c r="C27" s="208">
        <v>27</v>
      </c>
      <c r="D27" s="208">
        <v>29</v>
      </c>
      <c r="E27" s="208">
        <v>22</v>
      </c>
      <c r="F27" s="240">
        <v>31</v>
      </c>
      <c r="G27" s="240">
        <v>30</v>
      </c>
      <c r="H27" s="240">
        <v>31</v>
      </c>
      <c r="I27" s="254">
        <v>31</v>
      </c>
      <c r="J27" s="254">
        <v>30</v>
      </c>
      <c r="K27" s="254">
        <v>31</v>
      </c>
      <c r="L27" s="254">
        <v>30</v>
      </c>
      <c r="M27" s="254">
        <v>26</v>
      </c>
      <c r="N27" s="241">
        <f>SUM(B27:M27)</f>
        <v>346</v>
      </c>
    </row>
    <row r="28" spans="1:15">
      <c r="A28" s="211" t="s">
        <v>99</v>
      </c>
      <c r="B28" s="242">
        <f>B29/B27</f>
        <v>516.30803571428567</v>
      </c>
      <c r="C28" s="371">
        <v>519.15</v>
      </c>
      <c r="D28" s="493">
        <f>D29/D27</f>
        <v>507.18548275862071</v>
      </c>
      <c r="E28" s="493">
        <f>E29/E27</f>
        <v>521.34363636363639</v>
      </c>
      <c r="F28" s="243">
        <v>700</v>
      </c>
      <c r="G28" s="243">
        <v>700</v>
      </c>
      <c r="H28" s="243">
        <v>700</v>
      </c>
      <c r="I28" s="218">
        <v>700</v>
      </c>
      <c r="J28" s="218">
        <v>700</v>
      </c>
      <c r="K28" s="218">
        <v>700</v>
      </c>
      <c r="L28" s="218">
        <v>700</v>
      </c>
      <c r="M28" s="218">
        <v>600</v>
      </c>
      <c r="N28" s="244">
        <f>N29/N27</f>
        <v>635.98694797687858</v>
      </c>
    </row>
    <row r="29" spans="1:15">
      <c r="A29" s="214" t="s">
        <v>100</v>
      </c>
      <c r="B29" s="245">
        <v>14456.625</v>
      </c>
      <c r="C29" s="368">
        <v>14016.92</v>
      </c>
      <c r="D29" s="368">
        <v>14708.379000000001</v>
      </c>
      <c r="E29" s="368">
        <v>11469.56</v>
      </c>
      <c r="F29" s="246">
        <f>F28*F27</f>
        <v>21700</v>
      </c>
      <c r="G29" s="246">
        <f t="shared" ref="G29:M29" si="4">G28*G27</f>
        <v>21000</v>
      </c>
      <c r="H29" s="246">
        <f t="shared" si="4"/>
        <v>21700</v>
      </c>
      <c r="I29" s="246">
        <f t="shared" si="4"/>
        <v>21700</v>
      </c>
      <c r="J29" s="246">
        <f t="shared" si="4"/>
        <v>21000</v>
      </c>
      <c r="K29" s="246">
        <f t="shared" si="4"/>
        <v>21700</v>
      </c>
      <c r="L29" s="246">
        <f t="shared" si="4"/>
        <v>21000</v>
      </c>
      <c r="M29" s="246">
        <f t="shared" si="4"/>
        <v>15600</v>
      </c>
      <c r="N29" s="221">
        <f>SUM(B29:M29)</f>
        <v>220051.484</v>
      </c>
    </row>
    <row r="30" spans="1:15">
      <c r="B30" s="375"/>
      <c r="C30" s="375"/>
      <c r="D30" s="375"/>
      <c r="E30" s="375"/>
      <c r="F30" s="243"/>
      <c r="G30" s="243"/>
      <c r="H30" s="243"/>
      <c r="I30" s="255"/>
      <c r="J30" s="255"/>
      <c r="K30" s="255"/>
      <c r="L30" s="255"/>
      <c r="M30" s="255"/>
    </row>
    <row r="31" spans="1:15">
      <c r="A31" s="207" t="s">
        <v>101</v>
      </c>
      <c r="B31" s="217">
        <v>15610.620999999999</v>
      </c>
      <c r="C31" s="370">
        <v>14627.14</v>
      </c>
      <c r="D31" s="370">
        <v>14093.328</v>
      </c>
      <c r="E31" s="370">
        <v>12056.588</v>
      </c>
      <c r="F31" s="247">
        <v>21700</v>
      </c>
      <c r="G31" s="247">
        <v>21000</v>
      </c>
      <c r="H31" s="247">
        <v>21700</v>
      </c>
      <c r="I31" s="247">
        <v>21700</v>
      </c>
      <c r="J31" s="247">
        <v>21000</v>
      </c>
      <c r="K31" s="247">
        <v>21700</v>
      </c>
      <c r="L31" s="247">
        <v>21000</v>
      </c>
      <c r="M31" s="247">
        <v>15600</v>
      </c>
      <c r="N31" s="248">
        <f>SUM(B31:M31)</f>
        <v>221787.677</v>
      </c>
    </row>
    <row r="32" spans="1:15">
      <c r="A32" s="211" t="s">
        <v>112</v>
      </c>
      <c r="B32" s="212">
        <v>27.464032340545579</v>
      </c>
      <c r="C32" s="371">
        <v>27.61</v>
      </c>
      <c r="D32" s="493">
        <v>25.430969888730324</v>
      </c>
      <c r="E32" s="493">
        <v>22.227507483875204</v>
      </c>
      <c r="F32" s="464">
        <f>'KSN MAP - May 2026_02.04.26'!G13</f>
        <v>21.55142857142857</v>
      </c>
      <c r="G32" s="464">
        <f>'KSN MAP - Jun 2026_02.04.26'!G13</f>
        <v>21.49642857142857</v>
      </c>
      <c r="H32" s="464">
        <f>'KSN MAP - Jul 2026_02.04.26'!G13</f>
        <v>21.994999999999997</v>
      </c>
      <c r="I32" s="464">
        <f>'KSN MAP - Aug 2026_02.04.26'!G13</f>
        <v>23.5</v>
      </c>
      <c r="J32" s="464">
        <f>'KSN MAP - Sep 2026 _02.04.26'!G13</f>
        <v>24.404285714285713</v>
      </c>
      <c r="K32" s="464">
        <f>'KSN MAP - Oct 2026_02.04.26'!G13</f>
        <v>25.200000000000003</v>
      </c>
      <c r="L32" s="464">
        <f>'KSN MAP - Nov 2026 _02.04.26'!G13</f>
        <v>25.700000000000003</v>
      </c>
      <c r="M32" s="464">
        <f>'KSN MAP - Dec 2026 _02.04.26'!G13</f>
        <v>27.5</v>
      </c>
      <c r="N32" s="259">
        <f>N36/(N31*1000)*100</f>
        <v>24.317285220494917</v>
      </c>
    </row>
    <row r="33" spans="1:18">
      <c r="A33" s="211" t="s">
        <v>113</v>
      </c>
      <c r="B33" s="212">
        <v>2.9210986833899821</v>
      </c>
      <c r="C33" s="371">
        <v>2.95</v>
      </c>
      <c r="D33" s="493">
        <v>2.8933836848188021</v>
      </c>
      <c r="E33" s="493">
        <v>3.2285970914822673</v>
      </c>
      <c r="F33" s="464">
        <f>'KSN MAP - May 2026_02.04.26'!H13</f>
        <v>3.0049999999999999</v>
      </c>
      <c r="G33" s="464">
        <f>'KSN MAP - Jun 2026_02.04.26'!H13</f>
        <v>3.0014285714285713</v>
      </c>
      <c r="H33" s="464">
        <f>'KSN MAP - Jul 2026_02.04.26'!H13</f>
        <v>2.9785714285714282</v>
      </c>
      <c r="I33" s="464">
        <f>'KSN MAP - Aug 2026_02.04.26'!H13</f>
        <v>3.0085714285714285</v>
      </c>
      <c r="J33" s="464">
        <f>'KSN MAP - Sep 2026 _02.04.26'!H13</f>
        <v>2.9985714285714282</v>
      </c>
      <c r="K33" s="464">
        <f>'KSN MAP - Oct 2026_02.04.26'!H13</f>
        <v>3.0628571428571427</v>
      </c>
      <c r="L33" s="464">
        <f>'KSN MAP - Nov 2026 _02.04.26'!H13</f>
        <v>3.1328571428571426</v>
      </c>
      <c r="M33" s="464">
        <f>'KSN MAP - Dec 2026 _02.04.26'!H13</f>
        <v>3.2166666666666668</v>
      </c>
      <c r="N33" s="259">
        <f>N37/(N31*1000)</f>
        <v>3.0297179452851202</v>
      </c>
      <c r="R33" s="356" t="str">
        <f>R11</f>
        <v>Actual 2025</v>
      </c>
    </row>
    <row r="34" spans="1:18">
      <c r="A34" s="214" t="s">
        <v>83</v>
      </c>
      <c r="B34" s="220">
        <v>10.63608812853573</v>
      </c>
      <c r="C34" s="372">
        <v>10.67</v>
      </c>
      <c r="D34" s="494">
        <v>11.377402031768353</v>
      </c>
      <c r="E34" s="494">
        <v>14.525232277278194</v>
      </c>
      <c r="F34" s="465">
        <f t="shared" ref="F34:M34" si="5">F33/F32*100</f>
        <v>13.943391223651066</v>
      </c>
      <c r="G34" s="465">
        <f t="shared" si="5"/>
        <v>13.962452234590463</v>
      </c>
      <c r="H34" s="465">
        <f t="shared" si="5"/>
        <v>13.542038775046278</v>
      </c>
      <c r="I34" s="465">
        <f t="shared" si="5"/>
        <v>12.80243161094225</v>
      </c>
      <c r="J34" s="465">
        <f t="shared" si="5"/>
        <v>12.2870690159808</v>
      </c>
      <c r="K34" s="465">
        <f t="shared" si="5"/>
        <v>12.154195011337867</v>
      </c>
      <c r="L34" s="465">
        <f t="shared" si="5"/>
        <v>12.190105614230125</v>
      </c>
      <c r="M34" s="465">
        <f t="shared" si="5"/>
        <v>11.696969696969697</v>
      </c>
      <c r="N34" s="261">
        <f>N33/N32*100</f>
        <v>12.459112593422375</v>
      </c>
      <c r="R34" s="357" t="e">
        <f>#REF!</f>
        <v>#REF!</v>
      </c>
    </row>
    <row r="35" spans="1:18">
      <c r="B35" s="376"/>
      <c r="C35" s="376"/>
      <c r="D35" s="376"/>
      <c r="E35" s="376"/>
      <c r="F35" s="249"/>
      <c r="G35" s="249"/>
      <c r="H35" s="249"/>
      <c r="I35" s="249"/>
      <c r="J35" s="249"/>
      <c r="K35" s="249"/>
      <c r="L35" s="249"/>
      <c r="M35" s="249"/>
    </row>
    <row r="36" spans="1:18">
      <c r="A36" s="207" t="s">
        <v>105</v>
      </c>
      <c r="B36" s="224">
        <f t="shared" ref="B36" si="6">((B31*1000)*B32)/100</f>
        <v>4287305.9999999991</v>
      </c>
      <c r="C36" s="370">
        <v>4037862</v>
      </c>
      <c r="D36" s="370">
        <f>((D31*1000)*D32)/100</f>
        <v>3584069.9999999995</v>
      </c>
      <c r="E36" s="370">
        <f t="shared" ref="E36:M36" si="7">((E31*1000)*E32)/100</f>
        <v>2679878.9999999995</v>
      </c>
      <c r="F36" s="262">
        <f t="shared" si="7"/>
        <v>4676659.9999999991</v>
      </c>
      <c r="G36" s="262">
        <f t="shared" si="7"/>
        <v>4514250</v>
      </c>
      <c r="H36" s="262">
        <f t="shared" si="7"/>
        <v>4772914.9999999991</v>
      </c>
      <c r="I36" s="262">
        <f t="shared" si="7"/>
        <v>5099500</v>
      </c>
      <c r="J36" s="262">
        <f t="shared" si="7"/>
        <v>5124900</v>
      </c>
      <c r="K36" s="262">
        <f t="shared" si="7"/>
        <v>5468400.0000000009</v>
      </c>
      <c r="L36" s="262">
        <f t="shared" si="7"/>
        <v>5397000.0000000009</v>
      </c>
      <c r="M36" s="262">
        <f t="shared" si="7"/>
        <v>4290000</v>
      </c>
      <c r="N36" s="263">
        <f>SUM(B36:M36)</f>
        <v>53932742</v>
      </c>
    </row>
    <row r="37" spans="1:18">
      <c r="A37" s="214" t="s">
        <v>106</v>
      </c>
      <c r="B37" s="225">
        <f t="shared" ref="B37" si="8">(B31*1000)*B33</f>
        <v>45600164.450000003</v>
      </c>
      <c r="C37" s="368">
        <v>43087170.350000001</v>
      </c>
      <c r="D37" s="368">
        <f t="shared" ref="D37:M37" si="9">(D31*1000)*D33</f>
        <v>40777405.299999997</v>
      </c>
      <c r="E37" s="368">
        <f t="shared" si="9"/>
        <v>38925864.950000003</v>
      </c>
      <c r="F37" s="264">
        <f t="shared" si="9"/>
        <v>65208500</v>
      </c>
      <c r="G37" s="264">
        <f t="shared" si="9"/>
        <v>63030000</v>
      </c>
      <c r="H37" s="264">
        <f t="shared" si="9"/>
        <v>64634999.999999993</v>
      </c>
      <c r="I37" s="264">
        <f t="shared" si="9"/>
        <v>65286000</v>
      </c>
      <c r="J37" s="264">
        <f t="shared" si="9"/>
        <v>62969999.999999993</v>
      </c>
      <c r="K37" s="264">
        <f t="shared" si="9"/>
        <v>66464000</v>
      </c>
      <c r="L37" s="264">
        <f t="shared" si="9"/>
        <v>65789999.999999993</v>
      </c>
      <c r="M37" s="264">
        <f t="shared" si="9"/>
        <v>50180000</v>
      </c>
      <c r="N37" s="265">
        <f>SUM(B37:M37)</f>
        <v>671954105.04999995</v>
      </c>
    </row>
    <row r="38" spans="1:18">
      <c r="B38" s="250"/>
      <c r="C38" s="369"/>
      <c r="D38" s="369"/>
      <c r="E38" s="369"/>
      <c r="F38" s="251"/>
      <c r="G38" s="251"/>
      <c r="H38" s="251"/>
      <c r="I38" s="251"/>
      <c r="J38" s="251"/>
      <c r="K38" s="251"/>
      <c r="L38" s="251"/>
      <c r="M38" s="249"/>
    </row>
    <row r="39" spans="1:18">
      <c r="A39" s="207" t="s">
        <v>114</v>
      </c>
      <c r="B39" s="208"/>
      <c r="C39" s="208" t="s">
        <v>0</v>
      </c>
      <c r="D39" s="208" t="s">
        <v>0</v>
      </c>
      <c r="E39" s="208"/>
      <c r="F39" s="209"/>
      <c r="G39" s="209"/>
      <c r="H39" s="209"/>
      <c r="I39" s="209"/>
      <c r="J39" s="209"/>
      <c r="K39" s="209"/>
      <c r="L39" s="209"/>
      <c r="M39" s="252"/>
      <c r="N39" s="229"/>
    </row>
    <row r="40" spans="1:18">
      <c r="A40" s="211" t="s">
        <v>115</v>
      </c>
      <c r="B40" s="230">
        <v>0.13400000000000001</v>
      </c>
      <c r="C40" s="377">
        <v>0.13400000000000001</v>
      </c>
      <c r="D40" s="377">
        <v>0.13400000000000001</v>
      </c>
      <c r="E40" s="377">
        <v>0.13400000000000001</v>
      </c>
      <c r="F40" s="231">
        <v>0.13400000000000001</v>
      </c>
      <c r="G40" s="231">
        <v>0.13400000000000001</v>
      </c>
      <c r="H40" s="231">
        <v>0.13400000000000001</v>
      </c>
      <c r="I40" s="231">
        <v>0.13400000000000001</v>
      </c>
      <c r="J40" s="231">
        <v>0.13400000000000001</v>
      </c>
      <c r="K40" s="231">
        <v>0.13400000000000001</v>
      </c>
      <c r="L40" s="231">
        <v>0.13400000000000001</v>
      </c>
      <c r="M40" s="231">
        <v>0.13400000000000001</v>
      </c>
      <c r="N40" s="232">
        <f>AVERAGE(B40:M40)</f>
        <v>0.13399999999999998</v>
      </c>
    </row>
    <row r="41" spans="1:18">
      <c r="A41" s="211" t="s">
        <v>109</v>
      </c>
      <c r="B41" s="230">
        <v>0.03</v>
      </c>
      <c r="C41" s="377">
        <v>0.03</v>
      </c>
      <c r="D41" s="377">
        <v>0.03</v>
      </c>
      <c r="E41" s="377">
        <v>0.03</v>
      </c>
      <c r="F41" s="231">
        <v>0.03</v>
      </c>
      <c r="G41" s="231">
        <v>0.03</v>
      </c>
      <c r="H41" s="231">
        <v>0.03</v>
      </c>
      <c r="I41" s="231">
        <v>0.03</v>
      </c>
      <c r="J41" s="231">
        <v>0.03</v>
      </c>
      <c r="K41" s="231">
        <v>0.03</v>
      </c>
      <c r="L41" s="231">
        <v>0.03</v>
      </c>
      <c r="M41" s="231">
        <v>0.03</v>
      </c>
      <c r="N41" s="232">
        <f>AVERAGE(B41:M41)</f>
        <v>3.0000000000000009E-2</v>
      </c>
    </row>
    <row r="42" spans="1:18">
      <c r="A42" s="214" t="s">
        <v>110</v>
      </c>
      <c r="B42" s="235">
        <v>0.12</v>
      </c>
      <c r="C42" s="378">
        <v>0.12</v>
      </c>
      <c r="D42" s="378">
        <v>0.12</v>
      </c>
      <c r="E42" s="378">
        <v>0.12</v>
      </c>
      <c r="F42" s="257">
        <v>0.12</v>
      </c>
      <c r="G42" s="257">
        <v>0.12</v>
      </c>
      <c r="H42" s="257">
        <v>0.12</v>
      </c>
      <c r="I42" s="257">
        <v>0.12</v>
      </c>
      <c r="J42" s="257">
        <v>0.12</v>
      </c>
      <c r="K42" s="257">
        <v>0.12</v>
      </c>
      <c r="L42" s="257">
        <v>0.12</v>
      </c>
      <c r="M42" s="257">
        <v>0.12</v>
      </c>
      <c r="N42" s="237">
        <f>AVERAGE(B42:M42)</f>
        <v>0.12000000000000004</v>
      </c>
    </row>
  </sheetData>
  <phoneticPr fontId="35" type="noConversion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7165-198A-4CAD-9D40-024F0F0EFE57}">
  <sheetPr>
    <tabColor rgb="FFFF00FF"/>
  </sheetPr>
  <dimension ref="A2:AG86"/>
  <sheetViews>
    <sheetView topLeftCell="D37" zoomScale="70" zoomScaleNormal="70" workbookViewId="0">
      <selection activeCell="P52" sqref="P52"/>
    </sheetView>
  </sheetViews>
  <sheetFormatPr defaultColWidth="8.7265625" defaultRowHeight="16.5"/>
  <cols>
    <col min="1" max="1" width="13.6328125" style="196" customWidth="1"/>
    <col min="2" max="2" width="14.36328125" style="219" customWidth="1"/>
    <col min="3" max="10" width="13.453125" style="219" customWidth="1"/>
    <col min="11" max="11" width="15.6328125" style="219" customWidth="1"/>
    <col min="12" max="13" width="13.453125" style="219" customWidth="1"/>
    <col min="14" max="14" width="12.453125" style="219" customWidth="1"/>
    <col min="15" max="15" width="8.08984375" style="196" customWidth="1"/>
    <col min="16" max="16" width="8" style="196" customWidth="1"/>
    <col min="17" max="29" width="8.7265625" style="196"/>
    <col min="30" max="30" width="8.7265625" style="281"/>
    <col min="31" max="16384" width="8.7265625" style="196"/>
  </cols>
  <sheetData>
    <row r="2" spans="2:14" ht="24">
      <c r="B2" s="287" t="s">
        <v>84</v>
      </c>
    </row>
    <row r="4" spans="2:14">
      <c r="B4" s="268" t="s">
        <v>130</v>
      </c>
    </row>
    <row r="5" spans="2:14">
      <c r="B5" s="286" t="s">
        <v>46</v>
      </c>
      <c r="C5" s="278" t="s">
        <v>131</v>
      </c>
      <c r="D5" s="278" t="s">
        <v>132</v>
      </c>
      <c r="E5" s="278" t="s">
        <v>133</v>
      </c>
      <c r="F5" s="279" t="s">
        <v>134</v>
      </c>
      <c r="G5" s="279" t="s">
        <v>135</v>
      </c>
      <c r="H5" s="279" t="s">
        <v>136</v>
      </c>
      <c r="I5" s="278" t="s">
        <v>137</v>
      </c>
      <c r="J5" s="278">
        <v>2019</v>
      </c>
      <c r="K5" s="279">
        <v>2018</v>
      </c>
      <c r="L5" s="278">
        <v>2017</v>
      </c>
      <c r="M5" s="278">
        <v>2016</v>
      </c>
      <c r="N5" s="278">
        <v>2015</v>
      </c>
    </row>
    <row r="6" spans="2:14">
      <c r="B6" s="219" t="s">
        <v>85</v>
      </c>
      <c r="C6" s="384">
        <v>27.073367879280141</v>
      </c>
      <c r="D6" s="380">
        <v>27.465482392752893</v>
      </c>
      <c r="E6" s="380">
        <v>26.552126276134651</v>
      </c>
      <c r="F6" s="380">
        <v>28.283012310622997</v>
      </c>
      <c r="G6" s="380">
        <v>28.07581886405573</v>
      </c>
      <c r="H6" s="380">
        <v>28.283416261063437</v>
      </c>
      <c r="I6" s="380">
        <v>26.452770623751231</v>
      </c>
      <c r="J6" s="380">
        <v>27.600559379038685</v>
      </c>
      <c r="K6" s="380">
        <v>28.75</v>
      </c>
      <c r="L6" s="380">
        <v>28.48</v>
      </c>
      <c r="M6" s="380">
        <v>27.988438757167383</v>
      </c>
      <c r="N6" s="380">
        <v>28.53</v>
      </c>
    </row>
    <row r="7" spans="2:14">
      <c r="B7" s="219" t="s">
        <v>86</v>
      </c>
      <c r="C7" s="384">
        <f>'LV02.04.2026 cost+ Act.'!C10</f>
        <v>26.63</v>
      </c>
      <c r="D7" s="380">
        <v>27.142097027379258</v>
      </c>
      <c r="E7" s="380">
        <v>27.098025650778496</v>
      </c>
      <c r="F7" s="380">
        <v>28.246148563420277</v>
      </c>
      <c r="G7" s="380">
        <v>27.665691785683421</v>
      </c>
      <c r="H7" s="380">
        <v>28.343564307031343</v>
      </c>
      <c r="I7" s="380">
        <v>26.436966761417256</v>
      </c>
      <c r="J7" s="380">
        <v>27.6</v>
      </c>
      <c r="K7" s="380">
        <v>28.75</v>
      </c>
      <c r="L7" s="380">
        <v>28.99</v>
      </c>
      <c r="M7" s="380">
        <v>28.524987387943597</v>
      </c>
      <c r="N7" s="380">
        <v>28.951299716369093</v>
      </c>
    </row>
    <row r="8" spans="2:14">
      <c r="B8" s="219" t="s">
        <v>87</v>
      </c>
      <c r="C8" s="384">
        <f>'LV02.04.2026 cost+ Act.'!D10</f>
        <v>24.64438679696902</v>
      </c>
      <c r="D8" s="380">
        <v>25.506313789700531</v>
      </c>
      <c r="E8" s="380">
        <v>25.15357185376995</v>
      </c>
      <c r="F8" s="380">
        <v>27.272569943814169</v>
      </c>
      <c r="G8" s="380">
        <v>26.223926571025906</v>
      </c>
      <c r="H8" s="380">
        <v>26.636336171301199</v>
      </c>
      <c r="I8" s="380">
        <v>24.428149718865406</v>
      </c>
      <c r="J8" s="380">
        <v>25.985058726695893</v>
      </c>
      <c r="K8" s="380">
        <v>26.75</v>
      </c>
      <c r="L8" s="380">
        <v>27.941922314167673</v>
      </c>
      <c r="M8" s="380">
        <v>27.796807606142593</v>
      </c>
      <c r="N8" s="380">
        <v>26.680910421117847</v>
      </c>
    </row>
    <row r="9" spans="2:14">
      <c r="B9" s="219" t="s">
        <v>88</v>
      </c>
      <c r="C9" s="384">
        <f>'LV02.04.2026 cost+ Act.'!E10</f>
        <v>21.281728955114442</v>
      </c>
      <c r="D9" s="380">
        <v>22.363459493286548</v>
      </c>
      <c r="E9" s="380">
        <v>21.636709085960227</v>
      </c>
      <c r="F9" s="380">
        <v>24.33130890634741</v>
      </c>
      <c r="G9" s="380">
        <v>24.772808307879082</v>
      </c>
      <c r="H9" s="380">
        <v>24.116969291172737</v>
      </c>
      <c r="I9" s="380">
        <v>21.491936844577701</v>
      </c>
      <c r="J9" s="380">
        <v>22.72</v>
      </c>
      <c r="K9" s="380">
        <v>24.85</v>
      </c>
      <c r="L9" s="380">
        <v>25.393448505377108</v>
      </c>
      <c r="M9" s="380">
        <v>25.197741244958415</v>
      </c>
      <c r="N9" s="380">
        <v>25.48</v>
      </c>
    </row>
    <row r="10" spans="2:14">
      <c r="B10" s="219" t="s">
        <v>89</v>
      </c>
      <c r="C10" s="385">
        <f>'LV02.04.2026 cost+ Act.'!F10</f>
        <v>20.970382165605098</v>
      </c>
      <c r="D10" s="380">
        <v>19.449638274974316</v>
      </c>
      <c r="E10" s="382">
        <v>18.241590967803003</v>
      </c>
      <c r="F10" s="380">
        <v>20.530842212100723</v>
      </c>
      <c r="G10" s="380">
        <v>23.098355596610347</v>
      </c>
      <c r="H10" s="380">
        <v>22.594207746733225</v>
      </c>
      <c r="I10" s="380">
        <v>20.447715582133654</v>
      </c>
      <c r="J10" s="380">
        <v>20.440000000000001</v>
      </c>
      <c r="K10" s="380">
        <v>23.39</v>
      </c>
      <c r="L10" s="380">
        <v>23.453554542220932</v>
      </c>
      <c r="M10" s="380">
        <v>22.082839260638469</v>
      </c>
      <c r="N10" s="380">
        <v>24.298697997446499</v>
      </c>
    </row>
    <row r="11" spans="2:14">
      <c r="B11" s="219" t="s">
        <v>90</v>
      </c>
      <c r="C11" s="385">
        <f>'LV02.04.2026 cost+ Act.'!G10</f>
        <v>21</v>
      </c>
      <c r="D11" s="380">
        <v>20.598080779447635</v>
      </c>
      <c r="E11" s="382">
        <v>16.633930718177822</v>
      </c>
      <c r="F11" s="380">
        <v>20.079999999999998</v>
      </c>
      <c r="G11" s="380">
        <v>23.058919233842275</v>
      </c>
      <c r="H11" s="380">
        <v>22.643665168852856</v>
      </c>
      <c r="I11" s="380">
        <v>20.831887395120166</v>
      </c>
      <c r="J11" s="380">
        <v>21.06</v>
      </c>
      <c r="K11" s="380">
        <v>23.75</v>
      </c>
      <c r="L11" s="380">
        <v>24.251453251911084</v>
      </c>
      <c r="M11" s="380">
        <v>20.98448498910366</v>
      </c>
      <c r="N11" s="380">
        <v>22.924381252279407</v>
      </c>
    </row>
    <row r="12" spans="2:14">
      <c r="B12" s="219" t="s">
        <v>91</v>
      </c>
      <c r="C12" s="385">
        <f>'LV02.04.2026 cost+ Act.'!H10</f>
        <v>22</v>
      </c>
      <c r="D12" s="380">
        <v>23.384067466140422</v>
      </c>
      <c r="E12" s="382">
        <v>18.040337332814751</v>
      </c>
      <c r="F12" s="380">
        <v>22.568159106166682</v>
      </c>
      <c r="G12" s="380">
        <v>24.122681711889975</v>
      </c>
      <c r="H12" s="380">
        <v>23.921738372036494</v>
      </c>
      <c r="I12" s="380">
        <v>22.260539125394708</v>
      </c>
      <c r="J12" s="380">
        <v>22.05</v>
      </c>
      <c r="K12" s="380">
        <v>24.95</v>
      </c>
      <c r="L12" s="380">
        <v>25.399362510214118</v>
      </c>
      <c r="M12" s="380">
        <v>22.366980862679441</v>
      </c>
      <c r="N12" s="380">
        <v>22.238087285628342</v>
      </c>
    </row>
    <row r="13" spans="2:14">
      <c r="B13" s="219" t="s">
        <v>92</v>
      </c>
      <c r="C13" s="385">
        <f>'LV02.04.2026 cost+ Act.'!I10</f>
        <v>22.504484412470024</v>
      </c>
      <c r="D13" s="380">
        <v>24.238562293033219</v>
      </c>
      <c r="E13" s="380">
        <v>21.335160325335114</v>
      </c>
      <c r="F13" s="380">
        <v>24.498753013808248</v>
      </c>
      <c r="G13" s="380">
        <v>24.589269157853401</v>
      </c>
      <c r="H13" s="380">
        <v>24.394910046027025</v>
      </c>
      <c r="I13" s="380">
        <v>23.375192002663006</v>
      </c>
      <c r="J13" s="380">
        <v>22.9</v>
      </c>
      <c r="K13" s="380">
        <v>25.87</v>
      </c>
      <c r="L13" s="380">
        <v>25.874385954098834</v>
      </c>
      <c r="M13" s="380">
        <v>25.135474752815902</v>
      </c>
      <c r="N13" s="380">
        <v>23.60373220724739</v>
      </c>
    </row>
    <row r="14" spans="2:14">
      <c r="B14" s="219" t="s">
        <v>93</v>
      </c>
      <c r="C14" s="385">
        <f>'LV02.04.2026 cost+ Act.'!J10</f>
        <v>22.801935483870967</v>
      </c>
      <c r="D14" s="380">
        <v>24.537915452164334</v>
      </c>
      <c r="E14" s="380">
        <v>23.015574781182988</v>
      </c>
      <c r="F14" s="380">
        <v>24.04</v>
      </c>
      <c r="G14" s="380">
        <v>25.249352697120582</v>
      </c>
      <c r="H14" s="380">
        <v>24.676516269029996</v>
      </c>
      <c r="I14" s="380">
        <v>23.848565471455654</v>
      </c>
      <c r="J14" s="380">
        <v>23.22</v>
      </c>
      <c r="K14" s="380">
        <v>26.47</v>
      </c>
      <c r="L14" s="380">
        <v>25.921535020628383</v>
      </c>
      <c r="M14" s="380">
        <v>25.698979422329788</v>
      </c>
      <c r="N14" s="380">
        <v>23.984547356080103</v>
      </c>
    </row>
    <row r="15" spans="2:14">
      <c r="B15" s="219" t="s">
        <v>94</v>
      </c>
      <c r="C15" s="385">
        <f>'LV02.04.2026 cost+ Act.'!K10</f>
        <v>22.995772594752182</v>
      </c>
      <c r="D15" s="380">
        <v>24.001490786461797</v>
      </c>
      <c r="E15" s="380">
        <v>23.447746926504482</v>
      </c>
      <c r="F15" s="380">
        <v>23.844146627666298</v>
      </c>
      <c r="G15" s="380">
        <v>25.79135669270396</v>
      </c>
      <c r="H15" s="380">
        <v>24.768643319288909</v>
      </c>
      <c r="I15" s="380">
        <v>24.304353199831883</v>
      </c>
      <c r="J15" s="380">
        <v>24.51</v>
      </c>
      <c r="K15" s="380">
        <v>26.07</v>
      </c>
      <c r="L15" s="380">
        <v>25.911833455050086</v>
      </c>
      <c r="M15" s="380">
        <v>25.764254451451752</v>
      </c>
      <c r="N15" s="380">
        <v>24.596380727336744</v>
      </c>
    </row>
    <row r="16" spans="2:14">
      <c r="B16" s="219" t="s">
        <v>95</v>
      </c>
      <c r="C16" s="385">
        <f>'LV02.04.2026 cost+ Act.'!L10</f>
        <v>24</v>
      </c>
      <c r="D16" s="380">
        <v>24.842138573842956</v>
      </c>
      <c r="E16" s="380">
        <v>24.281086302418618</v>
      </c>
      <c r="F16" s="380">
        <v>24.370364339663499</v>
      </c>
      <c r="G16" s="380">
        <v>27.209793589297703</v>
      </c>
      <c r="H16" s="380">
        <v>25.410464826787948</v>
      </c>
      <c r="I16" s="380">
        <v>25.208213933966249</v>
      </c>
      <c r="J16" s="380">
        <v>25.28</v>
      </c>
      <c r="K16" s="380">
        <v>26.428000064485534</v>
      </c>
      <c r="L16" s="380">
        <v>26.88</v>
      </c>
      <c r="M16" s="380">
        <v>25.574763947310679</v>
      </c>
      <c r="N16" s="380">
        <v>25.32706784179053</v>
      </c>
    </row>
    <row r="17" spans="2:14">
      <c r="B17" s="219" t="s">
        <v>96</v>
      </c>
      <c r="C17" s="385">
        <f>'LV02.04.2026 cost+ Act.'!M10</f>
        <v>25</v>
      </c>
      <c r="D17" s="380">
        <v>25.807675352800054</v>
      </c>
      <c r="E17" s="380">
        <v>25.663568068153626</v>
      </c>
      <c r="F17" s="380">
        <v>25.544211422650097</v>
      </c>
      <c r="G17" s="380">
        <v>27.303536842524149</v>
      </c>
      <c r="H17" s="380">
        <v>27.09196326350996</v>
      </c>
      <c r="I17" s="380">
        <v>27.464237661896469</v>
      </c>
      <c r="J17" s="383">
        <v>25.97</v>
      </c>
      <c r="K17" s="380">
        <v>27.402525662842265</v>
      </c>
      <c r="L17" s="380">
        <v>28.2</v>
      </c>
      <c r="M17" s="380">
        <v>27.132339294356463</v>
      </c>
      <c r="N17" s="380">
        <v>26.911576049053199</v>
      </c>
    </row>
    <row r="18" spans="2:14">
      <c r="B18" s="219" t="s">
        <v>138</v>
      </c>
      <c r="C18" s="385">
        <f>'LV02.04.2026 cost+ Act.'!N10</f>
        <v>23.275981077055</v>
      </c>
      <c r="D18" s="380">
        <v>23.891103924843048</v>
      </c>
      <c r="E18" s="380">
        <v>22.277681931878387</v>
      </c>
      <c r="F18" s="380">
        <v>24.550107312634236</v>
      </c>
      <c r="G18" s="380">
        <v>25.463697195494738</v>
      </c>
      <c r="H18" s="380">
        <v>25.035660957051327</v>
      </c>
      <c r="I18" s="380">
        <v>23.766044140510655</v>
      </c>
      <c r="J18" s="380">
        <v>23.968277768529443</v>
      </c>
      <c r="K18" s="380">
        <v>26.167983111457318</v>
      </c>
      <c r="L18" s="380">
        <v>26.324424399733857</v>
      </c>
      <c r="M18" s="380">
        <v>25.23</v>
      </c>
      <c r="N18" s="380">
        <v>25.08</v>
      </c>
    </row>
    <row r="19" spans="2:14">
      <c r="C19" s="380"/>
      <c r="D19" s="380">
        <f>C9-E19</f>
        <v>18.367907736802209</v>
      </c>
      <c r="E19" s="380">
        <f>D9-D10</f>
        <v>2.9138212183122327</v>
      </c>
      <c r="F19" s="380"/>
      <c r="G19" s="380"/>
      <c r="H19" s="380"/>
      <c r="I19" s="380"/>
    </row>
    <row r="20" spans="2:14" ht="53.15" customHeight="1">
      <c r="D20" s="283"/>
      <c r="E20" s="285" t="s">
        <v>139</v>
      </c>
      <c r="F20" s="282" t="s">
        <v>140</v>
      </c>
      <c r="G20" s="282" t="s">
        <v>141</v>
      </c>
      <c r="H20" s="282" t="s">
        <v>142</v>
      </c>
      <c r="I20" s="281" t="s">
        <v>143</v>
      </c>
      <c r="J20" s="281" t="s">
        <v>144</v>
      </c>
      <c r="K20" s="284" t="s">
        <v>145</v>
      </c>
      <c r="L20" s="281" t="s">
        <v>146</v>
      </c>
      <c r="M20" s="281" t="s">
        <v>140</v>
      </c>
    </row>
    <row r="21" spans="2:14">
      <c r="B21" s="363" t="s">
        <v>147</v>
      </c>
    </row>
    <row r="22" spans="2:14">
      <c r="B22" s="286" t="s">
        <v>46</v>
      </c>
      <c r="C22" s="278">
        <v>2026</v>
      </c>
      <c r="D22" s="278">
        <v>2025</v>
      </c>
      <c r="E22" s="278">
        <v>2024</v>
      </c>
      <c r="F22" s="279">
        <v>2023</v>
      </c>
      <c r="G22" s="279">
        <v>2022</v>
      </c>
      <c r="H22" s="279">
        <v>2021</v>
      </c>
      <c r="I22" s="278">
        <v>2020</v>
      </c>
      <c r="J22" s="278">
        <v>2019</v>
      </c>
      <c r="K22" s="280">
        <v>2018</v>
      </c>
      <c r="L22" s="278">
        <v>2017</v>
      </c>
      <c r="M22" s="278">
        <v>2016</v>
      </c>
      <c r="N22" s="278">
        <v>2015</v>
      </c>
    </row>
    <row r="23" spans="2:14">
      <c r="B23" s="219" t="s">
        <v>85</v>
      </c>
      <c r="C23" s="384">
        <v>2.8182196819088805</v>
      </c>
      <c r="D23" s="380">
        <v>2.3206125487919449</v>
      </c>
      <c r="E23" s="380">
        <v>3.8811186589264675</v>
      </c>
      <c r="F23" s="380">
        <v>3.3707015517321537</v>
      </c>
      <c r="G23" s="380">
        <v>2.8679964457346028</v>
      </c>
      <c r="H23" s="380">
        <v>2.4321248842319592</v>
      </c>
      <c r="I23" s="380">
        <v>2.4349757951596867</v>
      </c>
      <c r="J23" s="380">
        <v>2.7330792581389272</v>
      </c>
      <c r="K23" s="380">
        <v>2.6846274911436994</v>
      </c>
      <c r="L23" s="380">
        <v>1.9640519048067817</v>
      </c>
      <c r="M23" s="380">
        <v>2.383107370633375</v>
      </c>
      <c r="N23" s="380">
        <v>2.6862319091898441</v>
      </c>
    </row>
    <row r="24" spans="2:14">
      <c r="B24" s="219" t="s">
        <v>86</v>
      </c>
      <c r="C24" s="384">
        <f>'LV02.04.2026 cost+ Act.'!C11</f>
        <v>2.92</v>
      </c>
      <c r="D24" s="380">
        <v>2.2929551069641172</v>
      </c>
      <c r="E24" s="380">
        <v>3.8121125689560444</v>
      </c>
      <c r="F24" s="380">
        <v>3.5307178038843361</v>
      </c>
      <c r="G24" s="380">
        <v>2.8003391912006732</v>
      </c>
      <c r="H24" s="380">
        <v>2.5347840883808357</v>
      </c>
      <c r="I24" s="380">
        <v>2.3773005462963992</v>
      </c>
      <c r="J24" s="380">
        <v>2.622118842692033</v>
      </c>
      <c r="K24" s="380">
        <v>2.792982809713707</v>
      </c>
      <c r="L24" s="380">
        <v>1.9008148786161443</v>
      </c>
      <c r="M24" s="380">
        <v>2.2986145235183253</v>
      </c>
      <c r="N24" s="380">
        <v>2.5758909357646624</v>
      </c>
    </row>
    <row r="25" spans="2:14">
      <c r="B25" s="219" t="s">
        <v>87</v>
      </c>
      <c r="C25" s="384">
        <f>'LV02.04.2026 cost+ Act.'!D11</f>
        <v>2.9583502279603495</v>
      </c>
      <c r="D25" s="380">
        <v>2.0350253415925956</v>
      </c>
      <c r="E25" s="380">
        <v>3.5245399834160107</v>
      </c>
      <c r="F25" s="380">
        <v>3.8271873069909916</v>
      </c>
      <c r="G25" s="380">
        <v>2.902537293748944</v>
      </c>
      <c r="H25" s="380">
        <v>2.4968197539699841</v>
      </c>
      <c r="I25" s="380">
        <v>2.2580927675835545</v>
      </c>
      <c r="J25" s="380">
        <v>2.6008877124747913</v>
      </c>
      <c r="K25" s="380">
        <v>3.081658776247584</v>
      </c>
      <c r="L25" s="380">
        <v>1.8959876193409799</v>
      </c>
      <c r="M25" s="380">
        <v>2.2863870911475881</v>
      </c>
      <c r="N25" s="380">
        <v>2.4125759582648927</v>
      </c>
    </row>
    <row r="26" spans="2:14">
      <c r="B26" s="219" t="s">
        <v>88</v>
      </c>
      <c r="C26" s="384">
        <f>'LV02.04.2026 cost+ Act.'!E11</f>
        <v>3.2865360437785078</v>
      </c>
      <c r="D26" s="380">
        <v>1.8683628319495535</v>
      </c>
      <c r="E26" s="380">
        <v>3.1336716376562985</v>
      </c>
      <c r="F26" s="380">
        <v>3.9203079402878793</v>
      </c>
      <c r="G26" s="380">
        <v>3.0721751148469387</v>
      </c>
      <c r="H26" s="380">
        <v>2.5831193446336638</v>
      </c>
      <c r="I26" s="380">
        <v>2.0728862491297453</v>
      </c>
      <c r="J26" s="380">
        <v>2.4824864851949733</v>
      </c>
      <c r="K26" s="380">
        <v>3.4087084649086647</v>
      </c>
      <c r="L26" s="380">
        <v>1.7969313329704706</v>
      </c>
      <c r="M26" s="380">
        <v>2.3015141237975825</v>
      </c>
      <c r="N26" s="380">
        <v>2.4720834347217946</v>
      </c>
    </row>
    <row r="27" spans="2:14">
      <c r="B27" s="219" t="s">
        <v>89</v>
      </c>
      <c r="C27" s="385">
        <f>'LV02.04.2026 cost+ Act.'!F11</f>
        <v>3.1263057324840764</v>
      </c>
      <c r="D27" s="380">
        <v>1.8105822471899711</v>
      </c>
      <c r="E27" s="380">
        <v>2.8330475357771787</v>
      </c>
      <c r="F27" s="380">
        <v>3.591887996690923</v>
      </c>
      <c r="G27" s="380">
        <v>3.2212402254092685</v>
      </c>
      <c r="H27" s="380">
        <v>2.4395852093312507</v>
      </c>
      <c r="I27" s="380">
        <v>2.1191505496304499</v>
      </c>
      <c r="J27" s="380">
        <v>2.2385166436591941</v>
      </c>
      <c r="K27" s="380">
        <v>3.2121688053692101</v>
      </c>
      <c r="L27" s="380">
        <v>1.7619482115311325</v>
      </c>
      <c r="M27" s="380">
        <v>2.1283473210641453</v>
      </c>
      <c r="N27" s="380">
        <v>2.4768338471797908</v>
      </c>
    </row>
    <row r="28" spans="2:14">
      <c r="B28" s="219" t="s">
        <v>90</v>
      </c>
      <c r="C28" s="385">
        <f>'LV02.04.2026 cost+ Act.'!G11</f>
        <v>3.080816077953715</v>
      </c>
      <c r="D28" s="380">
        <v>1.9014495776761533</v>
      </c>
      <c r="E28" s="380">
        <v>2.3804216291054838</v>
      </c>
      <c r="F28" s="380">
        <v>3.1777244694362805</v>
      </c>
      <c r="G28" s="380">
        <v>3.1931161996065489</v>
      </c>
      <c r="H28" s="380">
        <v>2.4319136459302149</v>
      </c>
      <c r="I28" s="380">
        <v>2.107685463959724</v>
      </c>
      <c r="J28" s="380">
        <v>2.1460581707455963</v>
      </c>
      <c r="K28" s="380">
        <v>3.060774357664735</v>
      </c>
      <c r="L28" s="380">
        <v>1.7574708532137135</v>
      </c>
      <c r="M28" s="380">
        <v>2.0202375603838023</v>
      </c>
      <c r="N28" s="380">
        <v>2.5179535541292957</v>
      </c>
    </row>
    <row r="29" spans="2:14">
      <c r="B29" s="219" t="s">
        <v>91</v>
      </c>
      <c r="C29" s="385">
        <f>'LV02.04.2026 cost+ Act.'!H11</f>
        <v>3.1277511961722486</v>
      </c>
      <c r="D29" s="380">
        <v>2.3831165177722</v>
      </c>
      <c r="E29" s="380">
        <v>2.5238319202408857</v>
      </c>
      <c r="F29" s="380">
        <v>3.4243199022431816</v>
      </c>
      <c r="G29" s="380">
        <v>3.3706548330394828</v>
      </c>
      <c r="H29" s="380">
        <v>2.5888142972121839</v>
      </c>
      <c r="I29" s="380">
        <v>2.2176649258282066</v>
      </c>
      <c r="J29" s="380">
        <v>2.302883959323605</v>
      </c>
      <c r="K29" s="380">
        <v>3.0627284873485308</v>
      </c>
      <c r="L29" s="380">
        <v>1.8329102175873808</v>
      </c>
      <c r="M29" s="380">
        <v>1.9109422865840515</v>
      </c>
      <c r="N29" s="380">
        <v>2.5808821560910782</v>
      </c>
    </row>
    <row r="30" spans="2:14">
      <c r="B30" s="219" t="s">
        <v>92</v>
      </c>
      <c r="C30" s="385">
        <f>'LV02.04.2026 cost+ Act.'!I11</f>
        <v>3.1165467625899281</v>
      </c>
      <c r="D30" s="380">
        <v>2.4913375525875234</v>
      </c>
      <c r="E30" s="380">
        <v>2.7262262796355485</v>
      </c>
      <c r="F30" s="380">
        <v>3.6212039532128832</v>
      </c>
      <c r="G30" s="380">
        <v>3.2971745229818499</v>
      </c>
      <c r="H30" s="380">
        <v>2.6210171903245887</v>
      </c>
      <c r="I30" s="380">
        <v>2.3082710435358194</v>
      </c>
      <c r="J30" s="380">
        <v>2.3741792488712306</v>
      </c>
      <c r="K30" s="380">
        <v>3.0904942976528522</v>
      </c>
      <c r="L30" s="380">
        <v>1.8748759516741269</v>
      </c>
      <c r="M30" s="380">
        <v>1.8615915207982998</v>
      </c>
      <c r="N30" s="380">
        <v>2.574538910594963</v>
      </c>
    </row>
    <row r="31" spans="2:14">
      <c r="B31" s="219" t="s">
        <v>93</v>
      </c>
      <c r="C31" s="385">
        <f>'LV02.04.2026 cost+ Act.'!J11</f>
        <v>3.0435483870967741</v>
      </c>
      <c r="D31" s="380">
        <v>2.4337318929429248</v>
      </c>
      <c r="E31" s="380">
        <v>2.8448842576507145</v>
      </c>
      <c r="F31" s="380">
        <v>3.5944676863480063</v>
      </c>
      <c r="G31" s="380">
        <v>3.3406940670536227</v>
      </c>
      <c r="H31" s="380">
        <v>2.7038312167363654</v>
      </c>
      <c r="I31" s="380">
        <v>2.322226650708914</v>
      </c>
      <c r="J31" s="380">
        <v>2.3502100734783467</v>
      </c>
      <c r="K31" s="380">
        <v>3.206734522415545</v>
      </c>
      <c r="L31" s="380">
        <v>2.0527029002806749</v>
      </c>
      <c r="M31" s="380">
        <v>1.7232698588671218</v>
      </c>
      <c r="N31" s="380">
        <v>2.5489263801689876</v>
      </c>
    </row>
    <row r="32" spans="2:14">
      <c r="B32" s="219" t="s">
        <v>94</v>
      </c>
      <c r="C32" s="385">
        <f>'LV02.04.2026 cost+ Act.'!K11</f>
        <v>2.955102040816326</v>
      </c>
      <c r="D32" s="380">
        <v>2.395528261184813</v>
      </c>
      <c r="E32" s="380">
        <v>2.573102403494647</v>
      </c>
      <c r="F32" s="380">
        <v>3.5431680276785751</v>
      </c>
      <c r="G32" s="380">
        <v>3.2375011832089591</v>
      </c>
      <c r="H32" s="380">
        <v>2.6903686759145802</v>
      </c>
      <c r="I32" s="380">
        <v>2.3254089888058864</v>
      </c>
      <c r="J32" s="380">
        <v>2.3754588264826619</v>
      </c>
      <c r="K32" s="380">
        <v>3.1382285010091424</v>
      </c>
      <c r="L32" s="380">
        <v>2.2131488645998201</v>
      </c>
      <c r="M32" s="380">
        <v>1.6437254520924651</v>
      </c>
      <c r="N32" s="380">
        <v>2.4681458504118465</v>
      </c>
    </row>
    <row r="33" spans="2:33">
      <c r="B33" s="219" t="s">
        <v>95</v>
      </c>
      <c r="C33" s="385">
        <f>'LV02.04.2026 cost+ Act.'!L11</f>
        <v>3.0776018099547509</v>
      </c>
      <c r="D33" s="380">
        <v>2.5972745030458975</v>
      </c>
      <c r="E33" s="380">
        <v>2.5105694795588498</v>
      </c>
      <c r="F33" s="380">
        <v>3.8483626767151033</v>
      </c>
      <c r="G33" s="380">
        <v>3.2710718167449588</v>
      </c>
      <c r="H33" s="380">
        <v>2.8612413158062489</v>
      </c>
      <c r="I33" s="380">
        <v>2.3976659225140713</v>
      </c>
      <c r="J33" s="380">
        <v>2.4911511072853902</v>
      </c>
      <c r="K33" s="380">
        <v>3.0520859030672747</v>
      </c>
      <c r="L33" s="380">
        <v>2.41943257213393</v>
      </c>
      <c r="M33" s="380">
        <v>1.8990576004884108</v>
      </c>
      <c r="N33" s="380">
        <v>2.5117688581746549</v>
      </c>
    </row>
    <row r="34" spans="2:33">
      <c r="B34" s="219" t="s">
        <v>96</v>
      </c>
      <c r="C34" s="385">
        <f>'LV02.04.2026 cost+ Act.'!M11</f>
        <v>3.1746376811594206</v>
      </c>
      <c r="D34" s="380">
        <v>2.6599124818696804</v>
      </c>
      <c r="E34" s="380">
        <v>2.3272460851108834</v>
      </c>
      <c r="F34" s="380">
        <v>3.8269273747174717</v>
      </c>
      <c r="G34" s="380">
        <v>3.219784255437522</v>
      </c>
      <c r="H34" s="380">
        <v>2.835048863268836</v>
      </c>
      <c r="I34" s="380">
        <v>2.4806184562688167</v>
      </c>
      <c r="J34" s="383">
        <v>2.4320355774575306</v>
      </c>
      <c r="K34" s="380">
        <v>2.9205168557467891</v>
      </c>
      <c r="L34" s="380">
        <v>2.5506959039802259</v>
      </c>
      <c r="M34" s="380">
        <v>2.0687512527848675</v>
      </c>
      <c r="N34" s="380">
        <v>2.4406259670227657</v>
      </c>
    </row>
    <row r="35" spans="2:33">
      <c r="B35" s="219" t="s">
        <v>138</v>
      </c>
      <c r="C35" s="385">
        <f>'LV02.04.2026 cost+ Act.'!N11</f>
        <v>3.0539344802021726</v>
      </c>
      <c r="D35" s="380">
        <v>2.2460447982145135</v>
      </c>
      <c r="E35" s="380">
        <v>2.8880698957029032</v>
      </c>
      <c r="F35" s="380">
        <v>3.6135814868923619</v>
      </c>
      <c r="G35" s="380">
        <v>3.1609713046752304</v>
      </c>
      <c r="H35" s="380">
        <v>2.5957875043841683</v>
      </c>
      <c r="I35" s="380">
        <v>2.2809290388105108</v>
      </c>
      <c r="J35" s="380">
        <v>2.4192096666543694</v>
      </c>
      <c r="K35" s="380">
        <v>3.0572651399490929</v>
      </c>
      <c r="L35" s="380">
        <v>1.9961104519871329</v>
      </c>
      <c r="M35" s="380">
        <v>2.0306835110961825</v>
      </c>
      <c r="N35" s="380">
        <v>2.5222971605239177</v>
      </c>
    </row>
    <row r="38" spans="2:33">
      <c r="B38" s="200" t="s">
        <v>148</v>
      </c>
    </row>
    <row r="39" spans="2:33">
      <c r="B39" s="286" t="s">
        <v>46</v>
      </c>
      <c r="C39" s="278">
        <v>2026</v>
      </c>
      <c r="D39" s="278">
        <v>2025</v>
      </c>
      <c r="E39" s="278">
        <v>2024</v>
      </c>
      <c r="F39" s="279">
        <v>2023</v>
      </c>
      <c r="G39" s="279">
        <v>2022</v>
      </c>
      <c r="H39" s="279">
        <v>2021</v>
      </c>
      <c r="I39" s="278">
        <v>2020</v>
      </c>
      <c r="J39" s="278">
        <v>2019</v>
      </c>
      <c r="K39" s="280">
        <v>2018</v>
      </c>
      <c r="L39" s="278">
        <v>2017</v>
      </c>
      <c r="M39" s="278">
        <v>2016</v>
      </c>
      <c r="N39" s="278">
        <v>2015</v>
      </c>
      <c r="AD39" s="281" t="s">
        <v>148</v>
      </c>
    </row>
    <row r="40" spans="2:33">
      <c r="B40" s="219" t="s">
        <v>85</v>
      </c>
      <c r="C40" s="384">
        <v>10.41</v>
      </c>
      <c r="D40" s="380">
        <v>8.4491963971631066</v>
      </c>
      <c r="E40" s="380">
        <v>14.616978763071268</v>
      </c>
      <c r="F40" s="380">
        <v>11.917760084084573</v>
      </c>
      <c r="G40" s="380">
        <v>10.215183605584434</v>
      </c>
      <c r="H40" s="380">
        <v>8.5991199287342148</v>
      </c>
      <c r="I40" s="380">
        <v>9.1869999999999994</v>
      </c>
      <c r="J40" s="380">
        <v>9.9022603875723298</v>
      </c>
      <c r="K40" s="380">
        <v>9.3393592676495558</v>
      </c>
      <c r="L40" s="380">
        <v>6.8955851336071659</v>
      </c>
      <c r="M40" s="380">
        <v>8.5146134491803327</v>
      </c>
      <c r="N40" s="380">
        <v>9.4138310485642673</v>
      </c>
      <c r="AD40" s="281" t="s">
        <v>46</v>
      </c>
      <c r="AE40" s="219" t="s">
        <v>192</v>
      </c>
      <c r="AF40" s="219" t="s">
        <v>193</v>
      </c>
      <c r="AG40" s="219" t="s">
        <v>194</v>
      </c>
    </row>
    <row r="41" spans="2:33">
      <c r="B41" s="219" t="s">
        <v>86</v>
      </c>
      <c r="C41" s="384">
        <f>'LV02.04.2026 cost+ Act.'!C12</f>
        <v>10.98</v>
      </c>
      <c r="D41" s="380">
        <v>8.4479659204339548</v>
      </c>
      <c r="E41" s="380">
        <v>14.067860950771987</v>
      </c>
      <c r="F41" s="380">
        <v>12.499820270919114</v>
      </c>
      <c r="G41" s="380">
        <v>10.122064587771511</v>
      </c>
      <c r="H41" s="380">
        <v>8.943067501753891</v>
      </c>
      <c r="I41" s="380">
        <v>8.992334740027319</v>
      </c>
      <c r="J41" s="380">
        <v>9.5019659286577394</v>
      </c>
      <c r="K41" s="380">
        <v>9.716073020256232</v>
      </c>
      <c r="L41" s="380">
        <v>6.5577669447421201</v>
      </c>
      <c r="M41" s="380">
        <v>8.058249044099</v>
      </c>
      <c r="N41" s="380">
        <v>8.897323992360354</v>
      </c>
      <c r="AD41" s="281" t="s">
        <v>85</v>
      </c>
      <c r="AE41" s="380">
        <v>8.4491963971631066</v>
      </c>
      <c r="AF41" s="197">
        <v>10.409564463775958</v>
      </c>
      <c r="AG41" s="197">
        <v>10.409564463775958</v>
      </c>
    </row>
    <row r="42" spans="2:33">
      <c r="B42" s="219" t="s">
        <v>87</v>
      </c>
      <c r="C42" s="384">
        <f>'LV02.04.2026 cost+ Act.'!D12</f>
        <v>12.004154342863151</v>
      </c>
      <c r="D42" s="380">
        <v>7.9785160583037307</v>
      </c>
      <c r="E42" s="380">
        <v>14.012085456116891</v>
      </c>
      <c r="F42" s="380">
        <v>14.03310107876011</v>
      </c>
      <c r="G42" s="380">
        <v>11.068278756377687</v>
      </c>
      <c r="H42" s="380">
        <v>9.3737357041623994</v>
      </c>
      <c r="I42" s="380">
        <v>9.2438141798339792</v>
      </c>
      <c r="J42" s="380">
        <v>10.009166189810282</v>
      </c>
      <c r="K42" s="380">
        <v>11.519521840246675</v>
      </c>
      <c r="L42" s="380">
        <v>6.7854587741790349</v>
      </c>
      <c r="M42" s="380">
        <v>8.2253585503190578</v>
      </c>
      <c r="N42" s="380">
        <v>9.0423299662044041</v>
      </c>
      <c r="AD42" s="281" t="s">
        <v>86</v>
      </c>
      <c r="AE42" s="380">
        <v>8.4479659204339548</v>
      </c>
      <c r="AF42" s="197">
        <v>10.98</v>
      </c>
      <c r="AG42" s="197">
        <v>10.98</v>
      </c>
    </row>
    <row r="43" spans="2:33">
      <c r="B43" s="219" t="s">
        <v>88</v>
      </c>
      <c r="C43" s="384">
        <f>'LV02.04.2026 cost+ Act.'!E12</f>
        <v>15.442993615369231</v>
      </c>
      <c r="D43" s="380">
        <v>8.354534022387865</v>
      </c>
      <c r="E43" s="380">
        <v>14.483125068634845</v>
      </c>
      <c r="F43" s="380">
        <v>16.112195013335974</v>
      </c>
      <c r="G43" s="380">
        <v>12.401400263811924</v>
      </c>
      <c r="H43" s="380">
        <v>10.710795844397969</v>
      </c>
      <c r="I43" s="380">
        <v>9.644948541027949</v>
      </c>
      <c r="J43" s="380">
        <v>10.926436994696186</v>
      </c>
      <c r="K43" s="380">
        <v>13.714599489769268</v>
      </c>
      <c r="L43" s="380">
        <v>7.0763580322301136</v>
      </c>
      <c r="M43" s="380">
        <v>9.1338112469032176</v>
      </c>
      <c r="N43" s="380">
        <v>9.7023997745152641</v>
      </c>
      <c r="AD43" s="281" t="s">
        <v>87</v>
      </c>
      <c r="AE43" s="380">
        <v>7.9785160583037307</v>
      </c>
      <c r="AF43" s="197">
        <v>12.004154342863151</v>
      </c>
      <c r="AG43" s="197">
        <v>12.004154342863151</v>
      </c>
    </row>
    <row r="44" spans="2:33">
      <c r="B44" s="219" t="s">
        <v>89</v>
      </c>
      <c r="C44" s="385">
        <f>'LV02.04.2026 cost+ Act.'!F12</f>
        <v>14.908196273178731</v>
      </c>
      <c r="D44" s="380">
        <v>9.309079282567593</v>
      </c>
      <c r="E44" s="380">
        <v>15.530704206544261</v>
      </c>
      <c r="F44" s="380">
        <v>17.495083541063362</v>
      </c>
      <c r="G44" s="380">
        <v>13.945755627218681</v>
      </c>
      <c r="H44" s="380">
        <v>10.797392131104827</v>
      </c>
      <c r="I44" s="380">
        <v>10.363752083299094</v>
      </c>
      <c r="J44" s="380">
        <v>10.953312142027666</v>
      </c>
      <c r="K44" s="380">
        <v>13.73571747481766</v>
      </c>
      <c r="L44" s="380">
        <v>7.512499686814146</v>
      </c>
      <c r="M44" s="380">
        <v>9.6380148220243385</v>
      </c>
      <c r="N44" s="380">
        <v>10.193278040823738</v>
      </c>
      <c r="AD44" s="281" t="s">
        <v>88</v>
      </c>
      <c r="AE44" s="380">
        <v>8.354534022387865</v>
      </c>
      <c r="AF44" s="197">
        <v>13.999382811294552</v>
      </c>
      <c r="AG44" s="197">
        <v>15.442993615369231</v>
      </c>
    </row>
    <row r="45" spans="2:33">
      <c r="B45" s="219" t="s">
        <v>90</v>
      </c>
      <c r="C45" s="385">
        <f>'LV02.04.2026 cost+ Act.'!G12</f>
        <v>14.670552752160548</v>
      </c>
      <c r="D45" s="380">
        <v>9.2311977899095474</v>
      </c>
      <c r="E45" s="380">
        <v>14.310638113360191</v>
      </c>
      <c r="F45" s="380">
        <v>15.825321062929683</v>
      </c>
      <c r="G45" s="380">
        <v>13.847640330515546</v>
      </c>
      <c r="H45" s="380">
        <v>10.73992937007122</v>
      </c>
      <c r="I45" s="380">
        <v>10.11759243885624</v>
      </c>
      <c r="J45" s="380">
        <v>10.190209737633412</v>
      </c>
      <c r="K45" s="380">
        <v>12.886077555290449</v>
      </c>
      <c r="L45" s="380">
        <v>7.2468681977861253</v>
      </c>
      <c r="M45" s="380">
        <v>9.6272915986874334</v>
      </c>
      <c r="N45" s="380">
        <v>10.98373616465191</v>
      </c>
      <c r="AD45" s="281" t="s">
        <v>89</v>
      </c>
      <c r="AE45" s="380">
        <v>9.309079282567593</v>
      </c>
      <c r="AF45" s="197">
        <v>14.908196273178731</v>
      </c>
      <c r="AG45" s="197">
        <v>16.75</v>
      </c>
    </row>
    <row r="46" spans="2:33">
      <c r="B46" s="219" t="s">
        <v>91</v>
      </c>
      <c r="C46" s="385">
        <f>'LV02.04.2026 cost+ Act.'!H12</f>
        <v>14.21705089169204</v>
      </c>
      <c r="D46" s="380">
        <v>10.191197580245166</v>
      </c>
      <c r="E46" s="380">
        <v>13.9899375143619</v>
      </c>
      <c r="F46" s="380">
        <v>15.173235380583153</v>
      </c>
      <c r="G46" s="380">
        <v>13.972968981214473</v>
      </c>
      <c r="H46" s="380">
        <v>10.822015762192262</v>
      </c>
      <c r="I46" s="380">
        <v>9.9623145393559049</v>
      </c>
      <c r="J46" s="380">
        <v>10.444510169498148</v>
      </c>
      <c r="K46" s="380">
        <v>12.275767379489638</v>
      </c>
      <c r="L46" s="380">
        <v>7.2163630754523584</v>
      </c>
      <c r="M46" s="380">
        <v>8.5435861832052868</v>
      </c>
      <c r="N46" s="380">
        <v>11.605684081287905</v>
      </c>
      <c r="AD46" s="281" t="s">
        <v>90</v>
      </c>
      <c r="AE46" s="380">
        <v>9.2311977899095474</v>
      </c>
      <c r="AF46" s="197">
        <v>14.670552752160548</v>
      </c>
      <c r="AG46" s="197"/>
    </row>
    <row r="47" spans="2:33">
      <c r="B47" s="219" t="s">
        <v>92</v>
      </c>
      <c r="C47" s="385">
        <f>'LV02.04.2026 cost+ Act.'!I12</f>
        <v>13.848558827070971</v>
      </c>
      <c r="D47" s="380">
        <v>10.278404809940399</v>
      </c>
      <c r="E47" s="380">
        <v>12.778091366851388</v>
      </c>
      <c r="F47" s="380">
        <v>14.7811766222218</v>
      </c>
      <c r="G47" s="380">
        <v>13.408997647775914</v>
      </c>
      <c r="H47" s="380">
        <v>10.744115003414205</v>
      </c>
      <c r="I47" s="380">
        <v>9.8748752235825528</v>
      </c>
      <c r="J47" s="380">
        <v>10.366079100391245</v>
      </c>
      <c r="K47" s="380">
        <v>11.948069118850208</v>
      </c>
      <c r="L47" s="380">
        <v>7.2460693560038774</v>
      </c>
      <c r="M47" s="380">
        <v>7.406231786370963</v>
      </c>
      <c r="N47" s="380">
        <v>10.907338246298464</v>
      </c>
      <c r="AD47" s="281" t="s">
        <v>91</v>
      </c>
      <c r="AE47" s="380">
        <v>10.191197580245166</v>
      </c>
      <c r="AF47" s="197">
        <v>14.21705089169204</v>
      </c>
      <c r="AG47" s="197"/>
    </row>
    <row r="48" spans="2:33">
      <c r="B48" s="219" t="s">
        <v>93</v>
      </c>
      <c r="C48" s="385">
        <f>'LV02.04.2026 cost+ Act.'!J12</f>
        <v>13.347763347763347</v>
      </c>
      <c r="D48" s="380">
        <v>9.9182503814856879</v>
      </c>
      <c r="E48" s="380">
        <v>12.360691769369268</v>
      </c>
      <c r="F48" s="380">
        <v>14.952028645374401</v>
      </c>
      <c r="G48" s="380">
        <v>13.230810734544466</v>
      </c>
      <c r="H48" s="380">
        <v>10.957102644710755</v>
      </c>
      <c r="I48" s="380">
        <v>9.7373850577653691</v>
      </c>
      <c r="J48" s="380">
        <v>10.121432040066598</v>
      </c>
      <c r="K48" s="380">
        <v>12.116473802335436</v>
      </c>
      <c r="L48" s="380">
        <v>7.9189095038049722</v>
      </c>
      <c r="M48" s="380">
        <v>6.7055964773829748</v>
      </c>
      <c r="N48" s="380">
        <v>10.627369123657164</v>
      </c>
      <c r="AD48" s="281" t="s">
        <v>92</v>
      </c>
      <c r="AE48" s="380">
        <v>10.278404809940399</v>
      </c>
      <c r="AF48" s="197">
        <v>13.848558827070971</v>
      </c>
      <c r="AG48" s="197"/>
    </row>
    <row r="49" spans="1:33">
      <c r="B49" s="219" t="s">
        <v>94</v>
      </c>
      <c r="C49" s="385">
        <f>'LV02.04.2026 cost+ Act.'!K12</f>
        <v>12.850631691716693</v>
      </c>
      <c r="D49" s="380">
        <v>9.9807477897832371</v>
      </c>
      <c r="E49" s="380">
        <v>10.973772497459471</v>
      </c>
      <c r="F49" s="380">
        <v>14.859697363072943</v>
      </c>
      <c r="G49" s="380">
        <v>12.552659488924078</v>
      </c>
      <c r="H49" s="380">
        <v>10.861994503426919</v>
      </c>
      <c r="I49" s="380">
        <v>9.5678702892697096</v>
      </c>
      <c r="J49" s="380">
        <v>9.6929290986622902</v>
      </c>
      <c r="K49" s="380">
        <v>12.039455851306597</v>
      </c>
      <c r="L49" s="380">
        <v>8.5410739785705463</v>
      </c>
      <c r="M49" s="380">
        <v>6.3798681044304208</v>
      </c>
      <c r="N49" s="380">
        <v>10.034589551090809</v>
      </c>
      <c r="AD49" s="281" t="s">
        <v>93</v>
      </c>
      <c r="AE49" s="380">
        <v>9.9182503814856879</v>
      </c>
      <c r="AF49" s="197">
        <v>13.347763347763347</v>
      </c>
      <c r="AG49" s="197"/>
    </row>
    <row r="50" spans="1:33">
      <c r="B50" s="219" t="s">
        <v>95</v>
      </c>
      <c r="C50" s="385">
        <f>'LV02.04.2026 cost+ Act.'!L12</f>
        <v>12.823340874811462</v>
      </c>
      <c r="D50" s="380">
        <v>10.45511639557734</v>
      </c>
      <c r="E50" s="380">
        <v>10.339609390988302</v>
      </c>
      <c r="F50" s="380">
        <v>15.791157748313914</v>
      </c>
      <c r="G50" s="380">
        <v>12.021670822345207</v>
      </c>
      <c r="H50" s="380">
        <v>11.260090420659687</v>
      </c>
      <c r="I50" s="380">
        <v>9.5114470576726955</v>
      </c>
      <c r="J50" s="380">
        <v>9.85</v>
      </c>
      <c r="K50" s="380">
        <v>11.548682819812491</v>
      </c>
      <c r="L50" s="380">
        <v>9.0002824104138686</v>
      </c>
      <c r="M50" s="380">
        <v>7.4255136993673281</v>
      </c>
      <c r="N50" s="380">
        <v>9.9173298459371999</v>
      </c>
      <c r="AD50" s="281" t="s">
        <v>94</v>
      </c>
      <c r="AE50" s="380">
        <v>9.9807477897832371</v>
      </c>
      <c r="AF50" s="197">
        <v>12.850631691716693</v>
      </c>
      <c r="AG50" s="197"/>
    </row>
    <row r="51" spans="1:33">
      <c r="B51" s="219" t="s">
        <v>96</v>
      </c>
      <c r="C51" s="385">
        <f>'LV02.04.2026 cost+ Act.'!M12</f>
        <v>12.698550724637684</v>
      </c>
      <c r="D51" s="380">
        <v>10.306672125667019</v>
      </c>
      <c r="E51" s="380">
        <v>9.0682873049083312</v>
      </c>
      <c r="F51" s="380">
        <v>14.981583543127616</v>
      </c>
      <c r="G51" s="380">
        <v>11.792553741326431</v>
      </c>
      <c r="H51" s="380">
        <v>10.46453826802338</v>
      </c>
      <c r="I51" s="380">
        <v>9.0321766320511969</v>
      </c>
      <c r="J51" s="383">
        <v>9.36</v>
      </c>
      <c r="K51" s="380">
        <v>10.657838228784145</v>
      </c>
      <c r="L51" s="380">
        <v>9.0444190394612622</v>
      </c>
      <c r="M51" s="380">
        <v>7.6246696989196519</v>
      </c>
      <c r="N51" s="380">
        <v>9.0690562428174921</v>
      </c>
      <c r="AD51" s="281" t="s">
        <v>95</v>
      </c>
      <c r="AE51" s="380">
        <v>10.45511639557734</v>
      </c>
      <c r="AF51" s="197">
        <v>12.823340874811462</v>
      </c>
      <c r="AG51" s="197"/>
    </row>
    <row r="52" spans="1:33">
      <c r="B52" s="219" t="s">
        <v>138</v>
      </c>
      <c r="C52" s="385">
        <f>'LV02.04.2026 cost+ Act.'!N12</f>
        <v>13.12054031188692</v>
      </c>
      <c r="D52" s="380">
        <v>9.401176292565431</v>
      </c>
      <c r="E52" s="380">
        <v>12.963960543714387</v>
      </c>
      <c r="F52" s="380">
        <v>14.719208518623065</v>
      </c>
      <c r="G52" s="380">
        <v>12.413638445380576</v>
      </c>
      <c r="H52" s="380">
        <v>10.368360191637207</v>
      </c>
      <c r="I52" s="380">
        <v>9.5974282691940722</v>
      </c>
      <c r="J52" s="380">
        <v>10.093381301808895</v>
      </c>
      <c r="K52" s="380">
        <v>11.683228038352365</v>
      </c>
      <c r="L52" s="380">
        <v>7.58</v>
      </c>
      <c r="M52" s="380">
        <v>8.0500000000000007</v>
      </c>
      <c r="N52" s="380">
        <v>10.055093569184635</v>
      </c>
      <c r="AD52" s="281" t="s">
        <v>96</v>
      </c>
      <c r="AE52" s="380">
        <v>10.306672125667019</v>
      </c>
      <c r="AF52" s="197">
        <v>12.698550724637684</v>
      </c>
      <c r="AG52" s="197"/>
    </row>
    <row r="53" spans="1:33"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AE53" s="380"/>
    </row>
    <row r="54" spans="1:33"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</row>
    <row r="55" spans="1:33">
      <c r="B55" s="269" t="s">
        <v>149</v>
      </c>
      <c r="C55" s="381"/>
      <c r="D55" s="381"/>
      <c r="E55" s="380"/>
      <c r="F55" s="380"/>
      <c r="G55" s="380"/>
      <c r="H55" s="380"/>
      <c r="I55" s="380"/>
      <c r="J55" s="380"/>
      <c r="K55" s="380"/>
      <c r="L55" s="380"/>
      <c r="M55" s="380"/>
      <c r="N55" s="380"/>
    </row>
    <row r="56" spans="1:33">
      <c r="B56" s="286" t="s">
        <v>46</v>
      </c>
      <c r="C56" s="278">
        <v>2026</v>
      </c>
      <c r="D56" s="278">
        <v>2025</v>
      </c>
      <c r="E56" s="278">
        <v>2024</v>
      </c>
      <c r="F56" s="279">
        <v>2023</v>
      </c>
      <c r="G56" s="279">
        <v>2022</v>
      </c>
      <c r="H56" s="279">
        <v>2021</v>
      </c>
      <c r="I56" s="278">
        <v>2020</v>
      </c>
      <c r="J56" s="278">
        <v>2019</v>
      </c>
      <c r="K56" s="280">
        <v>2018</v>
      </c>
      <c r="L56" s="278">
        <v>2017</v>
      </c>
      <c r="M56" s="278">
        <v>2016</v>
      </c>
      <c r="N56" s="278">
        <v>2015</v>
      </c>
    </row>
    <row r="57" spans="1:33">
      <c r="B57" s="219" t="s">
        <v>85</v>
      </c>
      <c r="C57" s="386">
        <v>16.82</v>
      </c>
      <c r="D57" s="380">
        <v>46.744450532343741</v>
      </c>
      <c r="E57" s="380">
        <v>47.328134807182877</v>
      </c>
      <c r="F57" s="380">
        <v>49.313039342257255</v>
      </c>
      <c r="G57" s="380">
        <v>55.328108320968042</v>
      </c>
      <c r="H57" s="380">
        <v>53.856642370106812</v>
      </c>
      <c r="I57" s="380">
        <v>51.082904100831769</v>
      </c>
      <c r="J57" s="380">
        <v>46.366717686997617</v>
      </c>
      <c r="K57" s="380">
        <v>57.38295971478896</v>
      </c>
      <c r="L57" s="380">
        <v>67.816416925831689</v>
      </c>
      <c r="M57" s="380">
        <v>76.396045795362099</v>
      </c>
      <c r="N57" s="381">
        <v>95.089746984497594</v>
      </c>
    </row>
    <row r="58" spans="1:33">
      <c r="B58" s="219" t="s">
        <v>86</v>
      </c>
      <c r="C58" s="386">
        <v>17.010000000000002</v>
      </c>
      <c r="D58" s="380">
        <v>43.641985447283552</v>
      </c>
      <c r="E58" s="380">
        <v>46.875753575521628</v>
      </c>
      <c r="F58" s="380">
        <v>45.158937895415548</v>
      </c>
      <c r="G58" s="380">
        <v>53.335284984809164</v>
      </c>
      <c r="H58" s="380">
        <v>40.956231539376269</v>
      </c>
      <c r="I58" s="380">
        <v>49.407956829260165</v>
      </c>
      <c r="J58" s="380">
        <v>36.770519998953375</v>
      </c>
      <c r="K58" s="380">
        <v>50.488072207367253</v>
      </c>
      <c r="L58" s="380">
        <v>69.661982590062195</v>
      </c>
      <c r="M58" s="380">
        <v>75.840107983295482</v>
      </c>
      <c r="N58" s="381">
        <v>76.508449158344277</v>
      </c>
    </row>
    <row r="59" spans="1:33">
      <c r="B59" s="219" t="s">
        <v>87</v>
      </c>
      <c r="C59" s="495">
        <v>17.2982195027015</v>
      </c>
      <c r="D59" s="380">
        <v>43.948484093564616</v>
      </c>
      <c r="E59" s="380">
        <v>50.174102791638177</v>
      </c>
      <c r="F59" s="380">
        <v>32.55234056906064</v>
      </c>
      <c r="G59" s="380">
        <v>36.825521250773299</v>
      </c>
      <c r="H59" s="380">
        <v>48.238212899250669</v>
      </c>
      <c r="I59" s="380">
        <v>43.546181972579923</v>
      </c>
      <c r="J59" s="380">
        <v>29.653184909039794</v>
      </c>
      <c r="K59" s="380">
        <v>26.785754853102734</v>
      </c>
      <c r="L59" s="380">
        <v>46.375782367224744</v>
      </c>
      <c r="M59" s="380">
        <v>70.563534019140945</v>
      </c>
      <c r="N59" s="381">
        <v>85.958964732229234</v>
      </c>
    </row>
    <row r="60" spans="1:33">
      <c r="A60" s="640" t="s">
        <v>150</v>
      </c>
      <c r="B60" s="364" t="s">
        <v>88</v>
      </c>
      <c r="C60" s="386"/>
      <c r="D60" s="380">
        <v>48.81318211387272</v>
      </c>
      <c r="E60" s="380">
        <v>46.894102691751606</v>
      </c>
      <c r="F60" s="380">
        <v>23.768885255768513</v>
      </c>
      <c r="G60" s="380">
        <v>48.778403722722771</v>
      </c>
      <c r="H60" s="380">
        <v>35.155245233576146</v>
      </c>
      <c r="I60" s="380">
        <v>38.391769102651828</v>
      </c>
      <c r="J60" s="380">
        <v>31.669496216279359</v>
      </c>
      <c r="K60" s="380">
        <v>11.006388497597891</v>
      </c>
      <c r="L60" s="380">
        <v>43.391664832703228</v>
      </c>
      <c r="M60" s="380">
        <v>63.589942772728271</v>
      </c>
      <c r="N60" s="381">
        <v>50.515011702708435</v>
      </c>
    </row>
    <row r="61" spans="1:33">
      <c r="A61" s="640"/>
      <c r="B61" s="364" t="s">
        <v>89</v>
      </c>
      <c r="C61" s="386"/>
      <c r="D61" s="380">
        <v>29.817966067850634</v>
      </c>
      <c r="E61" s="380">
        <v>18.336851726592741</v>
      </c>
      <c r="F61" s="380">
        <v>14.853417773512295</v>
      </c>
      <c r="G61" s="380">
        <v>24.402907527217035</v>
      </c>
      <c r="H61" s="380">
        <v>27.418823198369651</v>
      </c>
      <c r="I61" s="380">
        <v>12.597807366381788</v>
      </c>
      <c r="J61" s="380">
        <v>11.838502853464073</v>
      </c>
      <c r="K61" s="380">
        <v>4.3930508792700556</v>
      </c>
      <c r="L61" s="380">
        <v>14.919659546667152</v>
      </c>
      <c r="M61" s="380">
        <v>27.324054243693048</v>
      </c>
      <c r="N61" s="381">
        <v>28.289829949667638</v>
      </c>
    </row>
    <row r="62" spans="1:33">
      <c r="A62" s="640"/>
      <c r="B62" s="364" t="s">
        <v>90</v>
      </c>
      <c r="C62" s="386"/>
      <c r="D62" s="380">
        <v>39.880989692521496</v>
      </c>
      <c r="E62" s="380">
        <v>23.521755220908005</v>
      </c>
      <c r="F62" s="380">
        <v>45.634389923107605</v>
      </c>
      <c r="G62" s="380">
        <v>44.07268532604472</v>
      </c>
      <c r="H62" s="380">
        <v>33.174332331635874</v>
      </c>
      <c r="I62" s="380">
        <v>18.039191939854025</v>
      </c>
      <c r="J62" s="380">
        <v>7.4314477026502663</v>
      </c>
      <c r="K62" s="380">
        <v>25.576839275779019</v>
      </c>
      <c r="L62" s="380">
        <v>21.952310810021249</v>
      </c>
      <c r="M62" s="380">
        <v>12.778572484423684</v>
      </c>
      <c r="N62" s="381">
        <v>24.452271958867161</v>
      </c>
      <c r="AF62"/>
    </row>
    <row r="63" spans="1:33">
      <c r="A63" s="640"/>
      <c r="B63" s="364" t="s">
        <v>91</v>
      </c>
      <c r="C63" s="386"/>
      <c r="D63" s="380">
        <v>8.6936121739213466</v>
      </c>
      <c r="E63" s="380">
        <v>25.953046220860209</v>
      </c>
      <c r="F63" s="380">
        <v>29.851016756894406</v>
      </c>
      <c r="G63" s="380">
        <v>14.311192740190611</v>
      </c>
      <c r="H63" s="380">
        <v>12.299145991670583</v>
      </c>
      <c r="I63" s="380">
        <v>18.530378134263927</v>
      </c>
      <c r="J63" s="380">
        <v>7.223447746381952</v>
      </c>
      <c r="K63" s="380">
        <v>16.992184654624268</v>
      </c>
      <c r="L63" s="380">
        <v>16.896658414591833</v>
      </c>
      <c r="M63" s="380">
        <v>18.979722873467548</v>
      </c>
      <c r="N63" s="381">
        <v>9.6649776638217517</v>
      </c>
    </row>
    <row r="64" spans="1:33">
      <c r="A64" s="640"/>
      <c r="B64" s="364" t="s">
        <v>92</v>
      </c>
      <c r="C64" s="386"/>
      <c r="D64" s="380">
        <v>2.9182525069921774</v>
      </c>
      <c r="E64" s="380">
        <v>17.461098125268329</v>
      </c>
      <c r="F64" s="380">
        <v>15.503981318925067</v>
      </c>
      <c r="G64" s="380">
        <v>16.864037811366344</v>
      </c>
      <c r="H64" s="380">
        <v>13.325462216197289</v>
      </c>
      <c r="I64" s="380">
        <v>17.351240503399229</v>
      </c>
      <c r="J64" s="380">
        <v>6.9412066245443187</v>
      </c>
      <c r="K64" s="380">
        <v>9.8333697655795138</v>
      </c>
      <c r="L64" s="380">
        <v>7.2065017671445712</v>
      </c>
      <c r="M64" s="380">
        <v>13.590361323449354</v>
      </c>
      <c r="N64" s="381">
        <v>3.8744704878764891</v>
      </c>
    </row>
    <row r="65" spans="1:14">
      <c r="A65" s="640"/>
      <c r="B65" s="364" t="s">
        <v>93</v>
      </c>
      <c r="C65" s="386"/>
      <c r="D65" s="380">
        <v>11.48807218952358</v>
      </c>
      <c r="E65" s="380">
        <v>28.847277085405377</v>
      </c>
      <c r="F65" s="380">
        <v>36.689825796813921</v>
      </c>
      <c r="G65" s="380">
        <v>27.468099247581019</v>
      </c>
      <c r="H65" s="380">
        <v>20.798471412273518</v>
      </c>
      <c r="I65" s="380">
        <v>25.467665546268382</v>
      </c>
      <c r="J65" s="380">
        <v>21.629620261846991</v>
      </c>
      <c r="K65" s="380">
        <v>18.156092939442864</v>
      </c>
      <c r="L65" s="380">
        <v>11.514729225522538</v>
      </c>
      <c r="M65" s="380">
        <v>15.666816483190733</v>
      </c>
      <c r="N65" s="381">
        <v>13.642450255039215</v>
      </c>
    </row>
    <row r="66" spans="1:14">
      <c r="B66" s="219" t="s">
        <v>94</v>
      </c>
      <c r="C66" s="386"/>
      <c r="D66" s="380">
        <v>27.485729296990431</v>
      </c>
      <c r="E66" s="380">
        <v>37.77469556196889</v>
      </c>
      <c r="F66" s="380">
        <v>41.868639775062711</v>
      </c>
      <c r="G66" s="380">
        <v>41.19554593810458</v>
      </c>
      <c r="H66" s="380">
        <v>39.138148626245815</v>
      </c>
      <c r="I66" s="380">
        <v>37.247378252745911</v>
      </c>
      <c r="J66" s="380">
        <v>39.563257747504068</v>
      </c>
      <c r="K66" s="380">
        <v>37.631226403311842</v>
      </c>
      <c r="L66" s="380">
        <v>21.00428221668129</v>
      </c>
      <c r="M66" s="380">
        <v>15.584259279916305</v>
      </c>
      <c r="N66" s="381">
        <v>32.136982365793934</v>
      </c>
    </row>
    <row r="67" spans="1:14">
      <c r="B67" s="219" t="s">
        <v>95</v>
      </c>
      <c r="C67" s="386"/>
      <c r="D67" s="380">
        <v>10.4747618210803</v>
      </c>
      <c r="E67" s="380">
        <v>41.426021945680361</v>
      </c>
      <c r="F67" s="380">
        <v>39.620466226689736</v>
      </c>
      <c r="G67" s="380">
        <v>39.718051146947694</v>
      </c>
      <c r="H67" s="380">
        <v>43.949185576847306</v>
      </c>
      <c r="I67" s="380">
        <v>46.341418601939758</v>
      </c>
      <c r="J67" s="380">
        <v>34.538144676396598</v>
      </c>
      <c r="K67" s="380">
        <v>26.252631514300219</v>
      </c>
      <c r="L67" s="380">
        <v>41.458725505323258</v>
      </c>
      <c r="M67" s="380">
        <v>31.638792621245436</v>
      </c>
      <c r="N67" s="381">
        <v>33.423934978812504</v>
      </c>
    </row>
    <row r="68" spans="1:14">
      <c r="B68" s="219" t="s">
        <v>96</v>
      </c>
      <c r="C68" s="386"/>
      <c r="D68" s="380">
        <v>19.529222882059422</v>
      </c>
      <c r="E68" s="380">
        <v>38.963148859239588</v>
      </c>
      <c r="F68" s="380">
        <v>44.826666946333418</v>
      </c>
      <c r="G68" s="380">
        <v>46.229807906067855</v>
      </c>
      <c r="H68" s="380">
        <v>48.982343764737458</v>
      </c>
      <c r="I68" s="380">
        <v>47.043749507770279</v>
      </c>
      <c r="J68" s="380">
        <v>48.232387497417832</v>
      </c>
      <c r="K68" s="380">
        <v>27.7223865774593</v>
      </c>
      <c r="L68" s="380">
        <v>50.734914796924777</v>
      </c>
      <c r="M68" s="380">
        <v>47.538283529436846</v>
      </c>
      <c r="N68" s="381">
        <v>42.318982129419297</v>
      </c>
    </row>
    <row r="69" spans="1:14">
      <c r="B69" s="219" t="s">
        <v>138</v>
      </c>
      <c r="C69" s="495">
        <v>17.053400256526587</v>
      </c>
      <c r="D69" s="380">
        <v>28.197527976339277</v>
      </c>
      <c r="E69" s="380">
        <v>34.004901885611751</v>
      </c>
      <c r="F69" s="380">
        <v>35.145740049622447</v>
      </c>
      <c r="G69" s="380">
        <v>36.276746775164121</v>
      </c>
      <c r="H69" s="380">
        <v>33.911513872387211</v>
      </c>
      <c r="I69" s="380">
        <v>32.857325118763974</v>
      </c>
      <c r="J69" s="380">
        <v>25.835374334921717</v>
      </c>
      <c r="K69" s="380">
        <v>26.262126115265339</v>
      </c>
      <c r="L69" s="380">
        <v>33.494095240257515</v>
      </c>
      <c r="M69" s="380">
        <v>37.322970655161626</v>
      </c>
      <c r="N69" s="381">
        <v>37.848035387902485</v>
      </c>
    </row>
    <row r="72" spans="1:14">
      <c r="B72" s="269" t="s">
        <v>151</v>
      </c>
      <c r="C72" s="381"/>
      <c r="D72" s="381"/>
      <c r="E72" s="380"/>
      <c r="F72" s="380"/>
      <c r="G72" s="380"/>
      <c r="H72" s="380"/>
      <c r="I72" s="380"/>
      <c r="J72" s="380"/>
      <c r="K72" s="380"/>
      <c r="L72" s="380"/>
      <c r="M72" s="380"/>
      <c r="N72" s="380"/>
    </row>
    <row r="73" spans="1:14">
      <c r="B73" s="286" t="s">
        <v>46</v>
      </c>
      <c r="C73" s="278">
        <v>2026</v>
      </c>
      <c r="D73" s="278">
        <v>2025</v>
      </c>
      <c r="E73" s="278">
        <v>2024</v>
      </c>
      <c r="F73" s="279">
        <v>2023</v>
      </c>
      <c r="G73" s="279">
        <v>2022</v>
      </c>
      <c r="H73" s="279">
        <v>2021</v>
      </c>
      <c r="I73" s="278">
        <v>2020</v>
      </c>
      <c r="J73" s="278">
        <v>2019</v>
      </c>
      <c r="K73" s="380"/>
      <c r="L73" s="380"/>
      <c r="M73" s="380"/>
      <c r="N73" s="380"/>
    </row>
    <row r="74" spans="1:14">
      <c r="B74" s="219" t="s">
        <v>85</v>
      </c>
      <c r="C74" s="386">
        <v>36.29</v>
      </c>
      <c r="D74" s="380">
        <v>55.007547927256198</v>
      </c>
      <c r="E74" s="380">
        <v>51.70723742631094</v>
      </c>
      <c r="F74" s="380">
        <v>55.040969345077315</v>
      </c>
      <c r="G74" s="380">
        <v>61.660059840705728</v>
      </c>
      <c r="H74" s="380">
        <v>60.452987726636401</v>
      </c>
      <c r="I74" s="380">
        <v>55.860088486297613</v>
      </c>
      <c r="J74" s="380">
        <v>50.553201066069953</v>
      </c>
      <c r="K74" s="380"/>
      <c r="L74" s="380"/>
      <c r="M74" s="380"/>
      <c r="N74" s="380"/>
    </row>
    <row r="75" spans="1:14">
      <c r="B75" s="219" t="s">
        <v>86</v>
      </c>
      <c r="C75" s="386">
        <v>38.67</v>
      </c>
      <c r="D75" s="380">
        <v>49.083117314765992</v>
      </c>
      <c r="E75" s="380">
        <v>52.815593094404754</v>
      </c>
      <c r="F75" s="380">
        <v>53.944778809333393</v>
      </c>
      <c r="G75" s="380">
        <v>58.44522937033949</v>
      </c>
      <c r="H75" s="380">
        <v>49.022492722381678</v>
      </c>
      <c r="I75" s="380">
        <v>53.047407087194529</v>
      </c>
      <c r="J75" s="380">
        <v>41.239131041908031</v>
      </c>
      <c r="K75" s="380"/>
      <c r="L75" s="380"/>
      <c r="M75" s="380"/>
      <c r="N75" s="380"/>
    </row>
    <row r="76" spans="1:14">
      <c r="B76" s="219" t="s">
        <v>87</v>
      </c>
      <c r="C76" s="495">
        <v>25.863850687885439</v>
      </c>
      <c r="D76" s="380">
        <v>47.920889848984864</v>
      </c>
      <c r="E76" s="380">
        <v>54.448063390818277</v>
      </c>
      <c r="F76" s="380">
        <v>37.930284037933959</v>
      </c>
      <c r="G76" s="380">
        <v>46.038707383084699</v>
      </c>
      <c r="H76" s="380">
        <v>51.469751215076101</v>
      </c>
      <c r="I76" s="380">
        <v>45.715417182400955</v>
      </c>
      <c r="J76" s="380">
        <v>32.530907635181507</v>
      </c>
      <c r="K76" s="380"/>
      <c r="L76" s="380"/>
      <c r="M76" s="380"/>
      <c r="N76" s="381"/>
    </row>
    <row r="77" spans="1:14">
      <c r="A77" s="640" t="s">
        <v>150</v>
      </c>
      <c r="B77" s="364" t="s">
        <v>88</v>
      </c>
      <c r="C77" s="386"/>
      <c r="D77" s="380">
        <v>48.81318211387272</v>
      </c>
      <c r="E77" s="380">
        <v>49.567844505350543</v>
      </c>
      <c r="F77" s="380">
        <v>27.13018105086157</v>
      </c>
      <c r="G77" s="380">
        <v>51.754688203385349</v>
      </c>
      <c r="H77" s="380">
        <v>35.155245233576146</v>
      </c>
      <c r="I77" s="380">
        <v>38.391769102651836</v>
      </c>
      <c r="J77" s="380">
        <v>31.669496216279359</v>
      </c>
      <c r="K77" s="380"/>
      <c r="L77" s="380"/>
      <c r="M77" s="380"/>
      <c r="N77" s="381"/>
    </row>
    <row r="78" spans="1:14">
      <c r="A78" s="640"/>
      <c r="B78" s="364" t="s">
        <v>89</v>
      </c>
      <c r="C78" s="386"/>
      <c r="D78" s="380">
        <v>30.653490125433976</v>
      </c>
      <c r="E78" s="380">
        <v>18.336851726592744</v>
      </c>
      <c r="F78" s="380">
        <v>15.835482603841964</v>
      </c>
      <c r="G78" s="380">
        <v>26.012108811642776</v>
      </c>
      <c r="H78" s="380">
        <v>28.562153042723438</v>
      </c>
      <c r="I78" s="380">
        <v>12.597807366381788</v>
      </c>
      <c r="J78" s="380">
        <v>11.838502853464073</v>
      </c>
      <c r="K78" s="380"/>
      <c r="L78" s="380"/>
      <c r="M78" s="380"/>
      <c r="N78" s="381"/>
    </row>
    <row r="79" spans="1:14">
      <c r="A79" s="640"/>
      <c r="B79" s="364" t="s">
        <v>90</v>
      </c>
      <c r="C79" s="386"/>
      <c r="D79" s="380">
        <v>39.880989692521489</v>
      </c>
      <c r="E79" s="380">
        <v>24.106135391986591</v>
      </c>
      <c r="F79" s="380">
        <v>46.57518394500422</v>
      </c>
      <c r="G79" s="380">
        <v>45.969551242731313</v>
      </c>
      <c r="H79" s="380">
        <v>33.174332331635874</v>
      </c>
      <c r="I79" s="380">
        <v>18.039191939854025</v>
      </c>
      <c r="J79" s="380">
        <v>9.69475614062247</v>
      </c>
      <c r="K79" s="380"/>
      <c r="L79" s="380"/>
      <c r="M79" s="380"/>
      <c r="N79" s="381"/>
    </row>
    <row r="80" spans="1:14">
      <c r="A80" s="640"/>
      <c r="B80" s="364" t="s">
        <v>91</v>
      </c>
      <c r="C80" s="386"/>
      <c r="D80" s="380">
        <v>10.339389288132324</v>
      </c>
      <c r="E80" s="380">
        <v>26.445290413311458</v>
      </c>
      <c r="F80" s="380">
        <v>29.851016756894399</v>
      </c>
      <c r="G80" s="380">
        <v>15.357144912467819</v>
      </c>
      <c r="H80" s="380">
        <v>13.825757696386432</v>
      </c>
      <c r="I80" s="380">
        <v>21.421448655286625</v>
      </c>
      <c r="J80" s="380">
        <v>8.5299666028838956</v>
      </c>
      <c r="K80" s="380"/>
      <c r="L80" s="380"/>
      <c r="M80" s="380"/>
      <c r="N80" s="381"/>
    </row>
    <row r="81" spans="1:10">
      <c r="A81" s="640"/>
      <c r="B81" s="364" t="s">
        <v>92</v>
      </c>
      <c r="C81" s="386"/>
      <c r="D81" s="380">
        <v>4.3878100633180779</v>
      </c>
      <c r="E81" s="380">
        <v>17.461098125268329</v>
      </c>
      <c r="F81" s="380">
        <v>15.503981318925067</v>
      </c>
      <c r="G81" s="380">
        <v>18.118256334471464</v>
      </c>
      <c r="H81" s="380">
        <v>14.95440318828576</v>
      </c>
      <c r="I81" s="380">
        <v>17.351240503399229</v>
      </c>
      <c r="J81" s="380">
        <v>8.2175355220597748</v>
      </c>
    </row>
    <row r="82" spans="1:10">
      <c r="A82" s="640"/>
      <c r="B82" s="364" t="s">
        <v>93</v>
      </c>
      <c r="C82" s="386"/>
      <c r="D82" s="380">
        <v>13.880771231492094</v>
      </c>
      <c r="E82" s="380">
        <v>29.651792947472906</v>
      </c>
      <c r="F82" s="380">
        <v>38.128047219740083</v>
      </c>
      <c r="G82" s="380">
        <v>29.015232016941599</v>
      </c>
      <c r="H82" s="380">
        <v>21.535579521241772</v>
      </c>
      <c r="I82" s="380">
        <v>26.903913855023156</v>
      </c>
      <c r="J82" s="380">
        <v>21.629620261846991</v>
      </c>
    </row>
    <row r="83" spans="1:10">
      <c r="B83" s="219" t="s">
        <v>94</v>
      </c>
      <c r="C83" s="386"/>
      <c r="D83" s="380">
        <v>32.434841329094276</v>
      </c>
      <c r="E83" s="380">
        <v>38.92814099493205</v>
      </c>
      <c r="F83" s="380">
        <v>42.590519728521507</v>
      </c>
      <c r="G83" s="380">
        <v>44.353942402276672</v>
      </c>
      <c r="H83" s="380">
        <v>39.793351733758222</v>
      </c>
      <c r="I83" s="380">
        <v>38.307969111276655</v>
      </c>
      <c r="J83" s="380">
        <v>41.070465932001625</v>
      </c>
    </row>
    <row r="84" spans="1:10">
      <c r="B84" s="219" t="s">
        <v>95</v>
      </c>
      <c r="C84" s="386"/>
      <c r="D84" s="380">
        <v>28.998601520302813</v>
      </c>
      <c r="E84" s="380">
        <v>47.349225933064119</v>
      </c>
      <c r="F84" s="380">
        <v>42.129106487954068</v>
      </c>
      <c r="G84" s="380">
        <v>43.135856912578006</v>
      </c>
      <c r="H84" s="380">
        <v>47.313300727820717</v>
      </c>
      <c r="I84" s="380">
        <v>48.08997837438104</v>
      </c>
      <c r="J84" s="380">
        <v>34.538144676396598</v>
      </c>
    </row>
    <row r="85" spans="1:10">
      <c r="B85" s="219" t="s">
        <v>96</v>
      </c>
      <c r="C85" s="386"/>
      <c r="D85" s="380">
        <v>29.587851635784055</v>
      </c>
      <c r="E85" s="380">
        <v>45.047443386820049</v>
      </c>
      <c r="F85" s="380">
        <v>46.376892126629166</v>
      </c>
      <c r="G85" s="380">
        <v>53.451049772217829</v>
      </c>
      <c r="H85" s="380">
        <v>54.033034206799968</v>
      </c>
      <c r="I85" s="380">
        <v>50.138287215976462</v>
      </c>
      <c r="J85" s="380">
        <v>48.232387497417825</v>
      </c>
    </row>
    <row r="86" spans="1:10">
      <c r="B86" s="219" t="s">
        <v>138</v>
      </c>
      <c r="C86" s="495">
        <v>33.802739015120089</v>
      </c>
      <c r="D86" s="380">
        <v>32.358472575419327</v>
      </c>
      <c r="E86" s="380">
        <v>37.006711627673134</v>
      </c>
      <c r="F86" s="380">
        <v>38.177539575823481</v>
      </c>
      <c r="G86" s="380">
        <v>40.402704524782898</v>
      </c>
      <c r="H86" s="380">
        <v>36.952988019118258</v>
      </c>
      <c r="I86" s="380">
        <v>34.832257169309777</v>
      </c>
      <c r="J86" s="380">
        <v>27.481225119156022</v>
      </c>
    </row>
  </sheetData>
  <mergeCells count="2">
    <mergeCell ref="A60:A65"/>
    <mergeCell ref="A77:A82"/>
  </mergeCells>
  <phoneticPr fontId="35" type="noConversion"/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1E8F-4CED-4FF9-AF2C-7D6C3B7E3301}">
  <sheetPr>
    <tabColor rgb="FFFF00FF"/>
  </sheetPr>
  <dimension ref="A2:N69"/>
  <sheetViews>
    <sheetView topLeftCell="A21" zoomScale="60" zoomScaleNormal="60" workbookViewId="0">
      <selection activeCell="O35" sqref="O35"/>
    </sheetView>
  </sheetViews>
  <sheetFormatPr defaultColWidth="8.7265625" defaultRowHeight="16.5"/>
  <cols>
    <col min="1" max="1" width="11.6328125" style="196" customWidth="1"/>
    <col min="2" max="2" width="16" style="281" customWidth="1"/>
    <col min="3" max="14" width="13.6328125" style="196" customWidth="1"/>
    <col min="15" max="16384" width="8.7265625" style="196"/>
  </cols>
  <sheetData>
    <row r="2" spans="2:14" ht="24">
      <c r="B2" s="358" t="s">
        <v>111</v>
      </c>
      <c r="D2" s="198"/>
      <c r="E2" s="198"/>
      <c r="F2" s="198"/>
      <c r="G2" s="198"/>
      <c r="H2" s="198"/>
      <c r="I2" s="198"/>
      <c r="J2" s="198"/>
      <c r="K2" s="198"/>
    </row>
    <row r="3" spans="2:14">
      <c r="D3" s="198"/>
    </row>
    <row r="4" spans="2:14">
      <c r="B4" s="281" t="s">
        <v>130</v>
      </c>
      <c r="I4" s="219"/>
      <c r="J4" s="219"/>
      <c r="K4" s="219"/>
    </row>
    <row r="5" spans="2:14">
      <c r="B5" s="359" t="s">
        <v>46</v>
      </c>
      <c r="C5" s="275" t="s">
        <v>131</v>
      </c>
      <c r="D5" s="275" t="s">
        <v>132</v>
      </c>
      <c r="E5" s="275" t="s">
        <v>133</v>
      </c>
      <c r="F5" s="276" t="s">
        <v>134</v>
      </c>
      <c r="G5" s="276" t="s">
        <v>135</v>
      </c>
      <c r="H5" s="276" t="s">
        <v>136</v>
      </c>
      <c r="I5" s="275" t="s">
        <v>137</v>
      </c>
      <c r="J5" s="275">
        <v>2019</v>
      </c>
      <c r="K5" s="276">
        <v>2018</v>
      </c>
      <c r="L5" s="275">
        <v>2017</v>
      </c>
      <c r="M5" s="275">
        <v>2016</v>
      </c>
      <c r="N5" s="275">
        <v>2015</v>
      </c>
    </row>
    <row r="6" spans="2:14">
      <c r="B6" s="281" t="s">
        <v>85</v>
      </c>
      <c r="C6" s="277">
        <v>27.464032340545579</v>
      </c>
      <c r="D6" s="198">
        <v>27.998711016072541</v>
      </c>
      <c r="E6" s="198">
        <v>27.831058246613079</v>
      </c>
      <c r="F6" s="198">
        <v>28.89016515316608</v>
      </c>
      <c r="G6" s="198">
        <v>29.796849880723954</v>
      </c>
      <c r="H6" s="198">
        <v>29.951744056709416</v>
      </c>
      <c r="I6" s="198">
        <v>27.983758564177347</v>
      </c>
      <c r="J6" s="198">
        <v>28.326299916603027</v>
      </c>
      <c r="K6" s="198">
        <v>29.360267353100873</v>
      </c>
      <c r="L6" s="198">
        <v>28.66</v>
      </c>
      <c r="M6" s="198">
        <v>28.58</v>
      </c>
      <c r="N6" s="198">
        <v>29.96</v>
      </c>
    </row>
    <row r="7" spans="2:14">
      <c r="B7" s="281" t="s">
        <v>86</v>
      </c>
      <c r="C7" s="277">
        <f>'LV02.04.2026 cost+ Act.'!C32</f>
        <v>27.61</v>
      </c>
      <c r="D7" s="198">
        <v>28.33237187622586</v>
      </c>
      <c r="E7" s="198">
        <v>27.763913995241939</v>
      </c>
      <c r="F7" s="198">
        <v>28.97</v>
      </c>
      <c r="G7" s="198">
        <v>28.897074957617701</v>
      </c>
      <c r="H7" s="198">
        <v>29.888328967565631</v>
      </c>
      <c r="I7" s="198">
        <v>28.328712597130647</v>
      </c>
      <c r="J7" s="198">
        <v>27.99</v>
      </c>
      <c r="K7" s="198">
        <v>29.13521500994252</v>
      </c>
      <c r="L7" s="198">
        <v>29</v>
      </c>
      <c r="M7" s="198">
        <v>29.1</v>
      </c>
      <c r="N7" s="198">
        <v>29.91</v>
      </c>
    </row>
    <row r="8" spans="2:14">
      <c r="B8" s="281" t="s">
        <v>87</v>
      </c>
      <c r="C8" s="277">
        <f>'LV02.04.2026 cost+ Act.'!D32</f>
        <v>25.430969888730324</v>
      </c>
      <c r="D8" s="198">
        <v>26.571255159693557</v>
      </c>
      <c r="E8" s="198">
        <v>25.857647622065933</v>
      </c>
      <c r="F8" s="198">
        <v>27.471618828637489</v>
      </c>
      <c r="G8" s="198">
        <v>27.259584627147472</v>
      </c>
      <c r="H8" s="198">
        <v>27.52840111708716</v>
      </c>
      <c r="I8" s="198">
        <v>26.064775142390985</v>
      </c>
      <c r="J8" s="198">
        <v>26.122663706704337</v>
      </c>
      <c r="K8" s="198">
        <v>27.293310237604175</v>
      </c>
      <c r="L8" s="198">
        <v>27.49</v>
      </c>
      <c r="M8" s="198">
        <v>28.3</v>
      </c>
      <c r="N8" s="198">
        <v>27.3516029754859</v>
      </c>
    </row>
    <row r="9" spans="2:14">
      <c r="B9" s="281" t="s">
        <v>88</v>
      </c>
      <c r="C9" s="277">
        <f>'LV02.04.2026 cost+ Act.'!E32</f>
        <v>22.227507483875204</v>
      </c>
      <c r="D9" s="198">
        <v>23.546041186995431</v>
      </c>
      <c r="E9" s="198">
        <v>23.014333155782325</v>
      </c>
      <c r="F9" s="198">
        <v>23.549196655671938</v>
      </c>
      <c r="G9" s="198">
        <v>25.455601163039749</v>
      </c>
      <c r="H9" s="198">
        <v>24.752391595686984</v>
      </c>
      <c r="I9" s="198">
        <v>22.982705009447649</v>
      </c>
      <c r="J9" s="198">
        <v>23.57</v>
      </c>
      <c r="K9" s="198">
        <v>25.58535896304344</v>
      </c>
      <c r="L9" s="198">
        <v>25.4</v>
      </c>
      <c r="M9" s="198">
        <v>25.24</v>
      </c>
      <c r="N9" s="198">
        <v>25.8194863007019</v>
      </c>
    </row>
    <row r="10" spans="2:14">
      <c r="B10" s="281" t="s">
        <v>89</v>
      </c>
      <c r="C10" s="379">
        <f>'LV02.04.2026 cost+ Act.'!F32</f>
        <v>21.55142857142857</v>
      </c>
      <c r="D10" s="198">
        <v>20.654164169138902</v>
      </c>
      <c r="E10" s="273">
        <v>18.614028087101651</v>
      </c>
      <c r="F10" s="198">
        <v>20.110915315242565</v>
      </c>
      <c r="G10" s="198">
        <v>22.712972487164464</v>
      </c>
      <c r="H10" s="198">
        <v>21.841451672469521</v>
      </c>
      <c r="I10" s="198">
        <v>21.197041889965924</v>
      </c>
      <c r="J10" s="198">
        <v>20.38</v>
      </c>
      <c r="K10" s="198">
        <v>24.154912305219767</v>
      </c>
      <c r="L10" s="198">
        <v>23.99</v>
      </c>
      <c r="M10" s="198">
        <v>21.2</v>
      </c>
      <c r="N10" s="198">
        <v>23.81</v>
      </c>
    </row>
    <row r="11" spans="2:14">
      <c r="B11" s="281" t="s">
        <v>90</v>
      </c>
      <c r="C11" s="379">
        <f>'LV02.04.2026 cost+ Act.'!G32</f>
        <v>21.49642857142857</v>
      </c>
      <c r="D11" s="198">
        <v>20.603923331772496</v>
      </c>
      <c r="E11" s="273">
        <v>17.547046414177668</v>
      </c>
      <c r="F11" s="198">
        <v>18.828484519298883</v>
      </c>
      <c r="G11" s="198">
        <v>23.336883150422686</v>
      </c>
      <c r="H11" s="198">
        <v>21.901615156731353</v>
      </c>
      <c r="I11" s="198">
        <v>19.767931388805088</v>
      </c>
      <c r="J11" s="198">
        <v>21.13</v>
      </c>
      <c r="K11" s="198">
        <v>24.529696795560628</v>
      </c>
      <c r="L11" s="198">
        <v>24.8</v>
      </c>
      <c r="M11" s="198">
        <v>20.100000000000001</v>
      </c>
      <c r="N11" s="198">
        <v>23.136897417417543</v>
      </c>
    </row>
    <row r="12" spans="2:14">
      <c r="B12" s="281" t="s">
        <v>91</v>
      </c>
      <c r="C12" s="379">
        <f>'LV02.04.2026 cost+ Act.'!H32</f>
        <v>21.994999999999997</v>
      </c>
      <c r="D12" s="198">
        <v>22.594806461472999</v>
      </c>
      <c r="E12" s="273">
        <v>20.086248892666717</v>
      </c>
      <c r="F12" s="198">
        <v>22.098549618970239</v>
      </c>
      <c r="G12" s="198">
        <v>23.962162118205772</v>
      </c>
      <c r="H12" s="198">
        <v>24.132312756708572</v>
      </c>
      <c r="I12" s="198">
        <v>21.613156729248878</v>
      </c>
      <c r="J12" s="198">
        <v>23.39</v>
      </c>
      <c r="K12" s="198">
        <v>24.902171464808308</v>
      </c>
      <c r="L12" s="198">
        <v>25.36</v>
      </c>
      <c r="M12" s="198">
        <v>22.84</v>
      </c>
      <c r="N12" s="198">
        <v>23.04897343638331</v>
      </c>
    </row>
    <row r="13" spans="2:14">
      <c r="B13" s="281" t="s">
        <v>92</v>
      </c>
      <c r="C13" s="379">
        <f>'LV02.04.2026 cost+ Act.'!I32</f>
        <v>23.5</v>
      </c>
      <c r="D13" s="198">
        <v>24.402036544221627</v>
      </c>
      <c r="E13" s="198">
        <v>22.97160522752392</v>
      </c>
      <c r="F13" s="198">
        <v>23.521527409244285</v>
      </c>
      <c r="G13" s="198">
        <v>24.758563422212969</v>
      </c>
      <c r="H13" s="198">
        <v>25.20256917568706</v>
      </c>
      <c r="I13" s="198">
        <v>23.497326249438746</v>
      </c>
      <c r="J13" s="198">
        <v>24.4</v>
      </c>
      <c r="K13" s="198">
        <v>25.398904731394282</v>
      </c>
      <c r="L13" s="198">
        <v>25.32</v>
      </c>
      <c r="M13" s="198">
        <v>25.21</v>
      </c>
      <c r="N13" s="198">
        <v>24.14</v>
      </c>
    </row>
    <row r="14" spans="2:14">
      <c r="B14" s="281" t="s">
        <v>93</v>
      </c>
      <c r="C14" s="379">
        <f>'LV02.04.2026 cost+ Act.'!J32</f>
        <v>24.404285714285713</v>
      </c>
      <c r="D14" s="198">
        <v>24.325976082898794</v>
      </c>
      <c r="E14" s="198">
        <v>24.393694607480903</v>
      </c>
      <c r="F14" s="198">
        <v>23.500475495597183</v>
      </c>
      <c r="G14" s="198">
        <v>25.502383771570575</v>
      </c>
      <c r="H14" s="198">
        <v>24.637114628665135</v>
      </c>
      <c r="I14" s="198">
        <v>24.475375688458005</v>
      </c>
      <c r="J14" s="198">
        <v>24.18</v>
      </c>
      <c r="K14" s="198">
        <v>26.363659969592636</v>
      </c>
      <c r="L14" s="198">
        <v>26</v>
      </c>
      <c r="M14" s="198">
        <v>26.02</v>
      </c>
      <c r="N14" s="198">
        <v>25.32227995409405</v>
      </c>
    </row>
    <row r="15" spans="2:14">
      <c r="B15" s="281" t="s">
        <v>94</v>
      </c>
      <c r="C15" s="379">
        <f>'LV02.04.2026 cost+ Act.'!K32</f>
        <v>25.200000000000003</v>
      </c>
      <c r="D15" s="198">
        <v>24.318542972936349</v>
      </c>
      <c r="E15" s="198">
        <v>24.929827293808188</v>
      </c>
      <c r="F15" s="198">
        <v>22.977082748636242</v>
      </c>
      <c r="G15" s="198">
        <v>25.838381236649894</v>
      </c>
      <c r="H15" s="198">
        <v>25.089758933972423</v>
      </c>
      <c r="I15" s="198">
        <v>24.952311654685332</v>
      </c>
      <c r="J15" s="198">
        <v>25.16</v>
      </c>
      <c r="K15" s="198">
        <v>26.606373846248236</v>
      </c>
      <c r="L15" s="198">
        <v>25.81</v>
      </c>
      <c r="M15" s="198">
        <v>26.95</v>
      </c>
      <c r="N15" s="198">
        <v>25.61</v>
      </c>
    </row>
    <row r="16" spans="2:14">
      <c r="B16" s="281" t="s">
        <v>95</v>
      </c>
      <c r="C16" s="379">
        <f>'LV02.04.2026 cost+ Act.'!L32</f>
        <v>25.700000000000003</v>
      </c>
      <c r="D16" s="198">
        <v>25.291087447547046</v>
      </c>
      <c r="E16" s="198">
        <v>24.47498937387142</v>
      </c>
      <c r="F16" s="198">
        <v>24.135440259541053</v>
      </c>
      <c r="G16" s="198">
        <v>27.695088051542822</v>
      </c>
      <c r="H16" s="198">
        <v>26.639213695913799</v>
      </c>
      <c r="I16" s="198">
        <v>26.123322374129852</v>
      </c>
      <c r="J16" s="198">
        <v>26.13</v>
      </c>
      <c r="K16" s="198">
        <v>27.142751619188743</v>
      </c>
      <c r="L16" s="198">
        <v>27.15</v>
      </c>
      <c r="M16" s="198">
        <v>27.48</v>
      </c>
      <c r="N16" s="198">
        <v>26.57</v>
      </c>
    </row>
    <row r="17" spans="2:14">
      <c r="B17" s="281" t="s">
        <v>96</v>
      </c>
      <c r="C17" s="379">
        <f>'LV02.04.2026 cost+ Act.'!M32</f>
        <v>27.5</v>
      </c>
      <c r="D17" s="198">
        <v>26.884980208813854</v>
      </c>
      <c r="E17" s="198">
        <v>26.42703409995158</v>
      </c>
      <c r="F17" s="198">
        <v>26.922451612177966</v>
      </c>
      <c r="G17" s="198">
        <v>28.171766388124343</v>
      </c>
      <c r="H17" s="198">
        <v>28.718051204493893</v>
      </c>
      <c r="I17" s="198">
        <v>28.293255747205983</v>
      </c>
      <c r="J17" s="274">
        <v>27.34</v>
      </c>
      <c r="K17" s="198">
        <v>27.941426658140184</v>
      </c>
      <c r="L17" s="198">
        <v>28.85</v>
      </c>
      <c r="M17" s="198">
        <v>28.39</v>
      </c>
      <c r="N17" s="198">
        <v>28.07</v>
      </c>
    </row>
    <row r="18" spans="2:14">
      <c r="B18" s="281" t="s">
        <v>138</v>
      </c>
      <c r="C18" s="379">
        <f>'LV02.04.2026 cost+ Act.'!N32</f>
        <v>24.317285220494917</v>
      </c>
      <c r="D18" s="198">
        <v>24.261657131264741</v>
      </c>
      <c r="E18" s="198">
        <v>23.134131585290842</v>
      </c>
      <c r="F18" s="198">
        <v>24.014660395643787</v>
      </c>
      <c r="G18" s="198">
        <v>25.909621321029086</v>
      </c>
      <c r="H18" s="198">
        <v>25.50199486615945</v>
      </c>
      <c r="I18" s="198">
        <v>24.233086799844745</v>
      </c>
      <c r="J18" s="198">
        <v>24.60333512768921</v>
      </c>
      <c r="K18" s="198">
        <v>26.408333333333335</v>
      </c>
      <c r="L18" s="198">
        <v>26.389147731378852</v>
      </c>
      <c r="M18" s="198">
        <v>25.44</v>
      </c>
      <c r="N18" s="198">
        <v>25.82</v>
      </c>
    </row>
    <row r="20" spans="2:14" ht="49.5">
      <c r="E20" s="285" t="s">
        <v>139</v>
      </c>
      <c r="F20" s="282" t="s">
        <v>140</v>
      </c>
      <c r="G20" s="282" t="s">
        <v>141</v>
      </c>
      <c r="H20" s="282" t="s">
        <v>142</v>
      </c>
      <c r="I20" s="281" t="s">
        <v>143</v>
      </c>
      <c r="J20" s="281" t="s">
        <v>144</v>
      </c>
      <c r="K20" s="284" t="s">
        <v>145</v>
      </c>
      <c r="L20" s="281" t="s">
        <v>146</v>
      </c>
      <c r="M20" s="281" t="s">
        <v>140</v>
      </c>
    </row>
    <row r="21" spans="2:14">
      <c r="B21" s="360" t="s">
        <v>147</v>
      </c>
    </row>
    <row r="22" spans="2:14">
      <c r="B22" s="359" t="s">
        <v>46</v>
      </c>
      <c r="C22" s="278">
        <v>2026</v>
      </c>
      <c r="D22" s="278">
        <v>2025</v>
      </c>
      <c r="E22" s="278">
        <v>2024</v>
      </c>
      <c r="F22" s="279">
        <v>2023</v>
      </c>
      <c r="G22" s="279">
        <v>2022</v>
      </c>
      <c r="H22" s="279">
        <v>2021</v>
      </c>
      <c r="I22" s="278">
        <v>2020</v>
      </c>
      <c r="J22" s="278">
        <v>2019</v>
      </c>
      <c r="K22" s="280">
        <v>2018</v>
      </c>
      <c r="L22" s="278">
        <v>2017</v>
      </c>
      <c r="M22" s="278">
        <v>2016</v>
      </c>
      <c r="N22" s="278">
        <v>2015</v>
      </c>
    </row>
    <row r="23" spans="2:14">
      <c r="B23" s="281" t="s">
        <v>85</v>
      </c>
      <c r="C23" s="277">
        <v>2.9210986833899821</v>
      </c>
      <c r="D23" s="198">
        <v>2.515337647275588</v>
      </c>
      <c r="E23" s="198">
        <v>3.9841767724640524</v>
      </c>
      <c r="F23" s="198">
        <v>3.2305393756636005</v>
      </c>
      <c r="G23" s="198">
        <v>2.8289854162345072</v>
      </c>
      <c r="H23" s="198">
        <v>2.396943571240171</v>
      </c>
      <c r="I23" s="198">
        <v>2.5127110277150133</v>
      </c>
      <c r="J23" s="198">
        <v>2.7280059463485742</v>
      </c>
      <c r="K23" s="198">
        <v>2.6969129852705853</v>
      </c>
      <c r="L23" s="198">
        <v>1.7575173215544821</v>
      </c>
      <c r="M23" s="198">
        <v>2.3450617300407091</v>
      </c>
      <c r="N23" s="198">
        <v>2.6225754594002995</v>
      </c>
    </row>
    <row r="24" spans="2:14">
      <c r="B24" s="281" t="s">
        <v>86</v>
      </c>
      <c r="C24" s="277">
        <f>'LV02.04.2026 cost+ Act.'!C33</f>
        <v>2.95</v>
      </c>
      <c r="D24" s="198">
        <v>2.4836265591422659</v>
      </c>
      <c r="E24" s="198">
        <v>3.9021216952969726</v>
      </c>
      <c r="F24" s="198">
        <v>3.317800010001958</v>
      </c>
      <c r="G24" s="198">
        <v>2.7485421258373388</v>
      </c>
      <c r="H24" s="198">
        <v>2.3849143279910003</v>
      </c>
      <c r="I24" s="198">
        <v>2.4262580689822264</v>
      </c>
      <c r="J24" s="198">
        <v>2.6591785074796608</v>
      </c>
      <c r="K24" s="198">
        <v>2.7929383669183592</v>
      </c>
      <c r="L24" s="198">
        <v>1.706641415090669</v>
      </c>
      <c r="M24" s="198">
        <v>2.2563446848817748</v>
      </c>
      <c r="N24" s="198">
        <v>2.4865812678974812</v>
      </c>
    </row>
    <row r="25" spans="2:14">
      <c r="B25" s="281" t="s">
        <v>87</v>
      </c>
      <c r="C25" s="277">
        <f>'LV02.04.2026 cost+ Act.'!D33</f>
        <v>2.8933836848188021</v>
      </c>
      <c r="D25" s="198">
        <v>2.0868943089205061</v>
      </c>
      <c r="E25" s="198">
        <v>3.7081953594378998</v>
      </c>
      <c r="F25" s="198">
        <v>3.7138849148671835</v>
      </c>
      <c r="G25" s="198">
        <v>2.7082810506390951</v>
      </c>
      <c r="H25" s="198">
        <v>2.3299640074999446</v>
      </c>
      <c r="I25" s="198">
        <v>2.2763664980979792</v>
      </c>
      <c r="J25" s="198">
        <v>2.5430463492056634</v>
      </c>
      <c r="K25" s="198">
        <v>2.958089589124413</v>
      </c>
      <c r="L25" s="198">
        <v>1.6165670310224907</v>
      </c>
      <c r="M25" s="198">
        <v>2.2148607516178593</v>
      </c>
      <c r="N25" s="198">
        <v>2.3369920554504215</v>
      </c>
    </row>
    <row r="26" spans="2:14">
      <c r="B26" s="281" t="s">
        <v>88</v>
      </c>
      <c r="C26" s="277">
        <f>'LV02.04.2026 cost+ Act.'!E33</f>
        <v>3.2285970914822673</v>
      </c>
      <c r="D26" s="198">
        <v>1.9090337637416657</v>
      </c>
      <c r="E26" s="198">
        <v>3.1475714058769384</v>
      </c>
      <c r="F26" s="198">
        <v>3.7531812943788236</v>
      </c>
      <c r="G26" s="198">
        <v>2.9025793135014126</v>
      </c>
      <c r="H26" s="198">
        <v>2.4755762165650963</v>
      </c>
      <c r="I26" s="198">
        <v>2.0372725165179091</v>
      </c>
      <c r="J26" s="198">
        <v>2.4857329036917557</v>
      </c>
      <c r="K26" s="198">
        <v>3.2826206826282252</v>
      </c>
      <c r="L26" s="198">
        <v>1.4814408259370009</v>
      </c>
      <c r="M26" s="198">
        <v>2.1353644387381729</v>
      </c>
      <c r="N26" s="198">
        <v>2.4051347063456143</v>
      </c>
    </row>
    <row r="27" spans="2:14">
      <c r="B27" s="281" t="s">
        <v>89</v>
      </c>
      <c r="C27" s="379">
        <f>'LV02.04.2026 cost+ Act.'!F33</f>
        <v>3.0049999999999999</v>
      </c>
      <c r="D27" s="198">
        <v>1.7086305075229331</v>
      </c>
      <c r="E27" s="198">
        <v>2.5878251825874901</v>
      </c>
      <c r="F27" s="198">
        <v>3.1862869124081064</v>
      </c>
      <c r="G27" s="198">
        <v>2.8314929706473677</v>
      </c>
      <c r="H27" s="198">
        <v>2.2663244384562291</v>
      </c>
      <c r="I27" s="198">
        <v>2.0589457600890024</v>
      </c>
      <c r="J27" s="198">
        <v>2.0472088367505683</v>
      </c>
      <c r="K27" s="198">
        <v>3.0082831857761021</v>
      </c>
      <c r="L27" s="198">
        <v>1.469758752766241</v>
      </c>
      <c r="M27" s="198">
        <v>1.8874036446568696</v>
      </c>
      <c r="N27" s="198">
        <v>2.2677043826767176</v>
      </c>
    </row>
    <row r="28" spans="2:14">
      <c r="B28" s="281" t="s">
        <v>90</v>
      </c>
      <c r="C28" s="379">
        <f>'LV02.04.2026 cost+ Act.'!G33</f>
        <v>3.0014285714285713</v>
      </c>
      <c r="D28" s="198">
        <v>1.7616423224664399</v>
      </c>
      <c r="E28" s="198">
        <v>2.1395365520210414</v>
      </c>
      <c r="F28" s="198">
        <v>2.7686582052138671</v>
      </c>
      <c r="G28" s="198">
        <v>2.8998354811118694</v>
      </c>
      <c r="H28" s="198">
        <v>2.0997120065521222</v>
      </c>
      <c r="I28" s="198">
        <v>1.9367071026922318</v>
      </c>
      <c r="J28" s="198">
        <v>1.9603276074426101</v>
      </c>
      <c r="K28" s="198">
        <v>2.7831103182722012</v>
      </c>
      <c r="L28" s="198">
        <v>1.4530546704199587</v>
      </c>
      <c r="M28" s="198">
        <v>1.7727738077700972</v>
      </c>
      <c r="N28" s="198">
        <v>2.3333356105589562</v>
      </c>
    </row>
    <row r="29" spans="2:14">
      <c r="B29" s="281" t="s">
        <v>91</v>
      </c>
      <c r="C29" s="379">
        <f>'LV02.04.2026 cost+ Act.'!H33</f>
        <v>2.9785714285714282</v>
      </c>
      <c r="D29" s="198">
        <v>1.9924686138046304</v>
      </c>
      <c r="E29" s="198">
        <v>2.2800426392036859</v>
      </c>
      <c r="F29" s="198">
        <v>2.9913695745872699</v>
      </c>
      <c r="G29" s="198">
        <v>2.972833653189344</v>
      </c>
      <c r="H29" s="198">
        <v>2.2225413948626525</v>
      </c>
      <c r="I29" s="198">
        <v>2.0233899176213224</v>
      </c>
      <c r="J29" s="198">
        <v>2.0328452611824748</v>
      </c>
      <c r="K29" s="198">
        <v>2.7763126617385052</v>
      </c>
      <c r="L29" s="198">
        <v>1.5712544671155018</v>
      </c>
      <c r="M29" s="198">
        <v>1.7685838646801153</v>
      </c>
      <c r="N29" s="198">
        <v>2.3649370756096015</v>
      </c>
    </row>
    <row r="30" spans="2:14">
      <c r="B30" s="281" t="s">
        <v>92</v>
      </c>
      <c r="C30" s="379">
        <f>'LV02.04.2026 cost+ Act.'!I33</f>
        <v>3.0085714285714285</v>
      </c>
      <c r="D30" s="198">
        <v>2.1057300493269047</v>
      </c>
      <c r="E30" s="198">
        <v>2.2553393279915555</v>
      </c>
      <c r="F30" s="198">
        <v>2.9003964109715779</v>
      </c>
      <c r="G30" s="198">
        <v>2.9757138460116961</v>
      </c>
      <c r="H30" s="198">
        <v>2.2592082219185481</v>
      </c>
      <c r="I30" s="198">
        <v>2.0236813468549055</v>
      </c>
      <c r="J30" s="198">
        <v>2.0770868078137443</v>
      </c>
      <c r="K30" s="198">
        <v>2.694405184208327</v>
      </c>
      <c r="L30" s="198">
        <v>1.5526732489092674</v>
      </c>
      <c r="M30" s="198">
        <v>1.6862067368076838</v>
      </c>
      <c r="N30" s="198">
        <v>2.2677514132716845</v>
      </c>
    </row>
    <row r="31" spans="2:14">
      <c r="B31" s="281" t="s">
        <v>93</v>
      </c>
      <c r="C31" s="379">
        <f>'LV02.04.2026 cost+ Act.'!J33</f>
        <v>2.9985714285714282</v>
      </c>
      <c r="D31" s="198">
        <v>2.1321624814979083</v>
      </c>
      <c r="E31" s="198">
        <v>2.4102102268180983</v>
      </c>
      <c r="F31" s="198">
        <v>3.0694489921225006</v>
      </c>
      <c r="G31" s="198">
        <v>3.0605590499828454</v>
      </c>
      <c r="H31" s="198">
        <v>2.4908174024114915</v>
      </c>
      <c r="I31" s="198">
        <v>1.9738632956823912</v>
      </c>
      <c r="J31" s="198">
        <v>1.9726166655313286</v>
      </c>
      <c r="K31" s="198">
        <v>2.9078291803631395</v>
      </c>
      <c r="L31" s="198">
        <v>1.8559300760957085</v>
      </c>
      <c r="M31" s="198">
        <v>1.5321458019660581</v>
      </c>
      <c r="N31" s="198">
        <v>2.2959791309422783</v>
      </c>
    </row>
    <row r="32" spans="2:14">
      <c r="B32" s="281" t="s">
        <v>94</v>
      </c>
      <c r="C32" s="379">
        <f>'LV02.04.2026 cost+ Act.'!K33</f>
        <v>3.0628571428571427</v>
      </c>
      <c r="D32" s="198">
        <v>2.2719309964847603</v>
      </c>
      <c r="E32" s="198">
        <v>2.3921655187531004</v>
      </c>
      <c r="F32" s="198">
        <v>3.2552227569021648</v>
      </c>
      <c r="G32" s="198">
        <v>3.0786551704451814</v>
      </c>
      <c r="H32" s="198">
        <v>2.565396048713855</v>
      </c>
      <c r="I32" s="198">
        <v>2.1329830159167402</v>
      </c>
      <c r="J32" s="198">
        <v>2.2519282684627644</v>
      </c>
      <c r="K32" s="198">
        <v>3.0302823868127877</v>
      </c>
      <c r="L32" s="198">
        <v>2.0837522456565511</v>
      </c>
      <c r="M32" s="198">
        <v>1.3423228211723794</v>
      </c>
      <c r="N32" s="198">
        <v>2.3608615806911963</v>
      </c>
    </row>
    <row r="33" spans="2:14">
      <c r="B33" s="281" t="s">
        <v>95</v>
      </c>
      <c r="C33" s="379">
        <f>'LV02.04.2026 cost+ Act.'!L33</f>
        <v>3.1328571428571426</v>
      </c>
      <c r="D33" s="198">
        <v>2.6044363834032422</v>
      </c>
      <c r="E33" s="198">
        <v>2.7203163305767206</v>
      </c>
      <c r="F33" s="198">
        <v>3.8225022371327002</v>
      </c>
      <c r="G33" s="198">
        <v>3.2549138957285586</v>
      </c>
      <c r="H33" s="198">
        <v>2.8182062394826182</v>
      </c>
      <c r="I33" s="198">
        <v>2.3789096395996836</v>
      </c>
      <c r="J33" s="198">
        <v>2.55789763276593</v>
      </c>
      <c r="K33" s="198">
        <v>3.1416662898725578</v>
      </c>
      <c r="L33" s="198">
        <v>2.4760927622385385</v>
      </c>
      <c r="M33" s="198">
        <v>1.7800996286926507</v>
      </c>
      <c r="N33" s="198">
        <v>2.5234369489674506</v>
      </c>
    </row>
    <row r="34" spans="2:14">
      <c r="B34" s="281" t="s">
        <v>96</v>
      </c>
      <c r="C34" s="379">
        <f>'LV02.04.2026 cost+ Act.'!M33</f>
        <v>3.2166666666666668</v>
      </c>
      <c r="D34" s="198">
        <v>2.2719309964847603</v>
      </c>
      <c r="E34" s="198">
        <v>2.5166381516006298</v>
      </c>
      <c r="F34" s="198">
        <v>3.916059845766013</v>
      </c>
      <c r="G34" s="198">
        <v>3.1607159584638569</v>
      </c>
      <c r="H34" s="198">
        <v>2.7679215053473047</v>
      </c>
      <c r="I34" s="198">
        <v>2.475757273335208</v>
      </c>
      <c r="J34" s="274">
        <v>2.5024061276077187</v>
      </c>
      <c r="K34" s="198">
        <v>2.8384839042459489</v>
      </c>
      <c r="L34" s="198">
        <v>2.6095655470120551</v>
      </c>
      <c r="M34" s="198">
        <v>1.7629543030196204</v>
      </c>
      <c r="N34" s="198">
        <v>2.4857576627959461</v>
      </c>
    </row>
    <row r="35" spans="2:14">
      <c r="B35" s="281" t="s">
        <v>138</v>
      </c>
      <c r="C35" s="379">
        <f>'LV02.04.2026 cost+ Act.'!N33</f>
        <v>3.0297179452851202</v>
      </c>
      <c r="D35" s="198">
        <v>2.1560262715479848</v>
      </c>
      <c r="E35" s="198">
        <v>2.7456243973409746</v>
      </c>
      <c r="F35" s="198">
        <v>3.3078484842987281</v>
      </c>
      <c r="G35" s="198">
        <v>2.9542224127076517</v>
      </c>
      <c r="H35" s="198">
        <v>2.41567920579757</v>
      </c>
      <c r="I35" s="198">
        <v>2.1673515493466282</v>
      </c>
      <c r="J35" s="198">
        <v>2.2988835194977555</v>
      </c>
      <c r="K35" s="198">
        <v>2.9087504695290907</v>
      </c>
      <c r="L35" s="198">
        <v>1.8047401197049684</v>
      </c>
      <c r="M35" s="198">
        <v>1.8609757898321961</v>
      </c>
      <c r="N35" s="198">
        <v>2.3840134419184782</v>
      </c>
    </row>
    <row r="38" spans="2:14">
      <c r="B38" s="281" t="s">
        <v>148</v>
      </c>
    </row>
    <row r="39" spans="2:14">
      <c r="B39" s="359" t="s">
        <v>46</v>
      </c>
      <c r="C39" s="278">
        <v>2026</v>
      </c>
      <c r="D39" s="278">
        <v>2025</v>
      </c>
      <c r="E39" s="278">
        <v>2024</v>
      </c>
      <c r="F39" s="279">
        <v>2023</v>
      </c>
      <c r="G39" s="279">
        <v>2022</v>
      </c>
      <c r="H39" s="279">
        <v>2021</v>
      </c>
      <c r="I39" s="278">
        <v>2020</v>
      </c>
      <c r="J39" s="278">
        <v>2019</v>
      </c>
      <c r="K39" s="280">
        <v>2018</v>
      </c>
      <c r="L39" s="278">
        <v>2017</v>
      </c>
      <c r="M39" s="278">
        <v>2016</v>
      </c>
      <c r="N39" s="278">
        <v>2015</v>
      </c>
    </row>
    <row r="40" spans="2:14">
      <c r="B40" s="281" t="s">
        <v>85</v>
      </c>
      <c r="C40" s="277">
        <v>10.63608812853573</v>
      </c>
      <c r="D40" s="198">
        <v>8.9837623090279735</v>
      </c>
      <c r="E40" s="198">
        <v>14.315577715945851</v>
      </c>
      <c r="F40" s="198">
        <v>11.182142291455765</v>
      </c>
      <c r="G40" s="198">
        <v>9.4942432759129414</v>
      </c>
      <c r="H40" s="198">
        <v>8.0026844737384746</v>
      </c>
      <c r="I40" s="198">
        <v>8.9700000000000006</v>
      </c>
      <c r="J40" s="198">
        <v>9.6306469760619713</v>
      </c>
      <c r="K40" s="198">
        <v>9.18558728650593</v>
      </c>
      <c r="L40" s="198">
        <v>6.1318817324265016</v>
      </c>
      <c r="M40" s="198">
        <v>8.2055733364925469</v>
      </c>
      <c r="N40" s="198">
        <v>8.7545334293072159</v>
      </c>
    </row>
    <row r="41" spans="2:14">
      <c r="B41" s="281" t="s">
        <v>86</v>
      </c>
      <c r="C41" s="277">
        <f>'LV02.04.2026 cost+ Act.'!C34</f>
        <v>10.67</v>
      </c>
      <c r="D41" s="198">
        <v>8.7660382617888626</v>
      </c>
      <c r="E41" s="198">
        <v>14.054652726433678</v>
      </c>
      <c r="F41" s="198">
        <v>11.452537141877659</v>
      </c>
      <c r="G41" s="198">
        <v>9.5114890689404614</v>
      </c>
      <c r="H41" s="198">
        <v>7.979416750193943</v>
      </c>
      <c r="I41" s="198">
        <v>8.5646605388907666</v>
      </c>
      <c r="J41" s="198">
        <v>9.5009204253831605</v>
      </c>
      <c r="K41" s="198">
        <v>9.5861258136082288</v>
      </c>
      <c r="L41" s="198">
        <v>5.8854480704256869</v>
      </c>
      <c r="M41" s="198">
        <v>7.7531671237695843</v>
      </c>
      <c r="N41" s="198">
        <v>8.31361268587189</v>
      </c>
    </row>
    <row r="42" spans="2:14">
      <c r="B42" s="281" t="s">
        <v>87</v>
      </c>
      <c r="C42" s="277">
        <f>'LV02.04.2026 cost+ Act.'!D34</f>
        <v>11.377402031768353</v>
      </c>
      <c r="D42" s="198">
        <v>7.8539545699977165</v>
      </c>
      <c r="E42" s="198">
        <v>14.340807074319734</v>
      </c>
      <c r="F42" s="198">
        <v>13.518988225752771</v>
      </c>
      <c r="G42" s="198">
        <v>9.9351515721261308</v>
      </c>
      <c r="H42" s="198">
        <v>8.4638551930054238</v>
      </c>
      <c r="I42" s="198">
        <v>8.7334975485584128</v>
      </c>
      <c r="J42" s="198">
        <v>9.735019283477568</v>
      </c>
      <c r="K42" s="198">
        <v>10.83814884809691</v>
      </c>
      <c r="L42" s="198">
        <v>5.8794964389110538</v>
      </c>
      <c r="M42" s="198">
        <v>7.8255763887021796</v>
      </c>
      <c r="N42" s="198">
        <v>8.5442599380554256</v>
      </c>
    </row>
    <row r="43" spans="2:14">
      <c r="B43" s="281" t="s">
        <v>88</v>
      </c>
      <c r="C43" s="277">
        <f>'LV02.04.2026 cost+ Act.'!E34</f>
        <v>14.525232277278194</v>
      </c>
      <c r="D43" s="198">
        <v>8.1076634011667004</v>
      </c>
      <c r="E43" s="198">
        <v>13.676570094693858</v>
      </c>
      <c r="F43" s="198">
        <v>15.937619228615391</v>
      </c>
      <c r="G43" s="198">
        <v>11.402517249193123</v>
      </c>
      <c r="H43" s="198">
        <v>10.001361714867411</v>
      </c>
      <c r="I43" s="198">
        <v>8.8643722124111779</v>
      </c>
      <c r="J43" s="198">
        <v>10.547871675320685</v>
      </c>
      <c r="K43" s="198">
        <v>12.830074760216496</v>
      </c>
      <c r="L43" s="198">
        <v>5.8329211184527798</v>
      </c>
      <c r="M43" s="198">
        <v>8.4601465331964238</v>
      </c>
      <c r="N43" s="198">
        <v>9.3151919381146957</v>
      </c>
    </row>
    <row r="44" spans="2:14">
      <c r="B44" s="281" t="s">
        <v>89</v>
      </c>
      <c r="C44" s="379">
        <f>'LV02.04.2026 cost+ Act.'!F34</f>
        <v>13.943391223651066</v>
      </c>
      <c r="D44" s="198">
        <v>8.2725715431077074</v>
      </c>
      <c r="E44" s="198">
        <v>13.902553334926415</v>
      </c>
      <c r="F44" s="198">
        <v>15.843569834900254</v>
      </c>
      <c r="G44" s="198">
        <v>12.466413069656552</v>
      </c>
      <c r="H44" s="198">
        <v>10.37625370530138</v>
      </c>
      <c r="I44" s="198">
        <v>9.7133636418563132</v>
      </c>
      <c r="J44" s="198">
        <v>10.045914416705967</v>
      </c>
      <c r="K44" s="198">
        <v>12.454125884472889</v>
      </c>
      <c r="L44" s="198">
        <v>6.1253329731575423</v>
      </c>
      <c r="M44" s="198">
        <v>8.901529292015077</v>
      </c>
      <c r="N44" s="198">
        <v>9.5257508533371844</v>
      </c>
    </row>
    <row r="45" spans="2:14">
      <c r="B45" s="281" t="s">
        <v>90</v>
      </c>
      <c r="C45" s="379">
        <f>'LV02.04.2026 cost+ Act.'!G34</f>
        <v>13.962452234590463</v>
      </c>
      <c r="D45" s="198">
        <v>8.5500333800499089</v>
      </c>
      <c r="E45" s="198">
        <v>12.193143515551073</v>
      </c>
      <c r="F45" s="198">
        <v>14.704625868194748</v>
      </c>
      <c r="G45" s="198">
        <v>12.425975921550373</v>
      </c>
      <c r="H45" s="198">
        <v>9.587019000773493</v>
      </c>
      <c r="I45" s="198">
        <v>9.7972168387281116</v>
      </c>
      <c r="J45" s="198">
        <v>9.2765627905351877</v>
      </c>
      <c r="K45" s="198">
        <v>11.3458814491987</v>
      </c>
      <c r="L45" s="198">
        <v>5.8586964062675158</v>
      </c>
      <c r="M45" s="198">
        <v>8.8202943692132738</v>
      </c>
      <c r="N45" s="198">
        <v>10.0849114229223</v>
      </c>
    </row>
    <row r="46" spans="2:14">
      <c r="B46" s="281" t="s">
        <v>91</v>
      </c>
      <c r="C46" s="379">
        <f>'LV02.04.2026 cost+ Act.'!H34</f>
        <v>13.542038775046278</v>
      </c>
      <c r="D46" s="198">
        <v>8.8182592632605257</v>
      </c>
      <c r="E46" s="198">
        <v>11.35126150924131</v>
      </c>
      <c r="F46" s="198">
        <v>13.536497309395202</v>
      </c>
      <c r="G46" s="198">
        <v>12.406366497832302</v>
      </c>
      <c r="H46" s="198">
        <v>9.2098151439911433</v>
      </c>
      <c r="I46" s="198">
        <v>9.3618435426560715</v>
      </c>
      <c r="J46" s="198">
        <v>8.6915985263337667</v>
      </c>
      <c r="K46" s="198">
        <v>11.14887778225278</v>
      </c>
      <c r="L46" s="198">
        <v>6.1945750044469392</v>
      </c>
      <c r="M46" s="198">
        <v>7.7443349359428844</v>
      </c>
      <c r="N46" s="198">
        <v>10.26048766179103</v>
      </c>
    </row>
    <row r="47" spans="2:14">
      <c r="B47" s="281" t="s">
        <v>92</v>
      </c>
      <c r="C47" s="379">
        <f>'LV02.04.2026 cost+ Act.'!I34</f>
        <v>12.80243161094225</v>
      </c>
      <c r="D47" s="198">
        <v>8.6293209401226747</v>
      </c>
      <c r="E47" s="198">
        <v>9.8179439601777254</v>
      </c>
      <c r="F47" s="198">
        <v>12.330816619637048</v>
      </c>
      <c r="G47" s="198">
        <v>12.018927735289905</v>
      </c>
      <c r="H47" s="198">
        <v>8.9641980790514335</v>
      </c>
      <c r="I47" s="198">
        <v>8.6123898752235384</v>
      </c>
      <c r="J47" s="198">
        <v>8.5110949110221554</v>
      </c>
      <c r="K47" s="198">
        <v>10.608351866755541</v>
      </c>
      <c r="L47" s="198">
        <v>6.1349234848745171</v>
      </c>
      <c r="M47" s="198">
        <v>6.6886556481495676</v>
      </c>
      <c r="N47" s="198">
        <v>9.3958887673108951</v>
      </c>
    </row>
    <row r="48" spans="2:14">
      <c r="B48" s="281" t="s">
        <v>93</v>
      </c>
      <c r="C48" s="379">
        <f>'LV02.04.2026 cost+ Act.'!J34</f>
        <v>12.2870690159808</v>
      </c>
      <c r="D48" s="198">
        <v>8.7649616781331243</v>
      </c>
      <c r="E48" s="198">
        <v>9.8804640527021697</v>
      </c>
      <c r="F48" s="198">
        <v>13.061220794011433</v>
      </c>
      <c r="G48" s="198">
        <v>12.001070477947559</v>
      </c>
      <c r="H48" s="198">
        <v>10.110020755082418</v>
      </c>
      <c r="I48" s="198">
        <v>8.0646904905864929</v>
      </c>
      <c r="J48" s="198">
        <v>8.1564359771701298</v>
      </c>
      <c r="K48" s="198">
        <v>11.02968701506914</v>
      </c>
      <c r="L48" s="198">
        <v>7.1391585610957122</v>
      </c>
      <c r="M48" s="198">
        <v>5.885270629625782</v>
      </c>
      <c r="N48" s="198">
        <v>9.0670316223680683</v>
      </c>
    </row>
    <row r="49" spans="1:14">
      <c r="B49" s="281" t="s">
        <v>94</v>
      </c>
      <c r="C49" s="379">
        <f>'LV02.04.2026 cost+ Act.'!K34</f>
        <v>12.154195011337867</v>
      </c>
      <c r="D49" s="198">
        <v>9.3423812397525197</v>
      </c>
      <c r="E49" s="198">
        <v>9.5955960326578023</v>
      </c>
      <c r="F49" s="198">
        <v>14.167258709530357</v>
      </c>
      <c r="G49" s="198">
        <v>11.915046620948257</v>
      </c>
      <c r="H49" s="198">
        <v>10.224873245953024</v>
      </c>
      <c r="I49" s="198">
        <v>8.5482381169130157</v>
      </c>
      <c r="J49" s="198">
        <v>8.9517902652252808</v>
      </c>
      <c r="K49" s="198">
        <v>11.38930996130496</v>
      </c>
      <c r="L49" s="198">
        <v>8.0728120751212913</v>
      </c>
      <c r="M49" s="198">
        <v>4.9800614050494767</v>
      </c>
      <c r="N49" s="198">
        <v>9.218514567322126</v>
      </c>
    </row>
    <row r="50" spans="1:14">
      <c r="B50" s="281" t="s">
        <v>95</v>
      </c>
      <c r="C50" s="379">
        <f>'LV02.04.2026 cost+ Act.'!L34</f>
        <v>12.190105614230125</v>
      </c>
      <c r="D50" s="198">
        <v>10.297842624619305</v>
      </c>
      <c r="E50" s="198">
        <v>11.11467829065057</v>
      </c>
      <c r="F50" s="198">
        <v>15.837714978584721</v>
      </c>
      <c r="G50" s="198">
        <v>11.752675744055761</v>
      </c>
      <c r="H50" s="198">
        <v>10.579164504074324</v>
      </c>
      <c r="I50" s="198">
        <v>9.106458992963077</v>
      </c>
      <c r="J50" s="198">
        <v>9.8000000000000007</v>
      </c>
      <c r="K50" s="198">
        <v>11.574605014075052</v>
      </c>
      <c r="L50" s="198">
        <v>9.1211029350333082</v>
      </c>
      <c r="M50" s="198">
        <v>6.4783215906618468</v>
      </c>
      <c r="N50" s="198">
        <v>9.4990661769540896</v>
      </c>
    </row>
    <row r="51" spans="1:14">
      <c r="B51" s="281" t="s">
        <v>96</v>
      </c>
      <c r="C51" s="379">
        <f>'LV02.04.2026 cost+ Act.'!M34</f>
        <v>11.696969696969697</v>
      </c>
      <c r="D51" s="198">
        <v>10.10304457516318</v>
      </c>
      <c r="E51" s="198">
        <v>9.5229685710559586</v>
      </c>
      <c r="F51" s="198">
        <v>14.545702977490512</v>
      </c>
      <c r="G51" s="198">
        <v>11.21944543667748</v>
      </c>
      <c r="H51" s="198">
        <v>9.6382637026365199</v>
      </c>
      <c r="I51" s="198">
        <v>8.7503442355858745</v>
      </c>
      <c r="J51" s="274">
        <v>9.15</v>
      </c>
      <c r="K51" s="198">
        <v>10.158693537643728</v>
      </c>
      <c r="L51" s="198">
        <v>9.0443853233365754</v>
      </c>
      <c r="M51" s="198">
        <v>6.2102758402147966</v>
      </c>
      <c r="N51" s="198">
        <v>8.854529634699114</v>
      </c>
    </row>
    <row r="52" spans="1:14">
      <c r="B52" s="281" t="s">
        <v>138</v>
      </c>
      <c r="C52" s="379">
        <f>'LV02.04.2026 cost+ Act.'!N34</f>
        <v>12.459112593422375</v>
      </c>
      <c r="D52" s="198">
        <v>8.8865581599932248</v>
      </c>
      <c r="E52" s="198">
        <v>11.868283826511556</v>
      </c>
      <c r="F52" s="198">
        <v>13.774287996588807</v>
      </c>
      <c r="G52" s="198">
        <v>11.402028521003158</v>
      </c>
      <c r="H52" s="198">
        <v>9.472510752494582</v>
      </c>
      <c r="I52" s="198">
        <v>8.9437700085344218</v>
      </c>
      <c r="J52" s="198">
        <v>9.3437881798006099</v>
      </c>
      <c r="K52" s="198">
        <v>11.015279786940324</v>
      </c>
      <c r="L52" s="198">
        <v>6.8389481088052912</v>
      </c>
      <c r="M52" s="198">
        <v>7.31655540878499</v>
      </c>
      <c r="N52" s="198">
        <v>9.2336583045189773</v>
      </c>
    </row>
    <row r="55" spans="1:14">
      <c r="B55" s="361" t="s">
        <v>152</v>
      </c>
    </row>
    <row r="56" spans="1:14">
      <c r="B56" s="359" t="s">
        <v>46</v>
      </c>
      <c r="C56" s="278">
        <v>2026</v>
      </c>
      <c r="D56" s="278">
        <v>2025</v>
      </c>
      <c r="E56" s="278">
        <v>2024</v>
      </c>
      <c r="F56" s="279">
        <v>2023</v>
      </c>
      <c r="G56" s="279">
        <v>2022</v>
      </c>
      <c r="H56" s="279">
        <v>2021</v>
      </c>
      <c r="I56" s="278">
        <v>2020</v>
      </c>
      <c r="J56" s="278">
        <v>2019</v>
      </c>
      <c r="K56" s="280">
        <v>2018</v>
      </c>
      <c r="L56" s="278">
        <v>2017</v>
      </c>
      <c r="M56" s="278">
        <v>2016</v>
      </c>
      <c r="N56" s="278">
        <v>2015</v>
      </c>
    </row>
    <row r="57" spans="1:14">
      <c r="B57" s="281" t="s">
        <v>85</v>
      </c>
      <c r="C57" s="365">
        <v>10.57</v>
      </c>
      <c r="D57" s="197">
        <v>26.020579400568955</v>
      </c>
      <c r="E57" s="197">
        <v>69.339878476986883</v>
      </c>
      <c r="F57" s="197">
        <v>68.13657383612545</v>
      </c>
      <c r="G57" s="197">
        <v>84.778691075040186</v>
      </c>
      <c r="H57" s="197">
        <v>78.688162979497093</v>
      </c>
      <c r="I57" s="197">
        <v>27.892767814415762</v>
      </c>
      <c r="J57" s="197">
        <v>17.740651098813174</v>
      </c>
      <c r="K57" s="197">
        <v>38.689061965818105</v>
      </c>
      <c r="L57" s="197">
        <v>56.212159177655927</v>
      </c>
      <c r="M57" s="197">
        <v>51.775788387660924</v>
      </c>
      <c r="N57" s="197">
        <v>30.616132510162348</v>
      </c>
    </row>
    <row r="58" spans="1:14">
      <c r="B58" s="281" t="s">
        <v>86</v>
      </c>
      <c r="C58" s="365">
        <v>18.87</v>
      </c>
      <c r="D58" s="197">
        <v>55.853785076746611</v>
      </c>
      <c r="E58" s="197">
        <v>76.470507195462659</v>
      </c>
      <c r="F58" s="197">
        <v>77.618499892775617</v>
      </c>
      <c r="G58" s="197">
        <v>76.378630097930014</v>
      </c>
      <c r="H58" s="197">
        <v>88.42014961409491</v>
      </c>
      <c r="I58" s="197">
        <v>44.647872211550109</v>
      </c>
      <c r="J58" s="197">
        <v>13.512093606548159</v>
      </c>
      <c r="K58" s="197">
        <v>30.841157886469787</v>
      </c>
      <c r="L58" s="197">
        <v>55.636166271307054</v>
      </c>
      <c r="M58" s="197">
        <v>69.529068827395051</v>
      </c>
      <c r="N58" s="197">
        <v>43.364085810709739</v>
      </c>
    </row>
    <row r="59" spans="1:14">
      <c r="B59" s="281" t="s">
        <v>87</v>
      </c>
      <c r="C59" s="496">
        <v>34.32282282793674</v>
      </c>
      <c r="D59" s="197">
        <v>77.309778834562024</v>
      </c>
      <c r="E59" s="197">
        <v>90.977269202500324</v>
      </c>
      <c r="F59" s="197">
        <v>42.815166863743279</v>
      </c>
      <c r="G59" s="197">
        <v>66.558500403898066</v>
      </c>
      <c r="H59" s="197">
        <v>68.837247313960034</v>
      </c>
      <c r="I59" s="197">
        <v>49.85275384326733</v>
      </c>
      <c r="J59" s="197">
        <v>20.375049852091955</v>
      </c>
      <c r="K59" s="197">
        <v>25.044026011021604</v>
      </c>
      <c r="L59" s="197">
        <v>54.191795633636133</v>
      </c>
      <c r="M59" s="197">
        <v>64.139023454067114</v>
      </c>
      <c r="N59" s="197">
        <v>43.314016616828098</v>
      </c>
    </row>
    <row r="60" spans="1:14">
      <c r="B60" s="281" t="s">
        <v>88</v>
      </c>
      <c r="C60" s="365"/>
      <c r="D60" s="197">
        <v>50.708786159250621</v>
      </c>
      <c r="E60" s="197">
        <v>79.435154165673779</v>
      </c>
      <c r="F60" s="197">
        <v>28.970003034976173</v>
      </c>
      <c r="G60" s="197">
        <v>46.698451725341883</v>
      </c>
      <c r="H60" s="197">
        <v>54.076805966625976</v>
      </c>
      <c r="I60" s="197">
        <v>36.568303846244746</v>
      </c>
      <c r="J60" s="197">
        <v>38.078153673146353</v>
      </c>
      <c r="K60" s="197">
        <v>28.504594676672252</v>
      </c>
      <c r="L60" s="197">
        <v>64.272442352506658</v>
      </c>
      <c r="M60" s="197">
        <v>67.972329290733086</v>
      </c>
      <c r="N60" s="197">
        <v>30.604727550791882</v>
      </c>
    </row>
    <row r="61" spans="1:14">
      <c r="B61" s="281" t="s">
        <v>89</v>
      </c>
      <c r="C61" s="365"/>
      <c r="D61" s="197">
        <v>41.506824889792632</v>
      </c>
      <c r="E61" s="197">
        <v>60.068662494423286</v>
      </c>
      <c r="F61" s="197">
        <v>55.569328561169549</v>
      </c>
      <c r="G61" s="197">
        <v>54.294376370316698</v>
      </c>
      <c r="H61" s="197">
        <v>43.386556569533624</v>
      </c>
      <c r="I61" s="197">
        <v>20.911684408979688</v>
      </c>
      <c r="J61" s="197">
        <v>49.346060118849259</v>
      </c>
      <c r="K61" s="197">
        <v>28.219186368485992</v>
      </c>
      <c r="L61" s="197">
        <v>51.031357327209548</v>
      </c>
      <c r="M61" s="197">
        <v>51.087313458333483</v>
      </c>
      <c r="N61" s="197">
        <v>32.204449333796617</v>
      </c>
    </row>
    <row r="62" spans="1:14">
      <c r="B62" s="281" t="s">
        <v>90</v>
      </c>
      <c r="C62" s="365"/>
      <c r="D62" s="197">
        <v>38.361130194553667</v>
      </c>
      <c r="E62" s="197">
        <v>36.977906100705631</v>
      </c>
      <c r="F62" s="197">
        <v>59.221640889256676</v>
      </c>
      <c r="G62" s="197">
        <v>64.590382027370254</v>
      </c>
      <c r="H62" s="197">
        <v>63.639104092198309</v>
      </c>
      <c r="I62" s="197">
        <v>33.892405996447863</v>
      </c>
      <c r="J62" s="197">
        <v>54.738553219539469</v>
      </c>
      <c r="K62" s="197">
        <v>45.64472872921732</v>
      </c>
      <c r="L62" s="197">
        <v>61.42039257152927</v>
      </c>
      <c r="M62" s="197">
        <v>51.373057498867368</v>
      </c>
      <c r="N62" s="197">
        <v>47.401981081991593</v>
      </c>
    </row>
    <row r="63" spans="1:14" ht="20.5" customHeight="1">
      <c r="A63" s="641" t="s">
        <v>153</v>
      </c>
      <c r="B63" s="362" t="s">
        <v>91</v>
      </c>
      <c r="C63" s="365"/>
      <c r="D63" s="197">
        <v>60.948307658575416</v>
      </c>
      <c r="E63" s="197">
        <v>67.050972469292262</v>
      </c>
      <c r="F63" s="197">
        <v>82.238401532228721</v>
      </c>
      <c r="G63" s="197">
        <v>76.948120594235164</v>
      </c>
      <c r="H63" s="197">
        <v>66.976709595820054</v>
      </c>
      <c r="I63" s="197">
        <v>57.391837288566947</v>
      </c>
      <c r="J63" s="197">
        <v>69.677910094013043</v>
      </c>
      <c r="K63" s="197">
        <v>56.669354051329037</v>
      </c>
      <c r="L63" s="197">
        <v>66.673528352626775</v>
      </c>
      <c r="M63" s="197">
        <v>76.611994436989889</v>
      </c>
      <c r="N63" s="197">
        <v>63.850183404055429</v>
      </c>
    </row>
    <row r="64" spans="1:14" ht="20.5" customHeight="1">
      <c r="A64" s="641"/>
      <c r="B64" s="362" t="s">
        <v>92</v>
      </c>
      <c r="C64" s="365"/>
      <c r="D64" s="197">
        <v>75.130332149339154</v>
      </c>
      <c r="E64" s="197">
        <v>100</v>
      </c>
      <c r="F64" s="197">
        <v>87.810125492443163</v>
      </c>
      <c r="G64" s="197">
        <v>75.588569344055443</v>
      </c>
      <c r="H64" s="197">
        <v>57.788023881302827</v>
      </c>
      <c r="I64" s="197">
        <v>84.161735838739645</v>
      </c>
      <c r="J64" s="197">
        <v>73.932596689826298</v>
      </c>
      <c r="K64" s="197">
        <v>57.726615952194607</v>
      </c>
      <c r="L64" s="197">
        <v>69.344304274511899</v>
      </c>
      <c r="M64" s="197">
        <v>82.812147756916048</v>
      </c>
      <c r="N64" s="197">
        <v>92.342806475327151</v>
      </c>
    </row>
    <row r="65" spans="1:14" ht="20.5" customHeight="1">
      <c r="A65" s="641"/>
      <c r="B65" s="362" t="s">
        <v>93</v>
      </c>
      <c r="C65" s="365"/>
      <c r="D65" s="197">
        <v>76.18008447497057</v>
      </c>
      <c r="E65" s="197">
        <v>98.620511529174763</v>
      </c>
      <c r="F65" s="197">
        <v>81.413990282604829</v>
      </c>
      <c r="G65" s="197">
        <v>56.894887970549959</v>
      </c>
      <c r="H65" s="197">
        <v>38.955649022057237</v>
      </c>
      <c r="I65" s="197">
        <v>76.547883224198287</v>
      </c>
      <c r="J65" s="197">
        <v>64.773156280021468</v>
      </c>
      <c r="K65" s="197">
        <v>43.444955944300155</v>
      </c>
      <c r="L65" s="197">
        <v>31.49836657555581</v>
      </c>
      <c r="M65" s="197">
        <v>78.109833424308732</v>
      </c>
      <c r="N65" s="197">
        <v>58.436764352568396</v>
      </c>
    </row>
    <row r="66" spans="1:14">
      <c r="A66" s="288"/>
      <c r="B66" s="281" t="s">
        <v>94</v>
      </c>
      <c r="C66" s="365"/>
      <c r="D66" s="197">
        <v>28.099127741276568</v>
      </c>
      <c r="E66" s="197">
        <v>74.692543753388946</v>
      </c>
      <c r="F66" s="197">
        <v>46.372638351456324</v>
      </c>
      <c r="G66" s="197">
        <v>45.16089072916521</v>
      </c>
      <c r="H66" s="197">
        <v>44.014381416972206</v>
      </c>
      <c r="I66" s="197">
        <v>58.275568491125405</v>
      </c>
      <c r="J66" s="197">
        <v>15.103930906089099</v>
      </c>
      <c r="K66" s="197">
        <v>20.817299671982852</v>
      </c>
      <c r="L66" s="197">
        <v>15.189388317490979</v>
      </c>
      <c r="M66" s="197">
        <v>80.194463570259629</v>
      </c>
      <c r="N66" s="197">
        <v>26.093793683746036</v>
      </c>
    </row>
    <row r="67" spans="1:14">
      <c r="A67" s="288"/>
      <c r="B67" s="281" t="s">
        <v>95</v>
      </c>
      <c r="C67" s="365"/>
      <c r="D67" s="197">
        <v>5.13447284355642</v>
      </c>
      <c r="E67" s="197">
        <v>13.749953644405522</v>
      </c>
      <c r="F67" s="197">
        <v>20.976875669276534</v>
      </c>
      <c r="G67" s="197">
        <v>25.061789536584289</v>
      </c>
      <c r="H67" s="197">
        <v>33.605385821201196</v>
      </c>
      <c r="I67" s="197">
        <v>28.988579610096611</v>
      </c>
      <c r="J67" s="197">
        <v>4.9917289168294667</v>
      </c>
      <c r="K67" s="197">
        <v>3.9289739374126329</v>
      </c>
      <c r="L67" s="197">
        <v>9.1396424372823493</v>
      </c>
      <c r="M67" s="197">
        <v>13.951112632189028</v>
      </c>
      <c r="N67" s="197">
        <v>6.4615484337354685</v>
      </c>
    </row>
    <row r="68" spans="1:14">
      <c r="A68" s="288"/>
      <c r="B68" s="281" t="s">
        <v>96</v>
      </c>
      <c r="C68" s="365"/>
      <c r="D68" s="197">
        <v>13.807588058622159</v>
      </c>
      <c r="E68" s="197">
        <v>26.363887724199163</v>
      </c>
      <c r="F68" s="197">
        <v>48.532556917343733</v>
      </c>
      <c r="G68" s="197">
        <v>52.187976118646354</v>
      </c>
      <c r="H68" s="197">
        <v>61.081343847898886</v>
      </c>
      <c r="I68" s="197">
        <v>58.85584744244052</v>
      </c>
      <c r="J68" s="197">
        <v>15</v>
      </c>
      <c r="K68" s="197">
        <v>16.191194391824226</v>
      </c>
      <c r="L68" s="197">
        <v>53.428834526269611</v>
      </c>
      <c r="M68" s="197">
        <v>61.379570761712579</v>
      </c>
      <c r="N68" s="197">
        <v>38.898932434161146</v>
      </c>
    </row>
    <row r="69" spans="1:14">
      <c r="B69" s="281" t="s">
        <v>138</v>
      </c>
      <c r="C69" s="496">
        <v>20.857395546615354</v>
      </c>
      <c r="D69" s="197">
        <v>46.119353817389815</v>
      </c>
      <c r="E69" s="197">
        <v>65.163790083828673</v>
      </c>
      <c r="F69" s="197">
        <v>58.821455918246613</v>
      </c>
      <c r="G69" s="197">
        <v>59.472794941677108</v>
      </c>
      <c r="H69" s="197">
        <v>56.719008727944711</v>
      </c>
      <c r="I69" s="197">
        <v>47.446591635866234</v>
      </c>
      <c r="J69" s="197">
        <v>36.893716508548174</v>
      </c>
      <c r="K69" s="197">
        <v>33.431492654355893</v>
      </c>
      <c r="L69" s="197">
        <v>48.439675322667725</v>
      </c>
      <c r="M69" s="197">
        <v>62.276777963309705</v>
      </c>
      <c r="N69" s="197">
        <v>44.054150146213189</v>
      </c>
    </row>
  </sheetData>
  <mergeCells count="1">
    <mergeCell ref="A63:A65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99FD-00B2-43B4-A929-9507AE30AC28}">
  <sheetPr>
    <tabColor theme="7" tint="0.59999389629810485"/>
  </sheetPr>
  <dimension ref="B1:V24"/>
  <sheetViews>
    <sheetView showGridLines="0" zoomScale="70" zoomScaleNormal="70" workbookViewId="0">
      <pane xSplit="4" ySplit="6" topLeftCell="E7" activePane="bottomRight" state="frozen"/>
      <selection pane="topRight" activeCell="D1" sqref="D1"/>
      <selection pane="bottomLeft" activeCell="A5" sqref="A5"/>
      <selection pane="bottomRight" activeCell="U26" sqref="U26"/>
    </sheetView>
  </sheetViews>
  <sheetFormatPr defaultColWidth="8.7265625" defaultRowHeight="14.5" outlineLevelRow="1"/>
  <cols>
    <col min="1" max="1" width="2.08984375" style="271" customWidth="1"/>
    <col min="2" max="2" width="36.90625" style="271" bestFit="1" customWidth="1"/>
    <col min="3" max="3" width="1.08984375" style="271" customWidth="1"/>
    <col min="4" max="4" width="9.453125" style="272" customWidth="1"/>
    <col min="5" max="16" width="9.453125" style="271" customWidth="1"/>
    <col min="17" max="17" width="9.6328125" style="293" customWidth="1"/>
    <col min="18" max="18" width="5.453125" style="289" bestFit="1" customWidth="1"/>
    <col min="19" max="19" width="9.90625" style="271" bestFit="1" customWidth="1"/>
    <col min="20" max="20" width="9.90625" style="271" customWidth="1"/>
    <col min="21" max="21" width="17.453125" style="271" bestFit="1" customWidth="1"/>
    <col min="22" max="22" width="16.90625" style="271" bestFit="1" customWidth="1"/>
    <col min="23" max="16384" width="8.7265625" style="271"/>
  </cols>
  <sheetData>
    <row r="1" spans="2:22" outlineLevel="1"/>
    <row r="2" spans="2:22">
      <c r="B2" s="290" t="s">
        <v>98</v>
      </c>
      <c r="E2" s="291">
        <v>27</v>
      </c>
      <c r="F2" s="291">
        <v>28</v>
      </c>
      <c r="G2" s="291">
        <v>31</v>
      </c>
      <c r="H2" s="291">
        <v>24</v>
      </c>
      <c r="I2" s="291">
        <v>31</v>
      </c>
      <c r="J2" s="291">
        <v>30</v>
      </c>
      <c r="K2" s="291">
        <v>30</v>
      </c>
      <c r="L2" s="291">
        <v>31</v>
      </c>
      <c r="M2" s="291">
        <v>31</v>
      </c>
      <c r="N2" s="291">
        <v>31</v>
      </c>
      <c r="O2" s="291">
        <v>30</v>
      </c>
      <c r="P2" s="291">
        <v>26</v>
      </c>
      <c r="Q2" s="271"/>
    </row>
    <row r="3" spans="2:22" outlineLevel="1">
      <c r="B3" s="290" t="s">
        <v>154</v>
      </c>
      <c r="E3" s="292">
        <v>1340</v>
      </c>
      <c r="F3" s="292">
        <v>1390</v>
      </c>
      <c r="G3" s="292">
        <v>1700</v>
      </c>
      <c r="H3" s="292">
        <v>1650</v>
      </c>
      <c r="I3" s="292">
        <v>1650</v>
      </c>
      <c r="J3" s="292">
        <v>1500</v>
      </c>
      <c r="K3" s="292">
        <v>1400</v>
      </c>
      <c r="L3" s="292">
        <v>1400</v>
      </c>
      <c r="M3" s="292">
        <v>1400</v>
      </c>
      <c r="N3" s="292">
        <v>1400</v>
      </c>
      <c r="O3" s="292">
        <v>1400</v>
      </c>
      <c r="P3" s="292">
        <v>1400</v>
      </c>
    </row>
    <row r="4" spans="2:22">
      <c r="E4" s="294" t="s">
        <v>155</v>
      </c>
      <c r="F4" s="294" t="s">
        <v>155</v>
      </c>
      <c r="G4" s="295" t="s">
        <v>122</v>
      </c>
      <c r="H4" s="295" t="s">
        <v>122</v>
      </c>
      <c r="I4" s="295" t="s">
        <v>122</v>
      </c>
      <c r="J4" s="295" t="s">
        <v>122</v>
      </c>
      <c r="K4" s="295" t="s">
        <v>122</v>
      </c>
      <c r="L4" s="295" t="s">
        <v>122</v>
      </c>
      <c r="M4" s="295" t="s">
        <v>122</v>
      </c>
      <c r="N4" s="295" t="s">
        <v>122</v>
      </c>
      <c r="O4" s="295" t="s">
        <v>122</v>
      </c>
      <c r="P4" s="295" t="s">
        <v>122</v>
      </c>
    </row>
    <row r="5" spans="2:22">
      <c r="B5" s="296" t="s">
        <v>157</v>
      </c>
      <c r="C5" s="296"/>
      <c r="D5" s="297"/>
      <c r="E5" s="642" t="s">
        <v>158</v>
      </c>
      <c r="F5" s="643"/>
      <c r="G5" s="643"/>
      <c r="H5" s="642" t="s">
        <v>159</v>
      </c>
      <c r="I5" s="643"/>
      <c r="J5" s="643"/>
      <c r="K5" s="642" t="s">
        <v>160</v>
      </c>
      <c r="L5" s="643"/>
      <c r="M5" s="643"/>
      <c r="N5" s="642" t="s">
        <v>161</v>
      </c>
      <c r="O5" s="643"/>
      <c r="P5" s="643"/>
      <c r="Q5" s="298"/>
    </row>
    <row r="6" spans="2:22" s="305" customFormat="1">
      <c r="B6" s="299" t="s">
        <v>46</v>
      </c>
      <c r="C6" s="299"/>
      <c r="D6" s="299" t="s">
        <v>162</v>
      </c>
      <c r="E6" s="300" t="s">
        <v>85</v>
      </c>
      <c r="F6" s="300" t="s">
        <v>86</v>
      </c>
      <c r="G6" s="300" t="s">
        <v>87</v>
      </c>
      <c r="H6" s="300" t="s">
        <v>88</v>
      </c>
      <c r="I6" s="300" t="s">
        <v>89</v>
      </c>
      <c r="J6" s="300" t="s">
        <v>90</v>
      </c>
      <c r="K6" s="300" t="s">
        <v>91</v>
      </c>
      <c r="L6" s="300" t="s">
        <v>92</v>
      </c>
      <c r="M6" s="300" t="s">
        <v>93</v>
      </c>
      <c r="N6" s="300" t="s">
        <v>94</v>
      </c>
      <c r="O6" s="300" t="s">
        <v>95</v>
      </c>
      <c r="P6" s="300" t="s">
        <v>96</v>
      </c>
      <c r="Q6" s="301" t="s">
        <v>163</v>
      </c>
      <c r="R6" s="302"/>
      <c r="S6" s="303" t="s">
        <v>164</v>
      </c>
      <c r="T6" s="303">
        <v>12.202500000000001</v>
      </c>
      <c r="U6" s="304" t="s">
        <v>195</v>
      </c>
      <c r="V6" s="304" t="s">
        <v>196</v>
      </c>
    </row>
    <row r="7" spans="2:22">
      <c r="B7" s="306" t="s">
        <v>167</v>
      </c>
      <c r="C7" s="306"/>
      <c r="D7" s="307" t="s">
        <v>168</v>
      </c>
      <c r="E7" s="308">
        <f>[64]Daily!AH16</f>
        <v>29398</v>
      </c>
      <c r="F7" s="308">
        <f>[64]Daily!BK16</f>
        <v>34554</v>
      </c>
      <c r="G7" s="350">
        <f>[64]Daily!CQ16</f>
        <v>48100</v>
      </c>
      <c r="H7" s="350">
        <f>[64]Daily!DV16</f>
        <v>30050</v>
      </c>
      <c r="I7" s="350">
        <f>[64]Daily!FB16</f>
        <v>47700</v>
      </c>
      <c r="J7" s="350">
        <f>[64]Daily!GG16</f>
        <v>42300</v>
      </c>
      <c r="K7" s="350">
        <f>[64]Daily!HM16</f>
        <v>41800</v>
      </c>
      <c r="L7" s="350">
        <f>[64]Daily!IS16</f>
        <v>41700</v>
      </c>
      <c r="M7" s="350">
        <f>[64]Daily!JX16</f>
        <v>39700</v>
      </c>
      <c r="N7" s="350">
        <f>[64]Daily!LD16</f>
        <v>38700</v>
      </c>
      <c r="O7" s="350">
        <f>[64]Daily!MI16</f>
        <v>37350</v>
      </c>
      <c r="P7" s="350">
        <f>[64]Daily!NO16</f>
        <v>30600</v>
      </c>
      <c r="Q7" s="309">
        <f>SUM(E7:P7)</f>
        <v>461952</v>
      </c>
      <c r="S7" s="309">
        <v>445200</v>
      </c>
      <c r="T7" s="309">
        <v>443121</v>
      </c>
      <c r="U7" s="310">
        <f>Q7-S7</f>
        <v>16752</v>
      </c>
      <c r="V7" s="310">
        <f>Q7-T7</f>
        <v>18831</v>
      </c>
    </row>
    <row r="8" spans="2:22">
      <c r="B8" s="311" t="s">
        <v>169</v>
      </c>
      <c r="C8" s="311"/>
      <c r="D8" s="312" t="s">
        <v>168</v>
      </c>
      <c r="E8" s="313">
        <f>[64]Daily!AH21</f>
        <v>1088.8148148148148</v>
      </c>
      <c r="F8" s="313">
        <f>[64]Daily!BK21</f>
        <v>1234.0714285714287</v>
      </c>
      <c r="G8" s="313">
        <f>[64]Daily!CQ21</f>
        <v>1551.6129032258063</v>
      </c>
      <c r="H8" s="313">
        <f>[64]Daily!DV21</f>
        <v>1252.0833333333333</v>
      </c>
      <c r="I8" s="313">
        <f>[64]Daily!FB21</f>
        <v>1538.7096774193549</v>
      </c>
      <c r="J8" s="313">
        <f>[64]Daily!GG21</f>
        <v>1410</v>
      </c>
      <c r="K8" s="313">
        <f>[64]Daily!HM21</f>
        <v>1348.3870967741937</v>
      </c>
      <c r="L8" s="313">
        <f>[64]Daily!IS21</f>
        <v>1345.1612903225807</v>
      </c>
      <c r="M8" s="313">
        <f>[64]Daily!JX21</f>
        <v>1323.3333333333333</v>
      </c>
      <c r="N8" s="313">
        <f>[64]Daily!LD21</f>
        <v>1248.3870967741937</v>
      </c>
      <c r="O8" s="313">
        <f>[64]Daily!MI21</f>
        <v>1245</v>
      </c>
      <c r="P8" s="313">
        <f>[64]Daily!NO21</f>
        <v>1176.9230769230769</v>
      </c>
      <c r="Q8" s="314">
        <f>AVERAGE(E8:P8)</f>
        <v>1313.540337624343</v>
      </c>
      <c r="S8" s="314">
        <v>1271.0071017194671</v>
      </c>
      <c r="T8" s="314">
        <v>1264.4249133483006</v>
      </c>
      <c r="U8" s="310">
        <f t="shared" ref="U8:U20" si="0">Q8-S8</f>
        <v>42.533235904875937</v>
      </c>
      <c r="V8" s="310">
        <f t="shared" ref="V8:V20" si="1">Q8-T8</f>
        <v>49.115424276042404</v>
      </c>
    </row>
    <row r="9" spans="2:22">
      <c r="B9" s="315" t="s">
        <v>170</v>
      </c>
      <c r="C9" s="315"/>
      <c r="D9" s="316" t="s">
        <v>171</v>
      </c>
      <c r="E9" s="317">
        <f>[64]Daily!AH20</f>
        <v>10.41</v>
      </c>
      <c r="F9" s="317">
        <f>[64]Daily!BK20</f>
        <v>10.45</v>
      </c>
      <c r="G9" s="317">
        <f>[64]Daily!CQ20</f>
        <v>10.77</v>
      </c>
      <c r="H9" s="317">
        <f>[64]Daily!DV20</f>
        <v>10.130000000000001</v>
      </c>
      <c r="I9" s="317">
        <f>[64]Daily!FB20</f>
        <v>10.74</v>
      </c>
      <c r="J9" s="317">
        <f>[64]Daily!GG20</f>
        <v>10.63</v>
      </c>
      <c r="K9" s="317">
        <f>[64]Daily!HM20</f>
        <v>10.54</v>
      </c>
      <c r="L9" s="317">
        <f>[64]Daily!IS20</f>
        <v>9.81</v>
      </c>
      <c r="M9" s="317">
        <f>[64]Daily!JX20</f>
        <v>9.66</v>
      </c>
      <c r="N9" s="317">
        <f>[64]Daily!LD20</f>
        <v>9.66</v>
      </c>
      <c r="O9" s="317">
        <f>[64]Daily!MI20</f>
        <v>9.81</v>
      </c>
      <c r="P9" s="317">
        <f>[64]Daily!NO20</f>
        <v>9.6300000000000008</v>
      </c>
      <c r="Q9" s="314"/>
      <c r="S9" s="314"/>
      <c r="T9" s="314"/>
      <c r="U9" s="310">
        <f t="shared" si="0"/>
        <v>0</v>
      </c>
      <c r="V9" s="310">
        <f t="shared" si="1"/>
        <v>0</v>
      </c>
    </row>
    <row r="10" spans="2:22">
      <c r="B10" s="318" t="s">
        <v>172</v>
      </c>
      <c r="C10" s="318"/>
      <c r="D10" s="319" t="s">
        <v>168</v>
      </c>
      <c r="E10" s="320">
        <f>[64]Daily!AH24</f>
        <v>2720</v>
      </c>
      <c r="F10" s="320">
        <f>[64]Daily!BK24</f>
        <v>2850</v>
      </c>
      <c r="G10" s="320">
        <f>[64]Daily!CQ24</f>
        <v>2000</v>
      </c>
      <c r="H10" s="320">
        <f>[64]Daily!DV24</f>
        <v>1665</v>
      </c>
      <c r="I10" s="320">
        <f>[64]Daily!FB24</f>
        <v>1500</v>
      </c>
      <c r="J10" s="320">
        <f>[64]Daily!GG24</f>
        <v>1225</v>
      </c>
      <c r="K10" s="320">
        <f>[64]Daily!HM24</f>
        <v>900</v>
      </c>
      <c r="L10" s="320">
        <f>[64]Daily!IS24</f>
        <v>900</v>
      </c>
      <c r="M10" s="320">
        <f>[64]Daily!JX24</f>
        <v>1500</v>
      </c>
      <c r="N10" s="320">
        <f>[64]Daily!LD24</f>
        <v>3000</v>
      </c>
      <c r="O10" s="320">
        <f>[64]Daily!MI24</f>
        <v>3000</v>
      </c>
      <c r="P10" s="320">
        <f>[64]Daily!NO24</f>
        <v>3000</v>
      </c>
      <c r="Q10" s="321">
        <f>SUM(E10:P10)</f>
        <v>24260</v>
      </c>
      <c r="S10" s="321">
        <v>23876</v>
      </c>
      <c r="T10" s="321">
        <v>26990</v>
      </c>
      <c r="U10" s="310">
        <f t="shared" si="0"/>
        <v>384</v>
      </c>
      <c r="V10" s="310">
        <f t="shared" si="1"/>
        <v>-2730</v>
      </c>
    </row>
    <row r="11" spans="2:22">
      <c r="B11" s="322" t="s">
        <v>173</v>
      </c>
      <c r="C11" s="322"/>
      <c r="D11" s="307" t="s">
        <v>168</v>
      </c>
      <c r="E11" s="308">
        <f>[64]Daily!AH99</f>
        <v>5234</v>
      </c>
      <c r="F11" s="308">
        <f>[64]Daily!BK99</f>
        <v>5821</v>
      </c>
      <c r="G11" s="308">
        <f>[64]Daily!CQ99</f>
        <v>6016</v>
      </c>
      <c r="H11" s="308">
        <f>[64]Daily!DV99</f>
        <v>5150</v>
      </c>
      <c r="I11" s="308">
        <f>[64]Daily!FB99</f>
        <v>5343</v>
      </c>
      <c r="J11" s="308">
        <f>[64]Daily!GG99</f>
        <v>5268</v>
      </c>
      <c r="K11" s="308">
        <f>[64]Daily!HM99</f>
        <v>5859</v>
      </c>
      <c r="L11" s="308">
        <f>[64]Daily!IS99</f>
        <v>5572</v>
      </c>
      <c r="M11" s="308">
        <f>[64]Daily!JX99</f>
        <v>5624</v>
      </c>
      <c r="N11" s="308">
        <f>[64]Daily!LD99</f>
        <v>5655</v>
      </c>
      <c r="O11" s="308">
        <f>[64]Daily!MI99</f>
        <v>5453</v>
      </c>
      <c r="P11" s="308">
        <f>[64]Daily!NO99</f>
        <v>5307</v>
      </c>
      <c r="Q11" s="321">
        <f>SUM(E11:P11)</f>
        <v>66302</v>
      </c>
      <c r="S11" s="321">
        <v>66285.5</v>
      </c>
      <c r="T11" s="321">
        <v>64945.277999999998</v>
      </c>
      <c r="U11" s="310">
        <f t="shared" si="0"/>
        <v>16.5</v>
      </c>
      <c r="V11" s="310">
        <f t="shared" si="1"/>
        <v>1356.7220000000016</v>
      </c>
    </row>
    <row r="12" spans="2:22">
      <c r="B12" s="322" t="s">
        <v>174</v>
      </c>
      <c r="C12" s="322"/>
      <c r="D12" s="307" t="s">
        <v>168</v>
      </c>
      <c r="E12" s="308">
        <f>[64]Daily!AH108</f>
        <v>570</v>
      </c>
      <c r="F12" s="308">
        <f>[64]Daily!BK108</f>
        <v>600</v>
      </c>
      <c r="G12" s="308">
        <f>[64]Daily!CQ108</f>
        <v>991</v>
      </c>
      <c r="H12" s="308">
        <f>[64]Daily!DV108</f>
        <v>744</v>
      </c>
      <c r="I12" s="308">
        <f>[64]Daily!FB108</f>
        <v>594</v>
      </c>
      <c r="J12" s="308">
        <f>[64]Daily!GG108</f>
        <v>499</v>
      </c>
      <c r="K12" s="308">
        <f>[64]Daily!HM108</f>
        <v>504</v>
      </c>
      <c r="L12" s="308">
        <f>[64]Daily!IS108</f>
        <v>503</v>
      </c>
      <c r="M12" s="308">
        <f>[64]Daily!JX108</f>
        <v>559</v>
      </c>
      <c r="N12" s="308">
        <f>[64]Daily!LD108</f>
        <v>708</v>
      </c>
      <c r="O12" s="308">
        <f>[64]Daily!MI108</f>
        <v>799</v>
      </c>
      <c r="P12" s="308">
        <f>[64]Daily!NO108</f>
        <v>805</v>
      </c>
      <c r="Q12" s="321">
        <f>SUM(E12:P12)</f>
        <v>7876</v>
      </c>
      <c r="S12" s="321">
        <v>8220.2999999999993</v>
      </c>
      <c r="T12" s="321">
        <v>8015.6579999999985</v>
      </c>
      <c r="U12" s="310">
        <f t="shared" si="0"/>
        <v>-344.29999999999927</v>
      </c>
      <c r="V12" s="310">
        <f t="shared" si="1"/>
        <v>-139.65799999999854</v>
      </c>
    </row>
    <row r="13" spans="2:22">
      <c r="B13" s="323" t="s">
        <v>175</v>
      </c>
      <c r="C13" s="323"/>
      <c r="D13" s="316" t="s">
        <v>168</v>
      </c>
      <c r="E13" s="324">
        <f>E11+E12</f>
        <v>5804</v>
      </c>
      <c r="F13" s="324">
        <f t="shared" ref="F13:P13" si="2">F11+F12</f>
        <v>6421</v>
      </c>
      <c r="G13" s="324">
        <f t="shared" si="2"/>
        <v>7007</v>
      </c>
      <c r="H13" s="324">
        <f>H11+H12</f>
        <v>5894</v>
      </c>
      <c r="I13" s="324">
        <f t="shared" si="2"/>
        <v>5937</v>
      </c>
      <c r="J13" s="324">
        <f t="shared" si="2"/>
        <v>5767</v>
      </c>
      <c r="K13" s="324">
        <f t="shared" si="2"/>
        <v>6363</v>
      </c>
      <c r="L13" s="324">
        <f t="shared" si="2"/>
        <v>6075</v>
      </c>
      <c r="M13" s="324">
        <f t="shared" si="2"/>
        <v>6183</v>
      </c>
      <c r="N13" s="324">
        <f t="shared" si="2"/>
        <v>6363</v>
      </c>
      <c r="O13" s="324">
        <f t="shared" si="2"/>
        <v>6252</v>
      </c>
      <c r="P13" s="324">
        <f t="shared" si="2"/>
        <v>6112</v>
      </c>
      <c r="Q13" s="325">
        <f>SUM(E13:P13)</f>
        <v>74178</v>
      </c>
      <c r="S13" s="325">
        <v>74505.8</v>
      </c>
      <c r="T13" s="325">
        <v>72960.936000000002</v>
      </c>
      <c r="U13" s="310">
        <f t="shared" si="0"/>
        <v>-327.80000000000291</v>
      </c>
      <c r="V13" s="310">
        <f t="shared" si="1"/>
        <v>1217.0639999999985</v>
      </c>
    </row>
    <row r="14" spans="2:22">
      <c r="B14" s="326" t="s">
        <v>176</v>
      </c>
      <c r="C14" s="326"/>
      <c r="D14" s="327" t="s">
        <v>168</v>
      </c>
      <c r="E14" s="328">
        <f>[64]Daily!AH114</f>
        <v>973</v>
      </c>
      <c r="F14" s="328">
        <f>[64]Daily!BK114</f>
        <v>977</v>
      </c>
      <c r="G14" s="328">
        <f>[64]Daily!CQ114</f>
        <v>1070</v>
      </c>
      <c r="H14" s="328">
        <f>[64]Daily!DV114</f>
        <v>1076</v>
      </c>
      <c r="I14" s="328">
        <f>[64]Daily!FB114</f>
        <v>1139</v>
      </c>
      <c r="J14" s="328">
        <f>[64]Daily!GG114</f>
        <v>972</v>
      </c>
      <c r="K14" s="328">
        <f>[64]Daily!HM114</f>
        <v>1009</v>
      </c>
      <c r="L14" s="328">
        <f>[64]Daily!IS114</f>
        <v>1034</v>
      </c>
      <c r="M14" s="328">
        <f>[64]Daily!JX114</f>
        <v>1051</v>
      </c>
      <c r="N14" s="328">
        <f>[64]Daily!LD114</f>
        <v>988</v>
      </c>
      <c r="O14" s="328">
        <f>[64]Daily!MI114</f>
        <v>1036</v>
      </c>
      <c r="P14" s="328">
        <f>[64]Daily!NO114</f>
        <v>1324</v>
      </c>
      <c r="Q14" s="321"/>
      <c r="S14" s="321"/>
      <c r="T14" s="321"/>
      <c r="U14" s="310">
        <f t="shared" si="0"/>
        <v>0</v>
      </c>
      <c r="V14" s="310">
        <f t="shared" si="1"/>
        <v>0</v>
      </c>
    </row>
    <row r="15" spans="2:22">
      <c r="B15" s="329" t="s">
        <v>177</v>
      </c>
      <c r="C15" s="329"/>
      <c r="D15" s="330" t="s">
        <v>168</v>
      </c>
      <c r="E15" s="331">
        <f>[64]Daily!AH146</f>
        <v>2523.9000000000005</v>
      </c>
      <c r="F15" s="331">
        <f>[64]Daily!BK146</f>
        <v>3004.85</v>
      </c>
      <c r="G15" s="331">
        <f>[64]Daily!CQ146</f>
        <v>4735.7174733551747</v>
      </c>
      <c r="H15" s="331">
        <f>[64]Daily!DV146</f>
        <v>1550.7560935041909</v>
      </c>
      <c r="I15" s="331">
        <f>[64]Daily!FB146</f>
        <v>4083.0887724210211</v>
      </c>
      <c r="J15" s="331">
        <f>[64]Daily!GG146</f>
        <v>3510.0059697453253</v>
      </c>
      <c r="K15" s="331">
        <f>[64]Daily!HM146</f>
        <v>3113.5463553142326</v>
      </c>
      <c r="L15" s="331">
        <f>[64]Daily!IS146</f>
        <v>3915.3907110332029</v>
      </c>
      <c r="M15" s="331">
        <f>[64]Daily!JX146</f>
        <v>3620.8961208575106</v>
      </c>
      <c r="N15" s="331">
        <f>[64]Daily!LD146</f>
        <v>3426.5833002266663</v>
      </c>
      <c r="O15" s="331">
        <f>[64]Daily!MI146</f>
        <v>3301.8737330045128</v>
      </c>
      <c r="P15" s="331">
        <f>[64]Daily!NO146</f>
        <v>1706.2177857027725</v>
      </c>
      <c r="Q15" s="321">
        <f t="shared" ref="Q15:Q21" si="3">SUM(E15:P15)</f>
        <v>38492.82631516461</v>
      </c>
      <c r="S15" s="321">
        <v>33406.026879369034</v>
      </c>
      <c r="T15" s="321">
        <v>35527.781856988251</v>
      </c>
      <c r="U15" s="310">
        <f t="shared" si="0"/>
        <v>5086.7994357955758</v>
      </c>
      <c r="V15" s="310">
        <f t="shared" si="1"/>
        <v>2965.0444581763586</v>
      </c>
    </row>
    <row r="16" spans="2:22" s="334" customFormat="1">
      <c r="B16" s="306" t="s">
        <v>178</v>
      </c>
      <c r="C16" s="306"/>
      <c r="D16" s="332" t="s">
        <v>168</v>
      </c>
      <c r="E16" s="333">
        <f>[64]Daily!AH157</f>
        <v>2029.13</v>
      </c>
      <c r="F16" s="333">
        <f>[64]Daily!BK157</f>
        <v>4617.24</v>
      </c>
      <c r="G16" s="333">
        <f>[64]Daily!CQ157</f>
        <v>2987.83</v>
      </c>
      <c r="H16" s="333">
        <f>[64]Daily!DV157</f>
        <v>2160</v>
      </c>
      <c r="I16" s="333">
        <f>[64]Daily!FB157</f>
        <v>3984</v>
      </c>
      <c r="J16" s="333">
        <f>[64]Daily!GG157</f>
        <v>3365</v>
      </c>
      <c r="K16" s="333">
        <f>[64]Daily!HM157</f>
        <v>3078</v>
      </c>
      <c r="L16" s="333">
        <f>[64]Daily!IS157</f>
        <v>3733</v>
      </c>
      <c r="M16" s="333">
        <f>[64]Daily!JX157</f>
        <v>3758</v>
      </c>
      <c r="N16" s="333">
        <f>[64]Daily!LD157</f>
        <v>2878</v>
      </c>
      <c r="O16" s="333">
        <f>[64]Daily!MI157</f>
        <v>2310</v>
      </c>
      <c r="P16" s="333">
        <f>[64]Daily!NO157</f>
        <v>2704</v>
      </c>
      <c r="Q16" s="325">
        <f>SUM(E16:P16)</f>
        <v>37604.199999999997</v>
      </c>
      <c r="R16" s="289"/>
      <c r="S16" s="325">
        <v>36370.339999999997</v>
      </c>
      <c r="T16" s="325">
        <v>37042.351999999999</v>
      </c>
      <c r="U16" s="310">
        <f t="shared" si="0"/>
        <v>1233.8600000000006</v>
      </c>
      <c r="V16" s="310">
        <f t="shared" si="1"/>
        <v>561.84799999999814</v>
      </c>
    </row>
    <row r="17" spans="2:22">
      <c r="B17" s="335" t="s">
        <v>179</v>
      </c>
      <c r="C17" s="335"/>
      <c r="D17" s="307" t="s">
        <v>168</v>
      </c>
      <c r="E17" s="308">
        <f>[64]Daily!AH152</f>
        <v>1094</v>
      </c>
      <c r="F17" s="308">
        <f>[64]Daily!BK152</f>
        <v>2116</v>
      </c>
      <c r="G17" s="308">
        <f>[64]Daily!CQ152</f>
        <v>1222</v>
      </c>
      <c r="H17" s="308">
        <f>[64]Daily!DV152</f>
        <v>1325</v>
      </c>
      <c r="I17" s="308">
        <f>[64]Daily!FB152</f>
        <v>1253</v>
      </c>
      <c r="J17" s="308">
        <f>[64]Daily!GG152</f>
        <v>1314</v>
      </c>
      <c r="K17" s="308">
        <f>[64]Daily!HM152</f>
        <v>1437</v>
      </c>
      <c r="L17" s="308">
        <f>[64]Daily!IS152</f>
        <v>1259</v>
      </c>
      <c r="M17" s="308">
        <f>[64]Daily!JX152</f>
        <v>1380</v>
      </c>
      <c r="N17" s="308">
        <f>[64]Daily!LD152</f>
        <v>1338</v>
      </c>
      <c r="O17" s="308">
        <f>[64]Daily!MI152</f>
        <v>1069</v>
      </c>
      <c r="P17" s="308">
        <f>[64]Daily!NO152</f>
        <v>1302</v>
      </c>
      <c r="Q17" s="321">
        <f t="shared" si="3"/>
        <v>16109</v>
      </c>
      <c r="S17" s="321">
        <v>15676.8</v>
      </c>
      <c r="T17" s="321">
        <v>15195.074999999999</v>
      </c>
      <c r="U17" s="310">
        <f t="shared" si="0"/>
        <v>432.20000000000073</v>
      </c>
      <c r="V17" s="310">
        <f t="shared" si="1"/>
        <v>913.92500000000109</v>
      </c>
    </row>
    <row r="18" spans="2:22">
      <c r="B18" s="335" t="s">
        <v>180</v>
      </c>
      <c r="C18" s="335"/>
      <c r="D18" s="307" t="s">
        <v>168</v>
      </c>
      <c r="E18" s="308">
        <f>[64]Daily!AH153</f>
        <v>189</v>
      </c>
      <c r="F18" s="308">
        <f>[64]Daily!BK153</f>
        <v>197</v>
      </c>
      <c r="G18" s="308">
        <f>[64]Daily!CQ153</f>
        <v>278</v>
      </c>
      <c r="H18" s="308">
        <f>[64]Daily!DV153</f>
        <v>225</v>
      </c>
      <c r="I18" s="308">
        <f>[64]Daily!FB153</f>
        <v>265</v>
      </c>
      <c r="J18" s="308">
        <f>[64]Daily!GG153</f>
        <v>223</v>
      </c>
      <c r="K18" s="308">
        <f>[64]Daily!HM153</f>
        <v>212</v>
      </c>
      <c r="L18" s="308">
        <f>[64]Daily!IS153</f>
        <v>212</v>
      </c>
      <c r="M18" s="308">
        <f>[64]Daily!JX153</f>
        <v>215</v>
      </c>
      <c r="N18" s="308">
        <f>[64]Daily!LD153</f>
        <v>246</v>
      </c>
      <c r="O18" s="308">
        <f>[64]Daily!MI153</f>
        <v>256</v>
      </c>
      <c r="P18" s="308">
        <f>[64]Daily!NO153</f>
        <v>237</v>
      </c>
      <c r="Q18" s="321">
        <f t="shared" si="3"/>
        <v>2755</v>
      </c>
      <c r="S18" s="321">
        <v>2431.58</v>
      </c>
      <c r="T18" s="321">
        <v>2425.5940000000005</v>
      </c>
      <c r="U18" s="310">
        <f t="shared" si="0"/>
        <v>323.42000000000007</v>
      </c>
      <c r="V18" s="310">
        <f t="shared" si="1"/>
        <v>329.40599999999949</v>
      </c>
    </row>
    <row r="19" spans="2:22">
      <c r="B19" s="335" t="s">
        <v>181</v>
      </c>
      <c r="C19" s="335"/>
      <c r="D19" s="307" t="s">
        <v>168</v>
      </c>
      <c r="E19" s="308">
        <f>[64]Daily!AH154</f>
        <v>0</v>
      </c>
      <c r="F19" s="308">
        <f>[64]Daily!BK154</f>
        <v>180</v>
      </c>
      <c r="G19" s="308">
        <f>[64]Daily!CQ154</f>
        <v>50</v>
      </c>
      <c r="H19" s="308">
        <f>[64]Daily!DV154</f>
        <v>330</v>
      </c>
      <c r="I19" s="336">
        <f>[64]Daily!FB154</f>
        <v>480</v>
      </c>
      <c r="J19" s="336">
        <f>[64]Daily!GG154</f>
        <v>270</v>
      </c>
      <c r="K19" s="308">
        <f>[64]Daily!HM154</f>
        <v>320</v>
      </c>
      <c r="L19" s="308">
        <f>[64]Daily!IS154</f>
        <v>490</v>
      </c>
      <c r="M19" s="308">
        <f>[64]Daily!JX154</f>
        <v>370</v>
      </c>
      <c r="N19" s="308">
        <f>[64]Daily!LD154</f>
        <v>320</v>
      </c>
      <c r="O19" s="308">
        <f>[64]Daily!MI154</f>
        <v>320</v>
      </c>
      <c r="P19" s="308">
        <f>[64]Daily!NO154</f>
        <v>300</v>
      </c>
      <c r="Q19" s="321">
        <f t="shared" si="3"/>
        <v>3430</v>
      </c>
      <c r="S19" s="321">
        <v>3100</v>
      </c>
      <c r="T19" s="321">
        <v>3315</v>
      </c>
      <c r="U19" s="310">
        <f t="shared" si="0"/>
        <v>330</v>
      </c>
      <c r="V19" s="310">
        <f t="shared" si="1"/>
        <v>115</v>
      </c>
    </row>
    <row r="20" spans="2:22">
      <c r="B20" s="335" t="s">
        <v>182</v>
      </c>
      <c r="C20" s="335"/>
      <c r="D20" s="307" t="s">
        <v>168</v>
      </c>
      <c r="E20" s="308">
        <f>[64]Daily!AH155</f>
        <v>746.13</v>
      </c>
      <c r="F20" s="308">
        <f>[64]Daily!BK155</f>
        <v>815.24</v>
      </c>
      <c r="G20" s="308">
        <f>[64]Daily!CQ155</f>
        <v>791.82999999999993</v>
      </c>
      <c r="H20" s="308">
        <f>[64]Daily!DV155</f>
        <v>189</v>
      </c>
      <c r="I20" s="308">
        <f>[64]Daily!FB155</f>
        <v>989</v>
      </c>
      <c r="J20" s="308">
        <f>[64]Daily!GG155</f>
        <v>972</v>
      </c>
      <c r="K20" s="308">
        <f>[64]Daily!HM155</f>
        <v>927</v>
      </c>
      <c r="L20" s="308">
        <f>[64]Daily!IS155</f>
        <v>863</v>
      </c>
      <c r="M20" s="308">
        <f>[64]Daily!JX155</f>
        <v>884</v>
      </c>
      <c r="N20" s="308">
        <f>[64]Daily!LD155</f>
        <v>974</v>
      </c>
      <c r="O20" s="308">
        <f>[64]Daily!MI155</f>
        <v>665</v>
      </c>
      <c r="P20" s="308">
        <f>[64]Daily!NO155</f>
        <v>865</v>
      </c>
      <c r="Q20" s="321">
        <f t="shared" si="3"/>
        <v>9681.2000000000007</v>
      </c>
      <c r="S20" s="321">
        <v>9001.9599999999991</v>
      </c>
      <c r="T20" s="321">
        <v>9814.6829999999991</v>
      </c>
      <c r="U20" s="310">
        <f t="shared" si="0"/>
        <v>679.2400000000016</v>
      </c>
      <c r="V20" s="310">
        <f t="shared" si="1"/>
        <v>-133.48299999999836</v>
      </c>
    </row>
    <row r="21" spans="2:22">
      <c r="B21" s="335" t="s">
        <v>183</v>
      </c>
      <c r="C21" s="335"/>
      <c r="D21" s="307" t="s">
        <v>168</v>
      </c>
      <c r="E21" s="308">
        <f>[64]Daily!AH156</f>
        <v>0</v>
      </c>
      <c r="F21" s="308">
        <f>[64]Daily!BK156</f>
        <v>1309</v>
      </c>
      <c r="G21" s="308">
        <f>[64]Daily!CQ156</f>
        <v>646</v>
      </c>
      <c r="H21" s="308">
        <f>[64]Daily!DV156</f>
        <v>91</v>
      </c>
      <c r="I21" s="308">
        <f>[64]Daily!FB156</f>
        <v>997</v>
      </c>
      <c r="J21" s="308">
        <f>[64]Daily!GG156</f>
        <v>586</v>
      </c>
      <c r="K21" s="308">
        <f>[64]Daily!HM156</f>
        <v>182</v>
      </c>
      <c r="L21" s="308">
        <f>[64]Daily!IS156</f>
        <v>909</v>
      </c>
      <c r="M21" s="308">
        <f>[64]Daily!JX156</f>
        <v>909</v>
      </c>
      <c r="N21" s="308">
        <f>[64]Daily!LD156</f>
        <v>0</v>
      </c>
      <c r="O21" s="308">
        <f>[64]Daily!MI156</f>
        <v>0</v>
      </c>
      <c r="P21" s="308">
        <f>[64]Daily!NO156</f>
        <v>0</v>
      </c>
      <c r="Q21" s="321">
        <f t="shared" si="3"/>
        <v>5629</v>
      </c>
      <c r="S21" s="321">
        <v>6160</v>
      </c>
      <c r="T21" s="321">
        <v>6291.9999999999991</v>
      </c>
      <c r="U21" s="310"/>
    </row>
    <row r="22" spans="2:22">
      <c r="B22" s="337" t="s">
        <v>184</v>
      </c>
      <c r="C22" s="338"/>
      <c r="D22" s="319" t="s">
        <v>168</v>
      </c>
      <c r="E22" s="339">
        <f>[64]Daily!AH159</f>
        <v>5015.7700000000004</v>
      </c>
      <c r="F22" s="340">
        <f>[64]Daily!BK159</f>
        <v>2007.4400000000005</v>
      </c>
      <c r="G22" s="340">
        <f>[64]Daily!CQ159</f>
        <v>2725.817473355175</v>
      </c>
      <c r="H22" s="339">
        <f>[64]Daily!DV159</f>
        <v>2116.5735668593661</v>
      </c>
      <c r="I22" s="339">
        <f>[64]Daily!FB159</f>
        <v>2215.6623392803867</v>
      </c>
      <c r="J22" s="339">
        <f>[64]Daily!GG159</f>
        <v>2360.668309025712</v>
      </c>
      <c r="K22" s="339">
        <f>[64]Daily!HM159</f>
        <v>2396.2146643399446</v>
      </c>
      <c r="L22" s="339">
        <f>[64]Daily!IS159</f>
        <v>2578.6053753731476</v>
      </c>
      <c r="M22" s="339">
        <f>[64]Daily!JX159</f>
        <v>2441.5014962306577</v>
      </c>
      <c r="N22" s="339">
        <f>[64]Daily!LD159</f>
        <v>2990.084796457324</v>
      </c>
      <c r="O22" s="339">
        <f>[64]Daily!MI159</f>
        <v>3981.9585294618373</v>
      </c>
      <c r="P22" s="339">
        <f>[64]Daily!NO159</f>
        <v>2984.1763151646101</v>
      </c>
      <c r="Q22" s="341"/>
    </row>
    <row r="23" spans="2:22">
      <c r="B23" s="342" t="s">
        <v>185</v>
      </c>
      <c r="C23" s="343"/>
      <c r="D23" s="344" t="s">
        <v>168</v>
      </c>
      <c r="E23" s="345">
        <f>SUM([64]Daily!AH160:AH161)</f>
        <v>485.46</v>
      </c>
      <c r="F23" s="345">
        <f>SUM([64]Daily!BK160:BK161)</f>
        <v>672.51</v>
      </c>
      <c r="G23" s="345">
        <f>SUM([64]Daily!CQ160:CQ161)</f>
        <v>0</v>
      </c>
      <c r="H23" s="345">
        <f>SUM([64]Daily!DV160:DV161)</f>
        <v>0</v>
      </c>
      <c r="I23" s="345">
        <f>SUM([64]Daily!FB160:FB161)</f>
        <v>0</v>
      </c>
      <c r="J23" s="345">
        <f>SUM([64]Daily!GG160:GG161)</f>
        <v>0</v>
      </c>
      <c r="K23" s="345">
        <f>SUM([64]Daily!HM160:HM161)</f>
        <v>0</v>
      </c>
      <c r="L23" s="345">
        <f>SUM([64]Daily!IS160:IS161)</f>
        <v>0</v>
      </c>
      <c r="M23" s="345">
        <f>SUM([64]Daily!JX160:JX161)</f>
        <v>0</v>
      </c>
      <c r="N23" s="345">
        <f>SUM([64]Daily!LD160:LD161)</f>
        <v>0</v>
      </c>
      <c r="O23" s="345">
        <f>SUM([64]Daily!MI160:MI161)</f>
        <v>0</v>
      </c>
      <c r="P23" s="345">
        <f>SUM([64]Daily!NO160:NO161)</f>
        <v>0</v>
      </c>
    </row>
    <row r="24" spans="2:22">
      <c r="B24" s="346" t="s">
        <v>186</v>
      </c>
      <c r="C24" s="347"/>
      <c r="D24" s="348" t="s">
        <v>168</v>
      </c>
      <c r="E24" s="349">
        <f>[64]Daily!AH164</f>
        <v>3976.8300000000004</v>
      </c>
      <c r="F24" s="349">
        <f>[64]Daily!BK164</f>
        <v>977.93000000000052</v>
      </c>
      <c r="G24" s="349">
        <f>[64]Daily!CQ164</f>
        <v>2725.817473355175</v>
      </c>
      <c r="H24" s="349">
        <f>[64]Daily!DV164</f>
        <v>2116.5735668593661</v>
      </c>
      <c r="I24" s="349">
        <f>[64]Daily!FB164</f>
        <v>2215.6623392803867</v>
      </c>
      <c r="J24" s="349">
        <f>[64]Daily!GG164</f>
        <v>2360.668309025712</v>
      </c>
      <c r="K24" s="349">
        <f>[64]Daily!HM164</f>
        <v>2396.2146643399446</v>
      </c>
      <c r="L24" s="349">
        <f>[64]Daily!IS164</f>
        <v>2578.6053753731476</v>
      </c>
      <c r="M24" s="349">
        <f>[64]Daily!JX164</f>
        <v>2441.5014962306577</v>
      </c>
      <c r="N24" s="349">
        <f>[64]Daily!LD164</f>
        <v>2990.084796457324</v>
      </c>
      <c r="O24" s="349">
        <f>[64]Daily!MI164</f>
        <v>3981.9585294618373</v>
      </c>
      <c r="P24" s="349">
        <f>[64]Daily!NO164</f>
        <v>2984.1763151646101</v>
      </c>
    </row>
  </sheetData>
  <mergeCells count="4">
    <mergeCell ref="E5:G5"/>
    <mergeCell ref="H5:J5"/>
    <mergeCell ref="K5:M5"/>
    <mergeCell ref="N5:P5"/>
  </mergeCells>
  <conditionalFormatting sqref="E22:P22">
    <cfRule type="cellIs" dxfId="5" priority="6" operator="lessThan">
      <formula>0</formula>
    </cfRule>
  </conditionalFormatting>
  <conditionalFormatting sqref="E24:P24">
    <cfRule type="cellIs" dxfId="4" priority="5" operator="lessThan">
      <formula>0</formula>
    </cfRule>
  </conditionalFormatting>
  <conditionalFormatting sqref="U7:U21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V7:V2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DBC1-441B-4FB3-8936-4C5EF6A21DA3}">
  <sheetPr>
    <tabColor rgb="FFFFFF00"/>
  </sheetPr>
  <dimension ref="A1:AJ47"/>
  <sheetViews>
    <sheetView showGridLines="0" zoomScale="30" zoomScaleNormal="30" zoomScaleSheetLayoutView="40" zoomScalePageLayoutView="30" workbookViewId="0">
      <selection activeCell="M15" sqref="M15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198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 s="2"/>
      <c r="N3" s="2"/>
    </row>
    <row r="4" spans="2:14" ht="93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2"/>
      <c r="N4" s="2"/>
    </row>
    <row r="5" spans="2:14" ht="50.25" customHeight="1">
      <c r="B5" s="685"/>
      <c r="C5" s="17" t="s">
        <v>204</v>
      </c>
      <c r="D5" s="18" t="s">
        <v>205</v>
      </c>
      <c r="E5" s="19" t="s">
        <v>206</v>
      </c>
      <c r="F5" s="686"/>
      <c r="G5" s="686"/>
      <c r="H5" s="686"/>
      <c r="I5" s="686"/>
      <c r="J5" s="687"/>
      <c r="K5" s="12"/>
      <c r="L5" s="16"/>
      <c r="M5" s="2"/>
    </row>
    <row r="6" spans="2:14" ht="59.15" customHeight="1">
      <c r="B6" s="21" t="s">
        <v>207</v>
      </c>
      <c r="C6" s="22">
        <v>48250</v>
      </c>
      <c r="D6" s="23">
        <f>E6</f>
        <v>33527.15</v>
      </c>
      <c r="E6" s="24">
        <f>F13</f>
        <v>33527.15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8">
        <v>0.26200000000000001</v>
      </c>
      <c r="D7" s="29">
        <f>E7</f>
        <v>0.25630150489976039</v>
      </c>
      <c r="E7" s="30">
        <f>G13/100</f>
        <v>0.25630150489976039</v>
      </c>
      <c r="F7" s="31"/>
      <c r="G7" s="32"/>
      <c r="H7" s="32"/>
      <c r="I7" s="32"/>
      <c r="J7" s="33"/>
      <c r="K7" s="12"/>
      <c r="L7" s="34"/>
      <c r="M7" s="26" t="s">
        <v>210</v>
      </c>
      <c r="N7" s="27">
        <f>'LV02.04.2026 cost+ Act.'!D9</f>
        <v>33527.15</v>
      </c>
    </row>
    <row r="8" spans="2:14" ht="59.15" customHeight="1">
      <c r="B8" s="35" t="s">
        <v>211</v>
      </c>
      <c r="C8" s="36">
        <v>2.4500000000000002</v>
      </c>
      <c r="D8" s="37">
        <f>E8</f>
        <v>2.8705526714916121</v>
      </c>
      <c r="E8" s="38">
        <f>H13</f>
        <v>2.8705526714916121</v>
      </c>
      <c r="F8" s="31"/>
      <c r="G8" s="32"/>
      <c r="H8" s="32"/>
      <c r="I8" s="32"/>
      <c r="J8" s="33"/>
      <c r="K8" s="12"/>
      <c r="L8" s="34"/>
      <c r="M8" s="39" t="s">
        <v>212</v>
      </c>
      <c r="N8" s="40">
        <v>400</v>
      </c>
    </row>
    <row r="9" spans="2:14" ht="59.15" customHeight="1" thickBot="1">
      <c r="B9" s="35" t="s">
        <v>213</v>
      </c>
      <c r="C9" s="36">
        <v>10.11</v>
      </c>
      <c r="D9" s="42">
        <f>E9</f>
        <v>11.199905644776788</v>
      </c>
      <c r="E9" s="43">
        <f>I13</f>
        <v>11.199905644776788</v>
      </c>
      <c r="F9" s="31"/>
      <c r="G9" s="44"/>
      <c r="H9" s="44"/>
      <c r="I9" s="44"/>
      <c r="J9" s="45"/>
      <c r="K9" s="12"/>
      <c r="L9" s="34"/>
      <c r="M9" s="46"/>
      <c r="N9" s="41"/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0.36984951002396566</v>
      </c>
      <c r="F11" s="56">
        <f>N6*N8</f>
        <v>12400</v>
      </c>
      <c r="G11" s="57">
        <v>25</v>
      </c>
      <c r="H11" s="58">
        <v>2.65</v>
      </c>
      <c r="I11" s="59">
        <f>(H11/G11)*100</f>
        <v>10.6</v>
      </c>
      <c r="J11" s="60">
        <f>H11*F11</f>
        <v>32860</v>
      </c>
      <c r="K11" s="12"/>
      <c r="L11" s="61"/>
      <c r="M11" s="62" t="s">
        <v>221</v>
      </c>
      <c r="N11" s="63">
        <v>2.65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0.6301504899760344</v>
      </c>
      <c r="F12" s="66">
        <f>N7-F11</f>
        <v>21127.15</v>
      </c>
      <c r="G12" s="67">
        <v>26</v>
      </c>
      <c r="H12" s="68">
        <v>3</v>
      </c>
      <c r="I12" s="69">
        <f>(H12/G12)*100</f>
        <v>11.538461538461538</v>
      </c>
      <c r="J12" s="70">
        <f>H12*F12</f>
        <v>63381.450000000004</v>
      </c>
      <c r="K12" s="12"/>
      <c r="L12" s="61"/>
      <c r="M12" s="71" t="s">
        <v>222</v>
      </c>
      <c r="N12" s="72">
        <v>2.95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33527.15</v>
      </c>
      <c r="G13" s="76">
        <f>SUMPRODUCT($E$11:$E$12,G11:G12)</f>
        <v>25.630150489976039</v>
      </c>
      <c r="H13" s="76">
        <f>SUMPRODUCT($E$11:$E$12,H11:H12)</f>
        <v>2.8705526714916121</v>
      </c>
      <c r="I13" s="77">
        <f>(H13/G13)*100</f>
        <v>11.199905644776788</v>
      </c>
      <c r="J13" s="78">
        <f>SUM(J11:J12)</f>
        <v>96241.450000000012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670.54300000000001</v>
      </c>
      <c r="G16" s="99">
        <v>0.2</v>
      </c>
      <c r="H16" s="676">
        <f>G16*F16*1000</f>
        <v>134108.6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2045.15615</v>
      </c>
      <c r="G17" s="99">
        <v>0.03</v>
      </c>
      <c r="H17" s="659">
        <f>G17*F17*1000</f>
        <v>61354.684499999996</v>
      </c>
      <c r="I17" s="660"/>
      <c r="J17" s="661"/>
    </row>
    <row r="18" spans="1:10" s="64" customFormat="1" ht="58.5" customHeight="1">
      <c r="B18" s="662" t="s">
        <v>230</v>
      </c>
      <c r="C18" s="663"/>
      <c r="D18" s="664"/>
      <c r="E18" s="106">
        <v>0.2</v>
      </c>
      <c r="F18" s="107">
        <f>E6*E18</f>
        <v>6705.43</v>
      </c>
      <c r="G18" s="108">
        <v>0.28199999999999997</v>
      </c>
      <c r="H18" s="665">
        <f>G18*F18*1000</f>
        <v>1890931.2599999998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</row>
    <row r="21" spans="1:10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</row>
    <row r="22" spans="1:10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>
        <v>15000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15000</v>
      </c>
      <c r="I26" s="655"/>
      <c r="J26" s="150"/>
    </row>
    <row r="27" spans="1:10" ht="12.65" customHeight="1"/>
    <row r="28" spans="1:10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</row>
    <row r="29" spans="1:10" s="6" customFormat="1" ht="35.5">
      <c r="A29" s="151"/>
      <c r="B29" s="157"/>
      <c r="C29" s="151"/>
      <c r="D29" s="151"/>
      <c r="E29" s="158"/>
      <c r="F29" s="158"/>
      <c r="G29" s="159"/>
      <c r="H29" s="158"/>
      <c r="I29" s="158"/>
      <c r="J29" s="151"/>
    </row>
    <row r="30" spans="1:10" s="6" customFormat="1" ht="35.5">
      <c r="B30" s="152"/>
      <c r="C30" s="9"/>
      <c r="D30" s="9"/>
      <c r="E30" s="9"/>
      <c r="F30" s="10"/>
      <c r="G30" s="9"/>
      <c r="H30" s="11"/>
      <c r="I30" s="9"/>
      <c r="J30" s="9"/>
    </row>
    <row r="31" spans="1:10" s="6" customFormat="1">
      <c r="A31" s="9"/>
      <c r="B31" s="9"/>
      <c r="C31" s="9"/>
      <c r="D31" s="9"/>
      <c r="E31" s="9"/>
      <c r="F31" s="10"/>
      <c r="G31" s="9"/>
      <c r="H31" s="11"/>
      <c r="I31" s="9"/>
      <c r="J31" s="9"/>
    </row>
    <row r="32" spans="1:10" s="6" customFormat="1">
      <c r="A32" s="9"/>
      <c r="B32" s="9"/>
      <c r="C32" s="9"/>
      <c r="D32" s="9"/>
      <c r="E32" s="9"/>
      <c r="F32" s="10"/>
      <c r="G32" s="9"/>
      <c r="H32" s="11"/>
      <c r="I32" s="9"/>
      <c r="J32" s="9"/>
    </row>
    <row r="33" spans="1:10" s="6" customFormat="1">
      <c r="A33" s="9"/>
      <c r="B33" s="9"/>
      <c r="C33" s="9"/>
      <c r="D33" s="9"/>
      <c r="E33" s="9"/>
      <c r="F33" s="10"/>
      <c r="G33" s="9"/>
      <c r="H33" s="11"/>
      <c r="I33" s="9"/>
      <c r="J33" s="9"/>
    </row>
    <row r="34" spans="1:10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</row>
    <row r="35" spans="1:10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</row>
    <row r="36" spans="1:10" s="6" customFormat="1">
      <c r="A36" s="9"/>
      <c r="B36" s="9"/>
      <c r="C36" s="9"/>
      <c r="D36" s="9"/>
      <c r="E36" s="9"/>
      <c r="F36" s="10"/>
      <c r="G36" s="9"/>
      <c r="H36" s="11"/>
      <c r="I36" s="9"/>
      <c r="J36" s="9"/>
    </row>
    <row r="37" spans="1:10" s="6" customFormat="1">
      <c r="A37" s="9"/>
      <c r="B37" s="9"/>
      <c r="C37" s="9"/>
      <c r="D37" s="9"/>
      <c r="E37" s="9"/>
      <c r="F37" s="10"/>
      <c r="G37" s="9"/>
      <c r="H37" s="11"/>
      <c r="I37" s="9"/>
      <c r="J37" s="9"/>
    </row>
    <row r="38" spans="1:10" s="6" customFormat="1">
      <c r="A38" s="9"/>
      <c r="B38" s="9"/>
      <c r="C38" s="9"/>
      <c r="D38" s="9"/>
      <c r="E38" s="9"/>
      <c r="F38" s="10"/>
      <c r="G38" s="9"/>
      <c r="H38" s="11"/>
      <c r="I38" s="9"/>
      <c r="J38" s="9"/>
    </row>
    <row r="42" spans="1:10" s="160" customFormat="1" ht="41">
      <c r="B42" s="161" t="s">
        <v>243</v>
      </c>
      <c r="F42" s="162"/>
      <c r="H42" s="163"/>
    </row>
    <row r="46" spans="1:10" s="6" customFormat="1">
      <c r="B46" s="9"/>
      <c r="C46" s="9"/>
      <c r="D46" s="9"/>
      <c r="E46" s="9"/>
      <c r="F46" s="10"/>
      <c r="G46" s="9"/>
      <c r="H46" s="11"/>
      <c r="I46" s="9"/>
      <c r="J46" s="9"/>
    </row>
    <row r="47" spans="1:10" s="6" customFormat="1">
      <c r="B47" s="9"/>
      <c r="C47" s="9"/>
      <c r="D47" s="9"/>
      <c r="E47" s="9"/>
      <c r="F47" s="10"/>
      <c r="G47" s="9"/>
      <c r="H47" s="11"/>
      <c r="I47" s="9"/>
      <c r="J47" s="9"/>
    </row>
  </sheetData>
  <mergeCells count="25"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9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5987-279F-42FC-B8A0-C3C967069873}">
  <sheetPr>
    <tabColor rgb="FF00FFFF"/>
  </sheetPr>
  <dimension ref="A1:AJ81"/>
  <sheetViews>
    <sheetView showGridLines="0" topLeftCell="E7" zoomScale="40" zoomScaleNormal="40" zoomScaleSheetLayoutView="40" zoomScalePageLayoutView="30" workbookViewId="0">
      <selection activeCell="S7" sqref="S7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198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 s="2"/>
      <c r="N3" s="2"/>
      <c r="O3" s="2"/>
      <c r="P3" s="2"/>
      <c r="Q3" s="387"/>
      <c r="R3" s="2"/>
      <c r="S3" s="2"/>
      <c r="T3" s="2"/>
    </row>
    <row r="4" spans="2:36" ht="93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685"/>
      <c r="C5" s="17" t="s">
        <v>204</v>
      </c>
      <c r="D5" s="18" t="s">
        <v>244</v>
      </c>
      <c r="E5" s="19" t="s">
        <v>206</v>
      </c>
      <c r="F5" s="686"/>
      <c r="G5" s="686"/>
      <c r="H5" s="686"/>
      <c r="I5" s="686"/>
      <c r="J5" s="687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>
        <v>48250</v>
      </c>
      <c r="D6" s="23">
        <f>E6</f>
        <v>48100</v>
      </c>
      <c r="E6" s="24">
        <f>F13</f>
        <v>48100</v>
      </c>
      <c r="F6" s="688" t="s">
        <v>245</v>
      </c>
      <c r="G6" s="689"/>
      <c r="H6" s="689"/>
      <c r="I6" s="689"/>
      <c r="J6" s="690"/>
      <c r="K6" s="12"/>
      <c r="L6" s="25"/>
      <c r="M6" s="26" t="s">
        <v>208</v>
      </c>
      <c r="N6" s="27">
        <v>31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>
        <v>0.26200000000000001</v>
      </c>
      <c r="D7" s="29">
        <v>0.25742203742203701</v>
      </c>
      <c r="E7" s="30">
        <f>G13/100</f>
        <v>0.26841995841995842</v>
      </c>
      <c r="F7" s="31" t="s">
        <v>246</v>
      </c>
      <c r="G7" s="32"/>
      <c r="H7" s="32"/>
      <c r="I7" s="32"/>
      <c r="J7" s="33"/>
      <c r="K7" s="12"/>
      <c r="L7" s="34"/>
      <c r="M7" s="26" t="s">
        <v>210</v>
      </c>
      <c r="N7" s="27">
        <v>48100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>
        <v>2.4500000000000002</v>
      </c>
      <c r="D8" s="37">
        <v>2.90977130977131</v>
      </c>
      <c r="E8" s="38">
        <f>H13</f>
        <v>3.0300623700623701</v>
      </c>
      <c r="F8" s="31" t="s">
        <v>247</v>
      </c>
      <c r="G8" s="32"/>
      <c r="H8" s="32"/>
      <c r="I8" s="32"/>
      <c r="J8" s="33"/>
      <c r="K8" s="12"/>
      <c r="L8" s="34"/>
      <c r="M8" s="39" t="s">
        <v>212</v>
      </c>
      <c r="N8" s="40">
        <v>300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>
        <v>10.11</v>
      </c>
      <c r="D9" s="42">
        <v>11.303505088031015</v>
      </c>
      <c r="E9" s="43">
        <f>I13</f>
        <v>11.288513670513515</v>
      </c>
      <c r="F9" s="31"/>
      <c r="G9" s="44"/>
      <c r="H9" s="44"/>
      <c r="I9" s="44"/>
      <c r="J9" s="45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0.19334719334719336</v>
      </c>
      <c r="F11" s="56">
        <f>N6*N8</f>
        <v>9300</v>
      </c>
      <c r="G11" s="391">
        <v>26.6</v>
      </c>
      <c r="H11" s="392">
        <v>2.78</v>
      </c>
      <c r="I11" s="59">
        <f>(H11/G11)*100</f>
        <v>10.451127819548871</v>
      </c>
      <c r="J11" s="60">
        <f>H11*F11</f>
        <v>25854</v>
      </c>
      <c r="K11" s="12"/>
      <c r="L11" s="61"/>
      <c r="M11" s="62" t="s">
        <v>221</v>
      </c>
      <c r="N11" s="63">
        <v>2.7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0.8066528066528067</v>
      </c>
      <c r="F12" s="66">
        <f>N7-F11</f>
        <v>38800</v>
      </c>
      <c r="G12" s="396">
        <v>26.9</v>
      </c>
      <c r="H12" s="397">
        <v>3.09</v>
      </c>
      <c r="I12" s="69">
        <f>(H12/G12)*100</f>
        <v>11.486988847583643</v>
      </c>
      <c r="J12" s="70">
        <f>H12*F12</f>
        <v>119892</v>
      </c>
      <c r="K12" s="12"/>
      <c r="L12" s="61"/>
      <c r="M12" s="71" t="s">
        <v>222</v>
      </c>
      <c r="N12" s="72">
        <v>3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48100</v>
      </c>
      <c r="G13" s="76">
        <f>SUMPRODUCT($E$11:$E$12,G11:G12)</f>
        <v>26.841995841995843</v>
      </c>
      <c r="H13" s="76">
        <f>SUMPRODUCT($E$11:$E$12,H11:H12)</f>
        <v>3.0300623700623701</v>
      </c>
      <c r="I13" s="77">
        <f>(H13/G13)*100</f>
        <v>11.288513670513515</v>
      </c>
      <c r="J13" s="78">
        <f>SUM(J11:J12)</f>
        <v>145746</v>
      </c>
      <c r="K13" s="12"/>
      <c r="L13" s="79"/>
      <c r="M13" s="79"/>
      <c r="N13" s="79"/>
      <c r="O13" s="79"/>
      <c r="P13" s="79"/>
      <c r="Q13" s="79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962</v>
      </c>
      <c r="G16" s="99">
        <v>0.2</v>
      </c>
      <c r="H16" s="676">
        <f>G16*F16*1000</f>
        <v>192400</v>
      </c>
      <c r="I16" s="677"/>
      <c r="J16" s="678"/>
      <c r="K16" s="12"/>
      <c r="L16" s="100"/>
      <c r="M16" s="101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2934.1</v>
      </c>
      <c r="G17" s="99">
        <v>0.03</v>
      </c>
      <c r="H17" s="659">
        <f>G17*F17*1000</f>
        <v>88023</v>
      </c>
      <c r="I17" s="660"/>
      <c r="J17" s="661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106">
        <v>0.2</v>
      </c>
      <c r="F18" s="107">
        <f>E6*E18</f>
        <v>9620</v>
      </c>
      <c r="G18" s="108">
        <v>0.28199999999999997</v>
      </c>
      <c r="H18" s="665">
        <f>G18*F18*1000</f>
        <v>2712839.9999999995</v>
      </c>
      <c r="I18" s="666"/>
      <c r="J18" s="667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>
        <v>15000</v>
      </c>
      <c r="I23" s="650"/>
      <c r="J23" s="133" t="s">
        <v>239</v>
      </c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  <c r="K24" s="12"/>
      <c r="L24" s="410"/>
    </row>
    <row r="25" spans="1:36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15000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9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C19F-6618-49FD-BEDE-71B249B5F255}">
  <sheetPr>
    <tabColor rgb="FFFFFF00"/>
  </sheetPr>
  <dimension ref="A1:AJ47"/>
  <sheetViews>
    <sheetView showGridLines="0" topLeftCell="A3" zoomScale="30" zoomScaleNormal="30" zoomScaleSheetLayoutView="40" zoomScalePageLayoutView="30" workbookViewId="0">
      <selection activeCell="O15" sqref="O15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248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 s="2"/>
      <c r="N3" s="2"/>
    </row>
    <row r="4" spans="2:14" ht="93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2"/>
      <c r="N4" s="2"/>
    </row>
    <row r="5" spans="2:14" ht="50.25" customHeight="1">
      <c r="B5" s="685"/>
      <c r="C5" s="17" t="s">
        <v>204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</row>
    <row r="6" spans="2:14" ht="59.15" customHeight="1">
      <c r="B6" s="21" t="s">
        <v>207</v>
      </c>
      <c r="C6" s="22"/>
      <c r="D6" s="23"/>
      <c r="E6" s="24">
        <f>F13</f>
        <v>18111.169999999998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24</v>
      </c>
    </row>
    <row r="7" spans="2:14" ht="59.15" customHeight="1">
      <c r="B7" s="21" t="s">
        <v>209</v>
      </c>
      <c r="C7" s="28"/>
      <c r="D7" s="29"/>
      <c r="E7" s="30">
        <f>G13/100</f>
        <v>0.22</v>
      </c>
      <c r="F7" s="31"/>
      <c r="G7" s="32"/>
      <c r="H7" s="32"/>
      <c r="I7" s="32"/>
      <c r="J7" s="33"/>
      <c r="K7" s="12"/>
      <c r="L7" s="34"/>
      <c r="M7" s="26" t="s">
        <v>210</v>
      </c>
      <c r="N7" s="27">
        <f>'LV02.04.2026 cost+ Act.'!E9</f>
        <v>18111.169999999998</v>
      </c>
    </row>
    <row r="8" spans="2:14" ht="59.15" customHeight="1">
      <c r="B8" s="35" t="s">
        <v>211</v>
      </c>
      <c r="C8" s="36"/>
      <c r="D8" s="37"/>
      <c r="E8" s="38">
        <f>H13</f>
        <v>2.870491056072026</v>
      </c>
      <c r="F8" s="31"/>
      <c r="G8" s="32"/>
      <c r="H8" s="32"/>
      <c r="I8" s="32"/>
      <c r="J8" s="33"/>
      <c r="K8" s="12"/>
      <c r="L8" s="34"/>
      <c r="M8" s="39" t="s">
        <v>212</v>
      </c>
      <c r="N8" s="40">
        <v>150</v>
      </c>
    </row>
    <row r="9" spans="2:14" ht="59.15" customHeight="1" thickBot="1">
      <c r="B9" s="35" t="s">
        <v>213</v>
      </c>
      <c r="C9" s="36"/>
      <c r="D9" s="42"/>
      <c r="E9" s="43">
        <f>I13</f>
        <v>13.047686618509211</v>
      </c>
      <c r="F9" s="31"/>
      <c r="G9" s="44"/>
      <c r="H9" s="44"/>
      <c r="I9" s="44"/>
      <c r="J9" s="45"/>
      <c r="K9" s="12"/>
      <c r="L9" s="34"/>
      <c r="M9" s="46"/>
      <c r="N9" s="41"/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0.19877235981993435</v>
      </c>
      <c r="F11" s="56">
        <f>N6*N8</f>
        <v>3600</v>
      </c>
      <c r="G11" s="57">
        <v>22</v>
      </c>
      <c r="H11" s="58">
        <v>2.5499999999999998</v>
      </c>
      <c r="I11" s="59">
        <f>(H11/G11)*100</f>
        <v>11.59090909090909</v>
      </c>
      <c r="J11" s="60">
        <f>H11*F11</f>
        <v>9180</v>
      </c>
      <c r="K11" s="12"/>
      <c r="L11" s="61"/>
      <c r="M11" s="62" t="s">
        <v>221</v>
      </c>
      <c r="N11" s="63">
        <v>2.7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0.80122764018006565</v>
      </c>
      <c r="F12" s="66">
        <f>N7-F11</f>
        <v>14511.169999999998</v>
      </c>
      <c r="G12" s="67">
        <v>22</v>
      </c>
      <c r="H12" s="68">
        <v>2.95</v>
      </c>
      <c r="I12" s="69">
        <f>(H12/G12)*100</f>
        <v>13.40909090909091</v>
      </c>
      <c r="J12" s="70">
        <f>H12*F12</f>
        <v>42807.951499999996</v>
      </c>
      <c r="K12" s="12"/>
      <c r="L12" s="61"/>
      <c r="M12" s="71" t="s">
        <v>222</v>
      </c>
      <c r="N12" s="72">
        <v>3.1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18111.169999999998</v>
      </c>
      <c r="G13" s="76">
        <f>SUMPRODUCT($E$11:$E$12,G11:G12)</f>
        <v>22</v>
      </c>
      <c r="H13" s="76">
        <f>SUMPRODUCT($E$11:$E$12,H11:H12)</f>
        <v>2.870491056072026</v>
      </c>
      <c r="I13" s="77">
        <f>(H13/G13)*100</f>
        <v>13.047686618509211</v>
      </c>
      <c r="J13" s="78">
        <f>SUM(J11:J12)</f>
        <v>51987.951499999996</v>
      </c>
      <c r="K13" s="12"/>
      <c r="L13" s="79"/>
      <c r="M13" s="164"/>
      <c r="N13" s="96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362.22339999999997</v>
      </c>
      <c r="G16" s="99">
        <v>0.2</v>
      </c>
      <c r="H16" s="676">
        <f>G16*F16*1000</f>
        <v>72444.679999999993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1104.7813699999999</v>
      </c>
      <c r="G17" s="99">
        <v>0.03</v>
      </c>
      <c r="H17" s="659">
        <f>G17*F17*1000</f>
        <v>33143.441099999996</v>
      </c>
      <c r="I17" s="660"/>
      <c r="J17" s="661"/>
    </row>
    <row r="18" spans="1:10" s="64" customFormat="1" ht="58.5" customHeight="1">
      <c r="B18" s="662" t="s">
        <v>230</v>
      </c>
      <c r="C18" s="663"/>
      <c r="D18" s="664"/>
      <c r="E18" s="106">
        <v>0.2</v>
      </c>
      <c r="F18" s="107">
        <f>E6*E18</f>
        <v>3622.2339999999999</v>
      </c>
      <c r="G18" s="108">
        <v>0.28199999999999997</v>
      </c>
      <c r="H18" s="665">
        <f>G18*F18*1000</f>
        <v>1021469.9879999998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</row>
    <row r="21" spans="1:10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</row>
    <row r="22" spans="1:10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>
        <v>15000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15000</v>
      </c>
      <c r="I26" s="655"/>
      <c r="J26" s="150"/>
    </row>
    <row r="27" spans="1:10" ht="12.65" customHeight="1"/>
    <row r="28" spans="1:10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</row>
    <row r="29" spans="1:10" s="6" customFormat="1" ht="35.5">
      <c r="A29" s="151"/>
      <c r="B29" s="157"/>
      <c r="C29" s="151"/>
      <c r="D29" s="151"/>
      <c r="E29" s="158"/>
      <c r="F29" s="158"/>
      <c r="G29" s="159"/>
      <c r="H29" s="158"/>
      <c r="I29" s="158"/>
      <c r="J29" s="151"/>
    </row>
    <row r="30" spans="1:10" s="6" customFormat="1" ht="35.5">
      <c r="B30" s="152"/>
      <c r="C30" s="9"/>
      <c r="D30" s="9"/>
      <c r="E30" s="9"/>
      <c r="F30" s="10"/>
      <c r="G30" s="9"/>
      <c r="H30" s="11"/>
      <c r="I30" s="9"/>
      <c r="J30" s="9"/>
    </row>
    <row r="31" spans="1:10" s="6" customFormat="1">
      <c r="A31" s="9"/>
      <c r="B31" s="9"/>
      <c r="C31" s="9"/>
      <c r="D31" s="9"/>
      <c r="E31" s="9"/>
      <c r="F31" s="10"/>
      <c r="G31" s="9"/>
      <c r="H31" s="11"/>
      <c r="I31" s="9"/>
      <c r="J31" s="9"/>
    </row>
    <row r="32" spans="1:10" s="6" customFormat="1">
      <c r="A32" s="9"/>
      <c r="B32" s="9"/>
      <c r="C32" s="9"/>
      <c r="D32" s="9"/>
      <c r="E32" s="9"/>
      <c r="F32" s="10"/>
      <c r="G32" s="9"/>
      <c r="H32" s="11"/>
      <c r="I32" s="9"/>
      <c r="J32" s="9"/>
    </row>
    <row r="33" spans="1:10" s="6" customFormat="1">
      <c r="A33" s="9"/>
      <c r="B33" s="9"/>
      <c r="C33" s="9"/>
      <c r="D33" s="9"/>
      <c r="E33" s="9"/>
      <c r="F33" s="10"/>
      <c r="G33" s="9"/>
      <c r="H33" s="11"/>
      <c r="I33" s="9"/>
      <c r="J33" s="9"/>
    </row>
    <row r="34" spans="1:10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</row>
    <row r="35" spans="1:10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</row>
    <row r="36" spans="1:10" s="6" customFormat="1">
      <c r="A36" s="9"/>
      <c r="B36" s="9"/>
      <c r="C36" s="9"/>
      <c r="D36" s="9"/>
      <c r="E36" s="9"/>
      <c r="F36" s="10"/>
      <c r="G36" s="9"/>
      <c r="H36" s="11"/>
      <c r="I36" s="9"/>
      <c r="J36" s="9"/>
    </row>
    <row r="37" spans="1:10" s="6" customFormat="1">
      <c r="A37" s="9"/>
      <c r="B37" s="9"/>
      <c r="C37" s="9"/>
      <c r="D37" s="9"/>
      <c r="E37" s="9"/>
      <c r="F37" s="10"/>
      <c r="G37" s="9"/>
      <c r="H37" s="11"/>
      <c r="I37" s="9"/>
      <c r="J37" s="9"/>
    </row>
    <row r="38" spans="1:10" s="6" customFormat="1">
      <c r="A38" s="9"/>
      <c r="B38" s="9"/>
      <c r="C38" s="9"/>
      <c r="D38" s="9"/>
      <c r="E38" s="9"/>
      <c r="F38" s="10"/>
      <c r="G38" s="9"/>
      <c r="H38" s="11"/>
      <c r="I38" s="9"/>
      <c r="J38" s="9"/>
    </row>
    <row r="42" spans="1:10" s="160" customFormat="1" ht="41">
      <c r="B42" s="161" t="s">
        <v>243</v>
      </c>
      <c r="F42" s="162"/>
      <c r="H42" s="163"/>
    </row>
    <row r="46" spans="1:10" s="6" customFormat="1">
      <c r="B46" s="9"/>
      <c r="C46" s="9"/>
      <c r="D46" s="9"/>
      <c r="E46" s="9"/>
      <c r="F46" s="10"/>
      <c r="G46" s="9"/>
      <c r="H46" s="11"/>
      <c r="I46" s="9"/>
      <c r="J46" s="9"/>
    </row>
    <row r="47" spans="1:10" s="6" customFormat="1">
      <c r="B47" s="9"/>
      <c r="C47" s="9"/>
      <c r="D47" s="9"/>
      <c r="E47" s="9"/>
      <c r="F47" s="10"/>
      <c r="G47" s="9"/>
      <c r="H47" s="11"/>
      <c r="I47" s="9"/>
      <c r="J47" s="9"/>
    </row>
  </sheetData>
  <mergeCells count="25"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9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89FB-FB74-4770-88F2-4EA3FC2A8C2D}">
  <sheetPr>
    <tabColor rgb="FFFF99FF"/>
  </sheetPr>
  <dimension ref="A1:AJ81"/>
  <sheetViews>
    <sheetView showGridLines="0" topLeftCell="A4" zoomScale="30" zoomScaleNormal="30" zoomScaleSheetLayoutView="40" zoomScalePageLayoutView="30" workbookViewId="0">
      <selection activeCell="Q16" sqref="Q16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248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387"/>
      <c r="R3" s="2"/>
      <c r="S3" s="2"/>
      <c r="T3" s="2"/>
    </row>
    <row r="4" spans="2:36" ht="93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704"/>
      <c r="C5" s="416" t="s">
        <v>204</v>
      </c>
      <c r="D5" s="417" t="s">
        <v>249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>
        <v>39135</v>
      </c>
      <c r="D6" s="23">
        <v>30050</v>
      </c>
      <c r="E6" s="24">
        <f>F13</f>
        <v>29500</v>
      </c>
      <c r="F6" s="707" t="s">
        <v>250</v>
      </c>
      <c r="G6" s="708"/>
      <c r="H6" s="708"/>
      <c r="I6" s="708"/>
      <c r="J6" s="709"/>
      <c r="K6" s="12"/>
      <c r="L6" s="25"/>
      <c r="M6" s="26" t="s">
        <v>208</v>
      </c>
      <c r="N6" s="27">
        <v>24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>
        <v>0.24199999999999999</v>
      </c>
      <c r="D7" s="29">
        <v>0.22</v>
      </c>
      <c r="E7" s="30">
        <f>G13/100</f>
        <v>0.21969491525423732</v>
      </c>
      <c r="F7" s="710"/>
      <c r="G7" s="711"/>
      <c r="H7" s="711"/>
      <c r="I7" s="711"/>
      <c r="J7" s="712"/>
      <c r="K7" s="12"/>
      <c r="L7" s="34"/>
      <c r="M7" s="26" t="s">
        <v>210</v>
      </c>
      <c r="N7" s="27">
        <v>29500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>
        <v>2.5099999999999998</v>
      </c>
      <c r="D8" s="37">
        <v>2.9020798668885193</v>
      </c>
      <c r="E8" s="38">
        <f>H13</f>
        <v>3.0755932203389831</v>
      </c>
      <c r="F8" s="710"/>
      <c r="G8" s="711"/>
      <c r="H8" s="711"/>
      <c r="I8" s="711"/>
      <c r="J8" s="712"/>
      <c r="K8" s="12"/>
      <c r="L8" s="34"/>
      <c r="M8" s="39" t="s">
        <v>212</v>
      </c>
      <c r="N8" s="40">
        <v>75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>
        <v>10.37190082644628</v>
      </c>
      <c r="D9" s="42">
        <v>13.191272122220543</v>
      </c>
      <c r="E9" s="43">
        <f>I13</f>
        <v>13.999382811294552</v>
      </c>
      <c r="F9" s="713"/>
      <c r="G9" s="714"/>
      <c r="H9" s="714"/>
      <c r="I9" s="714"/>
      <c r="J9" s="715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6.1016949152542375E-2</v>
      </c>
      <c r="F11" s="56">
        <f>N6*N8</f>
        <v>1800</v>
      </c>
      <c r="G11" s="57">
        <v>21.5</v>
      </c>
      <c r="H11" s="58">
        <v>2.7</v>
      </c>
      <c r="I11" s="59">
        <f>(H11/G11)*100</f>
        <v>12.558139534883722</v>
      </c>
      <c r="J11" s="60">
        <f>H11*F11</f>
        <v>4860</v>
      </c>
      <c r="K11" s="12"/>
      <c r="L11" s="61"/>
      <c r="M11" s="62" t="s">
        <v>221</v>
      </c>
      <c r="N11" s="63">
        <v>2.85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0.93898305084745759</v>
      </c>
      <c r="F12" s="66">
        <f>N7-F11</f>
        <v>27700</v>
      </c>
      <c r="G12" s="67">
        <v>22</v>
      </c>
      <c r="H12" s="68">
        <v>3.1</v>
      </c>
      <c r="I12" s="69">
        <f>(H12/G12)*100</f>
        <v>14.09090909090909</v>
      </c>
      <c r="J12" s="70">
        <f>H12*F12</f>
        <v>85870</v>
      </c>
      <c r="K12" s="12"/>
      <c r="L12" s="61"/>
      <c r="M12" s="71" t="s">
        <v>222</v>
      </c>
      <c r="N12" s="72">
        <v>3.25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29500</v>
      </c>
      <c r="G13" s="76">
        <f>SUMPRODUCT($E$11:$E$12,G11:G12)</f>
        <v>21.969491525423731</v>
      </c>
      <c r="H13" s="76">
        <f>SUMPRODUCT($E$11:$E$12,H11:H12)</f>
        <v>3.0755932203389831</v>
      </c>
      <c r="I13" s="489">
        <f>(H13/G13)*100</f>
        <v>13.999382811294552</v>
      </c>
      <c r="J13" s="78">
        <f>SUM(J11:J12)</f>
        <v>90730</v>
      </c>
      <c r="K13" s="12"/>
      <c r="L13" s="79"/>
      <c r="M13" s="164"/>
      <c r="N13" s="96"/>
      <c r="O13" s="165"/>
      <c r="P13" s="164"/>
      <c r="Q13" s="96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419"/>
      <c r="F16" s="420"/>
      <c r="G16" s="99">
        <v>0.25</v>
      </c>
      <c r="H16" s="700"/>
      <c r="I16" s="701"/>
      <c r="J16" s="702"/>
      <c r="K16" s="12"/>
      <c r="L16" s="100"/>
      <c r="M16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422"/>
      <c r="F18" s="423"/>
      <c r="G18" s="108">
        <v>0.35199999999999998</v>
      </c>
      <c r="H18" s="719"/>
      <c r="I18" s="720"/>
      <c r="J18" s="721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</row>
    <row r="25" spans="1:36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8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2367-579F-4EF5-BEBF-8BDF444A5147}">
  <sheetPr>
    <tabColor rgb="FFFFFF00"/>
  </sheetPr>
  <dimension ref="A1:AJ47"/>
  <sheetViews>
    <sheetView showGridLines="0" zoomScale="30" zoomScaleNormal="30" zoomScaleSheetLayoutView="40" zoomScalePageLayoutView="30" workbookViewId="0">
      <selection activeCell="Q11" sqref="Q11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251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 s="2"/>
      <c r="N3" s="2"/>
    </row>
    <row r="4" spans="2:14" ht="93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2"/>
      <c r="N4" s="2"/>
    </row>
    <row r="5" spans="2:14" ht="50.25" customHeight="1">
      <c r="B5" s="685"/>
      <c r="C5" s="17" t="s">
        <v>204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</row>
    <row r="6" spans="2:14" ht="59.15" customHeight="1">
      <c r="B6" s="21" t="s">
        <v>207</v>
      </c>
      <c r="C6" s="22"/>
      <c r="D6" s="23"/>
      <c r="E6" s="24">
        <f>F13</f>
        <v>39250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8"/>
      <c r="D7" s="29"/>
      <c r="E7" s="30">
        <f>G13/100</f>
        <v>0.20421019108280256</v>
      </c>
      <c r="F7" s="31"/>
      <c r="G7" s="32"/>
      <c r="H7" s="32"/>
      <c r="I7" s="32"/>
      <c r="J7" s="33"/>
      <c r="K7" s="12"/>
      <c r="L7" s="34"/>
      <c r="M7" s="26" t="s">
        <v>210</v>
      </c>
      <c r="N7" s="27">
        <f>'LV02.04.2026 cost+ Act.'!F9</f>
        <v>39250</v>
      </c>
    </row>
    <row r="8" spans="2:14" ht="59.15" customHeight="1">
      <c r="B8" s="35" t="s">
        <v>211</v>
      </c>
      <c r="C8" s="36"/>
      <c r="D8" s="37"/>
      <c r="E8" s="38">
        <f>H13</f>
        <v>2.8078662420382168</v>
      </c>
      <c r="F8" s="31"/>
      <c r="G8" s="32"/>
      <c r="H8" s="32"/>
      <c r="I8" s="32"/>
      <c r="J8" s="33"/>
      <c r="K8" s="12"/>
      <c r="L8" s="34"/>
      <c r="M8" s="39" t="s">
        <v>212</v>
      </c>
      <c r="N8" s="40">
        <v>200</v>
      </c>
    </row>
    <row r="9" spans="2:14" ht="59.15" customHeight="1" thickBot="1">
      <c r="B9" s="35" t="s">
        <v>213</v>
      </c>
      <c r="C9" s="36"/>
      <c r="D9" s="42"/>
      <c r="E9" s="43">
        <f>I13</f>
        <v>13.749883035463647</v>
      </c>
      <c r="F9" s="31"/>
      <c r="G9" s="44"/>
      <c r="H9" s="44"/>
      <c r="I9" s="44"/>
      <c r="J9" s="45"/>
      <c r="K9" s="12"/>
      <c r="L9" s="34"/>
      <c r="M9" s="46"/>
      <c r="N9" s="41"/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0.15796178343949044</v>
      </c>
      <c r="F11" s="56">
        <f>N6*N8</f>
        <v>6200</v>
      </c>
      <c r="G11" s="57">
        <v>20</v>
      </c>
      <c r="H11" s="58">
        <v>2.4500000000000002</v>
      </c>
      <c r="I11" s="59">
        <f>(H11/G11)*100</f>
        <v>12.250000000000002</v>
      </c>
      <c r="J11" s="60">
        <f>H11*F11</f>
        <v>15190.000000000002</v>
      </c>
      <c r="K11" s="12"/>
      <c r="L11" s="61"/>
      <c r="M11" s="62" t="s">
        <v>221</v>
      </c>
      <c r="N11" s="63">
        <v>2.7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0.84203821656050959</v>
      </c>
      <c r="F12" s="66">
        <f>N7-F11</f>
        <v>33050</v>
      </c>
      <c r="G12" s="67">
        <v>20.5</v>
      </c>
      <c r="H12" s="68">
        <v>2.875</v>
      </c>
      <c r="I12" s="69">
        <f>(H12/G12)*100</f>
        <v>14.02439024390244</v>
      </c>
      <c r="J12" s="70">
        <f>H12*F12</f>
        <v>95018.75</v>
      </c>
      <c r="K12" s="12"/>
      <c r="L12" s="61"/>
      <c r="M12" s="71" t="s">
        <v>222</v>
      </c>
      <c r="N12" s="72">
        <v>3.1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39250</v>
      </c>
      <c r="G13" s="76">
        <f>SUMPRODUCT($E$11:$E$12,G11:G12)</f>
        <v>20.421019108280255</v>
      </c>
      <c r="H13" s="76">
        <f>SUMPRODUCT($E$11:$E$12,H11:H12)</f>
        <v>2.8078662420382168</v>
      </c>
      <c r="I13" s="77">
        <f>(H13/G13)*100</f>
        <v>13.749883035463647</v>
      </c>
      <c r="J13" s="78">
        <f>SUM(J11:J12)</f>
        <v>110208.75</v>
      </c>
      <c r="K13" s="12"/>
      <c r="L13" s="79"/>
      <c r="M13" s="164"/>
      <c r="N13" s="96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785</v>
      </c>
      <c r="G16" s="99">
        <v>0.2</v>
      </c>
      <c r="H16" s="676">
        <f>G16*F16*1000</f>
        <v>157000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2394.25</v>
      </c>
      <c r="G17" s="99">
        <v>0.03</v>
      </c>
      <c r="H17" s="659">
        <f>G17*F17*1000</f>
        <v>71827.5</v>
      </c>
      <c r="I17" s="660"/>
      <c r="J17" s="661"/>
    </row>
    <row r="18" spans="1:10" s="64" customFormat="1" ht="58.5" customHeight="1">
      <c r="B18" s="662" t="s">
        <v>230</v>
      </c>
      <c r="C18" s="663"/>
      <c r="D18" s="664"/>
      <c r="E18" s="106">
        <v>0.2</v>
      </c>
      <c r="F18" s="107">
        <f>E6*E18</f>
        <v>7850</v>
      </c>
      <c r="G18" s="108">
        <v>0.28199999999999997</v>
      </c>
      <c r="H18" s="665">
        <f>G18*F18*1000</f>
        <v>2213700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</row>
    <row r="21" spans="1:10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</row>
    <row r="22" spans="1:10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>
        <v>15000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15000</v>
      </c>
      <c r="I26" s="655"/>
      <c r="J26" s="150"/>
    </row>
    <row r="27" spans="1:10" ht="12.65" customHeight="1"/>
    <row r="28" spans="1:10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</row>
    <row r="29" spans="1:10" s="6" customFormat="1" ht="35.5">
      <c r="A29" s="151"/>
      <c r="B29" s="157"/>
      <c r="C29" s="151"/>
      <c r="D29" s="151"/>
      <c r="E29" s="158"/>
      <c r="F29" s="158"/>
      <c r="G29" s="159"/>
      <c r="H29" s="158"/>
      <c r="I29" s="158"/>
      <c r="J29" s="151"/>
    </row>
    <row r="30" spans="1:10" s="6" customFormat="1" ht="35.5">
      <c r="B30" s="152"/>
      <c r="C30" s="9"/>
      <c r="D30" s="9"/>
      <c r="E30" s="9"/>
      <c r="F30" s="10"/>
      <c r="G30" s="9"/>
      <c r="H30" s="11"/>
      <c r="I30" s="9"/>
      <c r="J30" s="9"/>
    </row>
    <row r="31" spans="1:10" s="6" customFormat="1">
      <c r="A31" s="9"/>
      <c r="B31" s="9"/>
      <c r="C31" s="9"/>
      <c r="D31" s="9"/>
      <c r="E31" s="9"/>
      <c r="F31" s="10"/>
      <c r="G31" s="9"/>
      <c r="H31" s="11"/>
      <c r="I31" s="9"/>
      <c r="J31" s="9"/>
    </row>
    <row r="32" spans="1:10" s="6" customFormat="1">
      <c r="A32" s="9"/>
      <c r="B32" s="9"/>
      <c r="C32" s="9"/>
      <c r="D32" s="9"/>
      <c r="E32" s="9"/>
      <c r="F32" s="10"/>
      <c r="G32" s="9"/>
      <c r="H32" s="11"/>
      <c r="I32" s="9"/>
      <c r="J32" s="9"/>
    </row>
    <row r="33" spans="1:10" s="6" customFormat="1">
      <c r="A33" s="9"/>
      <c r="B33" s="9"/>
      <c r="C33" s="9"/>
      <c r="D33" s="9"/>
      <c r="E33" s="9"/>
      <c r="F33" s="10"/>
      <c r="G33" s="9"/>
      <c r="H33" s="11"/>
      <c r="I33" s="9"/>
      <c r="J33" s="9"/>
    </row>
    <row r="34" spans="1:10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</row>
    <row r="35" spans="1:10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</row>
    <row r="36" spans="1:10" s="6" customFormat="1">
      <c r="A36" s="9"/>
      <c r="B36" s="9"/>
      <c r="C36" s="9"/>
      <c r="D36" s="9"/>
      <c r="E36" s="9"/>
      <c r="F36" s="10"/>
      <c r="G36" s="9"/>
      <c r="H36" s="11"/>
      <c r="I36" s="9"/>
      <c r="J36" s="9"/>
    </row>
    <row r="37" spans="1:10" s="6" customFormat="1">
      <c r="A37" s="9"/>
      <c r="B37" s="9"/>
      <c r="C37" s="9"/>
      <c r="D37" s="9"/>
      <c r="E37" s="9"/>
      <c r="F37" s="10"/>
      <c r="G37" s="9"/>
      <c r="H37" s="11"/>
      <c r="I37" s="9"/>
      <c r="J37" s="9"/>
    </row>
    <row r="38" spans="1:10" s="6" customFormat="1">
      <c r="A38" s="9"/>
      <c r="B38" s="9"/>
      <c r="C38" s="9"/>
      <c r="D38" s="9"/>
      <c r="E38" s="9"/>
      <c r="F38" s="10"/>
      <c r="G38" s="9"/>
      <c r="H38" s="11"/>
      <c r="I38" s="9"/>
      <c r="J38" s="9"/>
    </row>
    <row r="42" spans="1:10" s="160" customFormat="1" ht="41">
      <c r="B42" s="161" t="s">
        <v>243</v>
      </c>
      <c r="F42" s="162"/>
      <c r="H42" s="163"/>
    </row>
    <row r="46" spans="1:10" s="6" customFormat="1">
      <c r="B46" s="9"/>
      <c r="C46" s="9"/>
      <c r="D46" s="9"/>
      <c r="E46" s="9"/>
      <c r="F46" s="10"/>
      <c r="G46" s="9"/>
      <c r="H46" s="11"/>
      <c r="I46" s="9"/>
      <c r="J46" s="9"/>
    </row>
    <row r="47" spans="1:10" s="6" customFormat="1">
      <c r="B47" s="9"/>
      <c r="C47" s="9"/>
      <c r="D47" s="9"/>
      <c r="E47" s="9"/>
      <c r="F47" s="10"/>
      <c r="G47" s="9"/>
      <c r="H47" s="11"/>
      <c r="I47" s="9"/>
      <c r="J47" s="9"/>
    </row>
  </sheetData>
  <mergeCells count="25"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9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1F4C-C30F-4C80-8847-06BDCA7B2D01}">
  <sheetPr>
    <tabColor rgb="FFFF99FF"/>
  </sheetPr>
  <dimension ref="A1:AJ81"/>
  <sheetViews>
    <sheetView showGridLines="0" zoomScale="30" zoomScaleNormal="30" zoomScaleSheetLayoutView="40" zoomScalePageLayoutView="30" workbookViewId="0">
      <selection activeCell="S7" sqref="S7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251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387"/>
      <c r="R3" s="2"/>
      <c r="S3" s="2"/>
      <c r="T3" s="2"/>
    </row>
    <row r="4" spans="2:36" ht="93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704"/>
      <c r="C5" s="416" t="s">
        <v>204</v>
      </c>
      <c r="D5" s="417" t="s">
        <v>249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/>
      <c r="D6" s="23">
        <v>47700</v>
      </c>
      <c r="E6" s="24">
        <f>F13</f>
        <v>39250</v>
      </c>
      <c r="F6" s="707"/>
      <c r="G6" s="708"/>
      <c r="H6" s="708"/>
      <c r="I6" s="708"/>
      <c r="J6" s="709"/>
      <c r="K6" s="12"/>
      <c r="L6" s="25"/>
      <c r="M6" s="26" t="s">
        <v>208</v>
      </c>
      <c r="N6" s="27">
        <v>31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/>
      <c r="D7" s="29">
        <v>0.20435010482180299</v>
      </c>
      <c r="E7" s="30">
        <f>G13/100</f>
        <v>0.20970382165605098</v>
      </c>
      <c r="F7" s="710"/>
      <c r="G7" s="711"/>
      <c r="H7" s="711"/>
      <c r="I7" s="711"/>
      <c r="J7" s="712"/>
      <c r="K7" s="12"/>
      <c r="L7" s="34"/>
      <c r="M7" s="26" t="s">
        <v>210</v>
      </c>
      <c r="N7" s="27">
        <v>39250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/>
      <c r="D8" s="37">
        <v>2.8197589098532494</v>
      </c>
      <c r="E8" s="38">
        <f>H13</f>
        <v>3.1263057324840764</v>
      </c>
      <c r="F8" s="710"/>
      <c r="G8" s="711"/>
      <c r="H8" s="711"/>
      <c r="I8" s="711"/>
      <c r="J8" s="712"/>
      <c r="K8" s="12"/>
      <c r="L8" s="34"/>
      <c r="M8" s="39" t="s">
        <v>212</v>
      </c>
      <c r="N8" s="40">
        <v>75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/>
      <c r="D9" s="42">
        <v>13.798666324698642</v>
      </c>
      <c r="E9" s="43">
        <f>I13</f>
        <v>14.908196273178731</v>
      </c>
      <c r="F9" s="713"/>
      <c r="G9" s="714"/>
      <c r="H9" s="714"/>
      <c r="I9" s="714"/>
      <c r="J9" s="715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5.9235668789808918E-2</v>
      </c>
      <c r="F11" s="56">
        <f>N6*N8</f>
        <v>2325</v>
      </c>
      <c r="G11" s="57">
        <v>20.5</v>
      </c>
      <c r="H11" s="58">
        <v>2.75</v>
      </c>
      <c r="I11" s="59">
        <f>(H11/G11)*100</f>
        <v>13.414634146341465</v>
      </c>
      <c r="J11" s="60">
        <f>H11*F11</f>
        <v>6393.75</v>
      </c>
      <c r="K11" s="12"/>
      <c r="L11" s="61"/>
      <c r="M11" s="62" t="s">
        <v>221</v>
      </c>
      <c r="N11" s="63">
        <v>2.95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0.9407643312101911</v>
      </c>
      <c r="F12" s="66">
        <f>N7-F11</f>
        <v>36925</v>
      </c>
      <c r="G12" s="67">
        <v>21</v>
      </c>
      <c r="H12" s="68">
        <v>3.15</v>
      </c>
      <c r="I12" s="69">
        <f>(H12/G12)*100</f>
        <v>15</v>
      </c>
      <c r="J12" s="70">
        <f>H12*F12</f>
        <v>116313.75</v>
      </c>
      <c r="K12" s="12"/>
      <c r="L12" s="61"/>
      <c r="M12" s="71" t="s">
        <v>222</v>
      </c>
      <c r="N12" s="72">
        <v>3.35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39250</v>
      </c>
      <c r="G13" s="76">
        <f>SUMPRODUCT($E$11:$E$12,G11:G12)</f>
        <v>20.970382165605098</v>
      </c>
      <c r="H13" s="76">
        <f>SUMPRODUCT($E$11:$E$12,H11:H12)</f>
        <v>3.1263057324840764</v>
      </c>
      <c r="I13" s="77">
        <f>(H13/G13)*100</f>
        <v>14.908196273178731</v>
      </c>
      <c r="J13" s="78">
        <f>SUM(J11:J12)</f>
        <v>122707.5</v>
      </c>
      <c r="K13" s="12"/>
      <c r="L13" s="79"/>
      <c r="M13" s="164"/>
      <c r="N13" s="96"/>
      <c r="O13" s="165"/>
      <c r="P13" s="164"/>
      <c r="Q13" s="96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419"/>
      <c r="F16" s="420"/>
      <c r="G16" s="99">
        <v>0.25</v>
      </c>
      <c r="H16" s="700"/>
      <c r="I16" s="701"/>
      <c r="J16" s="702"/>
      <c r="K16" s="12"/>
      <c r="L16" s="100"/>
      <c r="M16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422"/>
      <c r="F18" s="423"/>
      <c r="G18" s="108">
        <v>0.35199999999999998</v>
      </c>
      <c r="H18" s="719"/>
      <c r="I18" s="720"/>
      <c r="J18" s="721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</row>
    <row r="25" spans="1:36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8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9C3B-78E4-4812-8BEF-9AA0B07B9259}">
  <sheetPr>
    <tabColor rgb="FFFF00FF"/>
  </sheetPr>
  <dimension ref="A1:AJ81"/>
  <sheetViews>
    <sheetView showGridLines="0" topLeftCell="C4" zoomScale="30" zoomScaleNormal="30" zoomScaleSheetLayoutView="40" zoomScalePageLayoutView="30" workbookViewId="0">
      <selection activeCell="Q11" sqref="Q11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251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387"/>
      <c r="R3" s="2"/>
      <c r="S3" s="2"/>
      <c r="T3" s="2"/>
    </row>
    <row r="4" spans="2:36" ht="93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704"/>
      <c r="C5" s="416" t="s">
        <v>204</v>
      </c>
      <c r="D5" s="417" t="s">
        <v>252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>
        <v>52158</v>
      </c>
      <c r="D6" s="23">
        <v>39250</v>
      </c>
      <c r="E6" s="24">
        <f>F13</f>
        <v>21700</v>
      </c>
      <c r="F6" s="724" t="s">
        <v>253</v>
      </c>
      <c r="G6" s="725"/>
      <c r="H6" s="725"/>
      <c r="I6" s="725"/>
      <c r="J6" s="726"/>
      <c r="K6" s="12"/>
      <c r="L6" s="25"/>
      <c r="M6" s="26" t="s">
        <v>208</v>
      </c>
      <c r="N6" s="27">
        <v>31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>
        <v>0.22500000000000001</v>
      </c>
      <c r="D7" s="29">
        <v>0.20970382165605098</v>
      </c>
      <c r="E7" s="30">
        <f>G13/100</f>
        <v>0.20428571428571426</v>
      </c>
      <c r="F7" s="727"/>
      <c r="G7" s="728"/>
      <c r="H7" s="728"/>
      <c r="I7" s="728"/>
      <c r="J7" s="729"/>
      <c r="K7" s="12"/>
      <c r="L7" s="34"/>
      <c r="M7" s="26" t="s">
        <v>210</v>
      </c>
      <c r="N7" s="27">
        <f>700*N6</f>
        <v>21700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>
        <v>2.4300000000000002</v>
      </c>
      <c r="D8" s="37">
        <v>3.1263057324840764</v>
      </c>
      <c r="E8" s="38">
        <f>H13</f>
        <v>3.4214285714285717</v>
      </c>
      <c r="F8" s="727"/>
      <c r="G8" s="728"/>
      <c r="H8" s="728"/>
      <c r="I8" s="728"/>
      <c r="J8" s="729"/>
      <c r="K8" s="12"/>
      <c r="L8" s="34"/>
      <c r="M8" s="39" t="s">
        <v>212</v>
      </c>
      <c r="N8" s="40">
        <v>50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>
        <v>10.8</v>
      </c>
      <c r="D9" s="42">
        <v>14.908196273178731</v>
      </c>
      <c r="E9" s="43">
        <f>I13</f>
        <v>16.74825174825175</v>
      </c>
      <c r="F9" s="730"/>
      <c r="G9" s="731"/>
      <c r="H9" s="731"/>
      <c r="I9" s="731"/>
      <c r="J9" s="732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7.1428571428571425E-2</v>
      </c>
      <c r="F11" s="56">
        <f>N6*N8</f>
        <v>1550</v>
      </c>
      <c r="G11" s="57">
        <v>19.5</v>
      </c>
      <c r="H11" s="58">
        <v>2.7250000000000001</v>
      </c>
      <c r="I11" s="59">
        <f>(H11/G11)*100</f>
        <v>13.974358974358974</v>
      </c>
      <c r="J11" s="60">
        <f>H11*F11</f>
        <v>4223.75</v>
      </c>
      <c r="K11" s="12"/>
      <c r="L11" s="61"/>
      <c r="M11" s="62" t="s">
        <v>221</v>
      </c>
      <c r="N11" s="63">
        <v>3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0.9285714285714286</v>
      </c>
      <c r="F12" s="66">
        <f>N7-F11</f>
        <v>20150</v>
      </c>
      <c r="G12" s="67">
        <v>20.5</v>
      </c>
      <c r="H12" s="68">
        <v>3.4750000000000001</v>
      </c>
      <c r="I12" s="69">
        <f>(H12/G12)*100</f>
        <v>16.951219512195124</v>
      </c>
      <c r="J12" s="70">
        <f>H12*F12</f>
        <v>70021.25</v>
      </c>
      <c r="K12" s="12"/>
      <c r="L12" s="61"/>
      <c r="M12" s="71" t="s">
        <v>222</v>
      </c>
      <c r="N12" s="72">
        <v>3.65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21700</v>
      </c>
      <c r="G13" s="76">
        <f>SUMPRODUCT($E$11:$E$12,G11:G12)</f>
        <v>20.428571428571427</v>
      </c>
      <c r="H13" s="76">
        <f>SUMPRODUCT($E$11:$E$12,H11:H12)</f>
        <v>3.4214285714285717</v>
      </c>
      <c r="I13" s="77">
        <f>(H13/G13)*100</f>
        <v>16.74825174825175</v>
      </c>
      <c r="J13" s="78">
        <f>SUM(J11:J12)</f>
        <v>74245</v>
      </c>
      <c r="K13" s="12"/>
      <c r="L13" s="79"/>
      <c r="M13" s="164"/>
      <c r="N13" s="96"/>
      <c r="O13" s="165"/>
      <c r="P13" s="164"/>
      <c r="Q13" s="96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419"/>
      <c r="F16" s="420"/>
      <c r="G16" s="99">
        <v>0.25</v>
      </c>
      <c r="H16" s="700"/>
      <c r="I16" s="701"/>
      <c r="J16" s="702"/>
      <c r="K16" s="12"/>
      <c r="L16" s="100"/>
      <c r="M16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422"/>
      <c r="F18" s="423"/>
      <c r="G18" s="108">
        <v>0.35199999999999998</v>
      </c>
      <c r="H18" s="719"/>
      <c r="I18" s="720"/>
      <c r="J18" s="721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</row>
    <row r="25" spans="1:36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8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FA58-21CB-4F98-A2D8-B7ABF331A0D0}">
  <sheetPr>
    <tabColor rgb="FFFFFF00"/>
  </sheetPr>
  <dimension ref="A1:AJ47"/>
  <sheetViews>
    <sheetView showGridLines="0" topLeftCell="A8" zoomScale="30" zoomScaleNormal="30" zoomScaleSheetLayoutView="40" zoomScalePageLayoutView="30" workbookViewId="0">
      <selection activeCell="G13" sqref="G13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254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 s="2"/>
      <c r="N3" s="2"/>
    </row>
    <row r="4" spans="2:14" ht="93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2"/>
      <c r="N4" s="2"/>
    </row>
    <row r="5" spans="2:14" ht="50.25" customHeight="1">
      <c r="B5" s="685"/>
      <c r="C5" s="17" t="s">
        <v>204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</row>
    <row r="6" spans="2:14" ht="59.15" customHeight="1">
      <c r="B6" s="21" t="s">
        <v>207</v>
      </c>
      <c r="C6" s="22"/>
      <c r="D6" s="23"/>
      <c r="E6" s="24">
        <f>F13</f>
        <v>41050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30</v>
      </c>
    </row>
    <row r="7" spans="2:14" ht="59.15" customHeight="1">
      <c r="B7" s="21" t="s">
        <v>209</v>
      </c>
      <c r="C7" s="28"/>
      <c r="D7" s="29"/>
      <c r="E7" s="30">
        <f>G13/100</f>
        <v>0.2085383678440926</v>
      </c>
      <c r="F7" s="31"/>
      <c r="G7" s="32"/>
      <c r="H7" s="32"/>
      <c r="I7" s="32"/>
      <c r="J7" s="33"/>
      <c r="K7" s="12"/>
      <c r="L7" s="34"/>
      <c r="M7" s="26" t="s">
        <v>210</v>
      </c>
      <c r="N7" s="27">
        <f>'LV02.04.2026 cost+ Act.'!G9</f>
        <v>41050</v>
      </c>
    </row>
    <row r="8" spans="2:14" ht="59.15" customHeight="1">
      <c r="B8" s="35" t="s">
        <v>211</v>
      </c>
      <c r="C8" s="36"/>
      <c r="D8" s="37"/>
      <c r="E8" s="38">
        <f>H13</f>
        <v>2.8342265529841657</v>
      </c>
      <c r="F8" s="31"/>
      <c r="G8" s="32"/>
      <c r="H8" s="32"/>
      <c r="I8" s="32"/>
      <c r="J8" s="33"/>
      <c r="K8" s="12"/>
      <c r="L8" s="34"/>
      <c r="M8" s="39" t="s">
        <v>212</v>
      </c>
      <c r="N8" s="40">
        <v>200</v>
      </c>
    </row>
    <row r="9" spans="2:14" ht="59.15" customHeight="1" thickBot="1">
      <c r="B9" s="35" t="s">
        <v>213</v>
      </c>
      <c r="C9" s="36"/>
      <c r="D9" s="42"/>
      <c r="E9" s="43">
        <f>I13</f>
        <v>13.590911745809239</v>
      </c>
      <c r="F9" s="31"/>
      <c r="G9" s="44"/>
      <c r="H9" s="44"/>
      <c r="I9" s="44"/>
      <c r="J9" s="45"/>
      <c r="K9" s="12"/>
      <c r="L9" s="34"/>
      <c r="M9" s="46"/>
      <c r="N9" s="41"/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0.146163215590743</v>
      </c>
      <c r="F11" s="56">
        <f>N6*N8</f>
        <v>6000</v>
      </c>
      <c r="G11" s="57">
        <v>20</v>
      </c>
      <c r="H11" s="58">
        <v>2.4500000000000002</v>
      </c>
      <c r="I11" s="59">
        <f>(H11/G11)*100</f>
        <v>12.250000000000002</v>
      </c>
      <c r="J11" s="60">
        <f>H11*F11</f>
        <v>14700.000000000002</v>
      </c>
      <c r="K11" s="12"/>
      <c r="L11" s="61"/>
      <c r="M11" s="62" t="s">
        <v>221</v>
      </c>
      <c r="N11" s="63">
        <v>2.7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0.85383678440925703</v>
      </c>
      <c r="F12" s="66">
        <f>N7-F11</f>
        <v>35050</v>
      </c>
      <c r="G12" s="67">
        <v>21</v>
      </c>
      <c r="H12" s="68">
        <v>2.9</v>
      </c>
      <c r="I12" s="69">
        <f>(H12/G12)*100</f>
        <v>13.80952380952381</v>
      </c>
      <c r="J12" s="70">
        <f>H12*F12</f>
        <v>101645</v>
      </c>
      <c r="K12" s="12"/>
      <c r="L12" s="61"/>
      <c r="M12" s="71" t="s">
        <v>222</v>
      </c>
      <c r="N12" s="72">
        <v>3.1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41050</v>
      </c>
      <c r="G13" s="76">
        <f>SUMPRODUCT($E$11:$E$12,G11:G12)</f>
        <v>20.85383678440926</v>
      </c>
      <c r="H13" s="76">
        <f>SUMPRODUCT($E$11:$E$12,H11:H12)</f>
        <v>2.8342265529841657</v>
      </c>
      <c r="I13" s="77">
        <f>(H13/G13)*100</f>
        <v>13.590911745809239</v>
      </c>
      <c r="J13" s="78">
        <f>SUM(J11:J12)</f>
        <v>116345</v>
      </c>
      <c r="K13" s="12"/>
      <c r="L13" s="166"/>
      <c r="M13" s="164"/>
      <c r="N13" s="96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167"/>
      <c r="M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821</v>
      </c>
      <c r="G16" s="99">
        <v>0.2</v>
      </c>
      <c r="H16" s="676">
        <f>G16*F16*1000</f>
        <v>164200.00000000003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2504.0499999999997</v>
      </c>
      <c r="G17" s="99">
        <v>0.03</v>
      </c>
      <c r="H17" s="659">
        <f>G17*F17*1000</f>
        <v>75121.499999999985</v>
      </c>
      <c r="I17" s="660"/>
      <c r="J17" s="661"/>
    </row>
    <row r="18" spans="1:10" s="64" customFormat="1" ht="58.5" customHeight="1">
      <c r="B18" s="662" t="s">
        <v>230</v>
      </c>
      <c r="C18" s="663"/>
      <c r="D18" s="664"/>
      <c r="E18" s="106">
        <v>0.2</v>
      </c>
      <c r="F18" s="107">
        <f>E6*E18</f>
        <v>8210</v>
      </c>
      <c r="G18" s="108">
        <v>0.28199999999999997</v>
      </c>
      <c r="H18" s="665">
        <f>G18*F18*1000</f>
        <v>2315220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</row>
    <row r="21" spans="1:10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</row>
    <row r="22" spans="1:10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>
        <v>15000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15000</v>
      </c>
      <c r="I26" s="655"/>
      <c r="J26" s="150"/>
    </row>
    <row r="27" spans="1:10" ht="12.65" customHeight="1"/>
    <row r="28" spans="1:10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</row>
    <row r="29" spans="1:10" s="6" customFormat="1" ht="35.5">
      <c r="A29" s="151"/>
      <c r="B29" s="157"/>
      <c r="C29" s="151"/>
      <c r="D29" s="151"/>
      <c r="E29" s="158"/>
      <c r="F29" s="158"/>
      <c r="G29" s="159"/>
      <c r="H29" s="158"/>
      <c r="I29" s="158"/>
      <c r="J29" s="151"/>
    </row>
    <row r="30" spans="1:10" s="6" customFormat="1" ht="35.5">
      <c r="B30" s="152"/>
      <c r="C30" s="9"/>
      <c r="D30" s="9"/>
      <c r="E30" s="9"/>
      <c r="F30" s="10"/>
      <c r="G30" s="9"/>
      <c r="H30" s="11"/>
      <c r="I30" s="9"/>
      <c r="J30" s="9"/>
    </row>
    <row r="31" spans="1:10" s="6" customFormat="1">
      <c r="A31" s="9"/>
      <c r="B31" s="9"/>
      <c r="C31" s="9"/>
      <c r="D31" s="9"/>
      <c r="E31" s="9"/>
      <c r="F31" s="10"/>
      <c r="G31" s="9"/>
      <c r="H31" s="11"/>
      <c r="I31" s="9"/>
      <c r="J31" s="9"/>
    </row>
    <row r="32" spans="1:10" s="6" customFormat="1">
      <c r="A32" s="9"/>
      <c r="B32" s="9"/>
      <c r="C32" s="9"/>
      <c r="D32" s="9"/>
      <c r="E32" s="9"/>
      <c r="F32" s="10"/>
      <c r="G32" s="9"/>
      <c r="H32" s="11"/>
      <c r="I32" s="9"/>
      <c r="J32" s="9"/>
    </row>
    <row r="33" spans="1:10" s="6" customFormat="1">
      <c r="A33" s="9"/>
      <c r="B33" s="9"/>
      <c r="C33" s="9"/>
      <c r="D33" s="9"/>
      <c r="E33" s="9"/>
      <c r="F33" s="10"/>
      <c r="G33" s="9"/>
      <c r="H33" s="11"/>
      <c r="I33" s="9"/>
      <c r="J33" s="9"/>
    </row>
    <row r="34" spans="1:10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</row>
    <row r="35" spans="1:10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</row>
    <row r="36" spans="1:10" s="6" customFormat="1">
      <c r="A36" s="9"/>
      <c r="B36" s="9"/>
      <c r="C36" s="9"/>
      <c r="D36" s="9"/>
      <c r="E36" s="9"/>
      <c r="F36" s="10"/>
      <c r="G36" s="9"/>
      <c r="H36" s="11"/>
      <c r="I36" s="9"/>
      <c r="J36" s="9"/>
    </row>
    <row r="37" spans="1:10" s="6" customFormat="1">
      <c r="A37" s="9"/>
      <c r="B37" s="9"/>
      <c r="C37" s="9"/>
      <c r="D37" s="9"/>
      <c r="E37" s="9"/>
      <c r="F37" s="10"/>
      <c r="G37" s="9"/>
      <c r="H37" s="11"/>
      <c r="I37" s="9"/>
      <c r="J37" s="9"/>
    </row>
    <row r="38" spans="1:10" s="6" customFormat="1">
      <c r="A38" s="9"/>
      <c r="B38" s="9"/>
      <c r="C38" s="9"/>
      <c r="D38" s="9"/>
      <c r="E38" s="9"/>
      <c r="F38" s="10"/>
      <c r="G38" s="9"/>
      <c r="H38" s="11"/>
      <c r="I38" s="9"/>
      <c r="J38" s="9"/>
    </row>
    <row r="42" spans="1:10" s="160" customFormat="1" ht="41">
      <c r="B42" s="161" t="s">
        <v>243</v>
      </c>
      <c r="F42" s="162"/>
      <c r="H42" s="163"/>
    </row>
    <row r="46" spans="1:10" s="6" customFormat="1">
      <c r="B46" s="9"/>
      <c r="C46" s="9"/>
      <c r="D46" s="9"/>
      <c r="E46" s="9"/>
      <c r="F46" s="10"/>
      <c r="G46" s="9"/>
      <c r="H46" s="11"/>
      <c r="I46" s="9"/>
      <c r="J46" s="9"/>
    </row>
    <row r="47" spans="1:10" s="6" customFormat="1">
      <c r="B47" s="9"/>
      <c r="C47" s="9"/>
      <c r="D47" s="9"/>
      <c r="E47" s="9"/>
      <c r="F47" s="10"/>
      <c r="G47" s="9"/>
      <c r="H47" s="11"/>
      <c r="I47" s="9"/>
      <c r="J47" s="9"/>
    </row>
  </sheetData>
  <mergeCells count="25"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9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FBC9-B6EC-4B9D-AD87-35668899E06B}">
  <sheetPr>
    <tabColor rgb="FFFF99FF"/>
  </sheetPr>
  <dimension ref="A1:AJ81"/>
  <sheetViews>
    <sheetView showGridLines="0" topLeftCell="A2" zoomScale="30" zoomScaleNormal="30" zoomScaleSheetLayoutView="40" zoomScalePageLayoutView="30" workbookViewId="0">
      <selection activeCell="P16" sqref="P16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254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387"/>
      <c r="R3" s="2"/>
      <c r="S3" s="2"/>
      <c r="T3" s="2"/>
    </row>
    <row r="4" spans="2:36" ht="93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704"/>
      <c r="C5" s="416" t="s">
        <v>204</v>
      </c>
      <c r="D5" s="417" t="s">
        <v>249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/>
      <c r="D6" s="23"/>
      <c r="E6" s="24">
        <f>F13</f>
        <v>41050</v>
      </c>
      <c r="F6" s="707"/>
      <c r="G6" s="708"/>
      <c r="H6" s="708"/>
      <c r="I6" s="708"/>
      <c r="J6" s="709"/>
      <c r="K6" s="12"/>
      <c r="L6" s="25"/>
      <c r="M6" s="26" t="s">
        <v>208</v>
      </c>
      <c r="N6" s="27">
        <v>30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/>
      <c r="D7" s="29"/>
      <c r="E7" s="30">
        <f>G13/100</f>
        <v>0.21</v>
      </c>
      <c r="F7" s="710"/>
      <c r="G7" s="711"/>
      <c r="H7" s="711"/>
      <c r="I7" s="711"/>
      <c r="J7" s="712"/>
      <c r="K7" s="12"/>
      <c r="L7" s="34"/>
      <c r="M7" s="26" t="s">
        <v>210</v>
      </c>
      <c r="N7" s="27">
        <v>41050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/>
      <c r="D8" s="37"/>
      <c r="E8" s="38">
        <f>H13</f>
        <v>3.080816077953715</v>
      </c>
      <c r="F8" s="710"/>
      <c r="G8" s="711"/>
      <c r="H8" s="711"/>
      <c r="I8" s="711"/>
      <c r="J8" s="712"/>
      <c r="K8" s="12"/>
      <c r="L8" s="34"/>
      <c r="M8" s="39" t="s">
        <v>212</v>
      </c>
      <c r="N8" s="40">
        <v>75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/>
      <c r="D9" s="42"/>
      <c r="E9" s="43">
        <f>I13</f>
        <v>14.670552752160548</v>
      </c>
      <c r="F9" s="713"/>
      <c r="G9" s="714"/>
      <c r="H9" s="714"/>
      <c r="I9" s="714"/>
      <c r="J9" s="715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5.4811205846528627E-2</v>
      </c>
      <c r="F11" s="56">
        <f>N6*N8</f>
        <v>2250</v>
      </c>
      <c r="G11" s="57">
        <v>21</v>
      </c>
      <c r="H11" s="58">
        <v>2.75</v>
      </c>
      <c r="I11" s="59">
        <f>(H11/G11)*100</f>
        <v>13.095238095238097</v>
      </c>
      <c r="J11" s="60">
        <f>H11*F11</f>
        <v>6187.5</v>
      </c>
      <c r="K11" s="12"/>
      <c r="L11" s="61"/>
      <c r="M11" s="62" t="s">
        <v>221</v>
      </c>
      <c r="N11" s="63">
        <v>2.95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0.94518879415347135</v>
      </c>
      <c r="F12" s="66">
        <f>N7-F11</f>
        <v>38800</v>
      </c>
      <c r="G12" s="67">
        <v>21</v>
      </c>
      <c r="H12" s="68">
        <v>3.1</v>
      </c>
      <c r="I12" s="69">
        <f>(H12/G12)*100</f>
        <v>14.761904761904763</v>
      </c>
      <c r="J12" s="70">
        <f>H12*F12</f>
        <v>120280</v>
      </c>
      <c r="K12" s="12"/>
      <c r="L12" s="61"/>
      <c r="M12" s="71" t="s">
        <v>222</v>
      </c>
      <c r="N12" s="72">
        <v>3.3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41050</v>
      </c>
      <c r="G13" s="76">
        <f>SUMPRODUCT($E$11:$E$12,G11:G12)</f>
        <v>21</v>
      </c>
      <c r="H13" s="76">
        <f>SUMPRODUCT($E$11:$E$12,H11:H12)</f>
        <v>3.080816077953715</v>
      </c>
      <c r="I13" s="77">
        <f>(H13/G13)*100</f>
        <v>14.670552752160548</v>
      </c>
      <c r="J13" s="78">
        <f>SUM(J11:J12)</f>
        <v>126467.5</v>
      </c>
      <c r="K13" s="12"/>
      <c r="L13" s="79"/>
      <c r="M13" s="164"/>
      <c r="N13" s="96"/>
      <c r="O13" s="165"/>
      <c r="P13" s="164"/>
      <c r="Q13" s="96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419"/>
      <c r="F16" s="420"/>
      <c r="G16" s="99">
        <v>0.25</v>
      </c>
      <c r="H16" s="700"/>
      <c r="I16" s="701"/>
      <c r="J16" s="702"/>
      <c r="K16" s="12"/>
      <c r="L16" s="100"/>
      <c r="M16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422"/>
      <c r="F18" s="423"/>
      <c r="G18" s="108">
        <v>0.35199999999999998</v>
      </c>
      <c r="H18" s="719"/>
      <c r="I18" s="720"/>
      <c r="J18" s="721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</row>
    <row r="25" spans="1:36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8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8BEE-244A-4B19-90AC-569967EB6FAE}">
  <sheetPr>
    <tabColor rgb="FF92D050"/>
  </sheetPr>
  <dimension ref="A1:AJ81"/>
  <sheetViews>
    <sheetView showGridLines="0" topLeftCell="C3" zoomScale="30" zoomScaleNormal="30" zoomScaleSheetLayoutView="40" zoomScalePageLayoutView="30" workbookViewId="0">
      <selection activeCell="N16" sqref="N16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255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387"/>
      <c r="R3" s="2"/>
      <c r="S3" s="2"/>
      <c r="T3" s="2"/>
    </row>
    <row r="4" spans="2:36" ht="93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704"/>
      <c r="C5" s="416" t="s">
        <v>204</v>
      </c>
      <c r="D5" s="417" t="s">
        <v>252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>
        <v>52158</v>
      </c>
      <c r="D6" s="23">
        <v>39250</v>
      </c>
      <c r="E6" s="24">
        <f>F13</f>
        <v>40300</v>
      </c>
      <c r="F6" s="724" t="s">
        <v>256</v>
      </c>
      <c r="G6" s="725"/>
      <c r="H6" s="725"/>
      <c r="I6" s="725"/>
      <c r="J6" s="726"/>
      <c r="K6" s="12"/>
      <c r="L6" s="25"/>
      <c r="M6" s="26" t="s">
        <v>208</v>
      </c>
      <c r="N6" s="27">
        <v>31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>
        <v>0.22500000000000001</v>
      </c>
      <c r="D7" s="29">
        <v>0.20970382165605098</v>
      </c>
      <c r="E7" s="30">
        <f>G13/100</f>
        <v>0.185</v>
      </c>
      <c r="F7" s="727"/>
      <c r="G7" s="728"/>
      <c r="H7" s="728"/>
      <c r="I7" s="728"/>
      <c r="J7" s="729"/>
      <c r="K7" s="12"/>
      <c r="L7" s="34"/>
      <c r="M7" s="26" t="s">
        <v>210</v>
      </c>
      <c r="N7" s="27">
        <f>1300*N6</f>
        <v>40300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>
        <v>2.4300000000000002</v>
      </c>
      <c r="D8" s="37">
        <v>3.1263057324840764</v>
      </c>
      <c r="E8" s="38">
        <f>H13</f>
        <v>3.404807692307692</v>
      </c>
      <c r="F8" s="727"/>
      <c r="G8" s="728"/>
      <c r="H8" s="728"/>
      <c r="I8" s="728"/>
      <c r="J8" s="729"/>
      <c r="K8" s="12"/>
      <c r="L8" s="34"/>
      <c r="M8" s="39" t="s">
        <v>212</v>
      </c>
      <c r="N8" s="40">
        <v>50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>
        <v>10.8</v>
      </c>
      <c r="D9" s="42">
        <v>14.908196273178731</v>
      </c>
      <c r="E9" s="43">
        <f>I13</f>
        <v>18.404365904365903</v>
      </c>
      <c r="F9" s="730"/>
      <c r="G9" s="731"/>
      <c r="H9" s="731"/>
      <c r="I9" s="731"/>
      <c r="J9" s="732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3.8461538461538464E-2</v>
      </c>
      <c r="F11" s="56">
        <f>N6*N8</f>
        <v>1550</v>
      </c>
      <c r="G11" s="57">
        <v>18.5</v>
      </c>
      <c r="H11" s="58">
        <f>2.75+0.025</f>
        <v>2.7749999999999999</v>
      </c>
      <c r="I11" s="59">
        <f>(H11/G11)*100</f>
        <v>15</v>
      </c>
      <c r="J11" s="60">
        <f>H11*F11</f>
        <v>4301.25</v>
      </c>
      <c r="K11" s="12"/>
      <c r="L11" s="61"/>
      <c r="M11" s="62" t="s">
        <v>221</v>
      </c>
      <c r="N11" s="63">
        <v>3.1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0.96153846153846156</v>
      </c>
      <c r="F12" s="66">
        <f>N7-F11</f>
        <v>38750</v>
      </c>
      <c r="G12" s="67">
        <v>18.5</v>
      </c>
      <c r="H12" s="68">
        <f>3.4+0.03</f>
        <v>3.4299999999999997</v>
      </c>
      <c r="I12" s="69">
        <f>(H12/G12)*100</f>
        <v>18.54054054054054</v>
      </c>
      <c r="J12" s="70">
        <f>H12*F12</f>
        <v>132912.5</v>
      </c>
      <c r="K12" s="12"/>
      <c r="L12" s="61"/>
      <c r="M12" s="71" t="s">
        <v>222</v>
      </c>
      <c r="N12" s="72">
        <v>3.75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40300</v>
      </c>
      <c r="G13" s="76">
        <f>SUMPRODUCT($E$11:$E$12,G11:G12)</f>
        <v>18.5</v>
      </c>
      <c r="H13" s="76">
        <f>SUMPRODUCT($E$11:$E$12,H11:H12)</f>
        <v>3.404807692307692</v>
      </c>
      <c r="I13" s="77">
        <f>(H13/G13)*100</f>
        <v>18.404365904365903</v>
      </c>
      <c r="J13" s="78">
        <f>SUM(J11:J12)</f>
        <v>137213.75</v>
      </c>
      <c r="K13" s="12"/>
      <c r="L13" s="79"/>
      <c r="M13" s="164"/>
      <c r="N13" s="96"/>
      <c r="O13" s="165"/>
      <c r="P13" s="164"/>
      <c r="Q13" s="96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5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419"/>
      <c r="F16" s="420"/>
      <c r="G16" s="99">
        <v>0.25</v>
      </c>
      <c r="H16" s="700"/>
      <c r="I16" s="701"/>
      <c r="J16" s="702"/>
      <c r="K16" s="12"/>
      <c r="L16" s="100"/>
      <c r="M16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422"/>
      <c r="F18" s="423"/>
      <c r="G18" s="108">
        <v>0.35199999999999998</v>
      </c>
      <c r="H18" s="719"/>
      <c r="I18" s="720"/>
      <c r="J18" s="721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</row>
    <row r="25" spans="1:36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8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791E-B002-46FD-8DF3-B3AA1BA7BCCB}">
  <sheetPr>
    <tabColor rgb="FFFFFF00"/>
  </sheetPr>
  <dimension ref="A1:AJ47"/>
  <sheetViews>
    <sheetView showGridLines="0" topLeftCell="B3" zoomScale="30" zoomScaleNormal="30" zoomScaleSheetLayoutView="40" zoomScalePageLayoutView="30" workbookViewId="0">
      <selection activeCell="M15" sqref="M15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257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 s="2"/>
      <c r="N3" s="2"/>
    </row>
    <row r="4" spans="2:14" ht="93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2"/>
      <c r="N4" s="2"/>
    </row>
    <row r="5" spans="2:14" ht="50.25" customHeight="1">
      <c r="B5" s="685"/>
      <c r="C5" s="17" t="s">
        <v>204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</row>
    <row r="6" spans="2:14" ht="59.15" customHeight="1">
      <c r="B6" s="21" t="s">
        <v>207</v>
      </c>
      <c r="C6" s="22"/>
      <c r="D6" s="23"/>
      <c r="E6" s="24">
        <f>F13</f>
        <v>41800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8"/>
      <c r="D7" s="29"/>
      <c r="E7" s="30">
        <f>G13/100</f>
        <v>0.215</v>
      </c>
      <c r="F7" s="31"/>
      <c r="G7" s="32"/>
      <c r="H7" s="32"/>
      <c r="I7" s="32"/>
      <c r="J7" s="33"/>
      <c r="K7" s="12"/>
      <c r="L7" s="34"/>
      <c r="M7" s="26" t="s">
        <v>210</v>
      </c>
      <c r="N7" s="27">
        <f>'LV02.04.2026 cost+ Act.'!H9</f>
        <v>41800</v>
      </c>
    </row>
    <row r="8" spans="2:14" ht="59.15" customHeight="1">
      <c r="B8" s="35" t="s">
        <v>211</v>
      </c>
      <c r="C8" s="36"/>
      <c r="D8" s="37"/>
      <c r="E8" s="38">
        <f>H13</f>
        <v>2.781244019138756</v>
      </c>
      <c r="F8" s="31"/>
      <c r="G8" s="32"/>
      <c r="H8" s="32"/>
      <c r="I8" s="32"/>
      <c r="J8" s="33"/>
      <c r="K8" s="12"/>
      <c r="L8" s="34"/>
      <c r="M8" s="39" t="s">
        <v>212</v>
      </c>
      <c r="N8" s="40">
        <v>200</v>
      </c>
    </row>
    <row r="9" spans="2:14" ht="59.15" customHeight="1" thickBot="1">
      <c r="B9" s="35" t="s">
        <v>213</v>
      </c>
      <c r="C9" s="36"/>
      <c r="D9" s="42"/>
      <c r="E9" s="43">
        <f>I13</f>
        <v>12.936018693668633</v>
      </c>
      <c r="F9" s="31"/>
      <c r="G9" s="44"/>
      <c r="H9" s="44"/>
      <c r="I9" s="44"/>
      <c r="J9" s="45"/>
      <c r="K9" s="12"/>
      <c r="L9" s="34"/>
      <c r="M9" s="46"/>
      <c r="N9" s="41"/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0.14832535885167464</v>
      </c>
      <c r="F11" s="56">
        <f>N6*N8</f>
        <v>6200</v>
      </c>
      <c r="G11" s="57">
        <v>21.5</v>
      </c>
      <c r="H11" s="58">
        <v>2.5299999999999998</v>
      </c>
      <c r="I11" s="59">
        <f>(H11/G11)*100</f>
        <v>11.767441860465116</v>
      </c>
      <c r="J11" s="60">
        <f>H11*F11</f>
        <v>15685.999999999998</v>
      </c>
      <c r="K11" s="12"/>
      <c r="L11" s="61"/>
      <c r="M11" s="62" t="s">
        <v>221</v>
      </c>
      <c r="N11" s="63">
        <v>2.7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0.85167464114832536</v>
      </c>
      <c r="F12" s="66">
        <f>N7-F11</f>
        <v>35600</v>
      </c>
      <c r="G12" s="67">
        <v>21.5</v>
      </c>
      <c r="H12" s="68">
        <v>2.8250000000000002</v>
      </c>
      <c r="I12" s="69">
        <f>(H12/G12)*100</f>
        <v>13.13953488372093</v>
      </c>
      <c r="J12" s="70">
        <f>H12*F12</f>
        <v>100570</v>
      </c>
      <c r="K12" s="12"/>
      <c r="L12" s="61"/>
      <c r="M12" s="71" t="s">
        <v>222</v>
      </c>
      <c r="N12" s="72">
        <v>3.1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41800</v>
      </c>
      <c r="G13" s="76">
        <f>SUMPRODUCT($E$11:$E$12,G11:G12)</f>
        <v>21.5</v>
      </c>
      <c r="H13" s="76">
        <f>SUMPRODUCT($E$11:$E$12,H11:H12)</f>
        <v>2.781244019138756</v>
      </c>
      <c r="I13" s="77">
        <f>(H13/G13)*100</f>
        <v>12.936018693668633</v>
      </c>
      <c r="J13" s="78">
        <f>SUM(J11:J12)</f>
        <v>116256</v>
      </c>
      <c r="K13" s="12"/>
      <c r="L13" s="166"/>
      <c r="M13" s="164"/>
      <c r="N13" s="96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167"/>
      <c r="M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836</v>
      </c>
      <c r="G16" s="99">
        <v>0.2</v>
      </c>
      <c r="H16" s="676">
        <f>G16*F16*1000</f>
        <v>167200.00000000003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2549.7999999999997</v>
      </c>
      <c r="G17" s="99">
        <v>0.03</v>
      </c>
      <c r="H17" s="659">
        <f>G17*F17*1000</f>
        <v>76493.999999999985</v>
      </c>
      <c r="I17" s="660"/>
      <c r="J17" s="661"/>
    </row>
    <row r="18" spans="1:10" s="64" customFormat="1" ht="58.5" customHeight="1">
      <c r="B18" s="662" t="s">
        <v>230</v>
      </c>
      <c r="C18" s="663"/>
      <c r="D18" s="664"/>
      <c r="E18" s="106">
        <v>0.2</v>
      </c>
      <c r="F18" s="107">
        <f>E6*E18</f>
        <v>8360</v>
      </c>
      <c r="G18" s="108">
        <v>0.28199999999999997</v>
      </c>
      <c r="H18" s="665">
        <f>G18*F18*1000</f>
        <v>2357520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</row>
    <row r="21" spans="1:10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</row>
    <row r="22" spans="1:10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>
        <v>15000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15000</v>
      </c>
      <c r="I26" s="655"/>
      <c r="J26" s="150"/>
    </row>
    <row r="27" spans="1:10" ht="12.65" customHeight="1"/>
    <row r="28" spans="1:10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</row>
    <row r="29" spans="1:10" s="6" customFormat="1" ht="35.5">
      <c r="A29" s="151"/>
      <c r="B29" s="157"/>
      <c r="C29" s="151"/>
      <c r="D29" s="151"/>
      <c r="E29" s="158"/>
      <c r="F29" s="158"/>
      <c r="G29" s="159"/>
      <c r="H29" s="158"/>
      <c r="I29" s="158"/>
      <c r="J29" s="151"/>
    </row>
    <row r="30" spans="1:10" s="6" customFormat="1" ht="35.5">
      <c r="B30" s="152"/>
      <c r="C30" s="9"/>
      <c r="D30" s="9"/>
      <c r="E30" s="9"/>
      <c r="F30" s="10"/>
      <c r="G30" s="9"/>
      <c r="H30" s="11"/>
      <c r="I30" s="9"/>
      <c r="J30" s="9"/>
    </row>
    <row r="31" spans="1:10" s="6" customFormat="1">
      <c r="A31" s="9"/>
      <c r="B31" s="9"/>
      <c r="C31" s="9"/>
      <c r="D31" s="9"/>
      <c r="E31" s="9"/>
      <c r="F31" s="10"/>
      <c r="G31" s="9"/>
      <c r="H31" s="11"/>
      <c r="I31" s="9"/>
      <c r="J31" s="9"/>
    </row>
    <row r="32" spans="1:10" s="6" customFormat="1">
      <c r="A32" s="9"/>
      <c r="B32" s="9"/>
      <c r="C32" s="9"/>
      <c r="D32" s="9"/>
      <c r="E32" s="9"/>
      <c r="F32" s="10"/>
      <c r="G32" s="9"/>
      <c r="H32" s="11"/>
      <c r="I32" s="9"/>
      <c r="J32" s="9"/>
    </row>
    <row r="33" spans="1:10" s="6" customFormat="1">
      <c r="A33" s="9"/>
      <c r="B33" s="9"/>
      <c r="C33" s="9"/>
      <c r="D33" s="9"/>
      <c r="E33" s="9"/>
      <c r="F33" s="10"/>
      <c r="G33" s="9"/>
      <c r="H33" s="11"/>
      <c r="I33" s="9"/>
      <c r="J33" s="9"/>
    </row>
    <row r="34" spans="1:10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</row>
    <row r="35" spans="1:10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</row>
    <row r="36" spans="1:10" s="6" customFormat="1">
      <c r="A36" s="9"/>
      <c r="B36" s="9"/>
      <c r="C36" s="9"/>
      <c r="D36" s="9"/>
      <c r="E36" s="9"/>
      <c r="F36" s="10"/>
      <c r="G36" s="9"/>
      <c r="H36" s="11"/>
      <c r="I36" s="9"/>
      <c r="J36" s="9"/>
    </row>
    <row r="37" spans="1:10" s="6" customFormat="1">
      <c r="A37" s="9"/>
      <c r="B37" s="9"/>
      <c r="C37" s="9"/>
      <c r="D37" s="9"/>
      <c r="E37" s="9"/>
      <c r="F37" s="10"/>
      <c r="G37" s="9"/>
      <c r="H37" s="11"/>
      <c r="I37" s="9"/>
      <c r="J37" s="9"/>
    </row>
    <row r="38" spans="1:10" s="6" customFormat="1">
      <c r="A38" s="9"/>
      <c r="B38" s="9"/>
      <c r="C38" s="9"/>
      <c r="D38" s="9"/>
      <c r="E38" s="9"/>
      <c r="F38" s="10"/>
      <c r="G38" s="9"/>
      <c r="H38" s="11"/>
      <c r="I38" s="9"/>
      <c r="J38" s="9"/>
    </row>
    <row r="42" spans="1:10" s="160" customFormat="1" ht="41">
      <c r="B42" s="161" t="s">
        <v>243</v>
      </c>
      <c r="F42" s="162"/>
      <c r="H42" s="163"/>
    </row>
    <row r="46" spans="1:10" s="6" customFormat="1">
      <c r="B46" s="9"/>
      <c r="C46" s="9"/>
      <c r="D46" s="9"/>
      <c r="E46" s="9"/>
      <c r="F46" s="10"/>
      <c r="G46" s="9"/>
      <c r="H46" s="11"/>
      <c r="I46" s="9"/>
      <c r="J46" s="9"/>
    </row>
    <row r="47" spans="1:10" s="6" customFormat="1">
      <c r="B47" s="9"/>
      <c r="C47" s="9"/>
      <c r="D47" s="9"/>
      <c r="E47" s="9"/>
      <c r="F47" s="10"/>
      <c r="G47" s="9"/>
      <c r="H47" s="11"/>
      <c r="I47" s="9"/>
      <c r="J47" s="9"/>
    </row>
  </sheetData>
  <mergeCells count="25"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9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729A-FBC6-4A80-9E20-9AC8BF868442}">
  <sheetPr>
    <tabColor rgb="FFFF99FF"/>
  </sheetPr>
  <dimension ref="A1:AJ81"/>
  <sheetViews>
    <sheetView showGridLines="0" zoomScale="30" zoomScaleNormal="30" zoomScaleSheetLayoutView="40" zoomScalePageLayoutView="30" workbookViewId="0">
      <selection activeCell="N12" sqref="N12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257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387"/>
      <c r="R3" s="2"/>
      <c r="S3" s="2"/>
      <c r="T3" s="2"/>
    </row>
    <row r="4" spans="2:36" ht="93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704"/>
      <c r="C5" s="416" t="s">
        <v>204</v>
      </c>
      <c r="D5" s="417" t="s">
        <v>249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/>
      <c r="D6" s="23"/>
      <c r="E6" s="24">
        <f>F13</f>
        <v>41800</v>
      </c>
      <c r="F6" s="707"/>
      <c r="G6" s="708"/>
      <c r="H6" s="708"/>
      <c r="I6" s="708"/>
      <c r="J6" s="709"/>
      <c r="K6" s="12"/>
      <c r="L6" s="25"/>
      <c r="M6" s="26" t="s">
        <v>208</v>
      </c>
      <c r="N6" s="27">
        <v>31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/>
      <c r="D7" s="29"/>
      <c r="E7" s="30">
        <f>G13/100</f>
        <v>0.22</v>
      </c>
      <c r="F7" s="710"/>
      <c r="G7" s="711"/>
      <c r="H7" s="711"/>
      <c r="I7" s="711"/>
      <c r="J7" s="712"/>
      <c r="K7" s="12"/>
      <c r="L7" s="34"/>
      <c r="M7" s="26" t="s">
        <v>210</v>
      </c>
      <c r="N7" s="27">
        <v>41800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/>
      <c r="D8" s="37"/>
      <c r="E8" s="38">
        <f>H13</f>
        <v>3.1277511961722486</v>
      </c>
      <c r="F8" s="710"/>
      <c r="G8" s="711"/>
      <c r="H8" s="711"/>
      <c r="I8" s="711"/>
      <c r="J8" s="712"/>
      <c r="K8" s="12"/>
      <c r="L8" s="34"/>
      <c r="M8" s="39" t="s">
        <v>212</v>
      </c>
      <c r="N8" s="40">
        <v>75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/>
      <c r="D9" s="42"/>
      <c r="E9" s="43">
        <f>I13</f>
        <v>14.21705089169204</v>
      </c>
      <c r="F9" s="713"/>
      <c r="G9" s="714"/>
      <c r="H9" s="714"/>
      <c r="I9" s="714"/>
      <c r="J9" s="715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5.5622009569377989E-2</v>
      </c>
      <c r="F11" s="56">
        <f>N6*N8</f>
        <v>2325</v>
      </c>
      <c r="G11" s="57">
        <v>22</v>
      </c>
      <c r="H11" s="58">
        <v>2.75</v>
      </c>
      <c r="I11" s="59">
        <f>(H11/G11)*100</f>
        <v>12.5</v>
      </c>
      <c r="J11" s="60">
        <f>H11*F11</f>
        <v>6393.75</v>
      </c>
      <c r="K11" s="12"/>
      <c r="L11" s="61"/>
      <c r="M11" s="62" t="s">
        <v>221</v>
      </c>
      <c r="N11" s="63">
        <v>2.9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0.94437799043062198</v>
      </c>
      <c r="F12" s="66">
        <f>N7-F11</f>
        <v>39475</v>
      </c>
      <c r="G12" s="67">
        <v>22</v>
      </c>
      <c r="H12" s="68">
        <v>3.15</v>
      </c>
      <c r="I12" s="69">
        <f>(H12/G12)*100</f>
        <v>14.318181818181818</v>
      </c>
      <c r="J12" s="70">
        <f>H12*F12</f>
        <v>124346.25</v>
      </c>
      <c r="K12" s="12"/>
      <c r="L12" s="61"/>
      <c r="M12" s="71" t="s">
        <v>222</v>
      </c>
      <c r="N12" s="72">
        <v>3.3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41800</v>
      </c>
      <c r="G13" s="76">
        <f>SUMPRODUCT($E$11:$E$12,G11:G12)</f>
        <v>22</v>
      </c>
      <c r="H13" s="76">
        <f>SUMPRODUCT($E$11:$E$12,H11:H12)</f>
        <v>3.1277511961722486</v>
      </c>
      <c r="I13" s="77">
        <f>(H13/G13)*100</f>
        <v>14.21705089169204</v>
      </c>
      <c r="J13" s="78">
        <f>SUM(J11:J12)</f>
        <v>130740</v>
      </c>
      <c r="K13" s="12"/>
      <c r="L13" s="79"/>
      <c r="M13" s="164"/>
      <c r="N13" s="96"/>
      <c r="O13" s="165"/>
      <c r="P13" s="164"/>
      <c r="Q13" s="96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419"/>
      <c r="F16" s="420"/>
      <c r="G16" s="99">
        <v>0.25</v>
      </c>
      <c r="H16" s="700"/>
      <c r="I16" s="701"/>
      <c r="J16" s="702"/>
      <c r="K16" s="12"/>
      <c r="L16" s="100"/>
      <c r="M16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422"/>
      <c r="F18" s="423"/>
      <c r="G18" s="108">
        <v>0.35199999999999998</v>
      </c>
      <c r="H18" s="719"/>
      <c r="I18" s="720"/>
      <c r="J18" s="721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</row>
    <row r="25" spans="1:36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8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8BE8-F288-4201-A575-54A1D141A25A}">
  <sheetPr>
    <tabColor rgb="FFFFFF00"/>
  </sheetPr>
  <dimension ref="A1:AJ47"/>
  <sheetViews>
    <sheetView showGridLines="0" topLeftCell="A5" zoomScale="30" zoomScaleNormal="30" zoomScaleSheetLayoutView="40" zoomScalePageLayoutView="30" workbookViewId="0">
      <selection activeCell="I13" sqref="I13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258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 s="2"/>
      <c r="N3" s="2"/>
    </row>
    <row r="4" spans="2:14" ht="93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2"/>
      <c r="N4" s="2"/>
    </row>
    <row r="5" spans="2:14" ht="50.25" customHeight="1">
      <c r="B5" s="685"/>
      <c r="C5" s="17" t="s">
        <v>204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</row>
    <row r="6" spans="2:14" ht="59.15" customHeight="1">
      <c r="B6" s="21" t="s">
        <v>207</v>
      </c>
      <c r="C6" s="22"/>
      <c r="D6" s="23"/>
      <c r="E6" s="24">
        <f>F13</f>
        <v>41700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8"/>
      <c r="D7" s="29"/>
      <c r="E7" s="30">
        <f>G13/100</f>
        <v>0.22977697841726619</v>
      </c>
      <c r="F7" s="31"/>
      <c r="G7" s="32"/>
      <c r="H7" s="32"/>
      <c r="I7" s="32"/>
      <c r="J7" s="33"/>
      <c r="K7" s="12"/>
      <c r="L7" s="34"/>
      <c r="M7" s="26" t="s">
        <v>210</v>
      </c>
      <c r="N7" s="27">
        <f>'LV02.04.2026 cost+ Act.'!I9</f>
        <v>41700</v>
      </c>
    </row>
    <row r="8" spans="2:14" ht="59.15" customHeight="1">
      <c r="B8" s="35" t="s">
        <v>211</v>
      </c>
      <c r="C8" s="36"/>
      <c r="D8" s="37"/>
      <c r="E8" s="38">
        <f>H13</f>
        <v>2.8942446043165471</v>
      </c>
      <c r="F8" s="31"/>
      <c r="G8" s="32"/>
      <c r="H8" s="32"/>
      <c r="I8" s="32"/>
      <c r="J8" s="33"/>
      <c r="K8" s="12"/>
      <c r="L8" s="34"/>
      <c r="M8" s="39" t="s">
        <v>212</v>
      </c>
      <c r="N8" s="40">
        <v>200</v>
      </c>
    </row>
    <row r="9" spans="2:14" ht="59.15" customHeight="1" thickBot="1">
      <c r="B9" s="35" t="s">
        <v>213</v>
      </c>
      <c r="C9" s="36"/>
      <c r="D9" s="42"/>
      <c r="E9" s="43">
        <f>I13</f>
        <v>12.595885907511196</v>
      </c>
      <c r="F9" s="31"/>
      <c r="G9" s="44"/>
      <c r="H9" s="44"/>
      <c r="I9" s="44"/>
      <c r="J9" s="45"/>
      <c r="K9" s="12"/>
      <c r="L9" s="34"/>
      <c r="M9" s="46"/>
      <c r="N9" s="41"/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0.14868105515587529</v>
      </c>
      <c r="F11" s="56">
        <f>N6*N8</f>
        <v>6200</v>
      </c>
      <c r="G11" s="57">
        <v>22.85</v>
      </c>
      <c r="H11" s="58">
        <v>2.5750000000000002</v>
      </c>
      <c r="I11" s="59">
        <f>(H11/G11)*100</f>
        <v>11.269146608315099</v>
      </c>
      <c r="J11" s="60">
        <f>H11*F11</f>
        <v>15965.000000000002</v>
      </c>
      <c r="K11" s="12"/>
      <c r="L11" s="61"/>
      <c r="M11" s="62" t="s">
        <v>221</v>
      </c>
      <c r="N11" s="63">
        <v>2.7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0.85131894484412474</v>
      </c>
      <c r="F12" s="66">
        <f>N7-F11</f>
        <v>35500</v>
      </c>
      <c r="G12" s="67">
        <v>23</v>
      </c>
      <c r="H12" s="68">
        <v>2.95</v>
      </c>
      <c r="I12" s="69">
        <f>(H12/G12)*100</f>
        <v>12.82608695652174</v>
      </c>
      <c r="J12" s="70">
        <f>H12*F12</f>
        <v>104725</v>
      </c>
      <c r="K12" s="12"/>
      <c r="L12" s="61"/>
      <c r="M12" s="71" t="s">
        <v>222</v>
      </c>
      <c r="N12" s="72">
        <v>3.05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41700</v>
      </c>
      <c r="G13" s="76">
        <f>SUMPRODUCT($E$11:$E$12,G11:G12)</f>
        <v>22.97769784172662</v>
      </c>
      <c r="H13" s="76">
        <f>SUMPRODUCT($E$11:$E$12,H11:H12)</f>
        <v>2.8942446043165471</v>
      </c>
      <c r="I13" s="77">
        <f>(H13/G13)*100</f>
        <v>12.595885907511196</v>
      </c>
      <c r="J13" s="78">
        <f>SUM(J11:J12)</f>
        <v>120690</v>
      </c>
      <c r="K13" s="12"/>
      <c r="L13" s="166"/>
      <c r="M13" s="164"/>
      <c r="N13" s="96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167"/>
      <c r="M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834</v>
      </c>
      <c r="G16" s="99">
        <v>0.2</v>
      </c>
      <c r="H16" s="676">
        <f>G16*F16*1000</f>
        <v>166800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2543.6999999999998</v>
      </c>
      <c r="G17" s="99">
        <v>0.03</v>
      </c>
      <c r="H17" s="659">
        <f>G17*F17*1000</f>
        <v>76311</v>
      </c>
      <c r="I17" s="660"/>
      <c r="J17" s="661"/>
    </row>
    <row r="18" spans="1:10" s="64" customFormat="1" ht="58.5" customHeight="1">
      <c r="B18" s="662" t="s">
        <v>230</v>
      </c>
      <c r="C18" s="663"/>
      <c r="D18" s="664"/>
      <c r="E18" s="106">
        <v>0.2</v>
      </c>
      <c r="F18" s="107">
        <f>E6*E18</f>
        <v>8340</v>
      </c>
      <c r="G18" s="108">
        <v>0.28199999999999997</v>
      </c>
      <c r="H18" s="665">
        <f>G18*F18*1000</f>
        <v>2351879.9999999995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</row>
    <row r="21" spans="1:10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</row>
    <row r="22" spans="1:10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>
        <v>15000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15000</v>
      </c>
      <c r="I26" s="655"/>
      <c r="J26" s="150"/>
    </row>
    <row r="27" spans="1:10" ht="12.65" customHeight="1"/>
    <row r="28" spans="1:10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</row>
    <row r="29" spans="1:10" s="6" customFormat="1" ht="35.5">
      <c r="A29" s="151"/>
      <c r="B29" s="157"/>
      <c r="C29" s="151"/>
      <c r="D29" s="151"/>
      <c r="E29" s="158"/>
      <c r="F29" s="158"/>
      <c r="G29" s="159"/>
      <c r="H29" s="158"/>
      <c r="I29" s="158"/>
      <c r="J29" s="151"/>
    </row>
    <row r="30" spans="1:10" s="6" customFormat="1" ht="35.5">
      <c r="B30" s="152"/>
      <c r="C30" s="9"/>
      <c r="D30" s="9"/>
      <c r="E30" s="9"/>
      <c r="F30" s="10"/>
      <c r="G30" s="9"/>
      <c r="H30" s="11"/>
      <c r="I30" s="9"/>
      <c r="J30" s="9"/>
    </row>
    <row r="31" spans="1:10" s="6" customFormat="1">
      <c r="A31" s="9"/>
      <c r="B31" s="9"/>
      <c r="C31" s="9"/>
      <c r="D31" s="9"/>
      <c r="E31" s="9"/>
      <c r="F31" s="10"/>
      <c r="G31" s="9"/>
      <c r="H31" s="11"/>
      <c r="I31" s="9"/>
      <c r="J31" s="9"/>
    </row>
    <row r="32" spans="1:10" s="6" customFormat="1">
      <c r="A32" s="9"/>
      <c r="B32" s="9"/>
      <c r="C32" s="9"/>
      <c r="D32" s="9"/>
      <c r="E32" s="9"/>
      <c r="F32" s="10"/>
      <c r="G32" s="9"/>
      <c r="H32" s="11"/>
      <c r="I32" s="9"/>
      <c r="J32" s="9"/>
    </row>
    <row r="33" spans="1:10" s="6" customFormat="1">
      <c r="A33" s="9"/>
      <c r="B33" s="9"/>
      <c r="C33" s="9"/>
      <c r="D33" s="9"/>
      <c r="E33" s="9"/>
      <c r="F33" s="10"/>
      <c r="G33" s="9"/>
      <c r="H33" s="11"/>
      <c r="I33" s="9"/>
      <c r="J33" s="9"/>
    </row>
    <row r="34" spans="1:10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</row>
    <row r="35" spans="1:10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</row>
    <row r="36" spans="1:10" s="6" customFormat="1">
      <c r="A36" s="9"/>
      <c r="B36" s="9"/>
      <c r="C36" s="9"/>
      <c r="D36" s="9"/>
      <c r="E36" s="9"/>
      <c r="F36" s="10"/>
      <c r="G36" s="9"/>
      <c r="H36" s="11"/>
      <c r="I36" s="9"/>
      <c r="J36" s="9"/>
    </row>
    <row r="37" spans="1:10" s="6" customFormat="1">
      <c r="A37" s="9"/>
      <c r="B37" s="9"/>
      <c r="C37" s="9"/>
      <c r="D37" s="9"/>
      <c r="E37" s="9"/>
      <c r="F37" s="10"/>
      <c r="G37" s="9"/>
      <c r="H37" s="11"/>
      <c r="I37" s="9"/>
      <c r="J37" s="9"/>
    </row>
    <row r="38" spans="1:10" s="6" customFormat="1">
      <c r="A38" s="9"/>
      <c r="B38" s="9"/>
      <c r="C38" s="9"/>
      <c r="D38" s="9"/>
      <c r="E38" s="9"/>
      <c r="F38" s="10"/>
      <c r="G38" s="9"/>
      <c r="H38" s="11"/>
      <c r="I38" s="9"/>
      <c r="J38" s="9"/>
    </row>
    <row r="42" spans="1:10" s="160" customFormat="1" ht="41">
      <c r="B42" s="161" t="s">
        <v>243</v>
      </c>
      <c r="F42" s="162"/>
      <c r="H42" s="163"/>
    </row>
    <row r="46" spans="1:10" s="6" customFormat="1">
      <c r="B46" s="9"/>
      <c r="C46" s="9"/>
      <c r="D46" s="9"/>
      <c r="E46" s="9"/>
      <c r="F46" s="10"/>
      <c r="G46" s="9"/>
      <c r="H46" s="11"/>
      <c r="I46" s="9"/>
      <c r="J46" s="9"/>
    </row>
    <row r="47" spans="1:10" s="6" customFormat="1">
      <c r="B47" s="9"/>
      <c r="C47" s="9"/>
      <c r="D47" s="9"/>
      <c r="E47" s="9"/>
      <c r="F47" s="10"/>
      <c r="G47" s="9"/>
      <c r="H47" s="11"/>
      <c r="I47" s="9"/>
      <c r="J47" s="9"/>
    </row>
  </sheetData>
  <mergeCells count="25"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9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07D8-CE3B-4A5A-AD16-0496C80E403A}">
  <sheetPr>
    <tabColor rgb="FFFF99FF"/>
  </sheetPr>
  <dimension ref="A1:AJ81"/>
  <sheetViews>
    <sheetView showGridLines="0" zoomScale="30" zoomScaleNormal="30" zoomScaleSheetLayoutView="40" zoomScalePageLayoutView="30" workbookViewId="0">
      <selection activeCell="M10" sqref="M10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258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387"/>
      <c r="R3" s="2"/>
      <c r="S3" s="2"/>
      <c r="T3" s="2"/>
    </row>
    <row r="4" spans="2:36" ht="93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704"/>
      <c r="C5" s="416" t="s">
        <v>204</v>
      </c>
      <c r="D5" s="417" t="s">
        <v>249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/>
      <c r="D6" s="23"/>
      <c r="E6" s="24">
        <f>F13</f>
        <v>41700</v>
      </c>
      <c r="F6" s="707"/>
      <c r="G6" s="708"/>
      <c r="H6" s="708"/>
      <c r="I6" s="708"/>
      <c r="J6" s="709"/>
      <c r="K6" s="12"/>
      <c r="L6" s="25"/>
      <c r="M6" s="26" t="s">
        <v>208</v>
      </c>
      <c r="N6" s="27">
        <v>31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/>
      <c r="D7" s="29"/>
      <c r="E7" s="30">
        <f>G13/100</f>
        <v>0.22504484412470024</v>
      </c>
      <c r="F7" s="710"/>
      <c r="G7" s="711"/>
      <c r="H7" s="711"/>
      <c r="I7" s="711"/>
      <c r="J7" s="712"/>
      <c r="K7" s="12"/>
      <c r="L7" s="34"/>
      <c r="M7" s="26" t="s">
        <v>210</v>
      </c>
      <c r="N7" s="27">
        <v>41700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/>
      <c r="D8" s="37"/>
      <c r="E8" s="38">
        <f>H13</f>
        <v>3.1165467625899281</v>
      </c>
      <c r="F8" s="710"/>
      <c r="G8" s="711"/>
      <c r="H8" s="711"/>
      <c r="I8" s="711"/>
      <c r="J8" s="712"/>
      <c r="K8" s="12"/>
      <c r="L8" s="34"/>
      <c r="M8" s="39" t="s">
        <v>212</v>
      </c>
      <c r="N8" s="40">
        <v>100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/>
      <c r="D9" s="42"/>
      <c r="E9" s="43">
        <f>I13</f>
        <v>13.848558827070971</v>
      </c>
      <c r="F9" s="713"/>
      <c r="G9" s="714"/>
      <c r="H9" s="714"/>
      <c r="I9" s="714"/>
      <c r="J9" s="715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7.4340527577937646E-2</v>
      </c>
      <c r="F11" s="56">
        <f>N6*N8</f>
        <v>3100</v>
      </c>
      <c r="G11" s="57">
        <v>22</v>
      </c>
      <c r="H11" s="58">
        <v>2.7</v>
      </c>
      <c r="I11" s="59">
        <f>(H11/G11)*100</f>
        <v>12.272727272727273</v>
      </c>
      <c r="J11" s="60">
        <f>H11*F11</f>
        <v>8370</v>
      </c>
      <c r="K11" s="12"/>
      <c r="L11" s="61"/>
      <c r="M11" s="62" t="s">
        <v>221</v>
      </c>
      <c r="N11" s="63">
        <v>2.85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0.92565947242206237</v>
      </c>
      <c r="F12" s="66">
        <f>N7-F11</f>
        <v>38600</v>
      </c>
      <c r="G12" s="67">
        <v>22.545000000000002</v>
      </c>
      <c r="H12" s="68">
        <v>3.15</v>
      </c>
      <c r="I12" s="69">
        <f>(H12/G12)*100</f>
        <v>13.972055888223551</v>
      </c>
      <c r="J12" s="70">
        <f>H12*F12</f>
        <v>121590</v>
      </c>
      <c r="K12" s="12"/>
      <c r="L12" s="61"/>
      <c r="M12" s="71" t="s">
        <v>222</v>
      </c>
      <c r="N12" s="72">
        <v>3.25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41700</v>
      </c>
      <c r="G13" s="76">
        <f>SUMPRODUCT($E$11:$E$12,G11:G12)</f>
        <v>22.504484412470024</v>
      </c>
      <c r="H13" s="76">
        <f>SUMPRODUCT($E$11:$E$12,H11:H12)</f>
        <v>3.1165467625899281</v>
      </c>
      <c r="I13" s="77">
        <f>(H13/G13)*100</f>
        <v>13.848558827070971</v>
      </c>
      <c r="J13" s="78">
        <f>SUM(J11:J12)</f>
        <v>129960</v>
      </c>
      <c r="K13" s="12"/>
      <c r="L13" s="79"/>
      <c r="M13" s="164"/>
      <c r="N13" s="96"/>
      <c r="O13" s="165"/>
      <c r="P13" s="164"/>
      <c r="Q13" s="96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419"/>
      <c r="F16" s="420"/>
      <c r="G16" s="99">
        <v>0.25</v>
      </c>
      <c r="H16" s="700"/>
      <c r="I16" s="701"/>
      <c r="J16" s="702"/>
      <c r="K16" s="12"/>
      <c r="L16" s="100"/>
      <c r="M16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422"/>
      <c r="F18" s="423"/>
      <c r="G18" s="108">
        <v>0.35199999999999998</v>
      </c>
      <c r="H18" s="719"/>
      <c r="I18" s="720"/>
      <c r="J18" s="721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</row>
    <row r="25" spans="1:36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8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5949-3E00-49A1-8303-5C9482CA2677}">
  <sheetPr>
    <tabColor rgb="FFFFFF00"/>
  </sheetPr>
  <dimension ref="A1:AJ47"/>
  <sheetViews>
    <sheetView showGridLines="0" topLeftCell="B3" zoomScale="30" zoomScaleNormal="30" zoomScaleSheetLayoutView="40" zoomScalePageLayoutView="30" workbookViewId="0">
      <selection activeCell="H12" sqref="H12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259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 s="2"/>
      <c r="N3" s="2"/>
    </row>
    <row r="4" spans="2:14" ht="93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2"/>
      <c r="N4" s="2"/>
    </row>
    <row r="5" spans="2:14" ht="50.25" customHeight="1">
      <c r="B5" s="685"/>
      <c r="C5" s="17" t="s">
        <v>204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</row>
    <row r="6" spans="2:14" ht="59.15" customHeight="1">
      <c r="B6" s="21" t="s">
        <v>207</v>
      </c>
      <c r="C6" s="22"/>
      <c r="D6" s="23"/>
      <c r="E6" s="24">
        <f>F13</f>
        <v>37200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30</v>
      </c>
    </row>
    <row r="7" spans="2:14" ht="59.15" customHeight="1">
      <c r="B7" s="21" t="s">
        <v>209</v>
      </c>
      <c r="C7" s="28"/>
      <c r="D7" s="29"/>
      <c r="E7" s="30">
        <f>G13/100</f>
        <v>0.23919354838709675</v>
      </c>
      <c r="F7" s="31"/>
      <c r="G7" s="32"/>
      <c r="H7" s="32"/>
      <c r="I7" s="32"/>
      <c r="J7" s="33"/>
      <c r="K7" s="12"/>
      <c r="L7" s="34"/>
      <c r="M7" s="26" t="s">
        <v>210</v>
      </c>
      <c r="N7" s="27">
        <f>'LV02.04.2026 cost+ Act.'!J9</f>
        <v>37200</v>
      </c>
    </row>
    <row r="8" spans="2:14" ht="59.15" customHeight="1">
      <c r="B8" s="35" t="s">
        <v>211</v>
      </c>
      <c r="C8" s="36"/>
      <c r="D8" s="37"/>
      <c r="E8" s="38">
        <f>H13</f>
        <v>2.939516129032258</v>
      </c>
      <c r="F8" s="31"/>
      <c r="G8" s="32"/>
      <c r="H8" s="32"/>
      <c r="I8" s="32"/>
      <c r="J8" s="33"/>
      <c r="K8" s="12"/>
      <c r="L8" s="34"/>
      <c r="M8" s="39" t="s">
        <v>212</v>
      </c>
      <c r="N8" s="40">
        <v>200</v>
      </c>
    </row>
    <row r="9" spans="2:14" ht="59.15" customHeight="1" thickBot="1">
      <c r="B9" s="35" t="s">
        <v>213</v>
      </c>
      <c r="C9" s="36"/>
      <c r="D9" s="42"/>
      <c r="E9" s="43">
        <f>I13</f>
        <v>12.289278489548213</v>
      </c>
      <c r="F9" s="31"/>
      <c r="G9" s="44"/>
      <c r="H9" s="44"/>
      <c r="I9" s="44"/>
      <c r="J9" s="45"/>
      <c r="K9" s="12"/>
      <c r="L9" s="34"/>
      <c r="M9" s="46"/>
      <c r="N9" s="41"/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0.16129032258064516</v>
      </c>
      <c r="F11" s="56">
        <f>N6*N8</f>
        <v>6000</v>
      </c>
      <c r="G11" s="57">
        <v>23.5</v>
      </c>
      <c r="H11" s="58">
        <v>2.625</v>
      </c>
      <c r="I11" s="59">
        <f>(H11/G11)*100</f>
        <v>11.170212765957446</v>
      </c>
      <c r="J11" s="60">
        <f>H11*F11</f>
        <v>15750</v>
      </c>
      <c r="K11" s="12"/>
      <c r="L11" s="61"/>
      <c r="M11" s="62" t="s">
        <v>221</v>
      </c>
      <c r="N11" s="63">
        <v>2.7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0.83870967741935487</v>
      </c>
      <c r="F12" s="66">
        <f>N7-F11</f>
        <v>31200</v>
      </c>
      <c r="G12" s="67">
        <v>24</v>
      </c>
      <c r="H12" s="68">
        <v>3</v>
      </c>
      <c r="I12" s="69">
        <f>(H12/G12)*100</f>
        <v>12.5</v>
      </c>
      <c r="J12" s="70">
        <f>H12*F12</f>
        <v>93600</v>
      </c>
      <c r="K12" s="12"/>
      <c r="L12" s="61"/>
      <c r="M12" s="71" t="s">
        <v>222</v>
      </c>
      <c r="N12" s="72">
        <v>3.05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37200</v>
      </c>
      <c r="G13" s="76">
        <f>SUMPRODUCT($E$11:$E$12,G11:G12)</f>
        <v>23.919354838709676</v>
      </c>
      <c r="H13" s="76">
        <f>SUMPRODUCT($E$11:$E$12,H11:H12)</f>
        <v>2.939516129032258</v>
      </c>
      <c r="I13" s="77">
        <f>(H13/G13)*100</f>
        <v>12.289278489548213</v>
      </c>
      <c r="J13" s="78">
        <f>SUM(J11:J12)</f>
        <v>109350</v>
      </c>
      <c r="K13" s="12"/>
      <c r="L13" s="166"/>
      <c r="M13" s="164"/>
      <c r="N13" s="96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167"/>
      <c r="M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744</v>
      </c>
      <c r="G16" s="99">
        <v>0.2</v>
      </c>
      <c r="H16" s="676">
        <f>G16*F16*1000</f>
        <v>148800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2269.1999999999998</v>
      </c>
      <c r="G17" s="99">
        <v>0.03</v>
      </c>
      <c r="H17" s="659">
        <f>G17*F17*1000</f>
        <v>68076</v>
      </c>
      <c r="I17" s="660"/>
      <c r="J17" s="661"/>
    </row>
    <row r="18" spans="1:10" s="64" customFormat="1" ht="58.5" customHeight="1">
      <c r="B18" s="662" t="s">
        <v>230</v>
      </c>
      <c r="C18" s="663"/>
      <c r="D18" s="664"/>
      <c r="E18" s="106">
        <v>0.2</v>
      </c>
      <c r="F18" s="107">
        <f>E6*E18</f>
        <v>7440</v>
      </c>
      <c r="G18" s="108">
        <v>0.28199999999999997</v>
      </c>
      <c r="H18" s="665">
        <f>G18*F18*1000</f>
        <v>2098080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</row>
    <row r="21" spans="1:10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</row>
    <row r="22" spans="1:10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>
        <v>15000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15000</v>
      </c>
      <c r="I26" s="655"/>
      <c r="J26" s="150"/>
    </row>
    <row r="27" spans="1:10" ht="12.65" customHeight="1"/>
    <row r="28" spans="1:10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</row>
    <row r="29" spans="1:10" s="6" customFormat="1" ht="35.5">
      <c r="A29" s="151"/>
      <c r="B29" s="157"/>
      <c r="C29" s="151"/>
      <c r="D29" s="151"/>
      <c r="E29" s="158"/>
      <c r="F29" s="158"/>
      <c r="G29" s="159"/>
      <c r="H29" s="158"/>
      <c r="I29" s="158"/>
      <c r="J29" s="151"/>
    </row>
    <row r="30" spans="1:10" s="6" customFormat="1" ht="35.5">
      <c r="B30" s="152"/>
      <c r="C30" s="9"/>
      <c r="D30" s="9"/>
      <c r="E30" s="9"/>
      <c r="F30" s="10"/>
      <c r="G30" s="9"/>
      <c r="H30" s="11"/>
      <c r="I30" s="9"/>
      <c r="J30" s="9"/>
    </row>
    <row r="31" spans="1:10" s="6" customFormat="1">
      <c r="A31" s="9"/>
      <c r="B31" s="9"/>
      <c r="C31" s="9"/>
      <c r="D31" s="9"/>
      <c r="E31" s="9"/>
      <c r="F31" s="10"/>
      <c r="G31" s="9"/>
      <c r="H31" s="11"/>
      <c r="I31" s="9"/>
      <c r="J31" s="9"/>
    </row>
    <row r="32" spans="1:10" s="6" customFormat="1">
      <c r="A32" s="9"/>
      <c r="B32" s="9"/>
      <c r="C32" s="9"/>
      <c r="D32" s="9"/>
      <c r="E32" s="9"/>
      <c r="F32" s="10"/>
      <c r="G32" s="9"/>
      <c r="H32" s="11"/>
      <c r="I32" s="9"/>
      <c r="J32" s="9"/>
    </row>
    <row r="33" spans="1:10" s="6" customFormat="1">
      <c r="A33" s="9"/>
      <c r="B33" s="9"/>
      <c r="C33" s="9"/>
      <c r="D33" s="9"/>
      <c r="E33" s="9"/>
      <c r="F33" s="10"/>
      <c r="G33" s="9"/>
      <c r="H33" s="11"/>
      <c r="I33" s="9"/>
      <c r="J33" s="9"/>
    </row>
    <row r="34" spans="1:10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</row>
    <row r="35" spans="1:10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</row>
    <row r="36" spans="1:10" s="6" customFormat="1">
      <c r="A36" s="9"/>
      <c r="B36" s="9"/>
      <c r="C36" s="9"/>
      <c r="D36" s="9"/>
      <c r="E36" s="9"/>
      <c r="F36" s="10"/>
      <c r="G36" s="9"/>
      <c r="H36" s="11"/>
      <c r="I36" s="9"/>
      <c r="J36" s="9"/>
    </row>
    <row r="37" spans="1:10" s="6" customFormat="1">
      <c r="A37" s="9"/>
      <c r="B37" s="9"/>
      <c r="C37" s="9"/>
      <c r="D37" s="9"/>
      <c r="E37" s="9"/>
      <c r="F37" s="10"/>
      <c r="G37" s="9"/>
      <c r="H37" s="11"/>
      <c r="I37" s="9"/>
      <c r="J37" s="9"/>
    </row>
    <row r="38" spans="1:10" s="6" customFormat="1">
      <c r="A38" s="9"/>
      <c r="B38" s="9"/>
      <c r="C38" s="9"/>
      <c r="D38" s="9"/>
      <c r="E38" s="9"/>
      <c r="F38" s="10"/>
      <c r="G38" s="9"/>
      <c r="H38" s="11"/>
      <c r="I38" s="9"/>
      <c r="J38" s="9"/>
    </row>
    <row r="42" spans="1:10" s="160" customFormat="1" ht="41">
      <c r="B42" s="161" t="s">
        <v>243</v>
      </c>
      <c r="F42" s="162"/>
      <c r="H42" s="163"/>
    </row>
    <row r="46" spans="1:10" s="6" customFormat="1">
      <c r="B46" s="9"/>
      <c r="C46" s="9"/>
      <c r="D46" s="9"/>
      <c r="E46" s="9"/>
      <c r="F46" s="10"/>
      <c r="G46" s="9"/>
      <c r="H46" s="11"/>
      <c r="I46" s="9"/>
      <c r="J46" s="9"/>
    </row>
    <row r="47" spans="1:10" s="6" customFormat="1">
      <c r="B47" s="9"/>
      <c r="C47" s="9"/>
      <c r="D47" s="9"/>
      <c r="E47" s="9"/>
      <c r="F47" s="10"/>
      <c r="G47" s="9"/>
      <c r="H47" s="11"/>
      <c r="I47" s="9"/>
      <c r="J47" s="9"/>
    </row>
  </sheetData>
  <mergeCells count="25"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9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1B33-24CB-41D6-AAD5-7A11FD9F68C7}">
  <sheetPr>
    <tabColor rgb="FFFF99FF"/>
  </sheetPr>
  <dimension ref="A1:AJ81"/>
  <sheetViews>
    <sheetView showGridLines="0" topLeftCell="B2" zoomScale="30" zoomScaleNormal="30" zoomScaleSheetLayoutView="40" zoomScalePageLayoutView="30" workbookViewId="0">
      <selection activeCell="Q11" sqref="Q11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259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387"/>
      <c r="R3" s="2"/>
      <c r="S3" s="2"/>
      <c r="T3" s="2"/>
    </row>
    <row r="4" spans="2:36" ht="93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704"/>
      <c r="C5" s="416" t="s">
        <v>204</v>
      </c>
      <c r="D5" s="417" t="s">
        <v>249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/>
      <c r="D6" s="23"/>
      <c r="E6" s="24">
        <f>F13</f>
        <v>37200</v>
      </c>
      <c r="F6" s="707"/>
      <c r="G6" s="708"/>
      <c r="H6" s="708"/>
      <c r="I6" s="708"/>
      <c r="J6" s="709"/>
      <c r="K6" s="12"/>
      <c r="L6" s="25"/>
      <c r="M6" s="26" t="s">
        <v>208</v>
      </c>
      <c r="N6" s="27">
        <v>30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/>
      <c r="D7" s="29"/>
      <c r="E7" s="30">
        <f>G13/100</f>
        <v>0.22801935483870966</v>
      </c>
      <c r="F7" s="710"/>
      <c r="G7" s="711"/>
      <c r="H7" s="711"/>
      <c r="I7" s="711"/>
      <c r="J7" s="712"/>
      <c r="K7" s="12"/>
      <c r="L7" s="34"/>
      <c r="M7" s="26" t="s">
        <v>210</v>
      </c>
      <c r="N7" s="27">
        <v>37200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/>
      <c r="D8" s="37"/>
      <c r="E8" s="38">
        <f>H13</f>
        <v>3.0435483870967741</v>
      </c>
      <c r="F8" s="710"/>
      <c r="G8" s="711"/>
      <c r="H8" s="711"/>
      <c r="I8" s="711"/>
      <c r="J8" s="712"/>
      <c r="K8" s="12"/>
      <c r="L8" s="34"/>
      <c r="M8" s="39" t="s">
        <v>212</v>
      </c>
      <c r="N8" s="40">
        <v>200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/>
      <c r="D9" s="42"/>
      <c r="E9" s="43">
        <f>I13</f>
        <v>13.347763347763347</v>
      </c>
      <c r="F9" s="713"/>
      <c r="G9" s="714"/>
      <c r="H9" s="714"/>
      <c r="I9" s="714"/>
      <c r="J9" s="715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0.16129032258064516</v>
      </c>
      <c r="F11" s="56">
        <f>N6*N8</f>
        <v>6000</v>
      </c>
      <c r="G11" s="57">
        <v>22.5</v>
      </c>
      <c r="H11" s="58">
        <v>2.75</v>
      </c>
      <c r="I11" s="59">
        <f>(H11/G11)*100</f>
        <v>12.222222222222221</v>
      </c>
      <c r="J11" s="60">
        <f>H11*F11</f>
        <v>16500</v>
      </c>
      <c r="K11" s="12"/>
      <c r="L11" s="61"/>
      <c r="M11" s="62" t="s">
        <v>221</v>
      </c>
      <c r="N11" s="63">
        <v>2.85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0.83870967741935487</v>
      </c>
      <c r="F12" s="66">
        <f>N7-F11</f>
        <v>31200</v>
      </c>
      <c r="G12" s="67">
        <v>22.86</v>
      </c>
      <c r="H12" s="68">
        <v>3.1</v>
      </c>
      <c r="I12" s="69">
        <f>(H12/G12)*100</f>
        <v>13.560804899387577</v>
      </c>
      <c r="J12" s="70">
        <f>H12*F12</f>
        <v>96720</v>
      </c>
      <c r="K12" s="12"/>
      <c r="L12" s="61"/>
      <c r="M12" s="71" t="s">
        <v>222</v>
      </c>
      <c r="N12" s="72">
        <v>3.2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37200</v>
      </c>
      <c r="G13" s="76">
        <f>SUMPRODUCT($E$11:$E$12,G11:G12)</f>
        <v>22.801935483870967</v>
      </c>
      <c r="H13" s="76">
        <f>SUMPRODUCT($E$11:$E$12,H11:H12)</f>
        <v>3.0435483870967741</v>
      </c>
      <c r="I13" s="77">
        <f>(H13/G13)*100</f>
        <v>13.347763347763347</v>
      </c>
      <c r="J13" s="78">
        <f>SUM(J11:J12)</f>
        <v>113220</v>
      </c>
      <c r="K13" s="12"/>
      <c r="L13" s="79"/>
      <c r="M13" s="164"/>
      <c r="N13" s="96"/>
      <c r="O13" s="165"/>
      <c r="P13" s="164"/>
      <c r="Q13" s="96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419"/>
      <c r="F16" s="420"/>
      <c r="G16" s="99">
        <v>0.25</v>
      </c>
      <c r="H16" s="700"/>
      <c r="I16" s="701"/>
      <c r="J16" s="702"/>
      <c r="K16" s="12"/>
      <c r="L16" s="100"/>
      <c r="M16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422"/>
      <c r="F18" s="423"/>
      <c r="G18" s="108">
        <v>0.35199999999999998</v>
      </c>
      <c r="H18" s="719"/>
      <c r="I18" s="720"/>
      <c r="J18" s="721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</row>
    <row r="25" spans="1:36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8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090C-D9D9-4201-8BF6-21705E846FED}">
  <sheetPr>
    <tabColor rgb="FFFFFF00"/>
  </sheetPr>
  <dimension ref="A1:AJ47"/>
  <sheetViews>
    <sheetView showGridLines="0" topLeftCell="A3" zoomScale="30" zoomScaleNormal="30" zoomScaleSheetLayoutView="40" zoomScalePageLayoutView="30" workbookViewId="0">
      <selection activeCell="P18" sqref="P18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260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 s="2"/>
      <c r="N3" s="2"/>
    </row>
    <row r="4" spans="2:14" ht="93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2"/>
      <c r="N4" s="2"/>
    </row>
    <row r="5" spans="2:14" ht="50.25" customHeight="1">
      <c r="B5" s="685"/>
      <c r="C5" s="17" t="s">
        <v>204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</row>
    <row r="6" spans="2:14" ht="59.15" customHeight="1">
      <c r="B6" s="21" t="s">
        <v>207</v>
      </c>
      <c r="C6" s="22"/>
      <c r="D6" s="23"/>
      <c r="E6" s="24">
        <f>F13</f>
        <v>34300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8"/>
      <c r="D7" s="29"/>
      <c r="E7" s="30">
        <f>G13/100</f>
        <v>0.24491545189504374</v>
      </c>
      <c r="F7" s="31"/>
      <c r="G7" s="32"/>
      <c r="H7" s="32"/>
      <c r="I7" s="32"/>
      <c r="J7" s="33"/>
      <c r="K7" s="12"/>
      <c r="L7" s="34"/>
      <c r="M7" s="26" t="s">
        <v>210</v>
      </c>
      <c r="N7" s="27">
        <f>'LV02.04.2026 cost+ Act.'!K9</f>
        <v>34300</v>
      </c>
    </row>
    <row r="8" spans="2:14" ht="59.15" customHeight="1">
      <c r="B8" s="35" t="s">
        <v>211</v>
      </c>
      <c r="C8" s="36"/>
      <c r="D8" s="37"/>
      <c r="E8" s="38">
        <f>H13</f>
        <v>2.9161224489795918</v>
      </c>
      <c r="F8" s="31"/>
      <c r="G8" s="32"/>
      <c r="H8" s="32"/>
      <c r="I8" s="32"/>
      <c r="J8" s="33"/>
      <c r="K8" s="12"/>
      <c r="L8" s="34"/>
      <c r="M8" s="39" t="s">
        <v>212</v>
      </c>
      <c r="N8" s="40">
        <v>300</v>
      </c>
    </row>
    <row r="9" spans="2:14" ht="59.15" customHeight="1" thickBot="1">
      <c r="B9" s="35" t="s">
        <v>213</v>
      </c>
      <c r="C9" s="36"/>
      <c r="D9" s="42"/>
      <c r="E9" s="43">
        <f>I13</f>
        <v>11.906649525033925</v>
      </c>
      <c r="F9" s="31"/>
      <c r="G9" s="44"/>
      <c r="H9" s="44"/>
      <c r="I9" s="44"/>
      <c r="J9" s="45"/>
      <c r="K9" s="12"/>
      <c r="L9" s="34"/>
      <c r="M9" s="46"/>
      <c r="N9" s="41"/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0.27113702623906705</v>
      </c>
      <c r="F11" s="56">
        <f>N6*N8</f>
        <v>9300</v>
      </c>
      <c r="G11" s="57">
        <v>24.2</v>
      </c>
      <c r="H11" s="58">
        <v>2.61</v>
      </c>
      <c r="I11" s="59">
        <f>(H11/G11)*100</f>
        <v>10.78512396694215</v>
      </c>
      <c r="J11" s="60">
        <f>H11*F11</f>
        <v>24273</v>
      </c>
      <c r="K11" s="12"/>
      <c r="L11" s="61"/>
      <c r="M11" s="62" t="s">
        <v>221</v>
      </c>
      <c r="N11" s="63">
        <v>2.65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0.7288629737609329</v>
      </c>
      <c r="F12" s="66">
        <f>N7-F11</f>
        <v>25000</v>
      </c>
      <c r="G12" s="67">
        <v>24.6</v>
      </c>
      <c r="H12" s="68">
        <v>3.03</v>
      </c>
      <c r="I12" s="69">
        <f>(H12/G12)*100</f>
        <v>12.317073170731705</v>
      </c>
      <c r="J12" s="70">
        <f>H12*F12</f>
        <v>75750</v>
      </c>
      <c r="K12" s="12"/>
      <c r="L12" s="61"/>
      <c r="M12" s="71" t="s">
        <v>222</v>
      </c>
      <c r="N12" s="72">
        <v>3.05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34300</v>
      </c>
      <c r="G13" s="76">
        <f>SUMPRODUCT($E$11:$E$12,G11:G12)</f>
        <v>24.491545189504375</v>
      </c>
      <c r="H13" s="76">
        <f>SUMPRODUCT($E$11:$E$12,H11:H12)</f>
        <v>2.9161224489795918</v>
      </c>
      <c r="I13" s="77">
        <f>(H13/G13)*100</f>
        <v>11.906649525033925</v>
      </c>
      <c r="J13" s="78">
        <f>SUM(J11:J12)</f>
        <v>100023</v>
      </c>
      <c r="K13" s="12"/>
      <c r="L13" s="166"/>
      <c r="M13" s="164"/>
      <c r="N13" s="96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167"/>
      <c r="M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686</v>
      </c>
      <c r="G16" s="99">
        <v>0.2</v>
      </c>
      <c r="H16" s="676">
        <f>G16*F16*1000</f>
        <v>137200.00000000003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2092.2999999999997</v>
      </c>
      <c r="G17" s="99">
        <v>0.03</v>
      </c>
      <c r="H17" s="659">
        <f>G17*F17*1000</f>
        <v>62768.999999999993</v>
      </c>
      <c r="I17" s="660"/>
      <c r="J17" s="661"/>
    </row>
    <row r="18" spans="1:10" s="64" customFormat="1" ht="58.5" customHeight="1">
      <c r="B18" s="662" t="s">
        <v>230</v>
      </c>
      <c r="C18" s="663"/>
      <c r="D18" s="664"/>
      <c r="E18" s="106">
        <v>0.2</v>
      </c>
      <c r="F18" s="107">
        <f>E6*E18</f>
        <v>6860</v>
      </c>
      <c r="G18" s="108">
        <v>0.28199999999999997</v>
      </c>
      <c r="H18" s="665">
        <f>G18*F18*1000</f>
        <v>1934519.9999999998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</row>
    <row r="21" spans="1:10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</row>
    <row r="22" spans="1:10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>
        <v>15000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15000</v>
      </c>
      <c r="I26" s="655"/>
      <c r="J26" s="150"/>
    </row>
    <row r="27" spans="1:10" ht="12.65" customHeight="1"/>
    <row r="28" spans="1:10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</row>
    <row r="29" spans="1:10" s="6" customFormat="1" ht="35.5">
      <c r="A29" s="151"/>
      <c r="B29" s="157"/>
      <c r="C29" s="151"/>
      <c r="D29" s="151"/>
      <c r="E29" s="158"/>
      <c r="F29" s="158"/>
      <c r="G29" s="159"/>
      <c r="H29" s="158"/>
      <c r="I29" s="158"/>
      <c r="J29" s="151"/>
    </row>
    <row r="30" spans="1:10" s="6" customFormat="1" ht="35.5">
      <c r="B30" s="152"/>
      <c r="C30" s="9"/>
      <c r="D30" s="9"/>
      <c r="E30" s="9"/>
      <c r="F30" s="10"/>
      <c r="G30" s="9"/>
      <c r="H30" s="11"/>
      <c r="I30" s="9"/>
      <c r="J30" s="9"/>
    </row>
    <row r="31" spans="1:10" s="6" customFormat="1">
      <c r="A31" s="9"/>
      <c r="B31" s="9"/>
      <c r="C31" s="9"/>
      <c r="D31" s="9"/>
      <c r="E31" s="9"/>
      <c r="F31" s="10"/>
      <c r="G31" s="9"/>
      <c r="H31" s="11"/>
      <c r="I31" s="9"/>
      <c r="J31" s="9"/>
    </row>
    <row r="32" spans="1:10" s="6" customFormat="1">
      <c r="A32" s="9"/>
      <c r="B32" s="9"/>
      <c r="C32" s="9"/>
      <c r="D32" s="9"/>
      <c r="E32" s="9"/>
      <c r="F32" s="10"/>
      <c r="G32" s="9"/>
      <c r="H32" s="11"/>
      <c r="I32" s="9"/>
      <c r="J32" s="9"/>
    </row>
    <row r="33" spans="1:10" s="6" customFormat="1">
      <c r="A33" s="9"/>
      <c r="B33" s="9"/>
      <c r="C33" s="9"/>
      <c r="D33" s="9"/>
      <c r="E33" s="9"/>
      <c r="F33" s="10"/>
      <c r="G33" s="9"/>
      <c r="H33" s="11"/>
      <c r="I33" s="9"/>
      <c r="J33" s="9"/>
    </row>
    <row r="34" spans="1:10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</row>
    <row r="35" spans="1:10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</row>
    <row r="36" spans="1:10" s="6" customFormat="1">
      <c r="A36" s="9"/>
      <c r="B36" s="9"/>
      <c r="C36" s="9"/>
      <c r="D36" s="9"/>
      <c r="E36" s="9"/>
      <c r="F36" s="10"/>
      <c r="G36" s="9"/>
      <c r="H36" s="11"/>
      <c r="I36" s="9"/>
      <c r="J36" s="9"/>
    </row>
    <row r="37" spans="1:10" s="6" customFormat="1">
      <c r="A37" s="9"/>
      <c r="B37" s="9"/>
      <c r="C37" s="9"/>
      <c r="D37" s="9"/>
      <c r="E37" s="9"/>
      <c r="F37" s="10"/>
      <c r="G37" s="9"/>
      <c r="H37" s="11"/>
      <c r="I37" s="9"/>
      <c r="J37" s="9"/>
    </row>
    <row r="38" spans="1:10" s="6" customFormat="1">
      <c r="A38" s="9"/>
      <c r="B38" s="9"/>
      <c r="C38" s="9"/>
      <c r="D38" s="9"/>
      <c r="E38" s="9"/>
      <c r="F38" s="10"/>
      <c r="G38" s="9"/>
      <c r="H38" s="11"/>
      <c r="I38" s="9"/>
      <c r="J38" s="9"/>
    </row>
    <row r="42" spans="1:10" s="160" customFormat="1" ht="41">
      <c r="B42" s="161" t="s">
        <v>243</v>
      </c>
      <c r="F42" s="162"/>
      <c r="H42" s="163"/>
    </row>
    <row r="46" spans="1:10" s="6" customFormat="1">
      <c r="B46" s="9"/>
      <c r="C46" s="9"/>
      <c r="D46" s="9"/>
      <c r="E46" s="9"/>
      <c r="F46" s="10"/>
      <c r="G46" s="9"/>
      <c r="H46" s="11"/>
      <c r="I46" s="9"/>
      <c r="J46" s="9"/>
    </row>
    <row r="47" spans="1:10" s="6" customFormat="1">
      <c r="B47" s="9"/>
      <c r="C47" s="9"/>
      <c r="D47" s="9"/>
      <c r="E47" s="9"/>
      <c r="F47" s="10"/>
      <c r="G47" s="9"/>
      <c r="H47" s="11"/>
      <c r="I47" s="9"/>
      <c r="J47" s="9"/>
    </row>
  </sheetData>
  <mergeCells count="25"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9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85EE-85C6-414E-B1B0-65AC85697619}">
  <sheetPr>
    <tabColor rgb="FFFF99FF"/>
  </sheetPr>
  <dimension ref="A1:AJ81"/>
  <sheetViews>
    <sheetView showGridLines="0" topLeftCell="B2" zoomScale="30" zoomScaleNormal="30" zoomScaleSheetLayoutView="40" zoomScalePageLayoutView="30" workbookViewId="0">
      <selection activeCell="I13" sqref="I13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260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387"/>
      <c r="R3" s="2"/>
      <c r="S3" s="2"/>
      <c r="T3" s="2"/>
    </row>
    <row r="4" spans="2:36" ht="93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704"/>
      <c r="C5" s="416" t="s">
        <v>204</v>
      </c>
      <c r="D5" s="417" t="s">
        <v>249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/>
      <c r="D6" s="23"/>
      <c r="E6" s="24">
        <f>F13</f>
        <v>34300</v>
      </c>
      <c r="F6" s="707"/>
      <c r="G6" s="708"/>
      <c r="H6" s="708"/>
      <c r="I6" s="708"/>
      <c r="J6" s="709"/>
      <c r="K6" s="12"/>
      <c r="L6" s="25"/>
      <c r="M6" s="26" t="s">
        <v>208</v>
      </c>
      <c r="N6" s="27">
        <v>31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/>
      <c r="D7" s="29"/>
      <c r="E7" s="30">
        <f>G13/100</f>
        <v>0.22995772594752181</v>
      </c>
      <c r="F7" s="710"/>
      <c r="G7" s="711"/>
      <c r="H7" s="711"/>
      <c r="I7" s="711"/>
      <c r="J7" s="712"/>
      <c r="K7" s="12"/>
      <c r="L7" s="34"/>
      <c r="M7" s="26" t="s">
        <v>210</v>
      </c>
      <c r="N7" s="27">
        <v>34300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/>
      <c r="D8" s="37"/>
      <c r="E8" s="38">
        <f>H13</f>
        <v>2.955102040816326</v>
      </c>
      <c r="F8" s="710"/>
      <c r="G8" s="711"/>
      <c r="H8" s="711"/>
      <c r="I8" s="711"/>
      <c r="J8" s="712"/>
      <c r="K8" s="12"/>
      <c r="L8" s="34"/>
      <c r="M8" s="39" t="s">
        <v>212</v>
      </c>
      <c r="N8" s="40">
        <v>300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/>
      <c r="D9" s="42"/>
      <c r="E9" s="43">
        <f>I13</f>
        <v>12.850631691716693</v>
      </c>
      <c r="F9" s="713"/>
      <c r="G9" s="714"/>
      <c r="H9" s="714"/>
      <c r="I9" s="714"/>
      <c r="J9" s="715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0.27113702623906705</v>
      </c>
      <c r="F11" s="56">
        <f>N6*N8</f>
        <v>9300</v>
      </c>
      <c r="G11" s="57">
        <v>22.85</v>
      </c>
      <c r="H11" s="58">
        <v>2.7</v>
      </c>
      <c r="I11" s="59">
        <f>(H11/G11)*100</f>
        <v>11.816192560175056</v>
      </c>
      <c r="J11" s="60">
        <f>H11*F11</f>
        <v>25110</v>
      </c>
      <c r="K11" s="12"/>
      <c r="L11" s="61"/>
      <c r="M11" s="62" t="s">
        <v>221</v>
      </c>
      <c r="N11" s="63">
        <v>2.8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0.7288629737609329</v>
      </c>
      <c r="F12" s="66">
        <f>N7-F11</f>
        <v>25000</v>
      </c>
      <c r="G12" s="67">
        <v>23.05</v>
      </c>
      <c r="H12" s="68">
        <v>3.05</v>
      </c>
      <c r="I12" s="69">
        <f>(H12/G12)*100</f>
        <v>13.232104121475052</v>
      </c>
      <c r="J12" s="70">
        <f>H12*F12</f>
        <v>76250</v>
      </c>
      <c r="K12" s="12"/>
      <c r="L12" s="61"/>
      <c r="M12" s="71" t="s">
        <v>222</v>
      </c>
      <c r="N12" s="72">
        <v>3.15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34300</v>
      </c>
      <c r="G13" s="76">
        <f>SUMPRODUCT($E$11:$E$12,G11:G12)</f>
        <v>22.995772594752182</v>
      </c>
      <c r="H13" s="76">
        <f>SUMPRODUCT($E$11:$E$12,H11:H12)</f>
        <v>2.955102040816326</v>
      </c>
      <c r="I13" s="77">
        <f>(H13/G13)*100</f>
        <v>12.850631691716693</v>
      </c>
      <c r="J13" s="78">
        <f>SUM(J11:J12)</f>
        <v>101360</v>
      </c>
      <c r="K13" s="12"/>
      <c r="L13" s="79"/>
      <c r="M13" s="164"/>
      <c r="N13" s="96"/>
      <c r="O13" s="165"/>
      <c r="P13" s="164"/>
      <c r="Q13" s="96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419"/>
      <c r="F16" s="420"/>
      <c r="G16" s="99">
        <v>0.25</v>
      </c>
      <c r="H16" s="700"/>
      <c r="I16" s="701"/>
      <c r="J16" s="702"/>
      <c r="K16" s="12"/>
      <c r="L16" s="100"/>
      <c r="M16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422"/>
      <c r="F18" s="423"/>
      <c r="G18" s="108">
        <v>0.35199999999999998</v>
      </c>
      <c r="H18" s="719"/>
      <c r="I18" s="720"/>
      <c r="J18" s="721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</row>
    <row r="25" spans="1:36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8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4793-AF9F-477E-B16F-B88894444BC4}">
  <sheetPr>
    <tabColor rgb="FFFFFF00"/>
  </sheetPr>
  <dimension ref="A1:AJ47"/>
  <sheetViews>
    <sheetView showGridLines="0" topLeftCell="B1" zoomScale="30" zoomScaleNormal="30" zoomScaleSheetLayoutView="40" zoomScalePageLayoutView="30" workbookViewId="0">
      <selection activeCell="I13" sqref="I13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1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</row>
    <row r="2" spans="2:16" ht="73.5" customHeight="1" thickBot="1">
      <c r="M2" s="3"/>
      <c r="N2" s="4"/>
      <c r="O2" s="4"/>
      <c r="P2" s="3"/>
    </row>
    <row r="3" spans="2:16" ht="80.25" customHeight="1">
      <c r="B3" s="680" t="s">
        <v>261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 s="2"/>
      <c r="N3" s="2"/>
      <c r="O3" s="2"/>
      <c r="P3" s="2"/>
    </row>
    <row r="4" spans="2:16" ht="93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2"/>
      <c r="N4" s="2"/>
      <c r="O4" s="2"/>
      <c r="P4" s="2"/>
    </row>
    <row r="5" spans="2:16" ht="50.25" customHeight="1">
      <c r="B5" s="685"/>
      <c r="C5" s="17" t="s">
        <v>204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</row>
    <row r="6" spans="2:16" ht="59.15" customHeight="1">
      <c r="B6" s="21" t="s">
        <v>207</v>
      </c>
      <c r="C6" s="22"/>
      <c r="D6" s="23"/>
      <c r="E6" s="24">
        <f>F13</f>
        <v>33150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30</v>
      </c>
      <c r="P6" s="20"/>
    </row>
    <row r="7" spans="2:16" ht="59.15" customHeight="1">
      <c r="B7" s="21" t="s">
        <v>209</v>
      </c>
      <c r="C7" s="28"/>
      <c r="D7" s="29"/>
      <c r="E7" s="30">
        <f>G13/100</f>
        <v>0.2598212669683258</v>
      </c>
      <c r="F7" s="31"/>
      <c r="G7" s="32"/>
      <c r="H7" s="32"/>
      <c r="I7" s="32"/>
      <c r="J7" s="33"/>
      <c r="K7" s="12"/>
      <c r="L7" s="34"/>
      <c r="M7" s="26" t="s">
        <v>210</v>
      </c>
      <c r="N7" s="27">
        <f>'LV02.04.2026 cost+ Act.'!L9</f>
        <v>33150</v>
      </c>
      <c r="O7" s="4"/>
      <c r="P7" s="20"/>
    </row>
    <row r="8" spans="2:16" ht="59.15" customHeight="1">
      <c r="B8" s="35" t="s">
        <v>211</v>
      </c>
      <c r="C8" s="36"/>
      <c r="D8" s="37"/>
      <c r="E8" s="38">
        <f>H13</f>
        <v>3.0359728506787333</v>
      </c>
      <c r="F8" s="31"/>
      <c r="G8" s="32"/>
      <c r="H8" s="32"/>
      <c r="I8" s="32"/>
      <c r="J8" s="33"/>
      <c r="K8" s="12"/>
      <c r="L8" s="34"/>
      <c r="M8" s="39" t="s">
        <v>212</v>
      </c>
      <c r="N8" s="40">
        <v>300</v>
      </c>
      <c r="O8" s="2"/>
      <c r="P8" s="4"/>
    </row>
    <row r="9" spans="2:16" ht="59.15" customHeight="1" thickBot="1">
      <c r="B9" s="35" t="s">
        <v>213</v>
      </c>
      <c r="C9" s="36"/>
      <c r="D9" s="42"/>
      <c r="E9" s="43">
        <f>I13</f>
        <v>11.684851229090656</v>
      </c>
      <c r="F9" s="31"/>
      <c r="G9" s="44"/>
      <c r="H9" s="44"/>
      <c r="I9" s="44"/>
      <c r="J9" s="45"/>
      <c r="K9" s="12"/>
      <c r="L9" s="34"/>
      <c r="M9" s="46"/>
      <c r="N9" s="41"/>
      <c r="O9" s="41"/>
      <c r="P9" s="41"/>
    </row>
    <row r="10" spans="2:1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</row>
    <row r="11" spans="2:16" s="64" customFormat="1" ht="59.15" customHeight="1">
      <c r="B11" s="673" t="s">
        <v>1</v>
      </c>
      <c r="C11" s="674"/>
      <c r="D11" s="675"/>
      <c r="E11" s="55">
        <f>F11/E6</f>
        <v>0.27149321266968324</v>
      </c>
      <c r="F11" s="56">
        <f>N6*N8</f>
        <v>9000</v>
      </c>
      <c r="G11" s="57">
        <v>25.8</v>
      </c>
      <c r="H11" s="58">
        <v>2.73</v>
      </c>
      <c r="I11" s="59">
        <f>(H11/G11)*100</f>
        <v>10.58139534883721</v>
      </c>
      <c r="J11" s="60">
        <f>H11*F11</f>
        <v>24570</v>
      </c>
      <c r="K11" s="12"/>
      <c r="L11" s="61"/>
      <c r="M11" s="62" t="s">
        <v>221</v>
      </c>
      <c r="N11" s="63">
        <v>2.7</v>
      </c>
      <c r="O11" s="53"/>
      <c r="P11" s="53" t="s">
        <v>262</v>
      </c>
    </row>
    <row r="12" spans="2:16" s="64" customFormat="1" ht="59.15" customHeight="1" thickBot="1">
      <c r="B12" s="694" t="s">
        <v>2</v>
      </c>
      <c r="C12" s="695"/>
      <c r="D12" s="696"/>
      <c r="E12" s="65">
        <f>100%-E11</f>
        <v>0.72850678733031682</v>
      </c>
      <c r="F12" s="66">
        <f>N7-F11</f>
        <v>24150</v>
      </c>
      <c r="G12" s="67">
        <v>26.05</v>
      </c>
      <c r="H12" s="68">
        <v>3.15</v>
      </c>
      <c r="I12" s="69">
        <f>(H12/G12)*100</f>
        <v>12.092130518234164</v>
      </c>
      <c r="J12" s="70">
        <f>H12*F12</f>
        <v>76072.5</v>
      </c>
      <c r="K12" s="12"/>
      <c r="L12" s="61"/>
      <c r="M12" s="71" t="s">
        <v>222</v>
      </c>
      <c r="N12" s="72">
        <v>3.1</v>
      </c>
      <c r="O12" s="53"/>
      <c r="P12" s="53"/>
    </row>
    <row r="13" spans="2:1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33150</v>
      </c>
      <c r="G13" s="76">
        <f>SUMPRODUCT($E$11:$E$12,G11:G12)</f>
        <v>25.98212669683258</v>
      </c>
      <c r="H13" s="76">
        <f>SUMPRODUCT($E$11:$E$12,H11:H12)</f>
        <v>3.0359728506787333</v>
      </c>
      <c r="I13" s="77">
        <f>(H13/G13)*100</f>
        <v>11.684851229090656</v>
      </c>
      <c r="J13" s="78">
        <f>SUM(J11:J12)</f>
        <v>100642.5</v>
      </c>
      <c r="K13" s="12"/>
      <c r="L13" s="166"/>
      <c r="M13" s="164"/>
      <c r="N13" s="96"/>
      <c r="O13" s="165"/>
      <c r="P13" s="164"/>
    </row>
    <row r="14" spans="2:1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167"/>
      <c r="M14" s="90"/>
      <c r="O14" s="165"/>
      <c r="P14" s="165"/>
    </row>
    <row r="15" spans="2:1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</row>
    <row r="16" spans="2:16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663</v>
      </c>
      <c r="G16" s="99">
        <v>0.2</v>
      </c>
      <c r="H16" s="676">
        <f>G16*F16*1000</f>
        <v>132600</v>
      </c>
      <c r="I16" s="677"/>
      <c r="J16" s="678"/>
      <c r="K16" s="12"/>
      <c r="L16" s="100"/>
      <c r="M16" s="101"/>
      <c r="N16" s="102"/>
      <c r="O16" s="96"/>
      <c r="P16" s="80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2022.1499999999999</v>
      </c>
      <c r="G17" s="99">
        <v>0.03</v>
      </c>
      <c r="H17" s="659">
        <f>G17*F17*1000</f>
        <v>60664.5</v>
      </c>
      <c r="I17" s="660"/>
      <c r="J17" s="661"/>
    </row>
    <row r="18" spans="1:10" s="64" customFormat="1" ht="58.5" customHeight="1">
      <c r="B18" s="662" t="s">
        <v>230</v>
      </c>
      <c r="C18" s="663"/>
      <c r="D18" s="664"/>
      <c r="E18" s="106">
        <v>0.2</v>
      </c>
      <c r="F18" s="107">
        <f>E6*E18</f>
        <v>6630</v>
      </c>
      <c r="G18" s="108">
        <v>0.28199999999999997</v>
      </c>
      <c r="H18" s="665">
        <f>G18*F18*1000</f>
        <v>1869659.9999999998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</row>
    <row r="21" spans="1:10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</row>
    <row r="22" spans="1:10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>
        <v>15000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15000</v>
      </c>
      <c r="I26" s="655"/>
      <c r="J26" s="150"/>
    </row>
    <row r="27" spans="1:10" ht="12.65" customHeight="1"/>
    <row r="28" spans="1:10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</row>
    <row r="29" spans="1:10" s="6" customFormat="1" ht="35.5">
      <c r="A29" s="151"/>
      <c r="B29" s="157"/>
      <c r="C29" s="151"/>
      <c r="D29" s="151"/>
      <c r="E29" s="158"/>
      <c r="F29" s="158"/>
      <c r="G29" s="159"/>
      <c r="H29" s="158"/>
      <c r="I29" s="158"/>
      <c r="J29" s="151"/>
    </row>
    <row r="30" spans="1:10" s="6" customFormat="1" ht="35.5">
      <c r="B30" s="152"/>
      <c r="C30" s="9"/>
      <c r="D30" s="9"/>
      <c r="E30" s="9"/>
      <c r="F30" s="10"/>
      <c r="G30" s="9"/>
      <c r="H30" s="11"/>
      <c r="I30" s="9"/>
      <c r="J30" s="9"/>
    </row>
    <row r="31" spans="1:10" s="6" customFormat="1">
      <c r="A31" s="9"/>
      <c r="B31" s="9"/>
      <c r="C31" s="9"/>
      <c r="D31" s="9"/>
      <c r="E31" s="9"/>
      <c r="F31" s="10"/>
      <c r="G31" s="9"/>
      <c r="H31" s="11"/>
      <c r="I31" s="9"/>
      <c r="J31" s="9"/>
    </row>
    <row r="32" spans="1:10" s="6" customFormat="1">
      <c r="A32" s="9"/>
      <c r="B32" s="9"/>
      <c r="C32" s="9"/>
      <c r="D32" s="9"/>
      <c r="E32" s="9"/>
      <c r="F32" s="10"/>
      <c r="G32" s="9"/>
      <c r="H32" s="11"/>
      <c r="I32" s="9"/>
      <c r="J32" s="9"/>
    </row>
    <row r="33" spans="1:10" s="6" customFormat="1">
      <c r="A33" s="9"/>
      <c r="B33" s="9"/>
      <c r="C33" s="9"/>
      <c r="D33" s="9"/>
      <c r="E33" s="9"/>
      <c r="F33" s="10"/>
      <c r="G33" s="9"/>
      <c r="H33" s="11"/>
      <c r="I33" s="9"/>
      <c r="J33" s="9"/>
    </row>
    <row r="34" spans="1:10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</row>
    <row r="35" spans="1:10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</row>
    <row r="36" spans="1:10" s="6" customFormat="1">
      <c r="A36" s="9"/>
      <c r="B36" s="9"/>
      <c r="C36" s="9"/>
      <c r="D36" s="9"/>
      <c r="E36" s="9"/>
      <c r="F36" s="10"/>
      <c r="G36" s="9"/>
      <c r="H36" s="11"/>
      <c r="I36" s="9"/>
      <c r="J36" s="9"/>
    </row>
    <row r="37" spans="1:10" s="6" customFormat="1">
      <c r="A37" s="9"/>
      <c r="B37" s="9"/>
      <c r="C37" s="9"/>
      <c r="D37" s="9"/>
      <c r="E37" s="9"/>
      <c r="F37" s="10"/>
      <c r="G37" s="9"/>
      <c r="H37" s="11"/>
      <c r="I37" s="9"/>
      <c r="J37" s="9"/>
    </row>
    <row r="38" spans="1:10" s="6" customFormat="1">
      <c r="A38" s="9"/>
      <c r="B38" s="9"/>
      <c r="C38" s="9"/>
      <c r="D38" s="9"/>
      <c r="E38" s="9"/>
      <c r="F38" s="10"/>
      <c r="G38" s="9"/>
      <c r="H38" s="11"/>
      <c r="I38" s="9"/>
      <c r="J38" s="9"/>
    </row>
    <row r="42" spans="1:10" s="160" customFormat="1" ht="41">
      <c r="B42" s="161" t="s">
        <v>243</v>
      </c>
      <c r="F42" s="162"/>
      <c r="H42" s="163"/>
    </row>
    <row r="46" spans="1:10" s="6" customFormat="1">
      <c r="B46" s="9"/>
      <c r="C46" s="9"/>
      <c r="D46" s="9"/>
      <c r="E46" s="9"/>
      <c r="F46" s="10"/>
      <c r="G46" s="9"/>
      <c r="H46" s="11"/>
      <c r="I46" s="9"/>
      <c r="J46" s="9"/>
    </row>
    <row r="47" spans="1:10" s="6" customFormat="1">
      <c r="B47" s="9"/>
      <c r="C47" s="9"/>
      <c r="D47" s="9"/>
      <c r="E47" s="9"/>
      <c r="F47" s="10"/>
      <c r="G47" s="9"/>
      <c r="H47" s="11"/>
      <c r="I47" s="9"/>
      <c r="J47" s="9"/>
    </row>
  </sheetData>
  <mergeCells count="25"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9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2E44-3987-43CD-84F6-53EB4D3DFC6A}">
  <sheetPr>
    <tabColor rgb="FFFF99FF"/>
  </sheetPr>
  <dimension ref="A1:AJ81"/>
  <sheetViews>
    <sheetView showGridLines="0" topLeftCell="C1" zoomScale="30" zoomScaleNormal="30" zoomScaleSheetLayoutView="40" zoomScalePageLayoutView="30" workbookViewId="0">
      <selection activeCell="P15" sqref="P15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261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387"/>
      <c r="R3" s="2"/>
      <c r="S3" s="2"/>
      <c r="T3" s="2"/>
    </row>
    <row r="4" spans="2:36" ht="93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704"/>
      <c r="C5" s="416" t="s">
        <v>204</v>
      </c>
      <c r="D5" s="417" t="s">
        <v>249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/>
      <c r="D6" s="23"/>
      <c r="E6" s="24">
        <f>F13</f>
        <v>33150</v>
      </c>
      <c r="F6" s="707"/>
      <c r="G6" s="708"/>
      <c r="H6" s="708"/>
      <c r="I6" s="708"/>
      <c r="J6" s="709"/>
      <c r="K6" s="12"/>
      <c r="L6" s="25"/>
      <c r="M6" s="26" t="s">
        <v>208</v>
      </c>
      <c r="N6" s="27">
        <v>30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/>
      <c r="D7" s="29"/>
      <c r="E7" s="30">
        <f>G13/100</f>
        <v>0.24</v>
      </c>
      <c r="F7" s="710"/>
      <c r="G7" s="711"/>
      <c r="H7" s="711"/>
      <c r="I7" s="711"/>
      <c r="J7" s="712"/>
      <c r="K7" s="12"/>
      <c r="L7" s="34"/>
      <c r="M7" s="26" t="s">
        <v>210</v>
      </c>
      <c r="N7" s="27">
        <v>33150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/>
      <c r="D8" s="37"/>
      <c r="E8" s="38">
        <f>H13</f>
        <v>3.0776018099547509</v>
      </c>
      <c r="F8" s="710"/>
      <c r="G8" s="711"/>
      <c r="H8" s="711"/>
      <c r="I8" s="711"/>
      <c r="J8" s="712"/>
      <c r="K8" s="12"/>
      <c r="L8" s="34"/>
      <c r="M8" s="39" t="s">
        <v>212</v>
      </c>
      <c r="N8" s="40">
        <v>200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/>
      <c r="D9" s="42"/>
      <c r="E9" s="43">
        <f>I13</f>
        <v>12.823340874811462</v>
      </c>
      <c r="F9" s="713"/>
      <c r="G9" s="714"/>
      <c r="H9" s="714"/>
      <c r="I9" s="714"/>
      <c r="J9" s="715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0.18099547511312217</v>
      </c>
      <c r="F11" s="56">
        <f>N6*N8</f>
        <v>6000</v>
      </c>
      <c r="G11" s="57">
        <v>24</v>
      </c>
      <c r="H11" s="58">
        <v>2.75</v>
      </c>
      <c r="I11" s="59">
        <f>(H11/G11)*100</f>
        <v>11.458333333333332</v>
      </c>
      <c r="J11" s="60">
        <f>H11*F11</f>
        <v>16500</v>
      </c>
      <c r="K11" s="12"/>
      <c r="L11" s="61"/>
      <c r="M11" s="62" t="s">
        <v>221</v>
      </c>
      <c r="N11" s="63">
        <v>2.8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0.8190045248868778</v>
      </c>
      <c r="F12" s="66">
        <f>N7-F11</f>
        <v>27150</v>
      </c>
      <c r="G12" s="67">
        <v>24</v>
      </c>
      <c r="H12" s="68">
        <v>3.15</v>
      </c>
      <c r="I12" s="69">
        <f>(H12/G12)*100</f>
        <v>13.125</v>
      </c>
      <c r="J12" s="70">
        <f>H12*F12</f>
        <v>85522.5</v>
      </c>
      <c r="K12" s="12"/>
      <c r="L12" s="61"/>
      <c r="M12" s="71" t="s">
        <v>222</v>
      </c>
      <c r="N12" s="72">
        <v>3.2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33150</v>
      </c>
      <c r="G13" s="76">
        <f>SUMPRODUCT($E$11:$E$12,G11:G12)</f>
        <v>24</v>
      </c>
      <c r="H13" s="76">
        <f>SUMPRODUCT($E$11:$E$12,H11:H12)</f>
        <v>3.0776018099547509</v>
      </c>
      <c r="I13" s="77">
        <f>(H13/G13)*100</f>
        <v>12.823340874811462</v>
      </c>
      <c r="J13" s="78">
        <f>SUM(J11:J12)</f>
        <v>102022.5</v>
      </c>
      <c r="K13" s="12"/>
      <c r="L13" s="79"/>
      <c r="M13" s="164"/>
      <c r="N13" s="96"/>
      <c r="O13" s="165"/>
      <c r="P13" s="164"/>
      <c r="Q13" s="96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419"/>
      <c r="F16" s="420"/>
      <c r="G16" s="99">
        <v>0.25</v>
      </c>
      <c r="H16" s="700"/>
      <c r="I16" s="701"/>
      <c r="J16" s="702"/>
      <c r="K16" s="12"/>
      <c r="L16" s="100"/>
      <c r="M16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422"/>
      <c r="F18" s="423"/>
      <c r="G18" s="108">
        <v>0.35199999999999998</v>
      </c>
      <c r="H18" s="719"/>
      <c r="I18" s="720"/>
      <c r="J18" s="721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</row>
    <row r="25" spans="1:36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8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8BCB-4628-4C1E-8076-F36BDB12CF1E}">
  <sheetPr>
    <tabColor rgb="FFFFFF00"/>
  </sheetPr>
  <dimension ref="A1:AJ47"/>
  <sheetViews>
    <sheetView showGridLines="0" topLeftCell="A4" zoomScale="30" zoomScaleNormal="30" zoomScaleSheetLayoutView="40" zoomScalePageLayoutView="30" workbookViewId="0">
      <selection activeCell="M15" sqref="M15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1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</row>
    <row r="2" spans="2:16" ht="73.5" customHeight="1" thickBot="1">
      <c r="M2" s="3"/>
      <c r="N2" s="4"/>
      <c r="O2" s="4"/>
      <c r="P2" s="3"/>
    </row>
    <row r="3" spans="2:16" ht="80.25" customHeight="1">
      <c r="B3" s="680" t="s">
        <v>263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 s="2"/>
      <c r="N3" s="2"/>
      <c r="O3" s="2"/>
      <c r="P3" s="2"/>
    </row>
    <row r="4" spans="2:16" ht="93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2"/>
      <c r="N4" s="2"/>
      <c r="O4" s="2"/>
      <c r="P4" s="2"/>
    </row>
    <row r="5" spans="2:16" ht="50.25" customHeight="1">
      <c r="B5" s="685"/>
      <c r="C5" s="17" t="s">
        <v>204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</row>
    <row r="6" spans="2:16" ht="59.15" customHeight="1">
      <c r="B6" s="21" t="s">
        <v>207</v>
      </c>
      <c r="C6" s="22"/>
      <c r="D6" s="23"/>
      <c r="E6" s="24">
        <f>F13</f>
        <v>27600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26</v>
      </c>
      <c r="P6" s="20"/>
    </row>
    <row r="7" spans="2:16" ht="59.15" customHeight="1">
      <c r="B7" s="21" t="s">
        <v>209</v>
      </c>
      <c r="C7" s="28"/>
      <c r="D7" s="29"/>
      <c r="E7" s="30">
        <f>G13/100</f>
        <v>0.26717391304347826</v>
      </c>
      <c r="F7" s="31"/>
      <c r="G7" s="32"/>
      <c r="H7" s="32"/>
      <c r="I7" s="32"/>
      <c r="J7" s="33"/>
      <c r="K7" s="12"/>
      <c r="L7" s="34"/>
      <c r="M7" s="26" t="s">
        <v>210</v>
      </c>
      <c r="N7" s="27">
        <f>'LV02.04.2026 cost+ Act.'!M9</f>
        <v>27600</v>
      </c>
      <c r="O7" s="4"/>
      <c r="P7" s="20"/>
    </row>
    <row r="8" spans="2:16" ht="59.15" customHeight="1">
      <c r="B8" s="35" t="s">
        <v>211</v>
      </c>
      <c r="C8" s="36"/>
      <c r="D8" s="37"/>
      <c r="E8" s="38">
        <f>H13</f>
        <v>3.072826086956522</v>
      </c>
      <c r="F8" s="31"/>
      <c r="G8" s="32"/>
      <c r="H8" s="32"/>
      <c r="I8" s="32"/>
      <c r="J8" s="33"/>
      <c r="K8" s="12"/>
      <c r="L8" s="34"/>
      <c r="M8" s="39" t="s">
        <v>212</v>
      </c>
      <c r="N8" s="40">
        <v>300</v>
      </c>
      <c r="O8" s="2"/>
      <c r="P8" s="4"/>
    </row>
    <row r="9" spans="2:16" ht="59.15" customHeight="1" thickBot="1">
      <c r="B9" s="35" t="s">
        <v>213</v>
      </c>
      <c r="C9" s="36"/>
      <c r="D9" s="42"/>
      <c r="E9" s="43">
        <f>I13</f>
        <v>11.501220504475183</v>
      </c>
      <c r="F9" s="31"/>
      <c r="G9" s="44"/>
      <c r="H9" s="44"/>
      <c r="I9" s="44"/>
      <c r="J9" s="45"/>
      <c r="K9" s="12"/>
      <c r="L9" s="34"/>
      <c r="M9" s="46"/>
      <c r="N9" s="41"/>
      <c r="O9" s="41"/>
      <c r="P9" s="41"/>
    </row>
    <row r="10" spans="2:1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</row>
    <row r="11" spans="2:16" s="64" customFormat="1" ht="59.15" customHeight="1">
      <c r="B11" s="673" t="s">
        <v>1</v>
      </c>
      <c r="C11" s="674"/>
      <c r="D11" s="675"/>
      <c r="E11" s="55">
        <f>F11/E6</f>
        <v>0.28260869565217389</v>
      </c>
      <c r="F11" s="56">
        <f>N6*N8</f>
        <v>7800</v>
      </c>
      <c r="G11" s="57">
        <v>26</v>
      </c>
      <c r="H11" s="58">
        <v>2.75</v>
      </c>
      <c r="I11" s="59">
        <f>(H11/G11)*100</f>
        <v>10.576923076923077</v>
      </c>
      <c r="J11" s="60">
        <f>H11*F11</f>
        <v>21450</v>
      </c>
      <c r="K11" s="12"/>
      <c r="L11" s="61"/>
      <c r="M11" s="62" t="s">
        <v>221</v>
      </c>
      <c r="N11" s="63">
        <v>2.7</v>
      </c>
      <c r="O11" s="53"/>
      <c r="P11" s="53"/>
    </row>
    <row r="12" spans="2:16" s="64" customFormat="1" ht="59.15" customHeight="1" thickBot="1">
      <c r="B12" s="694" t="s">
        <v>2</v>
      </c>
      <c r="C12" s="695"/>
      <c r="D12" s="696"/>
      <c r="E12" s="65">
        <f>100%-E11</f>
        <v>0.71739130434782616</v>
      </c>
      <c r="F12" s="66">
        <f>N7-F11</f>
        <v>19800</v>
      </c>
      <c r="G12" s="67">
        <v>27</v>
      </c>
      <c r="H12" s="68">
        <v>3.2</v>
      </c>
      <c r="I12" s="69">
        <f>(H12/G12)*100</f>
        <v>11.851851851851853</v>
      </c>
      <c r="J12" s="70">
        <f>H12*F12</f>
        <v>63360</v>
      </c>
      <c r="K12" s="12"/>
      <c r="L12" s="61"/>
      <c r="M12" s="71" t="s">
        <v>222</v>
      </c>
      <c r="N12" s="72">
        <v>3.1</v>
      </c>
      <c r="O12" s="53"/>
      <c r="P12" s="53" t="s">
        <v>264</v>
      </c>
    </row>
    <row r="13" spans="2:1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27600</v>
      </c>
      <c r="G13" s="76">
        <f>SUMPRODUCT($E$11:$E$12,G11:G12)</f>
        <v>26.717391304347828</v>
      </c>
      <c r="H13" s="76">
        <f>SUMPRODUCT($E$11:$E$12,H11:H12)</f>
        <v>3.072826086956522</v>
      </c>
      <c r="I13" s="77">
        <f>(H13/G13)*100</f>
        <v>11.501220504475183</v>
      </c>
      <c r="J13" s="78">
        <f>SUM(J11:J12)</f>
        <v>84810</v>
      </c>
      <c r="K13" s="12"/>
      <c r="L13" s="166"/>
      <c r="M13" s="164"/>
      <c r="N13" s="96"/>
      <c r="O13" s="165"/>
      <c r="P13" s="164"/>
    </row>
    <row r="14" spans="2:1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167"/>
      <c r="M14" s="90"/>
      <c r="O14" s="165"/>
      <c r="P14" s="165"/>
    </row>
    <row r="15" spans="2:1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</row>
    <row r="16" spans="2:16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552</v>
      </c>
      <c r="G16" s="99">
        <v>0.2</v>
      </c>
      <c r="H16" s="676">
        <f>G16*F16*1000</f>
        <v>110400</v>
      </c>
      <c r="I16" s="677"/>
      <c r="J16" s="678"/>
      <c r="K16" s="12"/>
      <c r="L16" s="100"/>
      <c r="M16" s="101"/>
      <c r="N16" s="102"/>
      <c r="O16" s="96"/>
      <c r="P16" s="80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1683.6</v>
      </c>
      <c r="G17" s="99">
        <v>0.03</v>
      </c>
      <c r="H17" s="659">
        <f>G17*F17*1000</f>
        <v>50507.999999999993</v>
      </c>
      <c r="I17" s="660"/>
      <c r="J17" s="661"/>
    </row>
    <row r="18" spans="1:10" s="64" customFormat="1" ht="58.5" customHeight="1">
      <c r="B18" s="662" t="s">
        <v>230</v>
      </c>
      <c r="C18" s="663"/>
      <c r="D18" s="664"/>
      <c r="E18" s="106">
        <v>0.2</v>
      </c>
      <c r="F18" s="107">
        <f>E6*E18</f>
        <v>5520</v>
      </c>
      <c r="G18" s="108">
        <v>0.28199999999999997</v>
      </c>
      <c r="H18" s="665">
        <f>G18*F18*1000</f>
        <v>1556639.9999999998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</row>
    <row r="21" spans="1:10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</row>
    <row r="22" spans="1:10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>
        <v>15000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15000</v>
      </c>
      <c r="I26" s="655"/>
      <c r="J26" s="150"/>
    </row>
    <row r="27" spans="1:10" ht="12.65" customHeight="1"/>
    <row r="28" spans="1:10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</row>
    <row r="29" spans="1:10" s="6" customFormat="1" ht="35.5">
      <c r="A29" s="151"/>
      <c r="B29" s="157"/>
      <c r="C29" s="151"/>
      <c r="D29" s="151"/>
      <c r="E29" s="158"/>
      <c r="F29" s="158"/>
      <c r="G29" s="159"/>
      <c r="H29" s="158"/>
      <c r="I29" s="158"/>
      <c r="J29" s="151"/>
    </row>
    <row r="30" spans="1:10" s="6" customFormat="1" ht="35.5">
      <c r="B30" s="152"/>
      <c r="C30" s="9"/>
      <c r="D30" s="9"/>
      <c r="E30" s="9"/>
      <c r="F30" s="10"/>
      <c r="G30" s="9"/>
      <c r="H30" s="11"/>
      <c r="I30" s="9"/>
      <c r="J30" s="9"/>
    </row>
    <row r="31" spans="1:10" s="6" customFormat="1">
      <c r="A31" s="9"/>
      <c r="B31" s="9"/>
      <c r="C31" s="9"/>
      <c r="D31" s="9"/>
      <c r="E31" s="9"/>
      <c r="F31" s="10"/>
      <c r="G31" s="9"/>
      <c r="H31" s="11"/>
      <c r="I31" s="9"/>
      <c r="J31" s="9"/>
    </row>
    <row r="32" spans="1:10" s="6" customFormat="1">
      <c r="A32" s="9"/>
      <c r="B32" s="9"/>
      <c r="C32" s="9"/>
      <c r="D32" s="9"/>
      <c r="E32" s="9"/>
      <c r="F32" s="10"/>
      <c r="G32" s="9"/>
      <c r="H32" s="11"/>
      <c r="I32" s="9"/>
      <c r="J32" s="9"/>
    </row>
    <row r="33" spans="1:10" s="6" customFormat="1">
      <c r="A33" s="9"/>
      <c r="B33" s="9"/>
      <c r="C33" s="9"/>
      <c r="D33" s="9"/>
      <c r="E33" s="9"/>
      <c r="F33" s="10"/>
      <c r="G33" s="9"/>
      <c r="H33" s="11"/>
      <c r="I33" s="9"/>
      <c r="J33" s="9"/>
    </row>
    <row r="34" spans="1:10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</row>
    <row r="35" spans="1:10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</row>
    <row r="36" spans="1:10" s="6" customFormat="1">
      <c r="A36" s="9"/>
      <c r="B36" s="9"/>
      <c r="C36" s="9"/>
      <c r="D36" s="9"/>
      <c r="E36" s="9"/>
      <c r="F36" s="10"/>
      <c r="G36" s="9"/>
      <c r="H36" s="11"/>
      <c r="I36" s="9"/>
      <c r="J36" s="9"/>
    </row>
    <row r="37" spans="1:10" s="6" customFormat="1">
      <c r="A37" s="9"/>
      <c r="B37" s="9"/>
      <c r="C37" s="9"/>
      <c r="D37" s="9"/>
      <c r="E37" s="9"/>
      <c r="F37" s="10"/>
      <c r="G37" s="9"/>
      <c r="H37" s="11"/>
      <c r="I37" s="9"/>
      <c r="J37" s="9"/>
    </row>
    <row r="38" spans="1:10" s="6" customFormat="1">
      <c r="A38" s="9"/>
      <c r="B38" s="9"/>
      <c r="C38" s="9"/>
      <c r="D38" s="9"/>
      <c r="E38" s="9"/>
      <c r="F38" s="10"/>
      <c r="G38" s="9"/>
      <c r="H38" s="11"/>
      <c r="I38" s="9"/>
      <c r="J38" s="9"/>
    </row>
    <row r="42" spans="1:10" s="160" customFormat="1" ht="41">
      <c r="B42" s="161" t="s">
        <v>243</v>
      </c>
      <c r="F42" s="162"/>
      <c r="H42" s="163"/>
    </row>
    <row r="46" spans="1:10" s="6" customFormat="1">
      <c r="B46" s="9"/>
      <c r="C46" s="9"/>
      <c r="D46" s="9"/>
      <c r="E46" s="9"/>
      <c r="F46" s="10"/>
      <c r="G46" s="9"/>
      <c r="H46" s="11"/>
      <c r="I46" s="9"/>
      <c r="J46" s="9"/>
    </row>
    <row r="47" spans="1:10" s="6" customFormat="1">
      <c r="B47" s="9"/>
      <c r="C47" s="9"/>
      <c r="D47" s="9"/>
      <c r="E47" s="9"/>
      <c r="F47" s="10"/>
      <c r="G47" s="9"/>
      <c r="H47" s="11"/>
      <c r="I47" s="9"/>
      <c r="J47" s="9"/>
    </row>
  </sheetData>
  <mergeCells count="25"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9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876C-7422-4773-B172-AD5EBEA3E96A}">
  <sheetPr>
    <tabColor rgb="FFFF99FF"/>
  </sheetPr>
  <dimension ref="A1:AJ81"/>
  <sheetViews>
    <sheetView showGridLines="0" topLeftCell="A2" zoomScale="30" zoomScaleNormal="30" zoomScaleSheetLayoutView="40" zoomScalePageLayoutView="30" workbookViewId="0">
      <selection activeCell="S10" sqref="S10"/>
    </sheetView>
  </sheetViews>
  <sheetFormatPr defaultColWidth="9.08984375" defaultRowHeight="32"/>
  <cols>
    <col min="1" max="1" width="2.36328125" style="9" customWidth="1"/>
    <col min="2" max="2" width="57.08984375" style="9" customWidth="1"/>
    <col min="3" max="4" width="34.6328125" style="9" customWidth="1"/>
    <col min="5" max="5" width="37.90625" style="9" customWidth="1"/>
    <col min="6" max="6" width="34.6328125" style="10" customWidth="1"/>
    <col min="7" max="7" width="34.6328125" style="9" customWidth="1"/>
    <col min="8" max="8" width="34.6328125" style="11" customWidth="1"/>
    <col min="9" max="9" width="34.6328125" style="9" customWidth="1"/>
    <col min="10" max="10" width="39" style="9" customWidth="1"/>
    <col min="11" max="11" width="2.36328125" style="9" customWidth="1"/>
    <col min="12" max="12" width="6.90625" style="2" customWidth="1"/>
    <col min="13" max="14" width="37.6328125" style="6" customWidth="1"/>
    <col min="15" max="15" width="3.6328125" style="6" customWidth="1"/>
    <col min="16" max="16" width="38" style="6" customWidth="1"/>
    <col min="17" max="17" width="24.36328125" style="6" customWidth="1"/>
    <col min="18" max="18" width="18.08984375" style="6" customWidth="1"/>
    <col min="19" max="19" width="26.26953125" style="6" customWidth="1"/>
    <col min="20" max="20" width="28.08984375" style="6" customWidth="1"/>
    <col min="21" max="22" width="43.90625" style="5" customWidth="1"/>
    <col min="23" max="23" width="20.90625" style="5" customWidth="1"/>
    <col min="24" max="31" width="9.08984375" style="6"/>
    <col min="32" max="32" width="14.08984375" style="7" bestFit="1" customWidth="1"/>
    <col min="33" max="33" width="12.08984375" style="8" bestFit="1" customWidth="1"/>
    <col min="34" max="36" width="9.08984375" style="7"/>
    <col min="37" max="16384" width="9.08984375" style="9"/>
  </cols>
  <sheetData>
    <row r="1" spans="2:3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3"/>
      <c r="Q1" s="4"/>
      <c r="R1" s="4"/>
      <c r="S1" s="4"/>
      <c r="T1" s="2"/>
    </row>
    <row r="2" spans="2:36" ht="73.5" customHeight="1" thickBot="1">
      <c r="M2" s="3"/>
      <c r="N2" s="4"/>
      <c r="O2" s="4"/>
      <c r="P2" s="3"/>
      <c r="Q2" s="4"/>
      <c r="R2" s="4"/>
      <c r="S2" s="4"/>
      <c r="T2" s="2"/>
    </row>
    <row r="3" spans="2:36" ht="80.25" customHeight="1">
      <c r="B3" s="680" t="s">
        <v>263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387"/>
      <c r="R3" s="2"/>
      <c r="S3" s="2"/>
      <c r="T3" s="2"/>
    </row>
    <row r="4" spans="2:36" ht="93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2"/>
      <c r="N4" s="2"/>
      <c r="O4" s="2"/>
      <c r="P4" s="2"/>
      <c r="Q4" s="2"/>
      <c r="R4" s="2"/>
      <c r="S4" s="2"/>
      <c r="T4" s="2"/>
    </row>
    <row r="5" spans="2:36" ht="50.25" customHeight="1">
      <c r="B5" s="704"/>
      <c r="C5" s="416" t="s">
        <v>204</v>
      </c>
      <c r="D5" s="417" t="s">
        <v>249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Q5" s="20"/>
      <c r="R5" s="2"/>
      <c r="S5" s="2"/>
      <c r="T5" s="2"/>
    </row>
    <row r="6" spans="2:36" ht="59.15" customHeight="1">
      <c r="B6" s="21" t="s">
        <v>207</v>
      </c>
      <c r="C6" s="22"/>
      <c r="D6" s="23"/>
      <c r="E6" s="24">
        <f>F13</f>
        <v>27600</v>
      </c>
      <c r="F6" s="707"/>
      <c r="G6" s="708"/>
      <c r="H6" s="708"/>
      <c r="I6" s="708"/>
      <c r="J6" s="709"/>
      <c r="K6" s="12"/>
      <c r="L6" s="25"/>
      <c r="M6" s="26" t="s">
        <v>208</v>
      </c>
      <c r="N6" s="27">
        <v>26</v>
      </c>
      <c r="P6" s="20"/>
      <c r="Q6" s="20"/>
      <c r="R6" s="2"/>
      <c r="S6" s="2"/>
      <c r="T6" s="2"/>
    </row>
    <row r="7" spans="2:36" ht="59.15" customHeight="1">
      <c r="B7" s="21" t="s">
        <v>209</v>
      </c>
      <c r="C7" s="28"/>
      <c r="D7" s="29"/>
      <c r="E7" s="30">
        <f>G13/100</f>
        <v>0.25</v>
      </c>
      <c r="F7" s="710"/>
      <c r="G7" s="711"/>
      <c r="H7" s="711"/>
      <c r="I7" s="711"/>
      <c r="J7" s="712"/>
      <c r="K7" s="12"/>
      <c r="L7" s="34"/>
      <c r="M7" s="26" t="s">
        <v>210</v>
      </c>
      <c r="N7" s="27">
        <v>27600</v>
      </c>
      <c r="O7" s="4"/>
      <c r="P7" s="20"/>
      <c r="Q7" s="20"/>
      <c r="R7" s="2"/>
      <c r="S7" s="2"/>
      <c r="T7" s="2"/>
    </row>
    <row r="8" spans="2:36" ht="59.15" customHeight="1">
      <c r="B8" s="35" t="s">
        <v>211</v>
      </c>
      <c r="C8" s="36"/>
      <c r="D8" s="37"/>
      <c r="E8" s="38">
        <f>H13</f>
        <v>3.1746376811594206</v>
      </c>
      <c r="F8" s="710"/>
      <c r="G8" s="711"/>
      <c r="H8" s="711"/>
      <c r="I8" s="711"/>
      <c r="J8" s="712"/>
      <c r="K8" s="12"/>
      <c r="L8" s="34"/>
      <c r="M8" s="39" t="s">
        <v>212</v>
      </c>
      <c r="N8" s="40">
        <v>200</v>
      </c>
      <c r="O8" s="2"/>
      <c r="P8" s="4"/>
      <c r="Q8" s="20"/>
      <c r="R8" s="41"/>
      <c r="S8" s="2"/>
      <c r="T8" s="2"/>
      <c r="AF8" s="8"/>
    </row>
    <row r="9" spans="2:36" ht="59.15" customHeight="1" thickBot="1">
      <c r="B9" s="35" t="s">
        <v>213</v>
      </c>
      <c r="C9" s="36"/>
      <c r="D9" s="42"/>
      <c r="E9" s="43">
        <f>I13</f>
        <v>12.698550724637684</v>
      </c>
      <c r="F9" s="713"/>
      <c r="G9" s="714"/>
      <c r="H9" s="714"/>
      <c r="I9" s="714"/>
      <c r="J9" s="715"/>
      <c r="K9" s="12"/>
      <c r="L9" s="34"/>
      <c r="M9" s="46"/>
      <c r="N9" s="41"/>
      <c r="O9" s="41"/>
      <c r="P9" s="41"/>
      <c r="Q9" s="41"/>
      <c r="R9" s="2"/>
      <c r="S9" s="2"/>
      <c r="T9" s="2"/>
      <c r="AF9" s="8"/>
    </row>
    <row r="10" spans="2:36" s="54" customFormat="1" ht="76.5" customHeight="1" thickBot="1">
      <c r="B10" s="691" t="s">
        <v>214</v>
      </c>
      <c r="C10" s="692"/>
      <c r="D10" s="693"/>
      <c r="E10" s="47" t="s">
        <v>215</v>
      </c>
      <c r="F10" s="48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388"/>
      <c r="V10" s="388"/>
      <c r="W10" s="388"/>
      <c r="X10" s="53"/>
      <c r="Y10" s="53"/>
      <c r="Z10" s="53"/>
      <c r="AA10" s="53"/>
      <c r="AB10" s="53"/>
      <c r="AC10" s="53"/>
      <c r="AD10" s="53"/>
      <c r="AE10" s="53"/>
      <c r="AF10" s="389"/>
      <c r="AG10" s="390"/>
      <c r="AH10" s="389"/>
      <c r="AI10" s="389"/>
      <c r="AJ10" s="389"/>
    </row>
    <row r="11" spans="2:36" s="64" customFormat="1" ht="59.15" customHeight="1">
      <c r="B11" s="673" t="s">
        <v>1</v>
      </c>
      <c r="C11" s="674"/>
      <c r="D11" s="675"/>
      <c r="E11" s="55">
        <f>F11/E6</f>
        <v>0.18840579710144928</v>
      </c>
      <c r="F11" s="56">
        <f>N6*N8</f>
        <v>5200</v>
      </c>
      <c r="G11" s="57">
        <v>25</v>
      </c>
      <c r="H11" s="58">
        <v>2.85</v>
      </c>
      <c r="I11" s="59">
        <f>(H11/G11)*100</f>
        <v>11.4</v>
      </c>
      <c r="J11" s="60">
        <f>H11*F11</f>
        <v>14820</v>
      </c>
      <c r="K11" s="12"/>
      <c r="L11" s="61"/>
      <c r="M11" s="62" t="s">
        <v>221</v>
      </c>
      <c r="N11" s="63">
        <v>2.85</v>
      </c>
      <c r="O11" s="53"/>
      <c r="P11" s="53"/>
      <c r="Q11" s="53"/>
      <c r="R11" s="53"/>
      <c r="S11" s="393"/>
      <c r="T11" s="393"/>
      <c r="X11" s="394"/>
      <c r="Y11" s="394"/>
      <c r="Z11" s="394"/>
      <c r="AA11" s="394"/>
      <c r="AB11" s="394"/>
      <c r="AC11" s="394"/>
      <c r="AD11" s="394"/>
      <c r="AE11" s="6"/>
      <c r="AF11" s="8"/>
      <c r="AG11" s="8"/>
      <c r="AH11" s="395"/>
      <c r="AI11" s="395"/>
      <c r="AJ11" s="395"/>
    </row>
    <row r="12" spans="2:36" s="64" customFormat="1" ht="59.15" customHeight="1" thickBot="1">
      <c r="B12" s="694" t="s">
        <v>2</v>
      </c>
      <c r="C12" s="695"/>
      <c r="D12" s="696"/>
      <c r="E12" s="65">
        <f>100%-E11</f>
        <v>0.81159420289855078</v>
      </c>
      <c r="F12" s="66">
        <f>N7-F11</f>
        <v>22400</v>
      </c>
      <c r="G12" s="67">
        <v>25</v>
      </c>
      <c r="H12" s="68">
        <v>3.25</v>
      </c>
      <c r="I12" s="69">
        <f>(H12/G12)*100</f>
        <v>13</v>
      </c>
      <c r="J12" s="70">
        <f>H12*F12</f>
        <v>72800</v>
      </c>
      <c r="K12" s="12"/>
      <c r="L12" s="61"/>
      <c r="M12" s="71" t="s">
        <v>222</v>
      </c>
      <c r="N12" s="72">
        <v>3.25</v>
      </c>
      <c r="O12" s="53"/>
      <c r="P12" s="53"/>
      <c r="Q12" s="53"/>
      <c r="R12" s="53"/>
      <c r="S12" s="73"/>
      <c r="T12" s="73"/>
      <c r="W12" s="398"/>
      <c r="X12" s="394"/>
      <c r="Y12" s="394"/>
      <c r="Z12" s="394"/>
      <c r="AA12" s="394"/>
      <c r="AB12" s="394"/>
      <c r="AC12" s="394"/>
      <c r="AD12" s="394"/>
      <c r="AE12" s="6"/>
      <c r="AF12" s="8"/>
      <c r="AG12" s="8"/>
      <c r="AH12" s="395"/>
      <c r="AI12" s="395"/>
      <c r="AJ12" s="395"/>
    </row>
    <row r="13" spans="2:3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27600</v>
      </c>
      <c r="G13" s="76">
        <f>SUMPRODUCT($E$11:$E$12,G11:G12)</f>
        <v>25</v>
      </c>
      <c r="H13" s="76">
        <f>SUMPRODUCT($E$11:$E$12,H11:H12)</f>
        <v>3.1746376811594206</v>
      </c>
      <c r="I13" s="77">
        <f>(H13/G13)*100</f>
        <v>12.698550724637684</v>
      </c>
      <c r="J13" s="78">
        <f>SUM(J11:J12)</f>
        <v>87620</v>
      </c>
      <c r="K13" s="12"/>
      <c r="L13" s="79"/>
      <c r="M13" s="164"/>
      <c r="N13" s="96"/>
      <c r="O13" s="165"/>
      <c r="P13" s="164"/>
      <c r="Q13" s="96"/>
      <c r="R13" s="53"/>
      <c r="S13" s="80"/>
      <c r="T13" s="399"/>
      <c r="W13" s="398"/>
      <c r="X13" s="394"/>
      <c r="Y13" s="394"/>
      <c r="Z13" s="394"/>
      <c r="AA13" s="394"/>
      <c r="AB13" s="394"/>
      <c r="AC13" s="394"/>
      <c r="AD13" s="394"/>
      <c r="AE13" s="394"/>
      <c r="AF13" s="394"/>
      <c r="AG13" s="400"/>
      <c r="AH13" s="394"/>
      <c r="AI13" s="394"/>
      <c r="AJ13" s="394"/>
    </row>
    <row r="14" spans="2:3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O14" s="53"/>
      <c r="P14" s="53"/>
      <c r="Q14" s="53"/>
      <c r="R14" s="53"/>
      <c r="S14" s="80"/>
      <c r="T14" s="90"/>
      <c r="U14" s="401"/>
      <c r="V14" s="401"/>
      <c r="W14" s="401"/>
      <c r="X14" s="90"/>
      <c r="Y14" s="90"/>
      <c r="Z14" s="90"/>
      <c r="AA14" s="90"/>
      <c r="AB14" s="90"/>
      <c r="AC14" s="90"/>
      <c r="AD14" s="90"/>
      <c r="AE14" s="90"/>
      <c r="AF14" s="90"/>
      <c r="AG14" s="402"/>
      <c r="AH14" s="90"/>
      <c r="AI14" s="90"/>
      <c r="AJ14" s="90"/>
    </row>
    <row r="15" spans="2:3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N15" s="95"/>
      <c r="O15" s="96"/>
      <c r="P15" s="80"/>
      <c r="Q15" s="90"/>
      <c r="R15" s="96"/>
      <c r="S15" s="80"/>
      <c r="T15" s="91"/>
      <c r="U15" s="403"/>
      <c r="V15" s="398"/>
      <c r="W15" s="398"/>
      <c r="X15" s="394"/>
      <c r="Y15" s="394"/>
      <c r="Z15" s="394"/>
      <c r="AA15" s="394"/>
      <c r="AB15" s="394"/>
      <c r="AC15" s="394"/>
      <c r="AD15" s="394"/>
      <c r="AE15" s="394"/>
      <c r="AF15" s="394"/>
      <c r="AG15" s="400"/>
      <c r="AH15" s="394"/>
      <c r="AI15" s="394"/>
      <c r="AJ15" s="394"/>
    </row>
    <row r="16" spans="2:36" s="64" customFormat="1" ht="58.5" customHeight="1">
      <c r="B16" s="673" t="s">
        <v>228</v>
      </c>
      <c r="C16" s="674"/>
      <c r="D16" s="675"/>
      <c r="E16" s="419"/>
      <c r="F16" s="420"/>
      <c r="G16" s="99">
        <v>0.25</v>
      </c>
      <c r="H16" s="700"/>
      <c r="I16" s="701"/>
      <c r="J16" s="702"/>
      <c r="K16" s="12"/>
      <c r="L16" s="100"/>
      <c r="M16"/>
      <c r="N16" s="102"/>
      <c r="O16" s="96"/>
      <c r="P16" s="80"/>
      <c r="Q16" s="103"/>
      <c r="R16" s="96"/>
      <c r="S16" s="80"/>
      <c r="T16" s="103"/>
      <c r="U16" s="403"/>
      <c r="V16" s="398"/>
      <c r="W16" s="398"/>
      <c r="X16" s="394"/>
      <c r="Y16" s="394"/>
      <c r="Z16" s="394"/>
      <c r="AA16" s="394"/>
      <c r="AB16" s="394"/>
      <c r="AC16" s="394"/>
      <c r="AD16" s="394"/>
      <c r="AE16" s="394"/>
      <c r="AF16" s="395"/>
      <c r="AG16" s="8"/>
      <c r="AH16" s="395"/>
      <c r="AI16" s="395"/>
      <c r="AJ16" s="395"/>
    </row>
    <row r="17" spans="1:36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101"/>
      <c r="N17" s="102"/>
      <c r="O17" s="96"/>
      <c r="P17" s="80"/>
      <c r="Q17" s="402"/>
      <c r="R17" s="96"/>
      <c r="S17" s="80"/>
      <c r="T17" s="103"/>
      <c r="U17" s="403"/>
      <c r="V17" s="398"/>
      <c r="W17" s="398"/>
      <c r="X17" s="394"/>
      <c r="Y17" s="394"/>
      <c r="Z17" s="394"/>
      <c r="AA17" s="394"/>
      <c r="AB17" s="394"/>
      <c r="AC17" s="394"/>
      <c r="AD17" s="394"/>
      <c r="AE17" s="394"/>
      <c r="AF17" s="395"/>
      <c r="AG17" s="8"/>
      <c r="AH17" s="395"/>
      <c r="AI17" s="395"/>
      <c r="AJ17" s="395"/>
    </row>
    <row r="18" spans="1:36" s="64" customFormat="1" ht="58.5" customHeight="1">
      <c r="B18" s="662" t="s">
        <v>230</v>
      </c>
      <c r="C18" s="663"/>
      <c r="D18" s="664"/>
      <c r="E18" s="422"/>
      <c r="F18" s="423"/>
      <c r="G18" s="108">
        <v>0.35199999999999998</v>
      </c>
      <c r="H18" s="719"/>
      <c r="I18" s="720"/>
      <c r="J18" s="721"/>
      <c r="K18" s="12"/>
      <c r="L18" s="100"/>
      <c r="M18" s="101"/>
      <c r="N18" s="102"/>
      <c r="O18" s="402"/>
      <c r="P18" s="80"/>
      <c r="Q18" s="402"/>
      <c r="R18" s="402"/>
      <c r="S18" s="80"/>
      <c r="T18" s="103"/>
      <c r="U18" s="403"/>
      <c r="V18" s="398"/>
      <c r="W18" s="398"/>
      <c r="X18" s="394"/>
      <c r="Y18" s="394"/>
      <c r="Z18" s="394"/>
      <c r="AA18" s="394"/>
      <c r="AB18" s="394"/>
      <c r="AC18" s="394"/>
      <c r="AD18" s="394"/>
      <c r="AE18" s="394"/>
      <c r="AF18" s="395"/>
      <c r="AG18" s="8"/>
      <c r="AH18" s="395"/>
      <c r="AI18" s="395"/>
      <c r="AJ18" s="395"/>
    </row>
    <row r="19" spans="1:36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6"/>
      <c r="P19" s="402"/>
      <c r="Q19" s="90"/>
      <c r="R19" s="402"/>
      <c r="S19" s="402"/>
      <c r="T19" s="402"/>
      <c r="U19" s="403"/>
      <c r="V19" s="398"/>
      <c r="W19" s="398"/>
      <c r="X19" s="394"/>
      <c r="Y19" s="394"/>
      <c r="Z19" s="394"/>
      <c r="AA19" s="394"/>
      <c r="AB19" s="394"/>
      <c r="AC19" s="394"/>
      <c r="AD19" s="394"/>
      <c r="AE19" s="394"/>
      <c r="AF19" s="395"/>
      <c r="AG19" s="8"/>
      <c r="AH19" s="395"/>
      <c r="AI19" s="395"/>
      <c r="AJ19" s="395"/>
    </row>
    <row r="20" spans="1:36" s="91" customFormat="1" ht="8.5" customHeight="1">
      <c r="B20" s="110"/>
      <c r="C20" s="111"/>
      <c r="D20" s="111"/>
      <c r="E20" s="112"/>
      <c r="F20" s="113"/>
      <c r="G20" s="114"/>
      <c r="H20" s="114"/>
      <c r="I20" s="115"/>
      <c r="J20" s="116"/>
      <c r="K20" s="12"/>
      <c r="L20" s="89"/>
      <c r="M20" s="95"/>
      <c r="N20" s="102"/>
      <c r="O20" s="102"/>
      <c r="P20" s="102"/>
      <c r="Q20" s="95"/>
      <c r="R20" s="407"/>
      <c r="S20" s="407"/>
      <c r="T20" s="407"/>
      <c r="U20" s="403"/>
      <c r="V20" s="401"/>
      <c r="W20" s="401"/>
      <c r="X20" s="90"/>
      <c r="Y20" s="90"/>
      <c r="Z20" s="90"/>
      <c r="AA20" s="90"/>
      <c r="AB20" s="90"/>
      <c r="AC20" s="90"/>
      <c r="AD20" s="90"/>
      <c r="AE20" s="90"/>
      <c r="AF20" s="90"/>
      <c r="AG20" s="402"/>
      <c r="AH20" s="90"/>
      <c r="AI20" s="90"/>
      <c r="AJ20" s="90"/>
    </row>
    <row r="21" spans="1:36" s="91" customFormat="1" ht="7" customHeight="1" thickBot="1">
      <c r="B21" s="117"/>
      <c r="C21" s="118"/>
      <c r="D21" s="118"/>
      <c r="E21" s="119"/>
      <c r="F21" s="120"/>
      <c r="G21" s="121"/>
      <c r="H21" s="121"/>
      <c r="I21" s="122"/>
      <c r="J21" s="123"/>
      <c r="K21" s="12"/>
      <c r="L21" s="89"/>
      <c r="M21" s="95"/>
      <c r="N21" s="102"/>
      <c r="O21" s="102"/>
      <c r="P21" s="102"/>
      <c r="Q21" s="95"/>
      <c r="R21" s="407"/>
      <c r="S21" s="407"/>
      <c r="T21" s="407"/>
      <c r="U21" s="403"/>
      <c r="V21" s="401"/>
      <c r="W21" s="401"/>
      <c r="X21" s="90"/>
      <c r="Y21" s="90"/>
      <c r="Z21" s="90"/>
      <c r="AA21" s="90"/>
      <c r="AB21" s="90"/>
      <c r="AC21" s="90"/>
      <c r="AD21" s="90"/>
      <c r="AE21" s="90"/>
      <c r="AF21" s="90"/>
      <c r="AG21" s="402"/>
      <c r="AH21" s="90"/>
      <c r="AI21" s="90"/>
      <c r="AJ21" s="90"/>
    </row>
    <row r="22" spans="1:36" ht="47.25" customHeight="1">
      <c r="B22" s="124" t="s">
        <v>232</v>
      </c>
      <c r="C22" s="644" t="s">
        <v>233</v>
      </c>
      <c r="D22" s="645"/>
      <c r="E22" s="644" t="s">
        <v>234</v>
      </c>
      <c r="F22" s="646"/>
      <c r="G22" s="645"/>
      <c r="H22" s="647" t="s">
        <v>235</v>
      </c>
      <c r="I22" s="648"/>
      <c r="J22" s="125" t="s">
        <v>203</v>
      </c>
      <c r="K22" s="12"/>
      <c r="L22" s="408"/>
      <c r="M22" s="101"/>
      <c r="N22" s="102"/>
      <c r="O22" s="102"/>
      <c r="P22" s="102"/>
      <c r="Q22" s="2"/>
      <c r="R22" s="102"/>
      <c r="S22" s="102"/>
      <c r="T22" s="102"/>
      <c r="U22" s="409"/>
    </row>
    <row r="23" spans="1:36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400"/>
      <c r="O23" s="6"/>
      <c r="P23" s="6"/>
      <c r="Q23" s="6"/>
      <c r="R23" s="6"/>
      <c r="S23" s="6"/>
      <c r="T23" s="6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400"/>
      <c r="AH23" s="6"/>
      <c r="AI23" s="6"/>
      <c r="AJ23" s="6"/>
    </row>
    <row r="24" spans="1:36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</row>
    <row r="25" spans="1:36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</row>
    <row r="26" spans="1:36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394"/>
      <c r="O26" s="412"/>
      <c r="P26" s="412"/>
      <c r="Q26" s="412"/>
      <c r="R26" s="394"/>
      <c r="S26" s="394"/>
      <c r="T26" s="394"/>
      <c r="U26" s="398"/>
      <c r="V26" s="398"/>
      <c r="W26" s="398"/>
      <c r="X26" s="394"/>
      <c r="Y26" s="394"/>
      <c r="Z26" s="394"/>
      <c r="AA26" s="394"/>
      <c r="AB26" s="394"/>
      <c r="AC26" s="394"/>
      <c r="AD26" s="394"/>
      <c r="AE26" s="394"/>
      <c r="AF26" s="395"/>
      <c r="AG26" s="8"/>
      <c r="AH26" s="395"/>
      <c r="AI26" s="395"/>
      <c r="AJ26" s="395"/>
    </row>
    <row r="27" spans="1:36" ht="12.65" customHeight="1">
      <c r="K27" s="12"/>
    </row>
    <row r="28" spans="1:36" ht="70.5" customHeight="1">
      <c r="A28" s="151"/>
      <c r="B28" s="152"/>
      <c r="C28" s="151"/>
      <c r="D28" s="151"/>
      <c r="E28" s="151"/>
      <c r="F28" s="153"/>
      <c r="G28" s="154"/>
      <c r="H28" s="155"/>
      <c r="I28" s="156"/>
      <c r="J28" s="151"/>
      <c r="K28" s="12"/>
    </row>
    <row r="29" spans="1:36" s="6" customFormat="1" ht="51.5">
      <c r="A29" s="151"/>
      <c r="B29" s="157"/>
      <c r="C29" s="151"/>
      <c r="D29" s="151"/>
      <c r="E29" s="158"/>
      <c r="F29" s="158"/>
      <c r="G29" s="159"/>
      <c r="H29" s="158"/>
      <c r="I29" s="158"/>
      <c r="J29" s="151"/>
      <c r="K29" s="12"/>
      <c r="L29" s="2"/>
      <c r="U29" s="5"/>
      <c r="V29" s="5"/>
      <c r="W29" s="5"/>
      <c r="AF29" s="7"/>
      <c r="AG29" s="8"/>
      <c r="AH29" s="7"/>
      <c r="AI29" s="7"/>
      <c r="AJ29" s="7"/>
    </row>
    <row r="30" spans="1:36" s="6" customFormat="1" ht="51.5">
      <c r="B30" s="152"/>
      <c r="C30" s="9"/>
      <c r="D30" s="9"/>
      <c r="E30" s="9"/>
      <c r="F30" s="10"/>
      <c r="G30" s="9"/>
      <c r="H30" s="11"/>
      <c r="I30" s="9"/>
      <c r="J30" s="9"/>
      <c r="K30" s="12"/>
      <c r="L30" s="2"/>
      <c r="U30" s="5"/>
      <c r="V30" s="5"/>
      <c r="W30" s="5"/>
      <c r="AF30" s="7"/>
      <c r="AG30" s="8"/>
      <c r="AH30" s="7"/>
      <c r="AI30" s="7"/>
      <c r="AJ30" s="7"/>
    </row>
    <row r="31" spans="1:36" s="6" customFormat="1" ht="51.5">
      <c r="A31" s="9"/>
      <c r="B31" s="9"/>
      <c r="C31" s="9"/>
      <c r="D31" s="9"/>
      <c r="E31" s="9"/>
      <c r="F31" s="10"/>
      <c r="G31" s="9"/>
      <c r="H31" s="11"/>
      <c r="I31" s="9"/>
      <c r="J31" s="9"/>
      <c r="K31" s="12"/>
      <c r="L31" s="2"/>
      <c r="U31" s="5"/>
      <c r="V31" s="5"/>
      <c r="W31" s="5"/>
      <c r="AF31" s="7"/>
      <c r="AG31" s="8"/>
      <c r="AH31" s="7"/>
      <c r="AI31" s="7"/>
      <c r="AJ31" s="7"/>
    </row>
    <row r="32" spans="1:36" s="6" customFormat="1" ht="51.5">
      <c r="A32" s="9"/>
      <c r="B32" s="9"/>
      <c r="C32" s="9"/>
      <c r="D32" s="9"/>
      <c r="E32" s="9"/>
      <c r="F32" s="10"/>
      <c r="G32" s="9"/>
      <c r="H32" s="11"/>
      <c r="I32" s="9"/>
      <c r="J32" s="9"/>
      <c r="K32" s="12"/>
      <c r="L32" s="2"/>
      <c r="U32" s="5"/>
      <c r="V32" s="5"/>
      <c r="W32" s="5"/>
      <c r="AF32" s="7"/>
      <c r="AG32" s="8"/>
      <c r="AH32" s="7"/>
      <c r="AI32" s="7"/>
      <c r="AJ32" s="7"/>
    </row>
    <row r="33" spans="1:36" s="6" customFormat="1" ht="51.5">
      <c r="A33" s="9"/>
      <c r="B33" s="9"/>
      <c r="C33" s="9"/>
      <c r="D33" s="9"/>
      <c r="E33" s="9"/>
      <c r="F33" s="10"/>
      <c r="G33" s="9"/>
      <c r="H33" s="11"/>
      <c r="I33" s="9"/>
      <c r="J33" s="9"/>
      <c r="K33" s="12"/>
      <c r="L33" s="2"/>
      <c r="U33" s="5"/>
      <c r="V33" s="5"/>
      <c r="W33" s="5"/>
      <c r="AF33" s="7"/>
      <c r="AG33" s="8"/>
      <c r="AH33" s="7"/>
      <c r="AI33" s="7"/>
      <c r="AJ33" s="7"/>
    </row>
    <row r="34" spans="1:36" s="6" customFormat="1" ht="29.15" customHeight="1">
      <c r="A34" s="9"/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U34" s="5"/>
      <c r="V34" s="5"/>
      <c r="W34" s="5"/>
      <c r="AF34" s="7"/>
      <c r="AG34" s="8"/>
      <c r="AH34" s="7"/>
      <c r="AI34" s="7"/>
      <c r="AJ34" s="7"/>
    </row>
    <row r="35" spans="1:36" s="6" customFormat="1" ht="49.5" customHeight="1">
      <c r="A35" s="9"/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U35" s="5"/>
      <c r="V35" s="5"/>
      <c r="W35" s="5"/>
      <c r="AF35" s="7"/>
      <c r="AG35" s="8"/>
      <c r="AH35" s="7"/>
      <c r="AI35" s="7"/>
      <c r="AJ35" s="7"/>
    </row>
    <row r="36" spans="1:36" s="6" customFormat="1" ht="51.5">
      <c r="A36" s="9"/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U36" s="5"/>
      <c r="V36" s="5"/>
      <c r="W36" s="5"/>
      <c r="AF36" s="7"/>
      <c r="AG36" s="8"/>
      <c r="AH36" s="7"/>
      <c r="AI36" s="7"/>
      <c r="AJ36" s="7"/>
    </row>
    <row r="37" spans="1:36" s="6" customFormat="1" ht="51.5">
      <c r="A37" s="9"/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U37" s="5"/>
      <c r="V37" s="5"/>
      <c r="W37" s="5"/>
      <c r="AF37" s="7"/>
      <c r="AG37" s="8"/>
      <c r="AH37" s="7"/>
      <c r="AI37" s="7"/>
      <c r="AJ37" s="7"/>
    </row>
    <row r="38" spans="1:36" s="6" customFormat="1" ht="51.5">
      <c r="A38" s="9"/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U38" s="5"/>
      <c r="V38" s="5"/>
      <c r="W38" s="5"/>
      <c r="AF38" s="7"/>
      <c r="AG38" s="8"/>
      <c r="AH38" s="7"/>
      <c r="AI38" s="7"/>
      <c r="AJ38" s="7"/>
    </row>
    <row r="42" spans="1:36" s="160" customFormat="1" ht="41">
      <c r="B42" s="161" t="s">
        <v>243</v>
      </c>
      <c r="F42" s="162"/>
      <c r="H42" s="163"/>
      <c r="L42" s="2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7"/>
      <c r="AG42" s="8"/>
      <c r="AH42" s="7"/>
      <c r="AI42" s="7"/>
      <c r="AJ42" s="7"/>
    </row>
    <row r="46" spans="1:36" s="6" customFormat="1">
      <c r="B46" s="9"/>
      <c r="C46" s="9"/>
      <c r="D46" s="9"/>
      <c r="E46" s="9"/>
      <c r="F46" s="10"/>
      <c r="G46" s="9"/>
      <c r="H46" s="11"/>
      <c r="I46" s="9"/>
      <c r="J46" s="9"/>
      <c r="K46" s="9"/>
      <c r="L46" s="2"/>
      <c r="O46" s="413"/>
      <c r="U46" s="5"/>
      <c r="V46" s="5"/>
      <c r="W46" s="5"/>
      <c r="AF46" s="7"/>
      <c r="AG46" s="8"/>
      <c r="AH46" s="7"/>
      <c r="AI46" s="7"/>
      <c r="AJ46" s="7"/>
    </row>
    <row r="47" spans="1:36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O47" s="413"/>
      <c r="U47" s="5"/>
      <c r="V47" s="5"/>
      <c r="W47" s="5"/>
      <c r="AF47" s="7"/>
      <c r="AG47" s="8"/>
      <c r="AH47" s="7"/>
      <c r="AI47" s="7"/>
      <c r="AJ47" s="7"/>
    </row>
    <row r="48" spans="1:36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O48" s="413"/>
      <c r="U48" s="5"/>
      <c r="V48" s="5"/>
      <c r="W48" s="5"/>
      <c r="AF48" s="7"/>
      <c r="AG48" s="8"/>
      <c r="AH48" s="7"/>
      <c r="AI48" s="7"/>
      <c r="AJ48" s="7"/>
    </row>
    <row r="49" spans="2:36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O49" s="413"/>
      <c r="U49" s="5"/>
      <c r="V49" s="5"/>
      <c r="W49" s="5"/>
      <c r="AF49" s="7"/>
      <c r="AG49" s="8"/>
      <c r="AH49" s="7"/>
      <c r="AI49" s="7"/>
      <c r="AJ49" s="7"/>
    </row>
    <row r="50" spans="2:36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O50" s="413"/>
      <c r="U50" s="5"/>
      <c r="V50" s="5"/>
      <c r="W50" s="5"/>
      <c r="AF50" s="7"/>
      <c r="AG50" s="8"/>
      <c r="AH50" s="7"/>
      <c r="AI50" s="7"/>
      <c r="AJ50" s="7"/>
    </row>
    <row r="51" spans="2:36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O51" s="413"/>
      <c r="U51" s="5"/>
      <c r="V51" s="5"/>
      <c r="W51" s="5"/>
      <c r="AF51" s="7"/>
      <c r="AG51" s="8"/>
      <c r="AH51" s="7"/>
      <c r="AI51" s="7"/>
      <c r="AJ51" s="7"/>
    </row>
    <row r="52" spans="2:36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O52" s="413"/>
      <c r="U52" s="5"/>
      <c r="V52" s="5"/>
      <c r="W52" s="5"/>
      <c r="AF52" s="7"/>
      <c r="AG52" s="8"/>
      <c r="AH52" s="7"/>
      <c r="AI52" s="7"/>
      <c r="AJ52" s="7"/>
    </row>
    <row r="53" spans="2:36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O53" s="413"/>
      <c r="U53" s="5"/>
      <c r="V53" s="5"/>
      <c r="W53" s="5"/>
      <c r="AF53" s="7"/>
      <c r="AG53" s="8"/>
      <c r="AH53" s="7"/>
      <c r="AI53" s="7"/>
      <c r="AJ53" s="7"/>
    </row>
    <row r="54" spans="2:36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O54" s="413"/>
      <c r="U54" s="5"/>
      <c r="V54" s="5"/>
      <c r="W54" s="5"/>
      <c r="AF54" s="7"/>
      <c r="AG54" s="8"/>
      <c r="AH54" s="7"/>
      <c r="AI54" s="7"/>
      <c r="AJ54" s="7"/>
    </row>
    <row r="55" spans="2:36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O55" s="413"/>
      <c r="U55" s="5"/>
      <c r="V55" s="5"/>
      <c r="W55" s="5"/>
      <c r="AF55" s="7"/>
      <c r="AG55" s="8"/>
      <c r="AH55" s="7"/>
      <c r="AI55" s="7"/>
      <c r="AJ55" s="7"/>
    </row>
    <row r="56" spans="2:36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O56" s="413"/>
      <c r="U56" s="5"/>
      <c r="V56" s="5"/>
      <c r="W56" s="5"/>
      <c r="AF56" s="7"/>
      <c r="AG56" s="8"/>
      <c r="AH56" s="7"/>
      <c r="AI56" s="7"/>
      <c r="AJ56" s="7"/>
    </row>
    <row r="57" spans="2:36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O57" s="413"/>
      <c r="U57" s="5"/>
      <c r="V57" s="5"/>
      <c r="W57" s="5"/>
      <c r="AF57" s="7"/>
      <c r="AG57" s="8"/>
      <c r="AH57" s="7"/>
      <c r="AI57" s="7"/>
      <c r="AJ57" s="7"/>
    </row>
    <row r="58" spans="2:36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O58" s="413"/>
      <c r="U58" s="5"/>
      <c r="V58" s="5"/>
      <c r="W58" s="5"/>
      <c r="AF58" s="7"/>
      <c r="AG58" s="8"/>
      <c r="AH58" s="7"/>
      <c r="AI58" s="7"/>
      <c r="AJ58" s="7"/>
    </row>
    <row r="59" spans="2:36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O59" s="413"/>
      <c r="U59" s="5"/>
      <c r="V59" s="5"/>
      <c r="W59" s="5"/>
      <c r="AF59" s="7"/>
      <c r="AG59" s="8"/>
      <c r="AH59" s="7"/>
      <c r="AI59" s="7"/>
      <c r="AJ59" s="7"/>
    </row>
    <row r="60" spans="2:36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O60" s="413"/>
      <c r="U60" s="5"/>
      <c r="V60" s="5"/>
      <c r="W60" s="5"/>
      <c r="AF60" s="7"/>
      <c r="AG60" s="8"/>
      <c r="AH60" s="7"/>
      <c r="AI60" s="7"/>
      <c r="AJ60" s="7"/>
    </row>
    <row r="61" spans="2:36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O61" s="413"/>
      <c r="U61" s="5"/>
      <c r="V61" s="5"/>
      <c r="W61" s="5"/>
      <c r="AF61" s="7"/>
      <c r="AG61" s="8"/>
      <c r="AH61" s="7"/>
      <c r="AI61" s="7"/>
      <c r="AJ61" s="7"/>
    </row>
    <row r="62" spans="2:36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O62" s="413"/>
      <c r="U62" s="5"/>
      <c r="V62" s="5"/>
      <c r="W62" s="5"/>
      <c r="AF62" s="7"/>
      <c r="AG62" s="8"/>
      <c r="AH62" s="7"/>
      <c r="AI62" s="7"/>
      <c r="AJ62" s="7"/>
    </row>
    <row r="63" spans="2:36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O63" s="413"/>
      <c r="U63" s="5"/>
      <c r="V63" s="5"/>
      <c r="W63" s="5"/>
      <c r="AF63" s="7"/>
      <c r="AG63" s="8"/>
      <c r="AH63" s="7"/>
      <c r="AI63" s="7"/>
      <c r="AJ63" s="7"/>
    </row>
    <row r="64" spans="2:36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O64" s="413"/>
      <c r="U64" s="5"/>
      <c r="V64" s="5"/>
      <c r="W64" s="5"/>
      <c r="AF64" s="7"/>
      <c r="AG64" s="8"/>
      <c r="AH64" s="7"/>
      <c r="AI64" s="7"/>
      <c r="AJ64" s="7"/>
    </row>
    <row r="65" spans="2:36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O65" s="413"/>
      <c r="U65" s="5"/>
      <c r="V65" s="5"/>
      <c r="W65" s="5"/>
      <c r="AF65" s="7"/>
      <c r="AG65" s="8"/>
      <c r="AH65" s="7"/>
      <c r="AI65" s="7"/>
      <c r="AJ65" s="7"/>
    </row>
    <row r="66" spans="2:36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O66" s="413"/>
      <c r="U66" s="5"/>
      <c r="V66" s="5"/>
      <c r="W66" s="5"/>
      <c r="AF66" s="7"/>
      <c r="AG66" s="8"/>
      <c r="AH66" s="7"/>
      <c r="AI66" s="7"/>
      <c r="AJ66" s="7"/>
    </row>
    <row r="67" spans="2:36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O67" s="413"/>
      <c r="U67" s="5"/>
      <c r="V67" s="5"/>
      <c r="W67" s="5"/>
      <c r="AF67" s="7"/>
      <c r="AG67" s="8"/>
      <c r="AH67" s="7"/>
      <c r="AI67" s="7"/>
      <c r="AJ67" s="7"/>
    </row>
    <row r="68" spans="2:36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O68" s="413"/>
      <c r="U68" s="5"/>
      <c r="V68" s="5"/>
      <c r="W68" s="5"/>
      <c r="AF68" s="7"/>
      <c r="AG68" s="8"/>
      <c r="AH68" s="7"/>
      <c r="AI68" s="7"/>
      <c r="AJ68" s="7"/>
    </row>
    <row r="69" spans="2:36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O69" s="413"/>
      <c r="U69" s="5"/>
      <c r="V69" s="5"/>
      <c r="W69" s="5"/>
      <c r="AF69" s="7"/>
      <c r="AG69" s="8"/>
      <c r="AH69" s="7"/>
      <c r="AI69" s="7"/>
      <c r="AJ69" s="7"/>
    </row>
    <row r="70" spans="2:36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O70" s="413"/>
      <c r="U70" s="5"/>
      <c r="V70" s="5"/>
      <c r="W70" s="5"/>
      <c r="AF70" s="7"/>
      <c r="AG70" s="8"/>
      <c r="AH70" s="7"/>
      <c r="AI70" s="7"/>
      <c r="AJ70" s="7"/>
    </row>
    <row r="71" spans="2:36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O71" s="413"/>
      <c r="U71" s="5"/>
      <c r="V71" s="5"/>
      <c r="W71" s="5"/>
      <c r="AF71" s="7"/>
      <c r="AG71" s="8"/>
      <c r="AH71" s="7"/>
      <c r="AI71" s="7"/>
      <c r="AJ71" s="7"/>
    </row>
    <row r="72" spans="2:36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O72" s="413"/>
      <c r="U72" s="5"/>
      <c r="V72" s="5"/>
      <c r="W72" s="5"/>
      <c r="AF72" s="7"/>
      <c r="AG72" s="8"/>
      <c r="AH72" s="7"/>
      <c r="AI72" s="7"/>
      <c r="AJ72" s="7"/>
    </row>
    <row r="73" spans="2:36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O73" s="413"/>
      <c r="U73" s="5"/>
      <c r="V73" s="5"/>
      <c r="W73" s="5"/>
      <c r="AF73" s="7"/>
      <c r="AG73" s="8"/>
      <c r="AH73" s="7"/>
      <c r="AI73" s="7"/>
      <c r="AJ73" s="7"/>
    </row>
    <row r="74" spans="2:36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O74" s="413"/>
      <c r="U74" s="5"/>
      <c r="V74" s="5"/>
      <c r="W74" s="5"/>
      <c r="AF74" s="7"/>
      <c r="AG74" s="8"/>
      <c r="AH74" s="7"/>
      <c r="AI74" s="7"/>
      <c r="AJ74" s="7"/>
    </row>
    <row r="75" spans="2:36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O75" s="413"/>
      <c r="U75" s="5"/>
      <c r="V75" s="5"/>
      <c r="W75" s="5"/>
      <c r="AF75" s="7"/>
      <c r="AG75" s="8"/>
      <c r="AH75" s="7"/>
      <c r="AI75" s="7"/>
      <c r="AJ75" s="7"/>
    </row>
    <row r="76" spans="2:36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O76" s="413"/>
      <c r="U76" s="5"/>
      <c r="V76" s="5"/>
      <c r="W76" s="5"/>
      <c r="AF76" s="7"/>
      <c r="AG76" s="8"/>
      <c r="AH76" s="7"/>
      <c r="AI76" s="7"/>
      <c r="AJ76" s="7"/>
    </row>
    <row r="77" spans="2:36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O77" s="413"/>
      <c r="U77" s="5"/>
      <c r="V77" s="5"/>
      <c r="W77" s="5"/>
      <c r="AF77" s="7"/>
      <c r="AG77" s="8"/>
      <c r="AH77" s="7"/>
      <c r="AI77" s="7"/>
      <c r="AJ77" s="7"/>
    </row>
    <row r="78" spans="2:36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O78" s="413"/>
      <c r="U78" s="5"/>
      <c r="V78" s="5"/>
      <c r="W78" s="5"/>
      <c r="AF78" s="7"/>
      <c r="AG78" s="8"/>
      <c r="AH78" s="7"/>
      <c r="AI78" s="7"/>
      <c r="AJ78" s="7"/>
    </row>
    <row r="79" spans="2:36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O79" s="413"/>
      <c r="U79" s="5"/>
      <c r="V79" s="5"/>
      <c r="W79" s="5"/>
      <c r="AF79" s="7"/>
      <c r="AG79" s="8"/>
      <c r="AH79" s="7"/>
      <c r="AI79" s="7"/>
      <c r="AJ79" s="7"/>
    </row>
    <row r="80" spans="2:36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O80" s="413"/>
      <c r="U80" s="5"/>
      <c r="V80" s="5"/>
      <c r="W80" s="5"/>
      <c r="AF80" s="7"/>
      <c r="AG80" s="8"/>
      <c r="AH80" s="7"/>
      <c r="AI80" s="7"/>
      <c r="AJ80" s="7"/>
    </row>
    <row r="81" spans="2:36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O81" s="413"/>
      <c r="U81" s="5"/>
      <c r="V81" s="5"/>
      <c r="W81" s="5"/>
      <c r="AF81" s="7"/>
      <c r="AG81" s="8"/>
      <c r="AH81" s="7"/>
      <c r="AI81" s="7"/>
      <c r="AJ81" s="7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8" orientation="portrait" r:id="rId1"/>
  <headerFooter alignWithMargins="0">
    <oddHeader xml:space="preserve">&amp;C&amp;"Arial,Bold"&amp;48 </oddHeader>
    <oddFooter>&amp;L&amp;"Gill Sans MT,Regular"&amp;14FM-RMP-024&amp;C&amp;"Gill Sans MT,Regular"&amp;14Rev.:08&amp;R&amp;"Gill Sans MT,Regular"&amp;14Eff.Date:26/04/2021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6200-2963-4F1A-8BAF-4C20DEE1B92C}">
  <sheetPr>
    <tabColor theme="7" tint="0.39997558519241921"/>
  </sheetPr>
  <dimension ref="A1:AN48"/>
  <sheetViews>
    <sheetView showGridLines="0" topLeftCell="B2" zoomScale="30" zoomScaleNormal="30" zoomScaleSheetLayoutView="30" zoomScalePageLayoutView="30" workbookViewId="0">
      <selection activeCell="M15" sqref="M15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265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 t="s">
        <v>267</v>
      </c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>
        <v>21700</v>
      </c>
      <c r="D6" s="23">
        <f>E6</f>
        <v>20150</v>
      </c>
      <c r="E6" s="192">
        <f>F13</f>
        <v>20150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9">
        <v>0.26500000000000001</v>
      </c>
      <c r="D7" s="29">
        <f>E7</f>
        <v>0.26184615384615384</v>
      </c>
      <c r="E7" s="30">
        <f>G13/100</f>
        <v>0.26184615384615384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650</v>
      </c>
    </row>
    <row r="8" spans="2:14" ht="59.15" customHeight="1">
      <c r="B8" s="35" t="s">
        <v>211</v>
      </c>
      <c r="C8" s="37">
        <v>2.63</v>
      </c>
      <c r="D8" s="37">
        <f>E8</f>
        <v>2.8946153846153848</v>
      </c>
      <c r="E8" s="38">
        <f>H13</f>
        <v>2.8946153846153848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20150</v>
      </c>
    </row>
    <row r="9" spans="2:14" ht="59.15" customHeight="1" thickBot="1">
      <c r="B9" s="35" t="s">
        <v>213</v>
      </c>
      <c r="C9" s="188">
        <v>9.92</v>
      </c>
      <c r="D9" s="42">
        <f>E9</f>
        <v>11.05464159811986</v>
      </c>
      <c r="E9" s="43">
        <f>I13</f>
        <v>11.05464159811986</v>
      </c>
      <c r="F9" s="187"/>
      <c r="G9" s="187"/>
      <c r="H9" s="187"/>
      <c r="I9" s="187"/>
      <c r="J9" s="186"/>
      <c r="K9" s="12"/>
      <c r="L9" s="34"/>
      <c r="M9" s="39" t="s">
        <v>212</v>
      </c>
      <c r="N9" s="40">
        <v>300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0.46153846153846156</v>
      </c>
      <c r="F11" s="56">
        <f>N9*N6</f>
        <v>9300</v>
      </c>
      <c r="G11" s="58">
        <v>26.4</v>
      </c>
      <c r="H11" s="58">
        <f>2.78+0.05</f>
        <v>2.8299999999999996</v>
      </c>
      <c r="I11" s="59">
        <f>(H11/G11)*100</f>
        <v>10.719696969696969</v>
      </c>
      <c r="J11" s="60">
        <f>H11*F11</f>
        <v>26318.999999999996</v>
      </c>
      <c r="K11" s="12"/>
      <c r="L11" s="61"/>
      <c r="M11" s="184" t="s">
        <v>221</v>
      </c>
      <c r="N11" s="183">
        <v>2.75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0.53846153846153844</v>
      </c>
      <c r="F12" s="66">
        <f>N8-F11</f>
        <v>10850</v>
      </c>
      <c r="G12" s="67">
        <v>26</v>
      </c>
      <c r="H12" s="68">
        <v>2.95</v>
      </c>
      <c r="I12" s="69">
        <f>(H12/G12)*100</f>
        <v>11.346153846153847</v>
      </c>
      <c r="J12" s="70">
        <f>H12*F12</f>
        <v>32007.500000000004</v>
      </c>
      <c r="K12" s="12"/>
      <c r="L12" s="61"/>
      <c r="M12" s="181" t="s">
        <v>222</v>
      </c>
      <c r="N12" s="181">
        <v>2.9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20150</v>
      </c>
      <c r="G13" s="76">
        <f>SUMPRODUCT($E$11:$E$12,G11:G12)</f>
        <v>26.184615384615384</v>
      </c>
      <c r="H13" s="76">
        <f>SUMPRODUCT($E$11:$E$12,H11:H12)</f>
        <v>2.8946153846153848</v>
      </c>
      <c r="I13" s="77">
        <f>(H13/G13)*100</f>
        <v>11.05464159811986</v>
      </c>
      <c r="J13" s="78">
        <f>SUM(J11:J12)</f>
        <v>58326.5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403</v>
      </c>
      <c r="G16" s="99">
        <v>0.12</v>
      </c>
      <c r="H16" s="676">
        <f>G16*F16*1000</f>
        <v>48360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1229.1499999999999</v>
      </c>
      <c r="G17" s="99">
        <v>0.03</v>
      </c>
      <c r="H17" s="659">
        <f>G17*F17*1000</f>
        <v>36874.5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4030</v>
      </c>
      <c r="G18" s="108">
        <v>0.13400000000000001</v>
      </c>
      <c r="H18" s="665">
        <f>G18*F18*1000</f>
        <v>540020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H23:I23"/>
    <mergeCell ref="E26:G26"/>
    <mergeCell ref="H26:I26"/>
    <mergeCell ref="B18:D18"/>
    <mergeCell ref="H18:J18"/>
    <mergeCell ref="B19:F19"/>
    <mergeCell ref="H19:J19"/>
    <mergeCell ref="C22:D22"/>
    <mergeCell ref="E22:G22"/>
    <mergeCell ref="H22:I22"/>
    <mergeCell ref="H15:J15"/>
    <mergeCell ref="B16:D16"/>
    <mergeCell ref="H16:J16"/>
    <mergeCell ref="B17:D17"/>
    <mergeCell ref="H17:J17"/>
    <mergeCell ref="B10:D10"/>
    <mergeCell ref="B11:D11"/>
    <mergeCell ref="B12:D12"/>
    <mergeCell ref="B13:D13"/>
    <mergeCell ref="B15:D15"/>
    <mergeCell ref="B1:J1"/>
    <mergeCell ref="B3:J3"/>
    <mergeCell ref="B4:B5"/>
    <mergeCell ref="F4:J5"/>
    <mergeCell ref="F6:J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5E3A-458E-4727-87A8-B6C6A1E129D4}">
  <sheetPr>
    <tabColor rgb="FF00FFFF"/>
  </sheetPr>
  <dimension ref="A1:AN89"/>
  <sheetViews>
    <sheetView showGridLines="0" topLeftCell="A3" zoomScale="30" zoomScaleNormal="30" zoomScaleSheetLayoutView="30" zoomScalePageLayoutView="30" workbookViewId="0">
      <selection activeCell="Q16" sqref="Q16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40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4"/>
      <c r="Q1" s="3"/>
      <c r="R1" s="4"/>
      <c r="S1" s="4"/>
      <c r="T1" s="4"/>
      <c r="U1" s="4"/>
      <c r="V1" s="2"/>
    </row>
    <row r="2" spans="2:40" ht="73.5" customHeight="1" thickBot="1">
      <c r="M2" s="3"/>
      <c r="N2" s="4"/>
      <c r="O2" s="4"/>
      <c r="P2" s="4"/>
      <c r="Q2" s="3"/>
      <c r="R2" s="4"/>
      <c r="S2" s="4"/>
      <c r="T2" s="4"/>
      <c r="U2" s="4"/>
      <c r="V2" s="2"/>
    </row>
    <row r="3" spans="2:40" ht="80.25" customHeight="1">
      <c r="B3" s="680" t="s">
        <v>265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2"/>
      <c r="R3" s="387"/>
      <c r="S3" s="2"/>
      <c r="T3" s="2"/>
      <c r="U3" s="2"/>
      <c r="V3" s="2"/>
    </row>
    <row r="4" spans="2:40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2:40" ht="50.25" customHeight="1">
      <c r="B5" s="685"/>
      <c r="C5" s="17" t="s">
        <v>266</v>
      </c>
      <c r="D5" s="18" t="s">
        <v>244</v>
      </c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  <c r="O5" s="4"/>
      <c r="P5" s="4"/>
      <c r="Q5" s="20"/>
      <c r="R5" s="20"/>
      <c r="S5" s="2"/>
      <c r="T5" s="2"/>
      <c r="U5" s="444"/>
      <c r="V5" s="444"/>
      <c r="W5" s="444"/>
      <c r="X5" s="444"/>
    </row>
    <row r="6" spans="2:40" ht="59.15" customHeight="1">
      <c r="B6" s="21" t="s">
        <v>207</v>
      </c>
      <c r="C6" s="192">
        <v>21700</v>
      </c>
      <c r="D6" s="23">
        <v>20150</v>
      </c>
      <c r="E6" s="192">
        <f>F13</f>
        <v>20150</v>
      </c>
      <c r="F6" s="688" t="s">
        <v>271</v>
      </c>
      <c r="G6" s="689"/>
      <c r="H6" s="689"/>
      <c r="I6" s="689"/>
      <c r="J6" s="690"/>
      <c r="K6" s="12"/>
      <c r="L6" s="25"/>
      <c r="M6" s="26" t="s">
        <v>208</v>
      </c>
      <c r="N6" s="27">
        <v>31</v>
      </c>
      <c r="O6" s="4"/>
      <c r="P6" s="4"/>
      <c r="Q6" s="20"/>
      <c r="R6" s="20"/>
      <c r="S6" s="2"/>
      <c r="T6" s="2"/>
      <c r="U6" s="444"/>
      <c r="V6" s="444"/>
      <c r="W6" s="444"/>
      <c r="X6" s="444"/>
    </row>
    <row r="7" spans="2:40" ht="59.15" customHeight="1">
      <c r="B7" s="21" t="s">
        <v>209</v>
      </c>
      <c r="C7" s="29">
        <v>0.26500000000000001</v>
      </c>
      <c r="D7" s="29">
        <v>0.26184615384615401</v>
      </c>
      <c r="E7" s="30">
        <f>G13/100</f>
        <v>0.26500000000000001</v>
      </c>
      <c r="F7" s="31" t="s">
        <v>272</v>
      </c>
      <c r="G7" s="32"/>
      <c r="H7" s="32"/>
      <c r="I7" s="32"/>
      <c r="J7" s="33"/>
      <c r="K7" s="12"/>
      <c r="L7" s="34"/>
      <c r="M7" s="26" t="s">
        <v>268</v>
      </c>
      <c r="N7" s="27">
        <v>650</v>
      </c>
      <c r="O7" s="4"/>
      <c r="P7" s="4"/>
      <c r="Q7" s="20"/>
      <c r="R7" s="20"/>
      <c r="S7" s="2"/>
      <c r="T7" s="2"/>
      <c r="U7" s="444"/>
      <c r="V7" s="445"/>
      <c r="W7" s="445"/>
      <c r="X7" s="445"/>
    </row>
    <row r="8" spans="2:40" ht="59.15" customHeight="1">
      <c r="B8" s="35" t="s">
        <v>211</v>
      </c>
      <c r="C8" s="37">
        <v>2.63</v>
      </c>
      <c r="D8" s="37">
        <v>2.8946153846153848</v>
      </c>
      <c r="E8" s="38">
        <f>H13</f>
        <v>2.8992307692307691</v>
      </c>
      <c r="F8" s="31" t="s">
        <v>273</v>
      </c>
      <c r="G8" s="191"/>
      <c r="H8" s="191"/>
      <c r="I8" s="191"/>
      <c r="J8" s="190"/>
      <c r="K8" s="12"/>
      <c r="L8" s="34"/>
      <c r="M8" s="26" t="s">
        <v>269</v>
      </c>
      <c r="N8" s="27">
        <f>N6*N7</f>
        <v>20150</v>
      </c>
      <c r="O8" s="189"/>
      <c r="P8" s="2"/>
      <c r="Q8" s="4"/>
      <c r="R8" s="20"/>
      <c r="S8" s="41"/>
      <c r="T8" s="41"/>
      <c r="U8" s="444"/>
      <c r="V8" s="445"/>
      <c r="W8" s="445"/>
      <c r="X8" s="445"/>
      <c r="AJ8" s="8"/>
    </row>
    <row r="9" spans="2:40" ht="59.15" customHeight="1" thickBot="1">
      <c r="B9" s="35" t="s">
        <v>213</v>
      </c>
      <c r="C9" s="188">
        <v>9.92</v>
      </c>
      <c r="D9" s="42">
        <v>11.05464159811986</v>
      </c>
      <c r="E9" s="43">
        <f>I13</f>
        <v>10.940493468795355</v>
      </c>
      <c r="F9" s="187" t="s">
        <v>274</v>
      </c>
      <c r="G9" s="187"/>
      <c r="H9" s="195"/>
      <c r="I9" s="195"/>
      <c r="J9" s="194"/>
      <c r="K9" s="12"/>
      <c r="L9" s="34"/>
      <c r="M9" s="39" t="s">
        <v>212</v>
      </c>
      <c r="N9" s="40">
        <v>350</v>
      </c>
      <c r="O9" s="41"/>
      <c r="P9" s="41"/>
      <c r="Q9" s="41"/>
      <c r="R9" s="41"/>
      <c r="S9" s="2"/>
      <c r="T9" s="2"/>
      <c r="U9" s="2"/>
      <c r="V9" s="445"/>
      <c r="W9" s="445"/>
      <c r="X9" s="445"/>
      <c r="AJ9" s="8"/>
    </row>
    <row r="10" spans="2:40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389"/>
      <c r="AK10" s="390"/>
      <c r="AL10" s="389"/>
      <c r="AM10" s="389"/>
      <c r="AN10" s="389"/>
    </row>
    <row r="11" spans="2:40" s="64" customFormat="1" ht="59.15" customHeight="1">
      <c r="B11" s="673" t="s">
        <v>1</v>
      </c>
      <c r="C11" s="674"/>
      <c r="D11" s="675"/>
      <c r="E11" s="55">
        <f>F11/E6</f>
        <v>0.53846153846153844</v>
      </c>
      <c r="F11" s="56">
        <f>N9*N6</f>
        <v>10850</v>
      </c>
      <c r="G11" s="392">
        <v>26.5</v>
      </c>
      <c r="H11" s="392">
        <v>2.875</v>
      </c>
      <c r="I11" s="59">
        <f>(H11/G11)*100</f>
        <v>10.849056603773585</v>
      </c>
      <c r="J11" s="60">
        <f>H11*F11</f>
        <v>31193.75</v>
      </c>
      <c r="K11" s="12"/>
      <c r="L11" s="61"/>
      <c r="M11" s="184" t="s">
        <v>221</v>
      </c>
      <c r="N11" s="63">
        <v>2.8</v>
      </c>
      <c r="O11" s="180"/>
      <c r="P11" s="182"/>
      <c r="Q11" s="446"/>
      <c r="R11" s="393"/>
      <c r="S11" s="393"/>
      <c r="T11" s="393"/>
      <c r="U11" s="447"/>
      <c r="V11" s="447"/>
      <c r="W11" s="448"/>
      <c r="X11" s="448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6"/>
      <c r="AJ11" s="8"/>
      <c r="AK11" s="8"/>
      <c r="AL11" s="395"/>
      <c r="AM11" s="395"/>
      <c r="AN11" s="395"/>
    </row>
    <row r="12" spans="2:40" s="64" customFormat="1" ht="59.15" customHeight="1" thickBot="1">
      <c r="B12" s="694" t="s">
        <v>2</v>
      </c>
      <c r="C12" s="695"/>
      <c r="D12" s="696"/>
      <c r="E12" s="65">
        <f>100%-E11</f>
        <v>0.46153846153846156</v>
      </c>
      <c r="F12" s="66">
        <f>N8-F11</f>
        <v>9300</v>
      </c>
      <c r="G12" s="396">
        <v>26.5</v>
      </c>
      <c r="H12" s="397">
        <v>2.9275000000000002</v>
      </c>
      <c r="I12" s="69">
        <f>(H12/G12)*100</f>
        <v>11.047169811320757</v>
      </c>
      <c r="J12" s="70">
        <f>H12*F12</f>
        <v>27225.750000000004</v>
      </c>
      <c r="K12" s="12"/>
      <c r="L12" s="61"/>
      <c r="M12" s="181" t="s">
        <v>222</v>
      </c>
      <c r="N12" s="63">
        <v>2.85</v>
      </c>
      <c r="O12" s="180"/>
      <c r="P12" s="73"/>
      <c r="Q12" s="73"/>
      <c r="R12" s="73"/>
      <c r="S12" s="73"/>
      <c r="T12" s="73"/>
      <c r="U12" s="449"/>
      <c r="V12" s="449"/>
      <c r="W12" s="448"/>
      <c r="X12" s="448"/>
      <c r="Y12" s="394"/>
      <c r="Z12" s="394"/>
      <c r="AA12" s="394"/>
      <c r="AB12" s="394"/>
      <c r="AC12" s="394"/>
      <c r="AD12" s="394"/>
      <c r="AE12" s="394"/>
      <c r="AF12" s="394"/>
      <c r="AG12" s="394"/>
      <c r="AH12" s="394"/>
      <c r="AI12" s="6"/>
      <c r="AJ12" s="8"/>
      <c r="AK12" s="8"/>
      <c r="AL12" s="395"/>
      <c r="AM12" s="395"/>
      <c r="AN12" s="395"/>
    </row>
    <row r="13" spans="2:40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20150</v>
      </c>
      <c r="G13" s="76">
        <f>SUMPRODUCT($E$11:$E$12,G11:G12)</f>
        <v>26.5</v>
      </c>
      <c r="H13" s="76">
        <f>SUMPRODUCT($E$11:$E$12,H11:H12)</f>
        <v>2.8992307692307691</v>
      </c>
      <c r="I13" s="77">
        <f>(H13/G13)*100</f>
        <v>10.940493468795355</v>
      </c>
      <c r="J13" s="78">
        <f>SUM(J11:J12)</f>
        <v>58419.5</v>
      </c>
      <c r="K13" s="12"/>
      <c r="L13" s="79"/>
      <c r="M13" s="12"/>
      <c r="N13" s="79"/>
      <c r="O13" s="12"/>
      <c r="P13" s="79"/>
      <c r="Q13" s="12"/>
      <c r="R13" s="399"/>
      <c r="S13" s="399"/>
      <c r="T13" s="399"/>
      <c r="U13" s="450"/>
      <c r="V13" s="450"/>
      <c r="W13" s="448"/>
      <c r="X13" s="448"/>
      <c r="Y13" s="394"/>
      <c r="Z13" s="394"/>
      <c r="AA13" s="394"/>
      <c r="AB13" s="394"/>
      <c r="AC13" s="394"/>
      <c r="AD13" s="394"/>
      <c r="AE13" s="394"/>
      <c r="AF13" s="394"/>
      <c r="AG13" s="394"/>
      <c r="AH13" s="394"/>
      <c r="AI13" s="394"/>
      <c r="AJ13" s="394"/>
      <c r="AK13" s="400"/>
      <c r="AL13" s="394"/>
      <c r="AM13" s="394"/>
      <c r="AN13" s="394"/>
    </row>
    <row r="14" spans="2:40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  <c r="O14" s="90"/>
      <c r="P14" s="96"/>
      <c r="Q14" s="90"/>
      <c r="R14" s="90"/>
      <c r="S14" s="90"/>
      <c r="T14" s="90"/>
      <c r="U14" s="95"/>
      <c r="V14" s="95"/>
      <c r="W14" s="95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402"/>
      <c r="AL14" s="90"/>
      <c r="AM14" s="90"/>
      <c r="AN14" s="90"/>
    </row>
    <row r="15" spans="2:40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  <c r="O15" s="179"/>
      <c r="P15" s="80"/>
      <c r="Q15" s="90"/>
      <c r="R15" s="96"/>
      <c r="S15" s="80"/>
      <c r="T15" s="91"/>
      <c r="U15" s="95"/>
      <c r="V15" s="95"/>
      <c r="W15" s="95"/>
      <c r="X15" s="394"/>
      <c r="Y15" s="394"/>
      <c r="Z15" s="394"/>
      <c r="AA15" s="394"/>
      <c r="AB15" s="394"/>
      <c r="AC15" s="394"/>
      <c r="AD15" s="394"/>
      <c r="AE15" s="394"/>
      <c r="AF15" s="394"/>
      <c r="AG15" s="394"/>
      <c r="AH15" s="394"/>
      <c r="AI15" s="394"/>
      <c r="AJ15" s="394"/>
      <c r="AK15" s="400"/>
      <c r="AL15" s="394"/>
      <c r="AM15" s="394"/>
      <c r="AN15" s="394"/>
    </row>
    <row r="16" spans="2:40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403</v>
      </c>
      <c r="G16" s="99">
        <v>0.12</v>
      </c>
      <c r="H16" s="676">
        <f>G16*F16*1000</f>
        <v>48360</v>
      </c>
      <c r="I16" s="677"/>
      <c r="J16" s="678"/>
      <c r="K16" s="12"/>
      <c r="L16" s="100"/>
      <c r="M16" s="101"/>
      <c r="N16" s="102"/>
      <c r="O16" s="178"/>
      <c r="P16" s="80"/>
      <c r="Q16" s="103"/>
      <c r="R16" s="96"/>
      <c r="S16" s="80"/>
      <c r="T16" s="103"/>
      <c r="U16" s="451"/>
      <c r="V16" s="451"/>
      <c r="W16" s="95"/>
      <c r="X16" s="394"/>
      <c r="Y16" s="394"/>
      <c r="Z16" s="394"/>
      <c r="AA16" s="394"/>
      <c r="AB16" s="394"/>
      <c r="AC16" s="394"/>
      <c r="AD16" s="394"/>
      <c r="AE16" s="394"/>
      <c r="AF16" s="394"/>
      <c r="AG16" s="394"/>
      <c r="AH16" s="394"/>
      <c r="AI16" s="394"/>
      <c r="AJ16" s="395"/>
      <c r="AK16" s="8"/>
      <c r="AL16" s="395"/>
      <c r="AM16" s="395"/>
      <c r="AN16" s="395"/>
    </row>
    <row r="17" spans="1:4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1229.1499999999999</v>
      </c>
      <c r="G17" s="99">
        <v>0.03</v>
      </c>
      <c r="H17" s="659">
        <f>G17*F17*1000</f>
        <v>36874.5</v>
      </c>
      <c r="I17" s="660"/>
      <c r="J17" s="661"/>
      <c r="K17" s="12"/>
      <c r="L17" s="100"/>
      <c r="M17" s="95"/>
      <c r="N17" s="95"/>
      <c r="O17" s="179"/>
      <c r="P17" s="80"/>
      <c r="Q17" s="90"/>
      <c r="R17" s="96"/>
      <c r="S17" s="80"/>
      <c r="T17" s="91"/>
      <c r="U17" s="102"/>
      <c r="V17" s="102"/>
      <c r="W17" s="95"/>
      <c r="X17" s="394"/>
      <c r="Y17" s="394"/>
      <c r="Z17" s="394"/>
      <c r="AA17" s="394"/>
      <c r="AB17" s="394"/>
      <c r="AC17" s="394"/>
      <c r="AD17" s="394"/>
      <c r="AE17" s="394"/>
      <c r="AF17" s="394"/>
      <c r="AG17" s="394"/>
      <c r="AH17" s="394"/>
      <c r="AI17" s="394"/>
      <c r="AJ17" s="395"/>
      <c r="AK17" s="8"/>
      <c r="AL17" s="395"/>
      <c r="AM17" s="395"/>
      <c r="AN17" s="395"/>
    </row>
    <row r="18" spans="1:4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4030</v>
      </c>
      <c r="G18" s="108">
        <v>0.13400000000000001</v>
      </c>
      <c r="H18" s="665">
        <f>G18*F18*1000</f>
        <v>540020</v>
      </c>
      <c r="I18" s="666"/>
      <c r="J18" s="667"/>
      <c r="K18" s="12"/>
      <c r="L18" s="100"/>
      <c r="M18" s="101"/>
      <c r="N18" s="102"/>
      <c r="O18" s="178"/>
      <c r="P18" s="80"/>
      <c r="Q18" s="103"/>
      <c r="R18" s="96"/>
      <c r="S18" s="80"/>
      <c r="T18" s="103"/>
      <c r="U18" s="102"/>
      <c r="V18" s="102"/>
      <c r="W18" s="95"/>
      <c r="X18" s="394"/>
      <c r="Y18" s="394"/>
      <c r="Z18" s="394"/>
      <c r="AA18" s="394"/>
      <c r="AB18" s="394"/>
      <c r="AC18" s="394"/>
      <c r="AD18" s="394"/>
      <c r="AE18" s="394"/>
      <c r="AF18" s="394"/>
      <c r="AG18" s="394"/>
      <c r="AH18" s="394"/>
      <c r="AI18" s="394"/>
      <c r="AJ18" s="395"/>
      <c r="AK18" s="8"/>
      <c r="AL18" s="395"/>
      <c r="AM18" s="395"/>
      <c r="AN18" s="395"/>
    </row>
    <row r="19" spans="1:4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 s="101"/>
      <c r="N19" s="405"/>
      <c r="O19" s="405"/>
      <c r="P19" s="406"/>
      <c r="Q19" s="402"/>
      <c r="R19" s="90"/>
      <c r="S19" s="402"/>
      <c r="T19" s="402"/>
      <c r="U19" s="102"/>
      <c r="V19" s="102"/>
      <c r="W19" s="95"/>
      <c r="X19" s="394"/>
      <c r="Y19" s="394"/>
      <c r="Z19" s="394"/>
      <c r="AA19" s="394"/>
      <c r="AB19" s="394"/>
      <c r="AC19" s="394"/>
      <c r="AD19" s="394"/>
      <c r="AE19" s="394"/>
      <c r="AF19" s="394"/>
      <c r="AG19" s="394"/>
      <c r="AH19" s="394"/>
      <c r="AI19" s="394"/>
      <c r="AJ19" s="395"/>
      <c r="AK19" s="8"/>
      <c r="AL19" s="395"/>
      <c r="AM19" s="395"/>
      <c r="AN19" s="395"/>
    </row>
    <row r="20" spans="1:4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  <c r="K20" s="12"/>
      <c r="L20" s="404"/>
      <c r="M20" s="101"/>
      <c r="N20" s="452"/>
      <c r="O20" s="452"/>
      <c r="P20" s="453"/>
      <c r="Q20" s="454"/>
      <c r="R20" s="90"/>
      <c r="S20" s="454"/>
      <c r="T20" s="454"/>
      <c r="U20" s="444"/>
      <c r="V20" s="444"/>
      <c r="W20" s="95"/>
      <c r="X20" s="394"/>
      <c r="Y20" s="394"/>
      <c r="Z20" s="394"/>
      <c r="AA20" s="394"/>
      <c r="AB20" s="394"/>
      <c r="AC20" s="394"/>
      <c r="AD20" s="394"/>
      <c r="AE20" s="394"/>
      <c r="AF20" s="394"/>
      <c r="AG20" s="394"/>
      <c r="AH20" s="394"/>
      <c r="AI20" s="394"/>
      <c r="AJ20" s="395"/>
      <c r="AK20" s="455"/>
      <c r="AL20" s="395"/>
      <c r="AM20" s="395"/>
      <c r="AN20" s="395"/>
    </row>
    <row r="21" spans="1:4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  <c r="K21" s="12"/>
      <c r="L21" s="89"/>
      <c r="M21" s="95"/>
      <c r="N21" s="102"/>
      <c r="O21" s="102"/>
      <c r="P21" s="402"/>
      <c r="Q21" s="402"/>
      <c r="R21" s="90"/>
      <c r="U21" s="407"/>
      <c r="V21" s="407"/>
      <c r="W21" s="95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402"/>
      <c r="AL21" s="90"/>
      <c r="AM21" s="90"/>
      <c r="AN21" s="90"/>
    </row>
    <row r="22" spans="1:4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  <c r="K22" s="12"/>
      <c r="L22" s="408"/>
      <c r="M22" s="101"/>
      <c r="N22" s="102"/>
      <c r="O22" s="102"/>
      <c r="P22" s="402"/>
      <c r="Q22" s="402"/>
      <c r="R22" s="456"/>
      <c r="S22" s="402"/>
      <c r="T22" s="402"/>
      <c r="U22" s="102"/>
      <c r="V22" s="102"/>
      <c r="W22" s="2"/>
    </row>
    <row r="23" spans="1:4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  <c r="K23" s="12"/>
      <c r="L23" s="410"/>
      <c r="M23" s="6"/>
      <c r="N23" s="102"/>
      <c r="O23" s="102"/>
      <c r="P23" s="2"/>
      <c r="Q23" s="2"/>
      <c r="R23" s="2"/>
      <c r="S23" s="2"/>
      <c r="T23" s="2"/>
      <c r="U23" s="2"/>
      <c r="V23" s="2"/>
      <c r="W23" s="2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400"/>
      <c r="AL23" s="6"/>
      <c r="AM23" s="6"/>
      <c r="AN23" s="6"/>
    </row>
    <row r="24" spans="1:4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  <c r="K24" s="12"/>
      <c r="L24" s="410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4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  <c r="K25" s="12"/>
      <c r="L25" s="410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4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95"/>
      <c r="O26" s="95"/>
      <c r="P26" s="457"/>
      <c r="Q26" s="457"/>
      <c r="R26" s="457"/>
      <c r="S26" s="95"/>
      <c r="T26" s="95"/>
      <c r="U26" s="95"/>
      <c r="V26" s="95"/>
      <c r="W26" s="95"/>
      <c r="X26" s="394"/>
      <c r="Y26" s="394"/>
      <c r="Z26" s="394"/>
      <c r="AA26" s="394"/>
      <c r="AB26" s="394"/>
      <c r="AC26" s="394"/>
      <c r="AD26" s="394"/>
      <c r="AE26" s="394"/>
      <c r="AF26" s="394"/>
      <c r="AG26" s="394"/>
      <c r="AH26" s="394"/>
      <c r="AI26" s="394"/>
      <c r="AJ26" s="395"/>
      <c r="AK26" s="8"/>
      <c r="AL26" s="395"/>
      <c r="AM26" s="395"/>
      <c r="AN26" s="395"/>
    </row>
    <row r="27" spans="1:40" ht="25" customHeight="1">
      <c r="K27" s="1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40" ht="25" customHeight="1">
      <c r="K28" s="1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40" ht="25" customHeight="1">
      <c r="K29" s="1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40" ht="25" customHeight="1">
      <c r="K30" s="1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40" ht="25" customHeight="1">
      <c r="K31" s="1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40" ht="25" customHeight="1">
      <c r="K32" s="1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2:40" ht="25" customHeight="1">
      <c r="K33" s="1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2:40" s="6" customFormat="1" ht="51.5"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N34" s="2"/>
      <c r="O34" s="2"/>
      <c r="P34" s="2"/>
      <c r="Q34" s="2"/>
      <c r="R34" s="2"/>
      <c r="S34" s="2"/>
      <c r="T34" s="2"/>
      <c r="U34" s="2"/>
      <c r="V34" s="2"/>
      <c r="W34" s="2"/>
      <c r="AJ34" s="7"/>
      <c r="AK34" s="8"/>
      <c r="AL34" s="7"/>
      <c r="AM34" s="7"/>
      <c r="AN34" s="7"/>
    </row>
    <row r="35" spans="2:4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N35" s="2"/>
      <c r="O35" s="2"/>
      <c r="P35" s="2"/>
      <c r="Q35" s="2"/>
      <c r="R35" s="2"/>
      <c r="S35" s="2"/>
      <c r="T35" s="2"/>
      <c r="U35" s="2"/>
      <c r="V35" s="2"/>
      <c r="W35" s="2"/>
      <c r="AJ35" s="7"/>
      <c r="AK35" s="8"/>
      <c r="AL35" s="7"/>
      <c r="AM35" s="7"/>
      <c r="AN35" s="7"/>
    </row>
    <row r="36" spans="2:4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N36" s="2"/>
      <c r="O36" s="2"/>
      <c r="P36" s="2"/>
      <c r="Q36" s="2"/>
      <c r="R36" s="2"/>
      <c r="S36" s="2"/>
      <c r="T36" s="2"/>
      <c r="U36" s="2"/>
      <c r="V36" s="2"/>
      <c r="W36" s="2"/>
      <c r="AJ36" s="7"/>
      <c r="AK36" s="8"/>
      <c r="AL36" s="7"/>
      <c r="AM36" s="7"/>
      <c r="AN36" s="7"/>
    </row>
    <row r="37" spans="2:40" s="6" customFormat="1" ht="51.5"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N37" s="2"/>
      <c r="O37" s="2"/>
      <c r="P37" s="2"/>
      <c r="Q37" s="2"/>
      <c r="R37" s="2"/>
      <c r="S37" s="2"/>
      <c r="T37" s="2"/>
      <c r="U37" s="2"/>
      <c r="V37" s="2"/>
      <c r="W37" s="2"/>
      <c r="AJ37" s="7"/>
      <c r="AK37" s="8"/>
      <c r="AL37" s="7"/>
      <c r="AM37" s="7"/>
      <c r="AN37" s="7"/>
    </row>
    <row r="38" spans="2:40" s="6" customFormat="1" ht="51.5"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N38" s="2"/>
      <c r="O38" s="2"/>
      <c r="P38" s="2"/>
      <c r="Q38" s="2"/>
      <c r="R38" s="2"/>
      <c r="S38" s="2"/>
      <c r="T38" s="2"/>
      <c r="U38" s="2"/>
      <c r="V38" s="2"/>
      <c r="W38" s="2"/>
      <c r="AJ38" s="7"/>
      <c r="AK38" s="8"/>
      <c r="AL38" s="7"/>
      <c r="AM38" s="7"/>
      <c r="AN38" s="7"/>
    </row>
    <row r="39" spans="2:40" s="6" customFormat="1" ht="51.5">
      <c r="B39" s="9"/>
      <c r="C39" s="9"/>
      <c r="D39" s="9"/>
      <c r="E39" s="9"/>
      <c r="F39" s="10"/>
      <c r="G39" s="9"/>
      <c r="H39" s="11"/>
      <c r="I39" s="9"/>
      <c r="J39" s="9"/>
      <c r="K39" s="12"/>
      <c r="L39" s="2"/>
      <c r="N39" s="2"/>
      <c r="O39" s="2"/>
      <c r="P39" s="2"/>
      <c r="Q39" s="2"/>
      <c r="R39" s="2"/>
      <c r="S39" s="2"/>
      <c r="T39" s="2"/>
      <c r="U39" s="2"/>
      <c r="V39" s="2"/>
      <c r="W39" s="2"/>
      <c r="AJ39" s="7"/>
      <c r="AK39" s="8"/>
      <c r="AL39" s="7"/>
      <c r="AM39" s="7"/>
      <c r="AN39" s="7"/>
    </row>
    <row r="40" spans="2:40" s="6" customFormat="1">
      <c r="B40" s="9"/>
      <c r="C40" s="9"/>
      <c r="D40" s="9"/>
      <c r="E40" s="9"/>
      <c r="F40" s="10"/>
      <c r="G40" s="9"/>
      <c r="H40" s="11"/>
      <c r="I40" s="9"/>
      <c r="J40" s="9"/>
      <c r="K40" s="9"/>
      <c r="L40" s="2"/>
      <c r="N40" s="2"/>
      <c r="O40" s="2"/>
      <c r="P40" s="2"/>
      <c r="Q40" s="2"/>
      <c r="R40" s="2"/>
      <c r="S40" s="2"/>
      <c r="T40" s="2"/>
      <c r="U40" s="2"/>
      <c r="V40" s="2"/>
      <c r="W40" s="2"/>
      <c r="AJ40" s="7"/>
      <c r="AK40" s="8"/>
      <c r="AL40" s="7"/>
      <c r="AM40" s="7"/>
      <c r="AN40" s="7"/>
    </row>
    <row r="41" spans="2:40" s="6" customFormat="1">
      <c r="B41" s="9"/>
      <c r="C41" s="9"/>
      <c r="D41" s="9"/>
      <c r="E41" s="9"/>
      <c r="F41" s="10"/>
      <c r="G41" s="9"/>
      <c r="H41" s="11"/>
      <c r="I41" s="9"/>
      <c r="J41" s="9"/>
      <c r="K41" s="9"/>
      <c r="L41" s="2"/>
      <c r="N41" s="2"/>
      <c r="O41" s="2"/>
      <c r="P41" s="2"/>
      <c r="Q41" s="2"/>
      <c r="R41" s="2"/>
      <c r="S41" s="2"/>
      <c r="T41" s="2"/>
      <c r="U41" s="2"/>
      <c r="V41" s="2"/>
      <c r="W41" s="2"/>
      <c r="AJ41" s="7"/>
      <c r="AK41" s="8"/>
      <c r="AL41" s="7"/>
      <c r="AM41" s="7"/>
      <c r="AN41" s="7"/>
    </row>
    <row r="42" spans="2:40"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2:40" s="160" customFormat="1" ht="41">
      <c r="B43" s="161" t="s">
        <v>243</v>
      </c>
      <c r="F43" s="162"/>
      <c r="H43" s="163"/>
      <c r="L43" s="2"/>
      <c r="M43" s="6"/>
      <c r="N43" s="2"/>
      <c r="O43" s="2"/>
      <c r="P43" s="2"/>
      <c r="Q43" s="2"/>
      <c r="R43" s="2"/>
      <c r="S43" s="2"/>
      <c r="T43" s="2"/>
      <c r="U43" s="2"/>
      <c r="V43" s="2"/>
      <c r="W43" s="2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7"/>
      <c r="AK43" s="8"/>
      <c r="AL43" s="7"/>
      <c r="AM43" s="7"/>
      <c r="AN43" s="7"/>
    </row>
    <row r="44" spans="2:40"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2:40"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2:40"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2:40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N47" s="2"/>
      <c r="O47" s="2"/>
      <c r="P47" s="458"/>
      <c r="Q47" s="2"/>
      <c r="R47" s="2"/>
      <c r="S47" s="2"/>
      <c r="T47" s="2"/>
      <c r="U47" s="2"/>
      <c r="V47" s="2"/>
      <c r="W47" s="2"/>
      <c r="AJ47" s="7"/>
      <c r="AK47" s="8"/>
      <c r="AL47" s="7"/>
      <c r="AM47" s="7"/>
      <c r="AN47" s="7"/>
    </row>
    <row r="48" spans="2:40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N48" s="2"/>
      <c r="O48" s="2"/>
      <c r="P48" s="458"/>
      <c r="Q48" s="2"/>
      <c r="R48" s="2"/>
      <c r="S48" s="2"/>
      <c r="T48" s="2"/>
      <c r="U48" s="2"/>
      <c r="V48" s="2"/>
      <c r="W48" s="2"/>
      <c r="AJ48" s="7"/>
      <c r="AK48" s="8"/>
      <c r="AL48" s="7"/>
      <c r="AM48" s="7"/>
      <c r="AN48" s="7"/>
    </row>
    <row r="49" spans="2:40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N49" s="2"/>
      <c r="O49" s="2"/>
      <c r="P49" s="458"/>
      <c r="Q49" s="2"/>
      <c r="R49" s="2"/>
      <c r="S49" s="2"/>
      <c r="T49" s="2"/>
      <c r="U49" s="2"/>
      <c r="V49" s="2"/>
      <c r="W49" s="2"/>
      <c r="AJ49" s="7"/>
      <c r="AK49" s="8"/>
      <c r="AL49" s="7"/>
      <c r="AM49" s="7"/>
      <c r="AN49" s="7"/>
    </row>
    <row r="50" spans="2:40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N50" s="2"/>
      <c r="O50" s="2"/>
      <c r="P50" s="458"/>
      <c r="Q50" s="2"/>
      <c r="R50" s="2"/>
      <c r="S50" s="2"/>
      <c r="T50" s="2"/>
      <c r="U50" s="2"/>
      <c r="V50" s="2"/>
      <c r="W50" s="2"/>
      <c r="AJ50" s="7"/>
      <c r="AK50" s="8"/>
      <c r="AL50" s="7"/>
      <c r="AM50" s="7"/>
      <c r="AN50" s="7"/>
    </row>
    <row r="51" spans="2:40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N51" s="2"/>
      <c r="O51" s="2"/>
      <c r="P51" s="458"/>
      <c r="Q51" s="2"/>
      <c r="R51" s="2"/>
      <c r="S51" s="2"/>
      <c r="T51" s="2"/>
      <c r="U51" s="2"/>
      <c r="V51" s="2"/>
      <c r="W51" s="2"/>
      <c r="AJ51" s="7"/>
      <c r="AK51" s="8"/>
      <c r="AL51" s="7"/>
      <c r="AM51" s="7"/>
      <c r="AN51" s="7"/>
    </row>
    <row r="52" spans="2:40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N52" s="2"/>
      <c r="O52" s="2"/>
      <c r="P52" s="458"/>
      <c r="Q52" s="2"/>
      <c r="R52" s="2"/>
      <c r="S52" s="2"/>
      <c r="T52" s="2"/>
      <c r="U52" s="2"/>
      <c r="V52" s="2"/>
      <c r="W52" s="2"/>
      <c r="AJ52" s="7"/>
      <c r="AK52" s="8"/>
      <c r="AL52" s="7"/>
      <c r="AM52" s="7"/>
      <c r="AN52" s="7"/>
    </row>
    <row r="53" spans="2:40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N53" s="2"/>
      <c r="O53" s="2"/>
      <c r="P53" s="458"/>
      <c r="Q53" s="2"/>
      <c r="R53" s="2"/>
      <c r="S53" s="2"/>
      <c r="T53" s="2"/>
      <c r="U53" s="2"/>
      <c r="V53" s="2"/>
      <c r="W53" s="2"/>
      <c r="AJ53" s="7"/>
      <c r="AK53" s="8"/>
      <c r="AL53" s="7"/>
      <c r="AM53" s="7"/>
      <c r="AN53" s="7"/>
    </row>
    <row r="54" spans="2:40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N54" s="2"/>
      <c r="O54" s="2"/>
      <c r="P54" s="458"/>
      <c r="Q54" s="2"/>
      <c r="R54" s="2"/>
      <c r="S54" s="2"/>
      <c r="T54" s="2"/>
      <c r="U54" s="2"/>
      <c r="V54" s="2"/>
      <c r="W54" s="2"/>
      <c r="AJ54" s="7"/>
      <c r="AK54" s="8"/>
      <c r="AL54" s="7"/>
      <c r="AM54" s="7"/>
      <c r="AN54" s="7"/>
    </row>
    <row r="55" spans="2:40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N55" s="2"/>
      <c r="O55" s="2"/>
      <c r="P55" s="458"/>
      <c r="Q55" s="2"/>
      <c r="R55" s="2"/>
      <c r="S55" s="2"/>
      <c r="T55" s="2"/>
      <c r="U55" s="2"/>
      <c r="V55" s="2"/>
      <c r="W55" s="2"/>
      <c r="AJ55" s="7"/>
      <c r="AK55" s="8"/>
      <c r="AL55" s="7"/>
      <c r="AM55" s="7"/>
      <c r="AN55" s="7"/>
    </row>
    <row r="56" spans="2:40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N56" s="2"/>
      <c r="O56" s="2"/>
      <c r="P56" s="458"/>
      <c r="Q56" s="2"/>
      <c r="R56" s="2"/>
      <c r="S56" s="2"/>
      <c r="T56" s="2"/>
      <c r="U56" s="2"/>
      <c r="V56" s="2"/>
      <c r="W56" s="2"/>
      <c r="AJ56" s="7"/>
      <c r="AK56" s="8"/>
      <c r="AL56" s="7"/>
      <c r="AM56" s="7"/>
      <c r="AN56" s="7"/>
    </row>
    <row r="57" spans="2:40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N57" s="2"/>
      <c r="O57" s="2"/>
      <c r="P57" s="458"/>
      <c r="Q57" s="2"/>
      <c r="R57" s="2"/>
      <c r="S57" s="2"/>
      <c r="T57" s="2"/>
      <c r="U57" s="2"/>
      <c r="V57" s="2"/>
      <c r="W57" s="2"/>
      <c r="AJ57" s="7"/>
      <c r="AK57" s="8"/>
      <c r="AL57" s="7"/>
      <c r="AM57" s="7"/>
      <c r="AN57" s="7"/>
    </row>
    <row r="58" spans="2:40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N58" s="2"/>
      <c r="O58" s="2"/>
      <c r="P58" s="458"/>
      <c r="Q58" s="2"/>
      <c r="R58" s="2"/>
      <c r="S58" s="2"/>
      <c r="T58" s="2"/>
      <c r="U58" s="2"/>
      <c r="V58" s="2"/>
      <c r="W58" s="2"/>
      <c r="AJ58" s="7"/>
      <c r="AK58" s="8"/>
      <c r="AL58" s="7"/>
      <c r="AM58" s="7"/>
      <c r="AN58" s="7"/>
    </row>
    <row r="59" spans="2:40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N59" s="2"/>
      <c r="O59" s="2"/>
      <c r="P59" s="458"/>
      <c r="Q59" s="2"/>
      <c r="R59" s="2"/>
      <c r="S59" s="2"/>
      <c r="T59" s="2"/>
      <c r="U59" s="2"/>
      <c r="V59" s="2"/>
      <c r="W59" s="2"/>
      <c r="AJ59" s="7"/>
      <c r="AK59" s="8"/>
      <c r="AL59" s="7"/>
      <c r="AM59" s="7"/>
      <c r="AN59" s="7"/>
    </row>
    <row r="60" spans="2:40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N60" s="2"/>
      <c r="O60" s="2"/>
      <c r="P60" s="458"/>
      <c r="Q60" s="2"/>
      <c r="R60" s="2"/>
      <c r="S60" s="2"/>
      <c r="T60" s="2"/>
      <c r="U60" s="2"/>
      <c r="V60" s="2"/>
      <c r="W60" s="2"/>
      <c r="AJ60" s="7"/>
      <c r="AK60" s="8"/>
      <c r="AL60" s="7"/>
      <c r="AM60" s="7"/>
      <c r="AN60" s="7"/>
    </row>
    <row r="61" spans="2:40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N61" s="2"/>
      <c r="O61" s="2"/>
      <c r="P61" s="458"/>
      <c r="Q61" s="2"/>
      <c r="R61" s="2"/>
      <c r="S61" s="2"/>
      <c r="T61" s="2"/>
      <c r="U61" s="2"/>
      <c r="V61" s="2"/>
      <c r="W61" s="2"/>
      <c r="AJ61" s="7"/>
      <c r="AK61" s="8"/>
      <c r="AL61" s="7"/>
      <c r="AM61" s="7"/>
      <c r="AN61" s="7"/>
    </row>
    <row r="62" spans="2:40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N62" s="2"/>
      <c r="O62" s="2"/>
      <c r="P62" s="458"/>
      <c r="Q62" s="2"/>
      <c r="R62" s="2"/>
      <c r="S62" s="2"/>
      <c r="T62" s="2"/>
      <c r="U62" s="2"/>
      <c r="V62" s="2"/>
      <c r="W62" s="2"/>
      <c r="AJ62" s="7"/>
      <c r="AK62" s="8"/>
      <c r="AL62" s="7"/>
      <c r="AM62" s="7"/>
      <c r="AN62" s="7"/>
    </row>
    <row r="63" spans="2:40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N63" s="2"/>
      <c r="O63" s="2"/>
      <c r="P63" s="458"/>
      <c r="Q63" s="2"/>
      <c r="R63" s="2"/>
      <c r="S63" s="2"/>
      <c r="T63" s="2"/>
      <c r="U63" s="2"/>
      <c r="V63" s="2"/>
      <c r="W63" s="2"/>
      <c r="AJ63" s="7"/>
      <c r="AK63" s="8"/>
      <c r="AL63" s="7"/>
      <c r="AM63" s="7"/>
      <c r="AN63" s="7"/>
    </row>
    <row r="64" spans="2:40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N64" s="2"/>
      <c r="O64" s="2"/>
      <c r="P64" s="458"/>
      <c r="Q64" s="2"/>
      <c r="R64" s="2"/>
      <c r="S64" s="2"/>
      <c r="T64" s="2"/>
      <c r="U64" s="2"/>
      <c r="V64" s="2"/>
      <c r="W64" s="2"/>
      <c r="AJ64" s="7"/>
      <c r="AK64" s="8"/>
      <c r="AL64" s="7"/>
      <c r="AM64" s="7"/>
      <c r="AN64" s="7"/>
    </row>
    <row r="65" spans="2:40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N65" s="2"/>
      <c r="O65" s="2"/>
      <c r="P65" s="458"/>
      <c r="Q65" s="2"/>
      <c r="R65" s="2"/>
      <c r="S65" s="2"/>
      <c r="T65" s="2"/>
      <c r="U65" s="2"/>
      <c r="V65" s="2"/>
      <c r="W65" s="2"/>
      <c r="AJ65" s="7"/>
      <c r="AK65" s="8"/>
      <c r="AL65" s="7"/>
      <c r="AM65" s="7"/>
      <c r="AN65" s="7"/>
    </row>
    <row r="66" spans="2:40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N66" s="2"/>
      <c r="O66" s="2"/>
      <c r="P66" s="458"/>
      <c r="Q66" s="2"/>
      <c r="R66" s="2"/>
      <c r="S66" s="2"/>
      <c r="T66" s="2"/>
      <c r="U66" s="2"/>
      <c r="V66" s="2"/>
      <c r="W66" s="2"/>
      <c r="AJ66" s="7"/>
      <c r="AK66" s="8"/>
      <c r="AL66" s="7"/>
      <c r="AM66" s="7"/>
      <c r="AN66" s="7"/>
    </row>
    <row r="67" spans="2:40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N67" s="2"/>
      <c r="O67" s="2"/>
      <c r="P67" s="458"/>
      <c r="Q67" s="2"/>
      <c r="R67" s="2"/>
      <c r="S67" s="2"/>
      <c r="T67" s="2"/>
      <c r="U67" s="2"/>
      <c r="V67" s="2"/>
      <c r="W67" s="2"/>
      <c r="AJ67" s="7"/>
      <c r="AK67" s="8"/>
      <c r="AL67" s="7"/>
      <c r="AM67" s="7"/>
      <c r="AN67" s="7"/>
    </row>
    <row r="68" spans="2:40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N68" s="2"/>
      <c r="O68" s="2"/>
      <c r="P68" s="458"/>
      <c r="Q68" s="2"/>
      <c r="R68" s="2"/>
      <c r="S68" s="2"/>
      <c r="T68" s="2"/>
      <c r="U68" s="2"/>
      <c r="V68" s="2"/>
      <c r="W68" s="2"/>
      <c r="AJ68" s="7"/>
      <c r="AK68" s="8"/>
      <c r="AL68" s="7"/>
      <c r="AM68" s="7"/>
      <c r="AN68" s="7"/>
    </row>
    <row r="69" spans="2:40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N69" s="2"/>
      <c r="O69" s="2"/>
      <c r="P69" s="458"/>
      <c r="Q69" s="2"/>
      <c r="R69" s="2"/>
      <c r="S69" s="2"/>
      <c r="T69" s="2"/>
      <c r="U69" s="2"/>
      <c r="V69" s="2"/>
      <c r="W69" s="2"/>
      <c r="AJ69" s="7"/>
      <c r="AK69" s="8"/>
      <c r="AL69" s="7"/>
      <c r="AM69" s="7"/>
      <c r="AN69" s="7"/>
    </row>
    <row r="70" spans="2:40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N70" s="2"/>
      <c r="O70" s="2"/>
      <c r="P70" s="458"/>
      <c r="Q70" s="2"/>
      <c r="R70" s="2"/>
      <c r="S70" s="2"/>
      <c r="T70" s="2"/>
      <c r="U70" s="2"/>
      <c r="V70" s="2"/>
      <c r="W70" s="2"/>
      <c r="AJ70" s="7"/>
      <c r="AK70" s="8"/>
      <c r="AL70" s="7"/>
      <c r="AM70" s="7"/>
      <c r="AN70" s="7"/>
    </row>
    <row r="71" spans="2:40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N71" s="2"/>
      <c r="O71" s="2"/>
      <c r="P71" s="458"/>
      <c r="Q71" s="2"/>
      <c r="R71" s="2"/>
      <c r="S71" s="2"/>
      <c r="T71" s="2"/>
      <c r="U71" s="2"/>
      <c r="V71" s="2"/>
      <c r="W71" s="2"/>
      <c r="AJ71" s="7"/>
      <c r="AK71" s="8"/>
      <c r="AL71" s="7"/>
      <c r="AM71" s="7"/>
      <c r="AN71" s="7"/>
    </row>
    <row r="72" spans="2:40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N72" s="2"/>
      <c r="O72" s="2"/>
      <c r="P72" s="458"/>
      <c r="Q72" s="2"/>
      <c r="R72" s="2"/>
      <c r="S72" s="2"/>
      <c r="T72" s="2"/>
      <c r="U72" s="2"/>
      <c r="V72" s="2"/>
      <c r="W72" s="2"/>
      <c r="AJ72" s="7"/>
      <c r="AK72" s="8"/>
      <c r="AL72" s="7"/>
      <c r="AM72" s="7"/>
      <c r="AN72" s="7"/>
    </row>
    <row r="73" spans="2:40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N73" s="2"/>
      <c r="O73" s="2"/>
      <c r="P73" s="458"/>
      <c r="Q73" s="2"/>
      <c r="R73" s="2"/>
      <c r="S73" s="2"/>
      <c r="T73" s="2"/>
      <c r="U73" s="2"/>
      <c r="V73" s="2"/>
      <c r="W73" s="2"/>
      <c r="AJ73" s="7"/>
      <c r="AK73" s="8"/>
      <c r="AL73" s="7"/>
      <c r="AM73" s="7"/>
      <c r="AN73" s="7"/>
    </row>
    <row r="74" spans="2:40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N74" s="2"/>
      <c r="O74" s="2"/>
      <c r="P74" s="458"/>
      <c r="Q74" s="2"/>
      <c r="R74" s="2"/>
      <c r="S74" s="2"/>
      <c r="T74" s="2"/>
      <c r="U74" s="2"/>
      <c r="V74" s="2"/>
      <c r="W74" s="2"/>
      <c r="AJ74" s="7"/>
      <c r="AK74" s="8"/>
      <c r="AL74" s="7"/>
      <c r="AM74" s="7"/>
      <c r="AN74" s="7"/>
    </row>
    <row r="75" spans="2:40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N75" s="2"/>
      <c r="O75" s="2"/>
      <c r="P75" s="458"/>
      <c r="Q75" s="2"/>
      <c r="R75" s="2"/>
      <c r="S75" s="2"/>
      <c r="T75" s="2"/>
      <c r="U75" s="2"/>
      <c r="V75" s="2"/>
      <c r="W75" s="2"/>
      <c r="AJ75" s="7"/>
      <c r="AK75" s="8"/>
      <c r="AL75" s="7"/>
      <c r="AM75" s="7"/>
      <c r="AN75" s="7"/>
    </row>
    <row r="76" spans="2:40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N76" s="2"/>
      <c r="O76" s="2"/>
      <c r="P76" s="458"/>
      <c r="Q76" s="2"/>
      <c r="R76" s="2"/>
      <c r="S76" s="2"/>
      <c r="T76" s="2"/>
      <c r="U76" s="2"/>
      <c r="V76" s="2"/>
      <c r="W76" s="2"/>
      <c r="AJ76" s="7"/>
      <c r="AK76" s="8"/>
      <c r="AL76" s="7"/>
      <c r="AM76" s="7"/>
      <c r="AN76" s="7"/>
    </row>
    <row r="77" spans="2:40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N77" s="2"/>
      <c r="O77" s="2"/>
      <c r="P77" s="458"/>
      <c r="Q77" s="2"/>
      <c r="R77" s="459"/>
      <c r="S77" s="2"/>
      <c r="T77" s="2"/>
      <c r="U77" s="2"/>
      <c r="V77" s="2"/>
      <c r="W77" s="459"/>
      <c r="AJ77" s="7"/>
      <c r="AK77" s="8"/>
      <c r="AL77" s="7"/>
      <c r="AM77" s="7"/>
      <c r="AN77" s="7"/>
    </row>
    <row r="78" spans="2:40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N78" s="2"/>
      <c r="O78" s="2"/>
      <c r="P78" s="458"/>
      <c r="Q78" s="2"/>
      <c r="R78" s="2"/>
      <c r="S78" s="2"/>
      <c r="T78" s="2"/>
      <c r="U78" s="2"/>
      <c r="V78" s="2"/>
      <c r="W78" s="2"/>
      <c r="AJ78" s="7"/>
      <c r="AK78" s="8"/>
      <c r="AL78" s="7"/>
      <c r="AM78" s="7"/>
      <c r="AN78" s="7"/>
    </row>
    <row r="79" spans="2:40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N79" s="2"/>
      <c r="O79" s="2"/>
      <c r="P79" s="458"/>
      <c r="Q79" s="2"/>
      <c r="R79" s="2"/>
      <c r="S79" s="2"/>
      <c r="T79" s="2"/>
      <c r="U79" s="458"/>
      <c r="V79" s="2"/>
      <c r="W79" s="2"/>
      <c r="AJ79" s="7"/>
      <c r="AK79" s="8"/>
      <c r="AL79" s="7"/>
      <c r="AM79" s="7"/>
      <c r="AN79" s="7"/>
    </row>
    <row r="80" spans="2:40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N80" s="2"/>
      <c r="O80" s="41"/>
      <c r="P80" s="102"/>
      <c r="Q80" s="102"/>
      <c r="R80" s="102"/>
      <c r="S80" s="2"/>
      <c r="T80" s="41"/>
      <c r="U80" s="102"/>
      <c r="V80" s="102"/>
      <c r="W80" s="102"/>
      <c r="AJ80" s="7"/>
      <c r="AK80" s="8"/>
      <c r="AL80" s="7"/>
      <c r="AM80" s="7"/>
      <c r="AN80" s="7"/>
    </row>
    <row r="81" spans="2:40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N81" s="2"/>
      <c r="O81" s="41"/>
      <c r="P81" s="102"/>
      <c r="Q81" s="102"/>
      <c r="R81" s="102"/>
      <c r="S81" s="2"/>
      <c r="T81" s="41"/>
      <c r="U81" s="102"/>
      <c r="V81" s="102"/>
      <c r="W81" s="102"/>
      <c r="AJ81" s="7"/>
      <c r="AK81" s="8"/>
      <c r="AL81" s="7"/>
      <c r="AM81" s="7"/>
      <c r="AN81" s="7"/>
    </row>
    <row r="82" spans="2:40" s="6" customFormat="1">
      <c r="B82" s="9"/>
      <c r="C82" s="9"/>
      <c r="D82" s="9"/>
      <c r="E82" s="9"/>
      <c r="F82" s="10"/>
      <c r="G82" s="9"/>
      <c r="H82" s="11"/>
      <c r="I82" s="9"/>
      <c r="J82" s="9"/>
      <c r="K82" s="9"/>
      <c r="L82" s="2"/>
      <c r="N82" s="2"/>
      <c r="O82" s="2"/>
      <c r="P82" s="460"/>
      <c r="Q82" s="460"/>
      <c r="R82" s="460"/>
      <c r="S82" s="461"/>
      <c r="T82" s="461"/>
      <c r="U82" s="460"/>
      <c r="V82" s="460"/>
      <c r="W82" s="460"/>
      <c r="AJ82" s="7"/>
      <c r="AK82" s="8"/>
      <c r="AL82" s="7"/>
      <c r="AM82" s="7"/>
      <c r="AN82" s="7"/>
    </row>
    <row r="83" spans="2:40"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2:40">
      <c r="N84" s="2"/>
      <c r="O84" s="2"/>
      <c r="P84" s="2"/>
      <c r="Q84" s="459"/>
      <c r="R84" s="2"/>
      <c r="S84" s="2"/>
      <c r="T84" s="2"/>
      <c r="U84" s="2"/>
      <c r="V84" s="459"/>
      <c r="W84" s="2"/>
    </row>
    <row r="85" spans="2:40">
      <c r="N85" s="2"/>
      <c r="O85" s="2"/>
      <c r="P85" s="462"/>
      <c r="Q85" s="462"/>
      <c r="R85" s="2"/>
      <c r="S85" s="2"/>
      <c r="T85" s="2"/>
      <c r="U85" s="2"/>
      <c r="V85" s="462"/>
      <c r="W85" s="2"/>
    </row>
    <row r="86" spans="2:40">
      <c r="N86" s="2"/>
      <c r="O86" s="2"/>
      <c r="P86" s="458"/>
      <c r="Q86" s="458"/>
      <c r="R86" s="2"/>
      <c r="S86" s="2"/>
      <c r="T86" s="2"/>
      <c r="U86" s="2"/>
      <c r="V86" s="458"/>
      <c r="W86" s="2"/>
    </row>
    <row r="87" spans="2:40">
      <c r="N87" s="2"/>
      <c r="O87" s="2"/>
      <c r="P87" s="102"/>
      <c r="Q87" s="102"/>
      <c r="R87" s="463"/>
      <c r="S87" s="2"/>
      <c r="T87" s="2"/>
      <c r="U87" s="2"/>
      <c r="V87" s="102"/>
      <c r="W87" s="463"/>
    </row>
    <row r="88" spans="2:40">
      <c r="N88" s="2"/>
      <c r="O88" s="2"/>
      <c r="P88" s="102"/>
      <c r="Q88" s="102"/>
      <c r="R88" s="463"/>
      <c r="S88" s="2"/>
      <c r="T88" s="2"/>
      <c r="U88" s="2"/>
      <c r="V88" s="102"/>
      <c r="W88" s="463"/>
    </row>
    <row r="89" spans="2:40">
      <c r="N89" s="2"/>
      <c r="O89" s="2"/>
      <c r="P89" s="460"/>
      <c r="Q89" s="460"/>
      <c r="R89" s="463"/>
      <c r="S89" s="2"/>
      <c r="T89" s="2"/>
      <c r="U89" s="2"/>
      <c r="V89" s="460"/>
      <c r="W89" s="463"/>
    </row>
  </sheetData>
  <mergeCells count="25"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B1DD-E7A1-4F35-9E03-D217C9627C1C}">
  <sheetPr>
    <tabColor theme="7" tint="0.39997558519241921"/>
  </sheetPr>
  <dimension ref="A1:AN48"/>
  <sheetViews>
    <sheetView showGridLines="0" topLeftCell="A3" zoomScale="30" zoomScaleNormal="30" zoomScaleSheetLayoutView="30" zoomScalePageLayoutView="30" workbookViewId="0">
      <selection activeCell="Q5" sqref="Q5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275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16800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24</v>
      </c>
    </row>
    <row r="7" spans="2:14" ht="59.15" customHeight="1">
      <c r="B7" s="21" t="s">
        <v>209</v>
      </c>
      <c r="C7" s="29"/>
      <c r="D7" s="29"/>
      <c r="E7" s="30">
        <f>G13/100</f>
        <v>0.23807142857142857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2.8442857142857143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16800</v>
      </c>
    </row>
    <row r="9" spans="2:14" ht="59.15" customHeight="1" thickBot="1">
      <c r="B9" s="35" t="s">
        <v>213</v>
      </c>
      <c r="C9" s="188"/>
      <c r="D9" s="42"/>
      <c r="E9" s="43">
        <f>I13</f>
        <v>11.947194719471947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200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0.2857142857142857</v>
      </c>
      <c r="F11" s="56">
        <f>N9*N6</f>
        <v>4800</v>
      </c>
      <c r="G11" s="58">
        <v>23.7</v>
      </c>
      <c r="H11" s="58">
        <v>2.73</v>
      </c>
      <c r="I11" s="59">
        <f>(H11/G11)*100</f>
        <v>11.518987341772153</v>
      </c>
      <c r="J11" s="60">
        <f>H11*F11</f>
        <v>13104</v>
      </c>
      <c r="K11" s="12"/>
      <c r="L11" s="61"/>
      <c r="M11" s="184" t="s">
        <v>221</v>
      </c>
      <c r="N11" s="183">
        <v>2.8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0.7142857142857143</v>
      </c>
      <c r="F12" s="66">
        <f>N8-F11</f>
        <v>12000</v>
      </c>
      <c r="G12" s="67">
        <v>23.85</v>
      </c>
      <c r="H12" s="68">
        <v>2.89</v>
      </c>
      <c r="I12" s="69">
        <f>(H12/G12)*100</f>
        <v>12.117400419287211</v>
      </c>
      <c r="J12" s="70">
        <f>H12*F12</f>
        <v>34680</v>
      </c>
      <c r="K12" s="12"/>
      <c r="L12" s="61"/>
      <c r="M12" s="181" t="s">
        <v>222</v>
      </c>
      <c r="N12" s="181">
        <v>2.95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16800</v>
      </c>
      <c r="G13" s="76">
        <f>SUMPRODUCT($E$11:$E$12,G11:G12)</f>
        <v>23.807142857142857</v>
      </c>
      <c r="H13" s="76">
        <f>SUMPRODUCT($E$11:$E$12,H11:H12)</f>
        <v>2.8442857142857143</v>
      </c>
      <c r="I13" s="77">
        <f>(H13/G13)*100</f>
        <v>11.947194719471947</v>
      </c>
      <c r="J13" s="78">
        <f>SUM(J11:J12)</f>
        <v>47784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336</v>
      </c>
      <c r="G16" s="99">
        <v>0.12</v>
      </c>
      <c r="H16" s="676">
        <f>G16*F16*1000</f>
        <v>40320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1024.8</v>
      </c>
      <c r="G17" s="99">
        <v>0.03</v>
      </c>
      <c r="H17" s="659">
        <f>G17*F17*1000</f>
        <v>30743.999999999996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3360</v>
      </c>
      <c r="G18" s="108">
        <v>0.13400000000000001</v>
      </c>
      <c r="H18" s="665">
        <f>G18*F18*1000</f>
        <v>450240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H23:I23"/>
    <mergeCell ref="E26:G26"/>
    <mergeCell ref="H26:I26"/>
    <mergeCell ref="B18:D18"/>
    <mergeCell ref="H18:J18"/>
    <mergeCell ref="B19:F19"/>
    <mergeCell ref="H19:J19"/>
    <mergeCell ref="C22:D22"/>
    <mergeCell ref="E22:G22"/>
    <mergeCell ref="H22:I22"/>
    <mergeCell ref="H15:J15"/>
    <mergeCell ref="B16:D16"/>
    <mergeCell ref="H16:J16"/>
    <mergeCell ref="B17:D17"/>
    <mergeCell ref="H17:J17"/>
    <mergeCell ref="B10:D10"/>
    <mergeCell ref="B11:D11"/>
    <mergeCell ref="B12:D12"/>
    <mergeCell ref="B13:D13"/>
    <mergeCell ref="B15:D15"/>
    <mergeCell ref="B1:J1"/>
    <mergeCell ref="B3:J3"/>
    <mergeCell ref="B4:B5"/>
    <mergeCell ref="F4:J5"/>
    <mergeCell ref="F6:J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1AC8-289C-46D8-B7DB-D689992CE4A6}">
  <sheetPr>
    <tabColor rgb="FF00FFFF"/>
  </sheetPr>
  <dimension ref="A1:AN89"/>
  <sheetViews>
    <sheetView showGridLines="0" zoomScale="30" zoomScaleNormal="30" zoomScaleSheetLayoutView="30" zoomScalePageLayoutView="30" workbookViewId="0">
      <selection sqref="A1:N16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40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4"/>
      <c r="Q1" s="3"/>
      <c r="R1" s="4"/>
      <c r="S1" s="4"/>
      <c r="T1" s="4"/>
      <c r="U1" s="4"/>
      <c r="V1" s="2"/>
    </row>
    <row r="2" spans="2:40" ht="73.5" customHeight="1" thickBot="1">
      <c r="M2" s="3"/>
      <c r="N2" s="4"/>
      <c r="O2" s="4"/>
      <c r="P2" s="4"/>
      <c r="Q2" s="3"/>
      <c r="R2" s="4"/>
      <c r="S2" s="4"/>
      <c r="T2" s="4"/>
      <c r="U2" s="4"/>
      <c r="V2" s="2"/>
    </row>
    <row r="3" spans="2:40" ht="80.25" customHeight="1">
      <c r="B3" s="680" t="s">
        <v>275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2"/>
      <c r="R3" s="387"/>
      <c r="S3" s="2"/>
      <c r="T3" s="2"/>
      <c r="U3" s="2"/>
      <c r="V3" s="2"/>
    </row>
    <row r="4" spans="2:40" ht="90.65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19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2:40" ht="50.25" customHeight="1">
      <c r="B5" s="704"/>
      <c r="C5" s="416" t="s">
        <v>204</v>
      </c>
      <c r="D5" s="417" t="s">
        <v>249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N5" s="4"/>
      <c r="O5" s="4"/>
      <c r="P5" s="4"/>
      <c r="Q5" s="20"/>
      <c r="R5" s="20"/>
      <c r="S5" s="2"/>
      <c r="T5" s="2"/>
      <c r="U5" s="444"/>
      <c r="V5" s="444"/>
      <c r="W5" s="444"/>
      <c r="X5" s="444"/>
    </row>
    <row r="6" spans="2:40" ht="59.15" customHeight="1">
      <c r="B6" s="21" t="s">
        <v>207</v>
      </c>
      <c r="C6" s="192">
        <v>16800</v>
      </c>
      <c r="D6" s="23">
        <v>16800</v>
      </c>
      <c r="E6" s="192">
        <f>F13</f>
        <v>16800</v>
      </c>
      <c r="F6" s="724" t="s">
        <v>276</v>
      </c>
      <c r="G6" s="725"/>
      <c r="H6" s="725"/>
      <c r="I6" s="725"/>
      <c r="J6" s="726"/>
      <c r="K6" s="12"/>
      <c r="L6" s="25"/>
      <c r="M6" s="26" t="s">
        <v>208</v>
      </c>
      <c r="N6" s="27">
        <v>24</v>
      </c>
      <c r="O6" s="4"/>
      <c r="P6" s="4"/>
      <c r="Q6" s="20"/>
      <c r="R6" s="20"/>
      <c r="S6" s="2"/>
      <c r="T6" s="2"/>
      <c r="U6" s="444"/>
      <c r="V6" s="444"/>
      <c r="W6" s="444"/>
      <c r="X6" s="444"/>
    </row>
    <row r="7" spans="2:40" ht="59.15" customHeight="1">
      <c r="B7" s="21" t="s">
        <v>209</v>
      </c>
      <c r="C7" s="29">
        <v>0.23799999999999999</v>
      </c>
      <c r="D7" s="29">
        <v>0.23807142857142899</v>
      </c>
      <c r="E7" s="30">
        <f>G13/100</f>
        <v>0.23</v>
      </c>
      <c r="F7" s="727"/>
      <c r="G7" s="728"/>
      <c r="H7" s="728"/>
      <c r="I7" s="728"/>
      <c r="J7" s="729"/>
      <c r="K7" s="12"/>
      <c r="L7" s="34"/>
      <c r="M7" s="26" t="s">
        <v>268</v>
      </c>
      <c r="N7" s="27">
        <v>700</v>
      </c>
      <c r="O7" s="4"/>
      <c r="P7" s="4"/>
      <c r="Q7" s="20"/>
      <c r="R7" s="20"/>
      <c r="S7" s="2"/>
      <c r="T7" s="2"/>
      <c r="U7" s="444"/>
      <c r="V7" s="445"/>
      <c r="W7" s="445"/>
      <c r="X7" s="445"/>
    </row>
    <row r="8" spans="2:40" ht="59.15" customHeight="1">
      <c r="B8" s="35" t="s">
        <v>211</v>
      </c>
      <c r="C8" s="37">
        <v>2.38</v>
      </c>
      <c r="D8" s="37">
        <v>2.8442857142857143</v>
      </c>
      <c r="E8" s="38">
        <f>H13</f>
        <v>3.0485714285714285</v>
      </c>
      <c r="F8" s="727"/>
      <c r="G8" s="728"/>
      <c r="H8" s="728"/>
      <c r="I8" s="728"/>
      <c r="J8" s="729"/>
      <c r="K8" s="12"/>
      <c r="L8" s="34"/>
      <c r="M8" s="26" t="s">
        <v>269</v>
      </c>
      <c r="N8" s="27">
        <f>N6*N7</f>
        <v>16800</v>
      </c>
      <c r="O8" s="189"/>
      <c r="P8" s="2"/>
      <c r="Q8" s="4"/>
      <c r="R8" s="20"/>
      <c r="S8" s="41"/>
      <c r="T8" s="41"/>
      <c r="U8" s="444"/>
      <c r="V8" s="445"/>
      <c r="W8" s="445"/>
      <c r="X8" s="445"/>
      <c r="AJ8" s="8"/>
    </row>
    <row r="9" spans="2:40" ht="59.15" customHeight="1" thickBot="1">
      <c r="B9" s="35" t="s">
        <v>213</v>
      </c>
      <c r="C9" s="188">
        <v>10</v>
      </c>
      <c r="D9" s="42">
        <v>11.947194719471947</v>
      </c>
      <c r="E9" s="43">
        <f>I13</f>
        <v>13.254658385093169</v>
      </c>
      <c r="F9" s="730"/>
      <c r="G9" s="731"/>
      <c r="H9" s="731"/>
      <c r="I9" s="731"/>
      <c r="J9" s="732"/>
      <c r="K9" s="12"/>
      <c r="L9" s="34"/>
      <c r="M9" s="39" t="s">
        <v>212</v>
      </c>
      <c r="N9" s="40">
        <v>120</v>
      </c>
      <c r="O9" s="41"/>
      <c r="P9" s="41"/>
      <c r="Q9" s="41"/>
      <c r="R9" s="41"/>
      <c r="S9" s="2"/>
      <c r="T9" s="2"/>
      <c r="U9" s="2"/>
      <c r="V9" s="445"/>
      <c r="W9" s="445"/>
      <c r="X9" s="445"/>
      <c r="AJ9" s="8"/>
    </row>
    <row r="10" spans="2:40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389"/>
      <c r="AK10" s="390"/>
      <c r="AL10" s="389"/>
      <c r="AM10" s="389"/>
      <c r="AN10" s="389"/>
    </row>
    <row r="11" spans="2:40" s="64" customFormat="1" ht="59.15" customHeight="1">
      <c r="B11" s="673" t="s">
        <v>1</v>
      </c>
      <c r="C11" s="674"/>
      <c r="D11" s="675"/>
      <c r="E11" s="55">
        <f>F11/E6</f>
        <v>0.17142857142857143</v>
      </c>
      <c r="F11" s="56">
        <f>N9*N6</f>
        <v>2880</v>
      </c>
      <c r="G11" s="58">
        <v>23</v>
      </c>
      <c r="H11" s="58">
        <v>2.8</v>
      </c>
      <c r="I11" s="59">
        <f>(H11/G11)*100</f>
        <v>12.17391304347826</v>
      </c>
      <c r="J11" s="60">
        <f>H11*F11</f>
        <v>8063.9999999999991</v>
      </c>
      <c r="K11" s="12"/>
      <c r="L11" s="61"/>
      <c r="M11" s="184" t="s">
        <v>221</v>
      </c>
      <c r="N11" s="183">
        <v>2.9</v>
      </c>
      <c r="O11" s="180"/>
      <c r="P11" s="182"/>
      <c r="Q11" s="446"/>
      <c r="R11" s="393"/>
      <c r="S11" s="393"/>
      <c r="T11" s="393"/>
      <c r="U11" s="447"/>
      <c r="V11" s="447"/>
      <c r="W11" s="448"/>
      <c r="X11" s="448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6"/>
      <c r="AJ11" s="8"/>
      <c r="AK11" s="8"/>
      <c r="AL11" s="395"/>
      <c r="AM11" s="395"/>
      <c r="AN11" s="395"/>
    </row>
    <row r="12" spans="2:40" s="64" customFormat="1" ht="59.15" customHeight="1" thickBot="1">
      <c r="B12" s="694" t="s">
        <v>2</v>
      </c>
      <c r="C12" s="695"/>
      <c r="D12" s="696"/>
      <c r="E12" s="65">
        <f>100%-E11</f>
        <v>0.82857142857142851</v>
      </c>
      <c r="F12" s="66">
        <f>N8-F11</f>
        <v>13920</v>
      </c>
      <c r="G12" s="67">
        <v>23</v>
      </c>
      <c r="H12" s="68">
        <v>3.1</v>
      </c>
      <c r="I12" s="69">
        <f>(H12/G12)*100</f>
        <v>13.478260869565217</v>
      </c>
      <c r="J12" s="70">
        <f>H12*F12</f>
        <v>43152</v>
      </c>
      <c r="K12" s="12"/>
      <c r="L12" s="61"/>
      <c r="M12" s="181" t="s">
        <v>222</v>
      </c>
      <c r="N12" s="181">
        <v>3.2</v>
      </c>
      <c r="O12" s="180"/>
      <c r="P12" s="73"/>
      <c r="Q12" s="73"/>
      <c r="R12" s="73"/>
      <c r="S12" s="73"/>
      <c r="T12" s="73"/>
      <c r="U12" s="449"/>
      <c r="V12" s="449"/>
      <c r="W12" s="448"/>
      <c r="X12" s="448"/>
      <c r="Y12" s="394"/>
      <c r="Z12" s="394"/>
      <c r="AA12" s="394"/>
      <c r="AB12" s="394"/>
      <c r="AC12" s="394"/>
      <c r="AD12" s="394"/>
      <c r="AE12" s="394"/>
      <c r="AF12" s="394"/>
      <c r="AG12" s="394"/>
      <c r="AH12" s="394"/>
      <c r="AI12" s="6"/>
      <c r="AJ12" s="8"/>
      <c r="AK12" s="8"/>
      <c r="AL12" s="395"/>
      <c r="AM12" s="395"/>
      <c r="AN12" s="395"/>
    </row>
    <row r="13" spans="2:40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16800</v>
      </c>
      <c r="G13" s="76">
        <f>SUMPRODUCT($E$11:$E$12,G11:G12)</f>
        <v>23</v>
      </c>
      <c r="H13" s="76">
        <f>SUMPRODUCT($E$11:$E$12,H11:H12)</f>
        <v>3.0485714285714285</v>
      </c>
      <c r="I13" s="77">
        <f>(H13/G13)*100</f>
        <v>13.254658385093169</v>
      </c>
      <c r="J13" s="78">
        <f>SUM(J11:J12)</f>
        <v>51216</v>
      </c>
      <c r="K13" s="12"/>
      <c r="L13" s="79"/>
      <c r="M13" s="79"/>
      <c r="N13" s="79"/>
      <c r="O13" s="79"/>
      <c r="P13" s="79"/>
      <c r="Q13" s="79"/>
      <c r="R13" s="79"/>
      <c r="S13" s="399"/>
      <c r="T13" s="399"/>
      <c r="U13" s="450"/>
      <c r="V13" s="450"/>
      <c r="W13" s="448"/>
      <c r="X13" s="448"/>
      <c r="Y13" s="394"/>
      <c r="Z13" s="394"/>
      <c r="AA13" s="394"/>
      <c r="AB13" s="394"/>
      <c r="AC13" s="394"/>
      <c r="AD13" s="394"/>
      <c r="AE13" s="394"/>
      <c r="AF13" s="394"/>
      <c r="AG13" s="394"/>
      <c r="AH13" s="394"/>
      <c r="AI13" s="394"/>
      <c r="AJ13" s="394"/>
      <c r="AK13" s="400"/>
      <c r="AL13" s="394"/>
      <c r="AM13" s="394"/>
      <c r="AN13" s="394"/>
    </row>
    <row r="14" spans="2:40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  <c r="O14" s="90"/>
      <c r="P14" s="96"/>
      <c r="Q14" s="90"/>
      <c r="R14" s="90"/>
      <c r="S14" s="90"/>
      <c r="T14" s="90"/>
      <c r="U14" s="95"/>
      <c r="V14" s="95"/>
      <c r="W14" s="95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402"/>
      <c r="AL14" s="90"/>
      <c r="AM14" s="90"/>
      <c r="AN14" s="90"/>
    </row>
    <row r="15" spans="2:40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/>
      <c r="O15" s="179"/>
      <c r="P15" s="80"/>
      <c r="Q15" s="90"/>
      <c r="R15" s="96"/>
      <c r="S15" s="80"/>
      <c r="T15" s="91"/>
      <c r="U15" s="95"/>
      <c r="V15" s="95"/>
      <c r="W15" s="95"/>
      <c r="X15" s="394"/>
      <c r="Y15" s="394"/>
      <c r="Z15" s="394"/>
      <c r="AA15" s="394"/>
      <c r="AB15" s="394"/>
      <c r="AC15" s="394"/>
      <c r="AD15" s="394"/>
      <c r="AE15" s="394"/>
      <c r="AF15" s="394"/>
      <c r="AG15" s="394"/>
      <c r="AH15" s="394"/>
      <c r="AI15" s="394"/>
      <c r="AJ15" s="394"/>
      <c r="AK15" s="400"/>
      <c r="AL15" s="394"/>
      <c r="AM15" s="394"/>
      <c r="AN15" s="394"/>
    </row>
    <row r="16" spans="2:40" s="64" customFormat="1" ht="58.5" customHeight="1">
      <c r="B16" s="673" t="s">
        <v>228</v>
      </c>
      <c r="C16" s="674"/>
      <c r="D16" s="675"/>
      <c r="E16" s="419"/>
      <c r="F16" s="420"/>
      <c r="G16" s="99">
        <v>0.12</v>
      </c>
      <c r="H16" s="700"/>
      <c r="I16" s="701"/>
      <c r="J16" s="702"/>
      <c r="K16" s="12"/>
      <c r="L16" s="100"/>
      <c r="M16" s="101"/>
      <c r="N16" s="102"/>
      <c r="O16" s="178"/>
      <c r="P16" s="80"/>
      <c r="Q16" s="103"/>
      <c r="R16" s="96"/>
      <c r="S16" s="80"/>
      <c r="T16" s="103"/>
      <c r="U16" s="451"/>
      <c r="V16" s="451"/>
      <c r="W16" s="95"/>
      <c r="X16" s="394"/>
      <c r="Y16" s="394"/>
      <c r="Z16" s="394"/>
      <c r="AA16" s="394"/>
      <c r="AB16" s="394"/>
      <c r="AC16" s="394"/>
      <c r="AD16" s="394"/>
      <c r="AE16" s="394"/>
      <c r="AF16" s="394"/>
      <c r="AG16" s="394"/>
      <c r="AH16" s="394"/>
      <c r="AI16" s="394"/>
      <c r="AJ16" s="395"/>
      <c r="AK16" s="8"/>
      <c r="AL16" s="395"/>
      <c r="AM16" s="395"/>
      <c r="AN16" s="395"/>
    </row>
    <row r="17" spans="1:40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95"/>
      <c r="N17" s="95"/>
      <c r="O17" s="179"/>
      <c r="P17" s="80"/>
      <c r="Q17" s="90"/>
      <c r="R17" s="96"/>
      <c r="S17" s="80"/>
      <c r="T17" s="91"/>
      <c r="U17" s="102"/>
      <c r="V17" s="102"/>
      <c r="W17" s="95"/>
      <c r="X17" s="394"/>
      <c r="Y17" s="394"/>
      <c r="Z17" s="394"/>
      <c r="AA17" s="394"/>
      <c r="AB17" s="394"/>
      <c r="AC17" s="394"/>
      <c r="AD17" s="394"/>
      <c r="AE17" s="394"/>
      <c r="AF17" s="394"/>
      <c r="AG17" s="394"/>
      <c r="AH17" s="394"/>
      <c r="AI17" s="394"/>
      <c r="AJ17" s="395"/>
      <c r="AK17" s="8"/>
      <c r="AL17" s="395"/>
      <c r="AM17" s="395"/>
      <c r="AN17" s="395"/>
    </row>
    <row r="18" spans="1:40" s="64" customFormat="1" ht="58.5" customHeight="1">
      <c r="B18" s="662" t="s">
        <v>115</v>
      </c>
      <c r="C18" s="663"/>
      <c r="D18" s="664"/>
      <c r="E18" s="422"/>
      <c r="F18" s="423"/>
      <c r="G18" s="108">
        <v>0.13400000000000001</v>
      </c>
      <c r="H18" s="719"/>
      <c r="I18" s="720"/>
      <c r="J18" s="721"/>
      <c r="K18" s="12"/>
      <c r="L18" s="100"/>
      <c r="M18" s="101"/>
      <c r="N18" s="102"/>
      <c r="O18" s="178"/>
      <c r="P18" s="80"/>
      <c r="Q18" s="103"/>
      <c r="R18" s="96"/>
      <c r="S18" s="80"/>
      <c r="T18" s="103"/>
      <c r="U18" s="102"/>
      <c r="V18" s="102"/>
      <c r="W18" s="95"/>
      <c r="X18" s="394"/>
      <c r="Y18" s="394"/>
      <c r="Z18" s="394"/>
      <c r="AA18" s="394"/>
      <c r="AB18" s="394"/>
      <c r="AC18" s="394"/>
      <c r="AD18" s="394"/>
      <c r="AE18" s="394"/>
      <c r="AF18" s="394"/>
      <c r="AG18" s="394"/>
      <c r="AH18" s="394"/>
      <c r="AI18" s="394"/>
      <c r="AJ18" s="395"/>
      <c r="AK18" s="8"/>
      <c r="AL18" s="395"/>
      <c r="AM18" s="395"/>
      <c r="AN18" s="395"/>
    </row>
    <row r="19" spans="1:4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/>
      <c r="N19" s="405"/>
      <c r="O19" s="405"/>
      <c r="P19" s="406"/>
      <c r="Q19" s="402"/>
      <c r="R19" s="90"/>
      <c r="S19" s="402"/>
      <c r="T19" s="402"/>
      <c r="U19" s="102"/>
      <c r="V19" s="102"/>
      <c r="W19" s="95"/>
      <c r="X19" s="394"/>
      <c r="Y19" s="394"/>
      <c r="Z19" s="394"/>
      <c r="AA19" s="394"/>
      <c r="AB19" s="394"/>
      <c r="AC19" s="394"/>
      <c r="AD19" s="394"/>
      <c r="AE19" s="394"/>
      <c r="AF19" s="394"/>
      <c r="AG19" s="394"/>
      <c r="AH19" s="394"/>
      <c r="AI19" s="394"/>
      <c r="AJ19" s="395"/>
      <c r="AK19" s="8"/>
      <c r="AL19" s="395"/>
      <c r="AM19" s="395"/>
      <c r="AN19" s="395"/>
    </row>
    <row r="20" spans="1:4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  <c r="K20" s="12"/>
      <c r="L20" s="404"/>
      <c r="M20" s="101"/>
      <c r="N20" s="452"/>
      <c r="O20" s="452"/>
      <c r="P20" s="453"/>
      <c r="Q20" s="454"/>
      <c r="R20" s="90"/>
      <c r="S20" s="454"/>
      <c r="T20" s="454"/>
      <c r="U20" s="444"/>
      <c r="V20" s="444"/>
      <c r="W20" s="95"/>
      <c r="X20" s="394"/>
      <c r="Y20" s="394"/>
      <c r="Z20" s="394"/>
      <c r="AA20" s="394"/>
      <c r="AB20" s="394"/>
      <c r="AC20" s="394"/>
      <c r="AD20" s="394"/>
      <c r="AE20" s="394"/>
      <c r="AF20" s="394"/>
      <c r="AG20" s="394"/>
      <c r="AH20" s="394"/>
      <c r="AI20" s="394"/>
      <c r="AJ20" s="395"/>
      <c r="AK20" s="455"/>
      <c r="AL20" s="395"/>
      <c r="AM20" s="395"/>
      <c r="AN20" s="395"/>
    </row>
    <row r="21" spans="1:4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  <c r="K21" s="12"/>
      <c r="L21" s="89"/>
      <c r="M21" s="95"/>
      <c r="N21" s="102"/>
      <c r="O21" s="102"/>
      <c r="P21" s="402"/>
      <c r="Q21" s="402"/>
      <c r="R21" s="90"/>
      <c r="U21" s="407"/>
      <c r="V21" s="407"/>
      <c r="W21" s="95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402"/>
      <c r="AL21" s="90"/>
      <c r="AM21" s="90"/>
      <c r="AN21" s="90"/>
    </row>
    <row r="22" spans="1:4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  <c r="K22" s="12"/>
      <c r="L22" s="408"/>
      <c r="M22" s="101"/>
      <c r="N22" s="102"/>
      <c r="O22" s="102"/>
      <c r="P22" s="402"/>
      <c r="Q22" s="402"/>
      <c r="R22" s="456"/>
      <c r="S22" s="402"/>
      <c r="T22" s="402"/>
      <c r="U22" s="102"/>
      <c r="V22" s="102"/>
      <c r="W22" s="2"/>
    </row>
    <row r="23" spans="1:40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102"/>
      <c r="O23" s="102"/>
      <c r="P23" s="2"/>
      <c r="Q23" s="2"/>
      <c r="R23" s="2"/>
      <c r="S23" s="2"/>
      <c r="T23" s="2"/>
      <c r="U23" s="2"/>
      <c r="V23" s="2"/>
      <c r="W23" s="2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400"/>
      <c r="AL23" s="6"/>
      <c r="AM23" s="6"/>
      <c r="AN23" s="6"/>
    </row>
    <row r="24" spans="1:40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40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4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95"/>
      <c r="O26" s="95"/>
      <c r="P26" s="457"/>
      <c r="Q26" s="457"/>
      <c r="R26" s="457"/>
      <c r="S26" s="95"/>
      <c r="T26" s="95"/>
      <c r="U26" s="95"/>
      <c r="V26" s="95"/>
      <c r="W26" s="95"/>
      <c r="X26" s="394"/>
      <c r="Y26" s="394"/>
      <c r="Z26" s="394"/>
      <c r="AA26" s="394"/>
      <c r="AB26" s="394"/>
      <c r="AC26" s="394"/>
      <c r="AD26" s="394"/>
      <c r="AE26" s="394"/>
      <c r="AF26" s="394"/>
      <c r="AG26" s="394"/>
      <c r="AH26" s="394"/>
      <c r="AI26" s="394"/>
      <c r="AJ26" s="395"/>
      <c r="AK26" s="8"/>
      <c r="AL26" s="395"/>
      <c r="AM26" s="395"/>
      <c r="AN26" s="395"/>
    </row>
    <row r="27" spans="1:40" ht="25" customHeight="1">
      <c r="K27" s="1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40" ht="25" customHeight="1">
      <c r="K28" s="1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40" ht="25" customHeight="1">
      <c r="K29" s="1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40" ht="25" customHeight="1">
      <c r="K30" s="1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40" ht="25" customHeight="1">
      <c r="K31" s="1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40" ht="25" customHeight="1">
      <c r="K32" s="1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2:40" ht="25" customHeight="1">
      <c r="K33" s="1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2:40" s="6" customFormat="1" ht="51.5"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N34" s="2"/>
      <c r="O34" s="2"/>
      <c r="P34" s="2"/>
      <c r="Q34" s="2"/>
      <c r="R34" s="2"/>
      <c r="S34" s="2"/>
      <c r="T34" s="2"/>
      <c r="U34" s="2"/>
      <c r="V34" s="2"/>
      <c r="W34" s="2"/>
      <c r="AJ34" s="7"/>
      <c r="AK34" s="8"/>
      <c r="AL34" s="7"/>
      <c r="AM34" s="7"/>
      <c r="AN34" s="7"/>
    </row>
    <row r="35" spans="2:4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N35" s="2"/>
      <c r="O35" s="2"/>
      <c r="P35" s="2"/>
      <c r="Q35" s="2"/>
      <c r="R35" s="2"/>
      <c r="S35" s="2"/>
      <c r="T35" s="2"/>
      <c r="U35" s="2"/>
      <c r="V35" s="2"/>
      <c r="W35" s="2"/>
      <c r="AJ35" s="7"/>
      <c r="AK35" s="8"/>
      <c r="AL35" s="7"/>
      <c r="AM35" s="7"/>
      <c r="AN35" s="7"/>
    </row>
    <row r="36" spans="2:4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N36" s="2"/>
      <c r="O36" s="2"/>
      <c r="P36" s="2"/>
      <c r="Q36" s="2"/>
      <c r="R36" s="2"/>
      <c r="S36" s="2"/>
      <c r="T36" s="2"/>
      <c r="U36" s="2"/>
      <c r="V36" s="2"/>
      <c r="W36" s="2"/>
      <c r="AJ36" s="7"/>
      <c r="AK36" s="8"/>
      <c r="AL36" s="7"/>
      <c r="AM36" s="7"/>
      <c r="AN36" s="7"/>
    </row>
    <row r="37" spans="2:40" s="6" customFormat="1" ht="51.5"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N37" s="2"/>
      <c r="O37" s="2"/>
      <c r="P37" s="2"/>
      <c r="Q37" s="2"/>
      <c r="R37" s="2"/>
      <c r="S37" s="2"/>
      <c r="T37" s="2"/>
      <c r="U37" s="2"/>
      <c r="V37" s="2"/>
      <c r="W37" s="2"/>
      <c r="AJ37" s="7"/>
      <c r="AK37" s="8"/>
      <c r="AL37" s="7"/>
      <c r="AM37" s="7"/>
      <c r="AN37" s="7"/>
    </row>
    <row r="38" spans="2:40" s="6" customFormat="1" ht="51.5"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N38" s="2"/>
      <c r="O38" s="2"/>
      <c r="P38" s="2"/>
      <c r="Q38" s="2"/>
      <c r="R38" s="2"/>
      <c r="S38" s="2"/>
      <c r="T38" s="2"/>
      <c r="U38" s="2"/>
      <c r="V38" s="2"/>
      <c r="W38" s="2"/>
      <c r="AJ38" s="7"/>
      <c r="AK38" s="8"/>
      <c r="AL38" s="7"/>
      <c r="AM38" s="7"/>
      <c r="AN38" s="7"/>
    </row>
    <row r="39" spans="2:40" s="6" customFormat="1" ht="51.5">
      <c r="B39" s="9"/>
      <c r="C39" s="9"/>
      <c r="D39" s="9"/>
      <c r="E39" s="9"/>
      <c r="F39" s="10"/>
      <c r="G39" s="9"/>
      <c r="H39" s="11"/>
      <c r="I39" s="9"/>
      <c r="J39" s="9"/>
      <c r="K39" s="12"/>
      <c r="L39" s="2"/>
      <c r="N39" s="2"/>
      <c r="O39" s="2"/>
      <c r="P39" s="2"/>
      <c r="Q39" s="2"/>
      <c r="R39" s="2"/>
      <c r="S39" s="2"/>
      <c r="T39" s="2"/>
      <c r="U39" s="2"/>
      <c r="V39" s="2"/>
      <c r="W39" s="2"/>
      <c r="AJ39" s="7"/>
      <c r="AK39" s="8"/>
      <c r="AL39" s="7"/>
      <c r="AM39" s="7"/>
      <c r="AN39" s="7"/>
    </row>
    <row r="40" spans="2:40" s="6" customFormat="1">
      <c r="B40" s="9"/>
      <c r="C40" s="9"/>
      <c r="D40" s="9"/>
      <c r="E40" s="9"/>
      <c r="F40" s="10"/>
      <c r="G40" s="9"/>
      <c r="H40" s="11"/>
      <c r="I40" s="9"/>
      <c r="J40" s="9"/>
      <c r="K40" s="9"/>
      <c r="L40" s="2"/>
      <c r="N40" s="2"/>
      <c r="O40" s="2"/>
      <c r="P40" s="2"/>
      <c r="Q40" s="2"/>
      <c r="R40" s="2"/>
      <c r="S40" s="2"/>
      <c r="T40" s="2"/>
      <c r="U40" s="2"/>
      <c r="V40" s="2"/>
      <c r="W40" s="2"/>
      <c r="AJ40" s="7"/>
      <c r="AK40" s="8"/>
      <c r="AL40" s="7"/>
      <c r="AM40" s="7"/>
      <c r="AN40" s="7"/>
    </row>
    <row r="41" spans="2:40" s="6" customFormat="1">
      <c r="B41" s="9"/>
      <c r="C41" s="9"/>
      <c r="D41" s="9"/>
      <c r="E41" s="9"/>
      <c r="F41" s="10"/>
      <c r="G41" s="9"/>
      <c r="H41" s="11"/>
      <c r="I41" s="9"/>
      <c r="J41" s="9"/>
      <c r="K41" s="9"/>
      <c r="L41" s="2"/>
      <c r="N41" s="2"/>
      <c r="O41" s="2"/>
      <c r="P41" s="2"/>
      <c r="Q41" s="2"/>
      <c r="R41" s="2"/>
      <c r="S41" s="2"/>
      <c r="T41" s="2"/>
      <c r="U41" s="2"/>
      <c r="V41" s="2"/>
      <c r="W41" s="2"/>
      <c r="AJ41" s="7"/>
      <c r="AK41" s="8"/>
      <c r="AL41" s="7"/>
      <c r="AM41" s="7"/>
      <c r="AN41" s="7"/>
    </row>
    <row r="42" spans="2:40"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2:40" s="160" customFormat="1" ht="41">
      <c r="B43" s="161" t="s">
        <v>243</v>
      </c>
      <c r="F43" s="162"/>
      <c r="H43" s="163"/>
      <c r="L43" s="2"/>
      <c r="M43" s="6"/>
      <c r="N43" s="2"/>
      <c r="O43" s="2"/>
      <c r="P43" s="2"/>
      <c r="Q43" s="2"/>
      <c r="R43" s="2"/>
      <c r="S43" s="2"/>
      <c r="T43" s="2"/>
      <c r="U43" s="2"/>
      <c r="V43" s="2"/>
      <c r="W43" s="2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7"/>
      <c r="AK43" s="8"/>
      <c r="AL43" s="7"/>
      <c r="AM43" s="7"/>
      <c r="AN43" s="7"/>
    </row>
    <row r="44" spans="2:40"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2:40"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2:40"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2:40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N47" s="2"/>
      <c r="O47" s="2"/>
      <c r="P47" s="458"/>
      <c r="Q47" s="2"/>
      <c r="R47" s="2"/>
      <c r="S47" s="2"/>
      <c r="T47" s="2"/>
      <c r="U47" s="2"/>
      <c r="V47" s="2"/>
      <c r="W47" s="2"/>
      <c r="AJ47" s="7"/>
      <c r="AK47" s="8"/>
      <c r="AL47" s="7"/>
      <c r="AM47" s="7"/>
      <c r="AN47" s="7"/>
    </row>
    <row r="48" spans="2:40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N48" s="2"/>
      <c r="O48" s="2"/>
      <c r="P48" s="458"/>
      <c r="Q48" s="2"/>
      <c r="R48" s="2"/>
      <c r="S48" s="2"/>
      <c r="T48" s="2"/>
      <c r="U48" s="2"/>
      <c r="V48" s="2"/>
      <c r="W48" s="2"/>
      <c r="AJ48" s="7"/>
      <c r="AK48" s="8"/>
      <c r="AL48" s="7"/>
      <c r="AM48" s="7"/>
      <c r="AN48" s="7"/>
    </row>
    <row r="49" spans="2:40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N49" s="2"/>
      <c r="O49" s="2"/>
      <c r="P49" s="458"/>
      <c r="Q49" s="2"/>
      <c r="R49" s="2"/>
      <c r="S49" s="2"/>
      <c r="T49" s="2"/>
      <c r="U49" s="2"/>
      <c r="V49" s="2"/>
      <c r="W49" s="2"/>
      <c r="AJ49" s="7"/>
      <c r="AK49" s="8"/>
      <c r="AL49" s="7"/>
      <c r="AM49" s="7"/>
      <c r="AN49" s="7"/>
    </row>
    <row r="50" spans="2:40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N50" s="2"/>
      <c r="O50" s="2"/>
      <c r="P50" s="458"/>
      <c r="Q50" s="2"/>
      <c r="R50" s="2"/>
      <c r="S50" s="2"/>
      <c r="T50" s="2"/>
      <c r="U50" s="2"/>
      <c r="V50" s="2"/>
      <c r="W50" s="2"/>
      <c r="AJ50" s="7"/>
      <c r="AK50" s="8"/>
      <c r="AL50" s="7"/>
      <c r="AM50" s="7"/>
      <c r="AN50" s="7"/>
    </row>
    <row r="51" spans="2:40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N51" s="2"/>
      <c r="O51" s="2"/>
      <c r="P51" s="458"/>
      <c r="Q51" s="2"/>
      <c r="R51" s="2"/>
      <c r="S51" s="2"/>
      <c r="T51" s="2"/>
      <c r="U51" s="2"/>
      <c r="V51" s="2"/>
      <c r="W51" s="2"/>
      <c r="AJ51" s="7"/>
      <c r="AK51" s="8"/>
      <c r="AL51" s="7"/>
      <c r="AM51" s="7"/>
      <c r="AN51" s="7"/>
    </row>
    <row r="52" spans="2:40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N52" s="2"/>
      <c r="O52" s="2"/>
      <c r="P52" s="458"/>
      <c r="Q52" s="2"/>
      <c r="R52" s="2"/>
      <c r="S52" s="2"/>
      <c r="T52" s="2"/>
      <c r="U52" s="2"/>
      <c r="V52" s="2"/>
      <c r="W52" s="2"/>
      <c r="AJ52" s="7"/>
      <c r="AK52" s="8"/>
      <c r="AL52" s="7"/>
      <c r="AM52" s="7"/>
      <c r="AN52" s="7"/>
    </row>
    <row r="53" spans="2:40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N53" s="2"/>
      <c r="O53" s="2"/>
      <c r="P53" s="458"/>
      <c r="Q53" s="2"/>
      <c r="R53" s="2"/>
      <c r="S53" s="2"/>
      <c r="T53" s="2"/>
      <c r="U53" s="2"/>
      <c r="V53" s="2"/>
      <c r="W53" s="2"/>
      <c r="AJ53" s="7"/>
      <c r="AK53" s="8"/>
      <c r="AL53" s="7"/>
      <c r="AM53" s="7"/>
      <c r="AN53" s="7"/>
    </row>
    <row r="54" spans="2:40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N54" s="2"/>
      <c r="O54" s="2"/>
      <c r="P54" s="458"/>
      <c r="Q54" s="2"/>
      <c r="R54" s="2"/>
      <c r="S54" s="2"/>
      <c r="T54" s="2"/>
      <c r="U54" s="2"/>
      <c r="V54" s="2"/>
      <c r="W54" s="2"/>
      <c r="AJ54" s="7"/>
      <c r="AK54" s="8"/>
      <c r="AL54" s="7"/>
      <c r="AM54" s="7"/>
      <c r="AN54" s="7"/>
    </row>
    <row r="55" spans="2:40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N55" s="2"/>
      <c r="O55" s="2"/>
      <c r="P55" s="458"/>
      <c r="Q55" s="2"/>
      <c r="R55" s="2"/>
      <c r="S55" s="2"/>
      <c r="T55" s="2"/>
      <c r="U55" s="2"/>
      <c r="V55" s="2"/>
      <c r="W55" s="2"/>
      <c r="AJ55" s="7"/>
      <c r="AK55" s="8"/>
      <c r="AL55" s="7"/>
      <c r="AM55" s="7"/>
      <c r="AN55" s="7"/>
    </row>
    <row r="56" spans="2:40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N56" s="2"/>
      <c r="O56" s="2"/>
      <c r="P56" s="458"/>
      <c r="Q56" s="2"/>
      <c r="R56" s="2"/>
      <c r="S56" s="2"/>
      <c r="T56" s="2"/>
      <c r="U56" s="2"/>
      <c r="V56" s="2"/>
      <c r="W56" s="2"/>
      <c r="AJ56" s="7"/>
      <c r="AK56" s="8"/>
      <c r="AL56" s="7"/>
      <c r="AM56" s="7"/>
      <c r="AN56" s="7"/>
    </row>
    <row r="57" spans="2:40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N57" s="2"/>
      <c r="O57" s="2"/>
      <c r="P57" s="458"/>
      <c r="Q57" s="2"/>
      <c r="R57" s="2"/>
      <c r="S57" s="2"/>
      <c r="T57" s="2"/>
      <c r="U57" s="2"/>
      <c r="V57" s="2"/>
      <c r="W57" s="2"/>
      <c r="AJ57" s="7"/>
      <c r="AK57" s="8"/>
      <c r="AL57" s="7"/>
      <c r="AM57" s="7"/>
      <c r="AN57" s="7"/>
    </row>
    <row r="58" spans="2:40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N58" s="2"/>
      <c r="O58" s="2"/>
      <c r="P58" s="458"/>
      <c r="Q58" s="2"/>
      <c r="R58" s="2"/>
      <c r="S58" s="2"/>
      <c r="T58" s="2"/>
      <c r="U58" s="2"/>
      <c r="V58" s="2"/>
      <c r="W58" s="2"/>
      <c r="AJ58" s="7"/>
      <c r="AK58" s="8"/>
      <c r="AL58" s="7"/>
      <c r="AM58" s="7"/>
      <c r="AN58" s="7"/>
    </row>
    <row r="59" spans="2:40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N59" s="2"/>
      <c r="O59" s="2"/>
      <c r="P59" s="458"/>
      <c r="Q59" s="2"/>
      <c r="R59" s="2"/>
      <c r="S59" s="2"/>
      <c r="T59" s="2"/>
      <c r="U59" s="2"/>
      <c r="V59" s="2"/>
      <c r="W59" s="2"/>
      <c r="AJ59" s="7"/>
      <c r="AK59" s="8"/>
      <c r="AL59" s="7"/>
      <c r="AM59" s="7"/>
      <c r="AN59" s="7"/>
    </row>
    <row r="60" spans="2:40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N60" s="2"/>
      <c r="O60" s="2"/>
      <c r="P60" s="458"/>
      <c r="Q60" s="2"/>
      <c r="R60" s="2"/>
      <c r="S60" s="2"/>
      <c r="T60" s="2"/>
      <c r="U60" s="2"/>
      <c r="V60" s="2"/>
      <c r="W60" s="2"/>
      <c r="AJ60" s="7"/>
      <c r="AK60" s="8"/>
      <c r="AL60" s="7"/>
      <c r="AM60" s="7"/>
      <c r="AN60" s="7"/>
    </row>
    <row r="61" spans="2:40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N61" s="2"/>
      <c r="O61" s="2"/>
      <c r="P61" s="458"/>
      <c r="Q61" s="2"/>
      <c r="R61" s="2"/>
      <c r="S61" s="2"/>
      <c r="T61" s="2"/>
      <c r="U61" s="2"/>
      <c r="V61" s="2"/>
      <c r="W61" s="2"/>
      <c r="AJ61" s="7"/>
      <c r="AK61" s="8"/>
      <c r="AL61" s="7"/>
      <c r="AM61" s="7"/>
      <c r="AN61" s="7"/>
    </row>
    <row r="62" spans="2:40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N62" s="2"/>
      <c r="O62" s="2"/>
      <c r="P62" s="458"/>
      <c r="Q62" s="2"/>
      <c r="R62" s="2"/>
      <c r="S62" s="2"/>
      <c r="T62" s="2"/>
      <c r="U62" s="2"/>
      <c r="V62" s="2"/>
      <c r="W62" s="2"/>
      <c r="AJ62" s="7"/>
      <c r="AK62" s="8"/>
      <c r="AL62" s="7"/>
      <c r="AM62" s="7"/>
      <c r="AN62" s="7"/>
    </row>
    <row r="63" spans="2:40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N63" s="2"/>
      <c r="O63" s="2"/>
      <c r="P63" s="458"/>
      <c r="Q63" s="2"/>
      <c r="R63" s="2"/>
      <c r="S63" s="2"/>
      <c r="T63" s="2"/>
      <c r="U63" s="2"/>
      <c r="V63" s="2"/>
      <c r="W63" s="2"/>
      <c r="AJ63" s="7"/>
      <c r="AK63" s="8"/>
      <c r="AL63" s="7"/>
      <c r="AM63" s="7"/>
      <c r="AN63" s="7"/>
    </row>
    <row r="64" spans="2:40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N64" s="2"/>
      <c r="O64" s="2"/>
      <c r="P64" s="458"/>
      <c r="Q64" s="2"/>
      <c r="R64" s="2"/>
      <c r="S64" s="2"/>
      <c r="T64" s="2"/>
      <c r="U64" s="2"/>
      <c r="V64" s="2"/>
      <c r="W64" s="2"/>
      <c r="AJ64" s="7"/>
      <c r="AK64" s="8"/>
      <c r="AL64" s="7"/>
      <c r="AM64" s="7"/>
      <c r="AN64" s="7"/>
    </row>
    <row r="65" spans="2:40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N65" s="2"/>
      <c r="O65" s="2"/>
      <c r="P65" s="458"/>
      <c r="Q65" s="2"/>
      <c r="R65" s="2"/>
      <c r="S65" s="2"/>
      <c r="T65" s="2"/>
      <c r="U65" s="2"/>
      <c r="V65" s="2"/>
      <c r="W65" s="2"/>
      <c r="AJ65" s="7"/>
      <c r="AK65" s="8"/>
      <c r="AL65" s="7"/>
      <c r="AM65" s="7"/>
      <c r="AN65" s="7"/>
    </row>
    <row r="66" spans="2:40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N66" s="2"/>
      <c r="O66" s="2"/>
      <c r="P66" s="458"/>
      <c r="Q66" s="2"/>
      <c r="R66" s="2"/>
      <c r="S66" s="2"/>
      <c r="T66" s="2"/>
      <c r="U66" s="2"/>
      <c r="V66" s="2"/>
      <c r="W66" s="2"/>
      <c r="AJ66" s="7"/>
      <c r="AK66" s="8"/>
      <c r="AL66" s="7"/>
      <c r="AM66" s="7"/>
      <c r="AN66" s="7"/>
    </row>
    <row r="67" spans="2:40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N67" s="2"/>
      <c r="O67" s="2"/>
      <c r="P67" s="458"/>
      <c r="Q67" s="2"/>
      <c r="R67" s="2"/>
      <c r="S67" s="2"/>
      <c r="T67" s="2"/>
      <c r="U67" s="2"/>
      <c r="V67" s="2"/>
      <c r="W67" s="2"/>
      <c r="AJ67" s="7"/>
      <c r="AK67" s="8"/>
      <c r="AL67" s="7"/>
      <c r="AM67" s="7"/>
      <c r="AN67" s="7"/>
    </row>
    <row r="68" spans="2:40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N68" s="2"/>
      <c r="O68" s="2"/>
      <c r="P68" s="458"/>
      <c r="Q68" s="2"/>
      <c r="R68" s="2"/>
      <c r="S68" s="2"/>
      <c r="T68" s="2"/>
      <c r="U68" s="2"/>
      <c r="V68" s="2"/>
      <c r="W68" s="2"/>
      <c r="AJ68" s="7"/>
      <c r="AK68" s="8"/>
      <c r="AL68" s="7"/>
      <c r="AM68" s="7"/>
      <c r="AN68" s="7"/>
    </row>
    <row r="69" spans="2:40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N69" s="2"/>
      <c r="O69" s="2"/>
      <c r="P69" s="458"/>
      <c r="Q69" s="2"/>
      <c r="R69" s="2"/>
      <c r="S69" s="2"/>
      <c r="T69" s="2"/>
      <c r="U69" s="2"/>
      <c r="V69" s="2"/>
      <c r="W69" s="2"/>
      <c r="AJ69" s="7"/>
      <c r="AK69" s="8"/>
      <c r="AL69" s="7"/>
      <c r="AM69" s="7"/>
      <c r="AN69" s="7"/>
    </row>
    <row r="70" spans="2:40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N70" s="2"/>
      <c r="O70" s="2"/>
      <c r="P70" s="458"/>
      <c r="Q70" s="2"/>
      <c r="R70" s="2"/>
      <c r="S70" s="2"/>
      <c r="T70" s="2"/>
      <c r="U70" s="2"/>
      <c r="V70" s="2"/>
      <c r="W70" s="2"/>
      <c r="AJ70" s="7"/>
      <c r="AK70" s="8"/>
      <c r="AL70" s="7"/>
      <c r="AM70" s="7"/>
      <c r="AN70" s="7"/>
    </row>
    <row r="71" spans="2:40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N71" s="2"/>
      <c r="O71" s="2"/>
      <c r="P71" s="458"/>
      <c r="Q71" s="2"/>
      <c r="R71" s="2"/>
      <c r="S71" s="2"/>
      <c r="T71" s="2"/>
      <c r="U71" s="2"/>
      <c r="V71" s="2"/>
      <c r="W71" s="2"/>
      <c r="AJ71" s="7"/>
      <c r="AK71" s="8"/>
      <c r="AL71" s="7"/>
      <c r="AM71" s="7"/>
      <c r="AN71" s="7"/>
    </row>
    <row r="72" spans="2:40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N72" s="2"/>
      <c r="O72" s="2"/>
      <c r="P72" s="458"/>
      <c r="Q72" s="2"/>
      <c r="R72" s="2"/>
      <c r="S72" s="2"/>
      <c r="T72" s="2"/>
      <c r="U72" s="2"/>
      <c r="V72" s="2"/>
      <c r="W72" s="2"/>
      <c r="AJ72" s="7"/>
      <c r="AK72" s="8"/>
      <c r="AL72" s="7"/>
      <c r="AM72" s="7"/>
      <c r="AN72" s="7"/>
    </row>
    <row r="73" spans="2:40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N73" s="2"/>
      <c r="O73" s="2"/>
      <c r="P73" s="458"/>
      <c r="Q73" s="2"/>
      <c r="R73" s="2"/>
      <c r="S73" s="2"/>
      <c r="T73" s="2"/>
      <c r="U73" s="2"/>
      <c r="V73" s="2"/>
      <c r="W73" s="2"/>
      <c r="AJ73" s="7"/>
      <c r="AK73" s="8"/>
      <c r="AL73" s="7"/>
      <c r="AM73" s="7"/>
      <c r="AN73" s="7"/>
    </row>
    <row r="74" spans="2:40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N74" s="2"/>
      <c r="O74" s="2"/>
      <c r="P74" s="458"/>
      <c r="Q74" s="2"/>
      <c r="R74" s="2"/>
      <c r="S74" s="2"/>
      <c r="T74" s="2"/>
      <c r="U74" s="2"/>
      <c r="V74" s="2"/>
      <c r="W74" s="2"/>
      <c r="AJ74" s="7"/>
      <c r="AK74" s="8"/>
      <c r="AL74" s="7"/>
      <c r="AM74" s="7"/>
      <c r="AN74" s="7"/>
    </row>
    <row r="75" spans="2:40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N75" s="2"/>
      <c r="O75" s="2"/>
      <c r="P75" s="458"/>
      <c r="Q75" s="2"/>
      <c r="R75" s="2"/>
      <c r="S75" s="2"/>
      <c r="T75" s="2"/>
      <c r="U75" s="2"/>
      <c r="V75" s="2"/>
      <c r="W75" s="2"/>
      <c r="AJ75" s="7"/>
      <c r="AK75" s="8"/>
      <c r="AL75" s="7"/>
      <c r="AM75" s="7"/>
      <c r="AN75" s="7"/>
    </row>
    <row r="76" spans="2:40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N76" s="2"/>
      <c r="O76" s="2"/>
      <c r="P76" s="458"/>
      <c r="Q76" s="2"/>
      <c r="R76" s="2"/>
      <c r="S76" s="2"/>
      <c r="T76" s="2"/>
      <c r="U76" s="2"/>
      <c r="V76" s="2"/>
      <c r="W76" s="2"/>
      <c r="AJ76" s="7"/>
      <c r="AK76" s="8"/>
      <c r="AL76" s="7"/>
      <c r="AM76" s="7"/>
      <c r="AN76" s="7"/>
    </row>
    <row r="77" spans="2:40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N77" s="2"/>
      <c r="O77" s="2"/>
      <c r="P77" s="458"/>
      <c r="Q77" s="2"/>
      <c r="R77" s="459"/>
      <c r="S77" s="2"/>
      <c r="T77" s="2"/>
      <c r="U77" s="2"/>
      <c r="V77" s="2"/>
      <c r="W77" s="459"/>
      <c r="AJ77" s="7"/>
      <c r="AK77" s="8"/>
      <c r="AL77" s="7"/>
      <c r="AM77" s="7"/>
      <c r="AN77" s="7"/>
    </row>
    <row r="78" spans="2:40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N78" s="2"/>
      <c r="O78" s="2"/>
      <c r="P78" s="458"/>
      <c r="Q78" s="2"/>
      <c r="R78" s="2"/>
      <c r="S78" s="2"/>
      <c r="T78" s="2"/>
      <c r="U78" s="2"/>
      <c r="V78" s="2"/>
      <c r="W78" s="2"/>
      <c r="AJ78" s="7"/>
      <c r="AK78" s="8"/>
      <c r="AL78" s="7"/>
      <c r="AM78" s="7"/>
      <c r="AN78" s="7"/>
    </row>
    <row r="79" spans="2:40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N79" s="2"/>
      <c r="O79" s="2"/>
      <c r="P79" s="458"/>
      <c r="Q79" s="2"/>
      <c r="R79" s="2"/>
      <c r="S79" s="2"/>
      <c r="T79" s="2"/>
      <c r="U79" s="458"/>
      <c r="V79" s="2"/>
      <c r="W79" s="2"/>
      <c r="AJ79" s="7"/>
      <c r="AK79" s="8"/>
      <c r="AL79" s="7"/>
      <c r="AM79" s="7"/>
      <c r="AN79" s="7"/>
    </row>
    <row r="80" spans="2:40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N80" s="2"/>
      <c r="O80" s="41"/>
      <c r="P80" s="102"/>
      <c r="Q80" s="102"/>
      <c r="R80" s="102"/>
      <c r="S80" s="2"/>
      <c r="T80" s="41"/>
      <c r="U80" s="102"/>
      <c r="V80" s="102"/>
      <c r="W80" s="102"/>
      <c r="AJ80" s="7"/>
      <c r="AK80" s="8"/>
      <c r="AL80" s="7"/>
      <c r="AM80" s="7"/>
      <c r="AN80" s="7"/>
    </row>
    <row r="81" spans="2:40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N81" s="2"/>
      <c r="O81" s="41"/>
      <c r="P81" s="102"/>
      <c r="Q81" s="102"/>
      <c r="R81" s="102"/>
      <c r="S81" s="2"/>
      <c r="T81" s="41"/>
      <c r="U81" s="102"/>
      <c r="V81" s="102"/>
      <c r="W81" s="102"/>
      <c r="AJ81" s="7"/>
      <c r="AK81" s="8"/>
      <c r="AL81" s="7"/>
      <c r="AM81" s="7"/>
      <c r="AN81" s="7"/>
    </row>
    <row r="82" spans="2:40" s="6" customFormat="1">
      <c r="B82" s="9"/>
      <c r="C82" s="9"/>
      <c r="D82" s="9"/>
      <c r="E82" s="9"/>
      <c r="F82" s="10"/>
      <c r="G82" s="9"/>
      <c r="H82" s="11"/>
      <c r="I82" s="9"/>
      <c r="J82" s="9"/>
      <c r="K82" s="9"/>
      <c r="L82" s="2"/>
      <c r="N82" s="2"/>
      <c r="O82" s="2"/>
      <c r="P82" s="460"/>
      <c r="Q82" s="460"/>
      <c r="R82" s="460"/>
      <c r="S82" s="461"/>
      <c r="T82" s="461"/>
      <c r="U82" s="460"/>
      <c r="V82" s="460"/>
      <c r="W82" s="460"/>
      <c r="AJ82" s="7"/>
      <c r="AK82" s="8"/>
      <c r="AL82" s="7"/>
      <c r="AM82" s="7"/>
      <c r="AN82" s="7"/>
    </row>
    <row r="83" spans="2:40"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2:40">
      <c r="N84" s="2"/>
      <c r="O84" s="2"/>
      <c r="P84" s="2"/>
      <c r="Q84" s="459"/>
      <c r="R84" s="2"/>
      <c r="S84" s="2"/>
      <c r="T84" s="2"/>
      <c r="U84" s="2"/>
      <c r="V84" s="459"/>
      <c r="W84" s="2"/>
    </row>
    <row r="85" spans="2:40">
      <c r="N85" s="2"/>
      <c r="O85" s="2"/>
      <c r="P85" s="462"/>
      <c r="Q85" s="462"/>
      <c r="R85" s="2"/>
      <c r="S85" s="2"/>
      <c r="T85" s="2"/>
      <c r="U85" s="2"/>
      <c r="V85" s="462"/>
      <c r="W85" s="2"/>
    </row>
    <row r="86" spans="2:40">
      <c r="N86" s="2"/>
      <c r="O86" s="2"/>
      <c r="P86" s="458"/>
      <c r="Q86" s="458"/>
      <c r="R86" s="2"/>
      <c r="S86" s="2"/>
      <c r="T86" s="2"/>
      <c r="U86" s="2"/>
      <c r="V86" s="458"/>
      <c r="W86" s="2"/>
    </row>
    <row r="87" spans="2:40">
      <c r="N87" s="2"/>
      <c r="O87" s="2"/>
      <c r="P87" s="102"/>
      <c r="Q87" s="102"/>
      <c r="R87" s="463"/>
      <c r="S87" s="2"/>
      <c r="T87" s="2"/>
      <c r="U87" s="2"/>
      <c r="V87" s="102"/>
      <c r="W87" s="463"/>
    </row>
    <row r="88" spans="2:40">
      <c r="N88" s="2"/>
      <c r="O88" s="2"/>
      <c r="P88" s="102"/>
      <c r="Q88" s="102"/>
      <c r="R88" s="463"/>
      <c r="S88" s="2"/>
      <c r="T88" s="2"/>
      <c r="U88" s="2"/>
      <c r="V88" s="102"/>
      <c r="W88" s="463"/>
    </row>
    <row r="89" spans="2:40">
      <c r="N89" s="2"/>
      <c r="O89" s="2"/>
      <c r="P89" s="460"/>
      <c r="Q89" s="460"/>
      <c r="R89" s="463"/>
      <c r="S89" s="2"/>
      <c r="T89" s="2"/>
      <c r="U89" s="2"/>
      <c r="V89" s="460"/>
      <c r="W89" s="463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7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CECF-4DDC-4FEA-A11D-29B0752E6593}">
  <sheetPr>
    <tabColor rgb="FFFF99FF"/>
  </sheetPr>
  <dimension ref="A1:AN89"/>
  <sheetViews>
    <sheetView showGridLines="0" zoomScale="30" zoomScaleNormal="30" zoomScaleSheetLayoutView="30" zoomScalePageLayoutView="30" workbookViewId="0">
      <selection activeCell="Q6" sqref="Q6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40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4"/>
      <c r="Q1" s="3"/>
      <c r="R1" s="4"/>
      <c r="S1" s="4"/>
      <c r="T1" s="4"/>
      <c r="U1" s="4"/>
      <c r="V1" s="2"/>
    </row>
    <row r="2" spans="2:40" ht="73.5" customHeight="1" thickBot="1">
      <c r="M2" s="3"/>
      <c r="N2" s="4"/>
      <c r="O2" s="4"/>
      <c r="P2" s="4"/>
      <c r="Q2" s="3"/>
      <c r="R2" s="4"/>
      <c r="S2" s="4"/>
      <c r="T2" s="4"/>
      <c r="U2" s="4"/>
      <c r="V2" s="2"/>
    </row>
    <row r="3" spans="2:40" ht="80.25" customHeight="1">
      <c r="B3" s="680" t="s">
        <v>277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  <c r="Q3" s="2"/>
      <c r="R3" s="387"/>
      <c r="S3" s="2"/>
      <c r="T3" s="2"/>
      <c r="U3" s="2"/>
      <c r="V3" s="2"/>
    </row>
    <row r="4" spans="2:40" ht="90.65" customHeight="1">
      <c r="B4" s="703" t="s">
        <v>199</v>
      </c>
      <c r="C4" s="414" t="s">
        <v>200</v>
      </c>
      <c r="D4" s="414" t="s">
        <v>201</v>
      </c>
      <c r="E4" s="415" t="s">
        <v>202</v>
      </c>
      <c r="F4" s="705" t="s">
        <v>203</v>
      </c>
      <c r="G4" s="705"/>
      <c r="H4" s="705"/>
      <c r="I4" s="705"/>
      <c r="J4" s="706"/>
      <c r="K4" s="12"/>
      <c r="L4" s="16"/>
      <c r="M4" s="19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2:40" ht="50.25" customHeight="1">
      <c r="B5" s="704"/>
      <c r="C5" s="416" t="s">
        <v>204</v>
      </c>
      <c r="D5" s="417" t="s">
        <v>249</v>
      </c>
      <c r="E5" s="418" t="s">
        <v>206</v>
      </c>
      <c r="F5" s="705"/>
      <c r="G5" s="705"/>
      <c r="H5" s="705"/>
      <c r="I5" s="705"/>
      <c r="J5" s="706"/>
      <c r="K5" s="12"/>
      <c r="L5" s="16"/>
      <c r="M5" s="2"/>
      <c r="N5" s="4"/>
      <c r="O5" s="4"/>
      <c r="P5" s="4"/>
      <c r="Q5" s="20"/>
      <c r="R5" s="20"/>
      <c r="S5" s="2"/>
      <c r="T5" s="2"/>
      <c r="U5" s="444"/>
      <c r="V5" s="444"/>
      <c r="W5" s="444"/>
      <c r="X5" s="444"/>
    </row>
    <row r="6" spans="2:40" ht="59.15" customHeight="1">
      <c r="B6" s="21" t="s">
        <v>207</v>
      </c>
      <c r="C6" s="192">
        <v>16800</v>
      </c>
      <c r="D6" s="23">
        <v>16800</v>
      </c>
      <c r="E6" s="192">
        <f>F13</f>
        <v>16800</v>
      </c>
      <c r="F6" s="724" t="s">
        <v>276</v>
      </c>
      <c r="G6" s="725"/>
      <c r="H6" s="725"/>
      <c r="I6" s="725"/>
      <c r="J6" s="726"/>
      <c r="K6" s="12"/>
      <c r="L6" s="25"/>
      <c r="M6" s="26" t="s">
        <v>208</v>
      </c>
      <c r="N6" s="27">
        <v>24</v>
      </c>
      <c r="O6" s="4"/>
      <c r="P6" s="4"/>
      <c r="Q6" s="20"/>
      <c r="R6" s="20"/>
      <c r="S6" s="2"/>
      <c r="T6" s="2"/>
      <c r="U6" s="444"/>
      <c r="V6" s="444"/>
      <c r="W6" s="444"/>
      <c r="X6" s="444"/>
    </row>
    <row r="7" spans="2:40" ht="59.15" customHeight="1">
      <c r="B7" s="21" t="s">
        <v>209</v>
      </c>
      <c r="C7" s="29">
        <v>0.23799999999999999</v>
      </c>
      <c r="D7" s="29">
        <v>0.23807142857142899</v>
      </c>
      <c r="E7" s="30">
        <f>G13/100</f>
        <v>0.23</v>
      </c>
      <c r="F7" s="727"/>
      <c r="G7" s="728"/>
      <c r="H7" s="728"/>
      <c r="I7" s="728"/>
      <c r="J7" s="729"/>
      <c r="K7" s="12"/>
      <c r="L7" s="34"/>
      <c r="M7" s="26" t="s">
        <v>268</v>
      </c>
      <c r="N7" s="27">
        <v>700</v>
      </c>
      <c r="O7" s="4"/>
      <c r="P7" s="4"/>
      <c r="Q7" s="20"/>
      <c r="R7" s="20"/>
      <c r="S7" s="2"/>
      <c r="T7" s="2"/>
      <c r="U7" s="444"/>
      <c r="V7" s="445"/>
      <c r="W7" s="445"/>
      <c r="X7" s="445"/>
    </row>
    <row r="8" spans="2:40" ht="59.15" customHeight="1">
      <c r="B8" s="35" t="s">
        <v>211</v>
      </c>
      <c r="C8" s="37">
        <v>2.38</v>
      </c>
      <c r="D8" s="37">
        <v>2.8442857142857143</v>
      </c>
      <c r="E8" s="38">
        <f>H13</f>
        <v>3.0985714285714283</v>
      </c>
      <c r="F8" s="727"/>
      <c r="G8" s="728"/>
      <c r="H8" s="728"/>
      <c r="I8" s="728"/>
      <c r="J8" s="729"/>
      <c r="K8" s="12"/>
      <c r="L8" s="34"/>
      <c r="M8" s="26" t="s">
        <v>269</v>
      </c>
      <c r="N8" s="27">
        <f>N6*N7</f>
        <v>16800</v>
      </c>
      <c r="O8" s="189"/>
      <c r="P8" s="2"/>
      <c r="Q8" s="4"/>
      <c r="R8" s="20"/>
      <c r="S8" s="41"/>
      <c r="T8" s="41"/>
      <c r="U8" s="444"/>
      <c r="V8" s="445"/>
      <c r="W8" s="445"/>
      <c r="X8" s="445"/>
      <c r="AJ8" s="8"/>
    </row>
    <row r="9" spans="2:40" ht="59.15" customHeight="1" thickBot="1">
      <c r="B9" s="35" t="s">
        <v>213</v>
      </c>
      <c r="C9" s="188">
        <v>10</v>
      </c>
      <c r="D9" s="42">
        <v>11.947194719471947</v>
      </c>
      <c r="E9" s="43">
        <f>I13</f>
        <v>13.472049689440993</v>
      </c>
      <c r="F9" s="730"/>
      <c r="G9" s="731"/>
      <c r="H9" s="731"/>
      <c r="I9" s="731"/>
      <c r="J9" s="732"/>
      <c r="K9" s="12"/>
      <c r="L9" s="34"/>
      <c r="M9" s="39" t="s">
        <v>212</v>
      </c>
      <c r="N9" s="40">
        <v>120</v>
      </c>
      <c r="O9" s="41"/>
      <c r="P9" s="41"/>
      <c r="Q9" s="41"/>
      <c r="R9" s="41"/>
      <c r="S9" s="2"/>
      <c r="T9" s="2"/>
      <c r="U9" s="2"/>
      <c r="V9" s="445"/>
      <c r="W9" s="445"/>
      <c r="X9" s="445"/>
      <c r="AJ9" s="8"/>
    </row>
    <row r="10" spans="2:40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389"/>
      <c r="AK10" s="390"/>
      <c r="AL10" s="389"/>
      <c r="AM10" s="389"/>
      <c r="AN10" s="389"/>
    </row>
    <row r="11" spans="2:40" s="64" customFormat="1" ht="59.15" customHeight="1">
      <c r="B11" s="673" t="s">
        <v>1</v>
      </c>
      <c r="C11" s="674"/>
      <c r="D11" s="675"/>
      <c r="E11" s="55">
        <f>F11/E6</f>
        <v>0.17142857142857143</v>
      </c>
      <c r="F11" s="56">
        <f>N9*N6</f>
        <v>2880</v>
      </c>
      <c r="G11" s="58">
        <v>23</v>
      </c>
      <c r="H11" s="58">
        <v>2.85</v>
      </c>
      <c r="I11" s="59">
        <f>(H11/G11)*100</f>
        <v>12.391304347826088</v>
      </c>
      <c r="J11" s="60">
        <f>H11*F11</f>
        <v>8208</v>
      </c>
      <c r="K11" s="12"/>
      <c r="L11" s="61"/>
      <c r="M11" s="184" t="s">
        <v>221</v>
      </c>
      <c r="N11" s="183">
        <v>2.95</v>
      </c>
      <c r="O11" s="180"/>
      <c r="P11" s="182"/>
      <c r="Q11" s="446"/>
      <c r="R11" s="393"/>
      <c r="S11" s="393"/>
      <c r="T11" s="393"/>
      <c r="U11" s="447"/>
      <c r="V11" s="447"/>
      <c r="W11" s="448"/>
      <c r="X11" s="448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6"/>
      <c r="AJ11" s="8"/>
      <c r="AK11" s="8"/>
      <c r="AL11" s="395"/>
      <c r="AM11" s="395"/>
      <c r="AN11" s="395"/>
    </row>
    <row r="12" spans="2:40" s="64" customFormat="1" ht="59.15" customHeight="1" thickBot="1">
      <c r="B12" s="694" t="s">
        <v>2</v>
      </c>
      <c r="C12" s="695"/>
      <c r="D12" s="696"/>
      <c r="E12" s="65">
        <f>100%-E11</f>
        <v>0.82857142857142851</v>
      </c>
      <c r="F12" s="66">
        <f>N8-F11</f>
        <v>13920</v>
      </c>
      <c r="G12" s="67">
        <v>23</v>
      </c>
      <c r="H12" s="68">
        <v>3.15</v>
      </c>
      <c r="I12" s="69">
        <f>(H12/G12)*100</f>
        <v>13.695652173913043</v>
      </c>
      <c r="J12" s="70">
        <f>H12*F12</f>
        <v>43848</v>
      </c>
      <c r="K12" s="12"/>
      <c r="L12" s="61"/>
      <c r="M12" s="181" t="s">
        <v>222</v>
      </c>
      <c r="N12" s="181">
        <v>3.25</v>
      </c>
      <c r="O12" s="180"/>
      <c r="P12" s="73"/>
      <c r="Q12" s="73"/>
      <c r="R12" s="73"/>
      <c r="S12" s="73"/>
      <c r="T12" s="73"/>
      <c r="U12" s="449"/>
      <c r="V12" s="449"/>
      <c r="W12" s="448"/>
      <c r="X12" s="448"/>
      <c r="Y12" s="394"/>
      <c r="Z12" s="394"/>
      <c r="AA12" s="394"/>
      <c r="AB12" s="394"/>
      <c r="AC12" s="394"/>
      <c r="AD12" s="394"/>
      <c r="AE12" s="394"/>
      <c r="AF12" s="394"/>
      <c r="AG12" s="394"/>
      <c r="AH12" s="394"/>
      <c r="AI12" s="6"/>
      <c r="AJ12" s="8"/>
      <c r="AK12" s="8"/>
      <c r="AL12" s="395"/>
      <c r="AM12" s="395"/>
      <c r="AN12" s="395"/>
    </row>
    <row r="13" spans="2:40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16800</v>
      </c>
      <c r="G13" s="76">
        <f>SUMPRODUCT($E$11:$E$12,G11:G12)</f>
        <v>23</v>
      </c>
      <c r="H13" s="76">
        <f>SUMPRODUCT($E$11:$E$12,H11:H12)</f>
        <v>3.0985714285714283</v>
      </c>
      <c r="I13" s="77">
        <f>(H13/G13)*100</f>
        <v>13.472049689440993</v>
      </c>
      <c r="J13" s="78">
        <f>SUM(J11:J12)</f>
        <v>52056</v>
      </c>
      <c r="K13" s="12"/>
      <c r="L13" s="79"/>
      <c r="M13" s="79"/>
      <c r="N13" s="79"/>
      <c r="O13" s="79"/>
      <c r="P13" s="79"/>
      <c r="Q13" s="79"/>
      <c r="R13" s="79"/>
      <c r="S13" s="399"/>
      <c r="T13" s="399"/>
      <c r="U13" s="450"/>
      <c r="V13" s="450"/>
      <c r="W13" s="448"/>
      <c r="X13" s="448"/>
      <c r="Y13" s="394"/>
      <c r="Z13" s="394"/>
      <c r="AA13" s="394"/>
      <c r="AB13" s="394"/>
      <c r="AC13" s="394"/>
      <c r="AD13" s="394"/>
      <c r="AE13" s="394"/>
      <c r="AF13" s="394"/>
      <c r="AG13" s="394"/>
      <c r="AH13" s="394"/>
      <c r="AI13" s="394"/>
      <c r="AJ13" s="394"/>
      <c r="AK13" s="400"/>
      <c r="AL13" s="394"/>
      <c r="AM13" s="394"/>
      <c r="AN13" s="394"/>
    </row>
    <row r="14" spans="2:40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  <c r="O14" s="90"/>
      <c r="P14" s="96"/>
      <c r="Q14" s="90"/>
      <c r="R14" s="90"/>
      <c r="S14" s="90"/>
      <c r="T14" s="90"/>
      <c r="U14" s="95"/>
      <c r="V14" s="95"/>
      <c r="W14" s="95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402"/>
      <c r="AL14" s="90"/>
      <c r="AM14" s="90"/>
      <c r="AN14" s="90"/>
    </row>
    <row r="15" spans="2:40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/>
      <c r="O15" s="179"/>
      <c r="P15" s="80"/>
      <c r="Q15" s="90"/>
      <c r="R15" s="96"/>
      <c r="S15" s="80"/>
      <c r="T15" s="91"/>
      <c r="U15" s="95"/>
      <c r="V15" s="95"/>
      <c r="W15" s="95"/>
      <c r="X15" s="394"/>
      <c r="Y15" s="394"/>
      <c r="Z15" s="394"/>
      <c r="AA15" s="394"/>
      <c r="AB15" s="394"/>
      <c r="AC15" s="394"/>
      <c r="AD15" s="394"/>
      <c r="AE15" s="394"/>
      <c r="AF15" s="394"/>
      <c r="AG15" s="394"/>
      <c r="AH15" s="394"/>
      <c r="AI15" s="394"/>
      <c r="AJ15" s="394"/>
      <c r="AK15" s="400"/>
      <c r="AL15" s="394"/>
      <c r="AM15" s="394"/>
      <c r="AN15" s="394"/>
    </row>
    <row r="16" spans="2:40" s="64" customFormat="1" ht="58.5" customHeight="1">
      <c r="B16" s="673" t="s">
        <v>228</v>
      </c>
      <c r="C16" s="674"/>
      <c r="D16" s="675"/>
      <c r="E16" s="419"/>
      <c r="F16" s="420"/>
      <c r="G16" s="99">
        <v>0.12</v>
      </c>
      <c r="H16" s="700"/>
      <c r="I16" s="701"/>
      <c r="J16" s="702"/>
      <c r="K16" s="12"/>
      <c r="L16" s="100"/>
      <c r="M16" s="101"/>
      <c r="N16" s="102"/>
      <c r="O16" s="178"/>
      <c r="P16" s="80"/>
      <c r="Q16" s="103"/>
      <c r="R16" s="96"/>
      <c r="S16" s="80"/>
      <c r="T16" s="103"/>
      <c r="U16" s="451"/>
      <c r="V16" s="451"/>
      <c r="W16" s="95"/>
      <c r="X16" s="394"/>
      <c r="Y16" s="394"/>
      <c r="Z16" s="394"/>
      <c r="AA16" s="394"/>
      <c r="AB16" s="394"/>
      <c r="AC16" s="394"/>
      <c r="AD16" s="394"/>
      <c r="AE16" s="394"/>
      <c r="AF16" s="394"/>
      <c r="AG16" s="394"/>
      <c r="AH16" s="394"/>
      <c r="AI16" s="394"/>
      <c r="AJ16" s="395"/>
      <c r="AK16" s="8"/>
      <c r="AL16" s="395"/>
      <c r="AM16" s="395"/>
      <c r="AN16" s="395"/>
    </row>
    <row r="17" spans="1:40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/>
      <c r="I17" s="717"/>
      <c r="J17" s="718"/>
      <c r="K17" s="12"/>
      <c r="L17" s="100"/>
      <c r="M17" s="95"/>
      <c r="N17" s="95"/>
      <c r="O17" s="179"/>
      <c r="P17" s="80"/>
      <c r="Q17" s="90"/>
      <c r="R17" s="96"/>
      <c r="S17" s="80"/>
      <c r="T17" s="91"/>
      <c r="U17" s="102"/>
      <c r="V17" s="102"/>
      <c r="W17" s="95"/>
      <c r="X17" s="394"/>
      <c r="Y17" s="394"/>
      <c r="Z17" s="394"/>
      <c r="AA17" s="394"/>
      <c r="AB17" s="394"/>
      <c r="AC17" s="394"/>
      <c r="AD17" s="394"/>
      <c r="AE17" s="394"/>
      <c r="AF17" s="394"/>
      <c r="AG17" s="394"/>
      <c r="AH17" s="394"/>
      <c r="AI17" s="394"/>
      <c r="AJ17" s="395"/>
      <c r="AK17" s="8"/>
      <c r="AL17" s="395"/>
      <c r="AM17" s="395"/>
      <c r="AN17" s="395"/>
    </row>
    <row r="18" spans="1:40" s="64" customFormat="1" ht="58.5" customHeight="1">
      <c r="B18" s="662" t="s">
        <v>115</v>
      </c>
      <c r="C18" s="663"/>
      <c r="D18" s="664"/>
      <c r="E18" s="422"/>
      <c r="F18" s="423"/>
      <c r="G18" s="108">
        <v>0.13400000000000001</v>
      </c>
      <c r="H18" s="719"/>
      <c r="I18" s="720"/>
      <c r="J18" s="721"/>
      <c r="K18" s="12"/>
      <c r="L18" s="100"/>
      <c r="M18" s="101"/>
      <c r="N18" s="102"/>
      <c r="O18" s="178"/>
      <c r="P18" s="80"/>
      <c r="Q18" s="103"/>
      <c r="R18" s="96"/>
      <c r="S18" s="80"/>
      <c r="T18" s="103"/>
      <c r="U18" s="102"/>
      <c r="V18" s="102"/>
      <c r="W18" s="95"/>
      <c r="X18" s="394"/>
      <c r="Y18" s="394"/>
      <c r="Z18" s="394"/>
      <c r="AA18" s="394"/>
      <c r="AB18" s="394"/>
      <c r="AC18" s="394"/>
      <c r="AD18" s="394"/>
      <c r="AE18" s="394"/>
      <c r="AF18" s="394"/>
      <c r="AG18" s="394"/>
      <c r="AH18" s="394"/>
      <c r="AI18" s="394"/>
      <c r="AJ18" s="395"/>
      <c r="AK18" s="8"/>
      <c r="AL18" s="395"/>
      <c r="AM18" s="395"/>
      <c r="AN18" s="395"/>
    </row>
    <row r="19" spans="1:4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  <c r="K19" s="12"/>
      <c r="L19" s="404"/>
      <c r="M19"/>
      <c r="N19" s="405"/>
      <c r="O19" s="405"/>
      <c r="P19" s="406"/>
      <c r="Q19" s="402"/>
      <c r="R19" s="90"/>
      <c r="S19" s="402"/>
      <c r="T19" s="402"/>
      <c r="U19" s="102"/>
      <c r="V19" s="102"/>
      <c r="W19" s="95"/>
      <c r="X19" s="394"/>
      <c r="Y19" s="394"/>
      <c r="Z19" s="394"/>
      <c r="AA19" s="394"/>
      <c r="AB19" s="394"/>
      <c r="AC19" s="394"/>
      <c r="AD19" s="394"/>
      <c r="AE19" s="394"/>
      <c r="AF19" s="394"/>
      <c r="AG19" s="394"/>
      <c r="AH19" s="394"/>
      <c r="AI19" s="394"/>
      <c r="AJ19" s="395"/>
      <c r="AK19" s="8"/>
      <c r="AL19" s="395"/>
      <c r="AM19" s="395"/>
      <c r="AN19" s="395"/>
    </row>
    <row r="20" spans="1:4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  <c r="K20" s="12"/>
      <c r="L20" s="404"/>
      <c r="M20" s="101"/>
      <c r="N20" s="452"/>
      <c r="O20" s="452"/>
      <c r="P20" s="453"/>
      <c r="Q20" s="454"/>
      <c r="R20" s="90"/>
      <c r="S20" s="454"/>
      <c r="T20" s="454"/>
      <c r="U20" s="444"/>
      <c r="V20" s="444"/>
      <c r="W20" s="95"/>
      <c r="X20" s="394"/>
      <c r="Y20" s="394"/>
      <c r="Z20" s="394"/>
      <c r="AA20" s="394"/>
      <c r="AB20" s="394"/>
      <c r="AC20" s="394"/>
      <c r="AD20" s="394"/>
      <c r="AE20" s="394"/>
      <c r="AF20" s="394"/>
      <c r="AG20" s="394"/>
      <c r="AH20" s="394"/>
      <c r="AI20" s="394"/>
      <c r="AJ20" s="395"/>
      <c r="AK20" s="455"/>
      <c r="AL20" s="395"/>
      <c r="AM20" s="395"/>
      <c r="AN20" s="395"/>
    </row>
    <row r="21" spans="1:4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  <c r="K21" s="12"/>
      <c r="L21" s="89"/>
      <c r="M21" s="95"/>
      <c r="N21" s="102"/>
      <c r="O21" s="102"/>
      <c r="P21" s="402"/>
      <c r="Q21" s="402"/>
      <c r="R21" s="90"/>
      <c r="U21" s="407"/>
      <c r="V21" s="407"/>
      <c r="W21" s="95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402"/>
      <c r="AL21" s="90"/>
      <c r="AM21" s="90"/>
      <c r="AN21" s="90"/>
    </row>
    <row r="22" spans="1:4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  <c r="K22" s="12"/>
      <c r="L22" s="408"/>
      <c r="M22" s="101"/>
      <c r="N22" s="102"/>
      <c r="O22" s="102"/>
      <c r="P22" s="402"/>
      <c r="Q22" s="402"/>
      <c r="R22" s="456"/>
      <c r="S22" s="402"/>
      <c r="T22" s="402"/>
      <c r="U22" s="102"/>
      <c r="V22" s="102"/>
      <c r="W22" s="2"/>
    </row>
    <row r="23" spans="1:40" s="126" customFormat="1" ht="57.75" customHeight="1">
      <c r="B23" s="424"/>
      <c r="C23" s="425"/>
      <c r="D23" s="426"/>
      <c r="E23" s="427"/>
      <c r="F23" s="428"/>
      <c r="G23" s="429"/>
      <c r="H23" s="722"/>
      <c r="I23" s="723"/>
      <c r="J23" s="430"/>
      <c r="K23" s="12"/>
      <c r="L23" s="410"/>
      <c r="M23" s="6"/>
      <c r="N23" s="102"/>
      <c r="O23" s="102"/>
      <c r="P23" s="2"/>
      <c r="Q23" s="2"/>
      <c r="R23" s="2"/>
      <c r="S23" s="2"/>
      <c r="T23" s="2"/>
      <c r="U23" s="2"/>
      <c r="V23" s="2"/>
      <c r="W23" s="2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400"/>
      <c r="AL23" s="6"/>
      <c r="AM23" s="6"/>
      <c r="AN23" s="6"/>
    </row>
    <row r="24" spans="1:40" ht="57.75" customHeight="1">
      <c r="B24" s="424"/>
      <c r="C24" s="431"/>
      <c r="D24" s="432"/>
      <c r="E24" s="433"/>
      <c r="F24" s="434"/>
      <c r="G24" s="435"/>
      <c r="H24" s="436"/>
      <c r="I24" s="437"/>
      <c r="J24" s="438"/>
      <c r="K24" s="12"/>
      <c r="L24" s="410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40" ht="57.75" customHeight="1">
      <c r="B25" s="424"/>
      <c r="C25" s="439"/>
      <c r="D25" s="439"/>
      <c r="E25" s="440"/>
      <c r="F25" s="441"/>
      <c r="G25" s="442"/>
      <c r="H25" s="436"/>
      <c r="I25" s="437"/>
      <c r="J25" s="443"/>
      <c r="K25" s="12"/>
      <c r="L25" s="410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4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  <c r="K26" s="12"/>
      <c r="L26" s="411"/>
      <c r="M26" s="394"/>
      <c r="N26" s="95"/>
      <c r="O26" s="95"/>
      <c r="P26" s="457"/>
      <c r="Q26" s="457"/>
      <c r="R26" s="457"/>
      <c r="S26" s="95"/>
      <c r="T26" s="95"/>
      <c r="U26" s="95"/>
      <c r="V26" s="95"/>
      <c r="W26" s="95"/>
      <c r="X26" s="394"/>
      <c r="Y26" s="394"/>
      <c r="Z26" s="394"/>
      <c r="AA26" s="394"/>
      <c r="AB26" s="394"/>
      <c r="AC26" s="394"/>
      <c r="AD26" s="394"/>
      <c r="AE26" s="394"/>
      <c r="AF26" s="394"/>
      <c r="AG26" s="394"/>
      <c r="AH26" s="394"/>
      <c r="AI26" s="394"/>
      <c r="AJ26" s="395"/>
      <c r="AK26" s="8"/>
      <c r="AL26" s="395"/>
      <c r="AM26" s="395"/>
      <c r="AN26" s="395"/>
    </row>
    <row r="27" spans="1:40" ht="25" customHeight="1">
      <c r="K27" s="1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40" ht="25" customHeight="1">
      <c r="K28" s="1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40" ht="25" customHeight="1">
      <c r="K29" s="1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40" ht="25" customHeight="1">
      <c r="K30" s="1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40" ht="25" customHeight="1">
      <c r="K31" s="1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40" ht="25" customHeight="1">
      <c r="K32" s="1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2:40" ht="25" customHeight="1">
      <c r="K33" s="1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2:40" s="6" customFormat="1" ht="51.5">
      <c r="B34" s="9"/>
      <c r="C34" s="9"/>
      <c r="D34" s="9"/>
      <c r="E34" s="9"/>
      <c r="F34" s="10"/>
      <c r="G34" s="9"/>
      <c r="H34" s="11"/>
      <c r="I34" s="9"/>
      <c r="J34" s="9"/>
      <c r="K34" s="12"/>
      <c r="L34" s="2"/>
      <c r="N34" s="2"/>
      <c r="O34" s="2"/>
      <c r="P34" s="2"/>
      <c r="Q34" s="2"/>
      <c r="R34" s="2"/>
      <c r="S34" s="2"/>
      <c r="T34" s="2"/>
      <c r="U34" s="2"/>
      <c r="V34" s="2"/>
      <c r="W34" s="2"/>
      <c r="AJ34" s="7"/>
      <c r="AK34" s="8"/>
      <c r="AL34" s="7"/>
      <c r="AM34" s="7"/>
      <c r="AN34" s="7"/>
    </row>
    <row r="35" spans="2:4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  <c r="K35" s="12"/>
      <c r="L35" s="2"/>
      <c r="N35" s="2"/>
      <c r="O35" s="2"/>
      <c r="P35" s="2"/>
      <c r="Q35" s="2"/>
      <c r="R35" s="2"/>
      <c r="S35" s="2"/>
      <c r="T35" s="2"/>
      <c r="U35" s="2"/>
      <c r="V35" s="2"/>
      <c r="W35" s="2"/>
      <c r="AJ35" s="7"/>
      <c r="AK35" s="8"/>
      <c r="AL35" s="7"/>
      <c r="AM35" s="7"/>
      <c r="AN35" s="7"/>
    </row>
    <row r="36" spans="2:4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  <c r="K36" s="12"/>
      <c r="L36" s="2"/>
      <c r="N36" s="2"/>
      <c r="O36" s="2"/>
      <c r="P36" s="2"/>
      <c r="Q36" s="2"/>
      <c r="R36" s="2"/>
      <c r="S36" s="2"/>
      <c r="T36" s="2"/>
      <c r="U36" s="2"/>
      <c r="V36" s="2"/>
      <c r="W36" s="2"/>
      <c r="AJ36" s="7"/>
      <c r="AK36" s="8"/>
      <c r="AL36" s="7"/>
      <c r="AM36" s="7"/>
      <c r="AN36" s="7"/>
    </row>
    <row r="37" spans="2:40" s="6" customFormat="1" ht="51.5">
      <c r="B37" s="9"/>
      <c r="C37" s="9"/>
      <c r="D37" s="9"/>
      <c r="E37" s="9"/>
      <c r="F37" s="10"/>
      <c r="G37" s="9"/>
      <c r="H37" s="11"/>
      <c r="I37" s="9"/>
      <c r="J37" s="9"/>
      <c r="K37" s="12"/>
      <c r="L37" s="2"/>
      <c r="N37" s="2"/>
      <c r="O37" s="2"/>
      <c r="P37" s="2"/>
      <c r="Q37" s="2"/>
      <c r="R37" s="2"/>
      <c r="S37" s="2"/>
      <c r="T37" s="2"/>
      <c r="U37" s="2"/>
      <c r="V37" s="2"/>
      <c r="W37" s="2"/>
      <c r="AJ37" s="7"/>
      <c r="AK37" s="8"/>
      <c r="AL37" s="7"/>
      <c r="AM37" s="7"/>
      <c r="AN37" s="7"/>
    </row>
    <row r="38" spans="2:40" s="6" customFormat="1" ht="51.5">
      <c r="B38" s="9"/>
      <c r="C38" s="9"/>
      <c r="D38" s="9"/>
      <c r="E38" s="9"/>
      <c r="F38" s="10"/>
      <c r="G38" s="9"/>
      <c r="H38" s="11"/>
      <c r="I38" s="9"/>
      <c r="J38" s="9"/>
      <c r="K38" s="12"/>
      <c r="L38" s="2"/>
      <c r="N38" s="2"/>
      <c r="O38" s="2"/>
      <c r="P38" s="2"/>
      <c r="Q38" s="2"/>
      <c r="R38" s="2"/>
      <c r="S38" s="2"/>
      <c r="T38" s="2"/>
      <c r="U38" s="2"/>
      <c r="V38" s="2"/>
      <c r="W38" s="2"/>
      <c r="AJ38" s="7"/>
      <c r="AK38" s="8"/>
      <c r="AL38" s="7"/>
      <c r="AM38" s="7"/>
      <c r="AN38" s="7"/>
    </row>
    <row r="39" spans="2:40" s="6" customFormat="1" ht="51.5">
      <c r="B39" s="9"/>
      <c r="C39" s="9"/>
      <c r="D39" s="9"/>
      <c r="E39" s="9"/>
      <c r="F39" s="10"/>
      <c r="G39" s="9"/>
      <c r="H39" s="11"/>
      <c r="I39" s="9"/>
      <c r="J39" s="9"/>
      <c r="K39" s="12"/>
      <c r="L39" s="2"/>
      <c r="N39" s="2"/>
      <c r="O39" s="2"/>
      <c r="P39" s="2"/>
      <c r="Q39" s="2"/>
      <c r="R39" s="2"/>
      <c r="S39" s="2"/>
      <c r="T39" s="2"/>
      <c r="U39" s="2"/>
      <c r="V39" s="2"/>
      <c r="W39" s="2"/>
      <c r="AJ39" s="7"/>
      <c r="AK39" s="8"/>
      <c r="AL39" s="7"/>
      <c r="AM39" s="7"/>
      <c r="AN39" s="7"/>
    </row>
    <row r="40" spans="2:40" s="6" customFormat="1">
      <c r="B40" s="9"/>
      <c r="C40" s="9"/>
      <c r="D40" s="9"/>
      <c r="E40" s="9"/>
      <c r="F40" s="10"/>
      <c r="G40" s="9"/>
      <c r="H40" s="11"/>
      <c r="I40" s="9"/>
      <c r="J40" s="9"/>
      <c r="K40" s="9"/>
      <c r="L40" s="2"/>
      <c r="N40" s="2"/>
      <c r="O40" s="2"/>
      <c r="P40" s="2"/>
      <c r="Q40" s="2"/>
      <c r="R40" s="2"/>
      <c r="S40" s="2"/>
      <c r="T40" s="2"/>
      <c r="U40" s="2"/>
      <c r="V40" s="2"/>
      <c r="W40" s="2"/>
      <c r="AJ40" s="7"/>
      <c r="AK40" s="8"/>
      <c r="AL40" s="7"/>
      <c r="AM40" s="7"/>
      <c r="AN40" s="7"/>
    </row>
    <row r="41" spans="2:40" s="6" customFormat="1">
      <c r="B41" s="9"/>
      <c r="C41" s="9"/>
      <c r="D41" s="9"/>
      <c r="E41" s="9"/>
      <c r="F41" s="10"/>
      <c r="G41" s="9"/>
      <c r="H41" s="11"/>
      <c r="I41" s="9"/>
      <c r="J41" s="9"/>
      <c r="K41" s="9"/>
      <c r="L41" s="2"/>
      <c r="N41" s="2"/>
      <c r="O41" s="2"/>
      <c r="P41" s="2"/>
      <c r="Q41" s="2"/>
      <c r="R41" s="2"/>
      <c r="S41" s="2"/>
      <c r="T41" s="2"/>
      <c r="U41" s="2"/>
      <c r="V41" s="2"/>
      <c r="W41" s="2"/>
      <c r="AJ41" s="7"/>
      <c r="AK41" s="8"/>
      <c r="AL41" s="7"/>
      <c r="AM41" s="7"/>
      <c r="AN41" s="7"/>
    </row>
    <row r="42" spans="2:40"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2:40" s="160" customFormat="1" ht="41">
      <c r="B43" s="161" t="s">
        <v>243</v>
      </c>
      <c r="F43" s="162"/>
      <c r="H43" s="163"/>
      <c r="L43" s="2"/>
      <c r="M43" s="6"/>
      <c r="N43" s="2"/>
      <c r="O43" s="2"/>
      <c r="P43" s="2"/>
      <c r="Q43" s="2"/>
      <c r="R43" s="2"/>
      <c r="S43" s="2"/>
      <c r="T43" s="2"/>
      <c r="U43" s="2"/>
      <c r="V43" s="2"/>
      <c r="W43" s="2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7"/>
      <c r="AK43" s="8"/>
      <c r="AL43" s="7"/>
      <c r="AM43" s="7"/>
      <c r="AN43" s="7"/>
    </row>
    <row r="44" spans="2:40"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2:40"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2:40"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2:40" s="6" customFormat="1">
      <c r="B47" s="9"/>
      <c r="C47" s="9"/>
      <c r="D47" s="9"/>
      <c r="E47" s="9"/>
      <c r="F47" s="10"/>
      <c r="G47" s="9"/>
      <c r="H47" s="11"/>
      <c r="I47" s="9"/>
      <c r="J47" s="9"/>
      <c r="K47" s="9"/>
      <c r="L47" s="2"/>
      <c r="N47" s="2"/>
      <c r="O47" s="2"/>
      <c r="P47" s="458"/>
      <c r="Q47" s="2"/>
      <c r="R47" s="2"/>
      <c r="S47" s="2"/>
      <c r="T47" s="2"/>
      <c r="U47" s="2"/>
      <c r="V47" s="2"/>
      <c r="W47" s="2"/>
      <c r="AJ47" s="7"/>
      <c r="AK47" s="8"/>
      <c r="AL47" s="7"/>
      <c r="AM47" s="7"/>
      <c r="AN47" s="7"/>
    </row>
    <row r="48" spans="2:40" s="6" customFormat="1">
      <c r="B48" s="9"/>
      <c r="C48" s="9"/>
      <c r="D48" s="9"/>
      <c r="E48" s="9"/>
      <c r="F48" s="10"/>
      <c r="G48" s="9"/>
      <c r="H48" s="11"/>
      <c r="I48" s="9"/>
      <c r="J48" s="9"/>
      <c r="K48" s="9"/>
      <c r="L48" s="2"/>
      <c r="N48" s="2"/>
      <c r="O48" s="2"/>
      <c r="P48" s="458"/>
      <c r="Q48" s="2"/>
      <c r="R48" s="2"/>
      <c r="S48" s="2"/>
      <c r="T48" s="2"/>
      <c r="U48" s="2"/>
      <c r="V48" s="2"/>
      <c r="W48" s="2"/>
      <c r="AJ48" s="7"/>
      <c r="AK48" s="8"/>
      <c r="AL48" s="7"/>
      <c r="AM48" s="7"/>
      <c r="AN48" s="7"/>
    </row>
    <row r="49" spans="2:40" s="6" customFormat="1">
      <c r="B49" s="9"/>
      <c r="C49" s="9"/>
      <c r="D49" s="9"/>
      <c r="E49" s="9"/>
      <c r="F49" s="10"/>
      <c r="G49" s="9"/>
      <c r="H49" s="11"/>
      <c r="I49" s="9"/>
      <c r="J49" s="9"/>
      <c r="K49" s="9"/>
      <c r="L49" s="2"/>
      <c r="N49" s="2"/>
      <c r="O49" s="2"/>
      <c r="P49" s="458"/>
      <c r="Q49" s="2"/>
      <c r="R49" s="2"/>
      <c r="S49" s="2"/>
      <c r="T49" s="2"/>
      <c r="U49" s="2"/>
      <c r="V49" s="2"/>
      <c r="W49" s="2"/>
      <c r="AJ49" s="7"/>
      <c r="AK49" s="8"/>
      <c r="AL49" s="7"/>
      <c r="AM49" s="7"/>
      <c r="AN49" s="7"/>
    </row>
    <row r="50" spans="2:40" s="6" customFormat="1">
      <c r="B50" s="9"/>
      <c r="C50" s="9"/>
      <c r="D50" s="9"/>
      <c r="E50" s="9"/>
      <c r="F50" s="10"/>
      <c r="G50" s="9"/>
      <c r="H50" s="11"/>
      <c r="I50" s="9"/>
      <c r="J50" s="9"/>
      <c r="K50" s="9"/>
      <c r="L50" s="2"/>
      <c r="N50" s="2"/>
      <c r="O50" s="2"/>
      <c r="P50" s="458"/>
      <c r="Q50" s="2"/>
      <c r="R50" s="2"/>
      <c r="S50" s="2"/>
      <c r="T50" s="2"/>
      <c r="U50" s="2"/>
      <c r="V50" s="2"/>
      <c r="W50" s="2"/>
      <c r="AJ50" s="7"/>
      <c r="AK50" s="8"/>
      <c r="AL50" s="7"/>
      <c r="AM50" s="7"/>
      <c r="AN50" s="7"/>
    </row>
    <row r="51" spans="2:40" s="6" customFormat="1">
      <c r="B51" s="9"/>
      <c r="C51" s="9"/>
      <c r="D51" s="9"/>
      <c r="E51" s="9"/>
      <c r="F51" s="10"/>
      <c r="G51" s="9"/>
      <c r="H51" s="11"/>
      <c r="I51" s="9"/>
      <c r="J51" s="9"/>
      <c r="K51" s="9"/>
      <c r="L51" s="2"/>
      <c r="N51" s="2"/>
      <c r="O51" s="2"/>
      <c r="P51" s="458"/>
      <c r="Q51" s="2"/>
      <c r="R51" s="2"/>
      <c r="S51" s="2"/>
      <c r="T51" s="2"/>
      <c r="U51" s="2"/>
      <c r="V51" s="2"/>
      <c r="W51" s="2"/>
      <c r="AJ51" s="7"/>
      <c r="AK51" s="8"/>
      <c r="AL51" s="7"/>
      <c r="AM51" s="7"/>
      <c r="AN51" s="7"/>
    </row>
    <row r="52" spans="2:40" s="6" customFormat="1">
      <c r="B52" s="9"/>
      <c r="C52" s="9"/>
      <c r="D52" s="9"/>
      <c r="E52" s="9"/>
      <c r="F52" s="10"/>
      <c r="G52" s="9"/>
      <c r="H52" s="11"/>
      <c r="I52" s="9"/>
      <c r="J52" s="9"/>
      <c r="K52" s="9"/>
      <c r="L52" s="2"/>
      <c r="N52" s="2"/>
      <c r="O52" s="2"/>
      <c r="P52" s="458"/>
      <c r="Q52" s="2"/>
      <c r="R52" s="2"/>
      <c r="S52" s="2"/>
      <c r="T52" s="2"/>
      <c r="U52" s="2"/>
      <c r="V52" s="2"/>
      <c r="W52" s="2"/>
      <c r="AJ52" s="7"/>
      <c r="AK52" s="8"/>
      <c r="AL52" s="7"/>
      <c r="AM52" s="7"/>
      <c r="AN52" s="7"/>
    </row>
    <row r="53" spans="2:40" s="6" customFormat="1">
      <c r="B53" s="9"/>
      <c r="C53" s="9"/>
      <c r="D53" s="9"/>
      <c r="E53" s="9"/>
      <c r="F53" s="10"/>
      <c r="G53" s="9"/>
      <c r="H53" s="11"/>
      <c r="I53" s="9"/>
      <c r="J53" s="9"/>
      <c r="K53" s="9"/>
      <c r="L53" s="2"/>
      <c r="N53" s="2"/>
      <c r="O53" s="2"/>
      <c r="P53" s="458"/>
      <c r="Q53" s="2"/>
      <c r="R53" s="2"/>
      <c r="S53" s="2"/>
      <c r="T53" s="2"/>
      <c r="U53" s="2"/>
      <c r="V53" s="2"/>
      <c r="W53" s="2"/>
      <c r="AJ53" s="7"/>
      <c r="AK53" s="8"/>
      <c r="AL53" s="7"/>
      <c r="AM53" s="7"/>
      <c r="AN53" s="7"/>
    </row>
    <row r="54" spans="2:40" s="6" customFormat="1">
      <c r="B54" s="9"/>
      <c r="C54" s="9"/>
      <c r="D54" s="9"/>
      <c r="E54" s="9"/>
      <c r="F54" s="10"/>
      <c r="G54" s="9"/>
      <c r="H54" s="11"/>
      <c r="I54" s="9"/>
      <c r="J54" s="9"/>
      <c r="K54" s="9"/>
      <c r="L54" s="2"/>
      <c r="N54" s="2"/>
      <c r="O54" s="2"/>
      <c r="P54" s="458"/>
      <c r="Q54" s="2"/>
      <c r="R54" s="2"/>
      <c r="S54" s="2"/>
      <c r="T54" s="2"/>
      <c r="U54" s="2"/>
      <c r="V54" s="2"/>
      <c r="W54" s="2"/>
      <c r="AJ54" s="7"/>
      <c r="AK54" s="8"/>
      <c r="AL54" s="7"/>
      <c r="AM54" s="7"/>
      <c r="AN54" s="7"/>
    </row>
    <row r="55" spans="2:40" s="6" customFormat="1">
      <c r="B55" s="9"/>
      <c r="C55" s="9"/>
      <c r="D55" s="9"/>
      <c r="E55" s="9"/>
      <c r="F55" s="10"/>
      <c r="G55" s="9"/>
      <c r="H55" s="11"/>
      <c r="I55" s="9"/>
      <c r="J55" s="9"/>
      <c r="K55" s="9"/>
      <c r="L55" s="2"/>
      <c r="N55" s="2"/>
      <c r="O55" s="2"/>
      <c r="P55" s="458"/>
      <c r="Q55" s="2"/>
      <c r="R55" s="2"/>
      <c r="S55" s="2"/>
      <c r="T55" s="2"/>
      <c r="U55" s="2"/>
      <c r="V55" s="2"/>
      <c r="W55" s="2"/>
      <c r="AJ55" s="7"/>
      <c r="AK55" s="8"/>
      <c r="AL55" s="7"/>
      <c r="AM55" s="7"/>
      <c r="AN55" s="7"/>
    </row>
    <row r="56" spans="2:40" s="6" customFormat="1">
      <c r="B56" s="9"/>
      <c r="C56" s="9"/>
      <c r="D56" s="9"/>
      <c r="E56" s="9"/>
      <c r="F56" s="10"/>
      <c r="G56" s="9"/>
      <c r="H56" s="11"/>
      <c r="I56" s="9"/>
      <c r="J56" s="9"/>
      <c r="K56" s="9"/>
      <c r="L56" s="2"/>
      <c r="N56" s="2"/>
      <c r="O56" s="2"/>
      <c r="P56" s="458"/>
      <c r="Q56" s="2"/>
      <c r="R56" s="2"/>
      <c r="S56" s="2"/>
      <c r="T56" s="2"/>
      <c r="U56" s="2"/>
      <c r="V56" s="2"/>
      <c r="W56" s="2"/>
      <c r="AJ56" s="7"/>
      <c r="AK56" s="8"/>
      <c r="AL56" s="7"/>
      <c r="AM56" s="7"/>
      <c r="AN56" s="7"/>
    </row>
    <row r="57" spans="2:40" s="6" customFormat="1">
      <c r="B57" s="9"/>
      <c r="C57" s="9"/>
      <c r="D57" s="9"/>
      <c r="E57" s="9"/>
      <c r="F57" s="10"/>
      <c r="G57" s="9"/>
      <c r="H57" s="11"/>
      <c r="I57" s="9"/>
      <c r="J57" s="9"/>
      <c r="K57" s="9"/>
      <c r="L57" s="2"/>
      <c r="N57" s="2"/>
      <c r="O57" s="2"/>
      <c r="P57" s="458"/>
      <c r="Q57" s="2"/>
      <c r="R57" s="2"/>
      <c r="S57" s="2"/>
      <c r="T57" s="2"/>
      <c r="U57" s="2"/>
      <c r="V57" s="2"/>
      <c r="W57" s="2"/>
      <c r="AJ57" s="7"/>
      <c r="AK57" s="8"/>
      <c r="AL57" s="7"/>
      <c r="AM57" s="7"/>
      <c r="AN57" s="7"/>
    </row>
    <row r="58" spans="2:40" s="6" customFormat="1">
      <c r="B58" s="9"/>
      <c r="C58" s="9"/>
      <c r="D58" s="9"/>
      <c r="E58" s="9"/>
      <c r="F58" s="10"/>
      <c r="G58" s="9"/>
      <c r="H58" s="11"/>
      <c r="I58" s="9"/>
      <c r="J58" s="9"/>
      <c r="K58" s="9"/>
      <c r="L58" s="2"/>
      <c r="N58" s="2"/>
      <c r="O58" s="2"/>
      <c r="P58" s="458"/>
      <c r="Q58" s="2"/>
      <c r="R58" s="2"/>
      <c r="S58" s="2"/>
      <c r="T58" s="2"/>
      <c r="U58" s="2"/>
      <c r="V58" s="2"/>
      <c r="W58" s="2"/>
      <c r="AJ58" s="7"/>
      <c r="AK58" s="8"/>
      <c r="AL58" s="7"/>
      <c r="AM58" s="7"/>
      <c r="AN58" s="7"/>
    </row>
    <row r="59" spans="2:40" s="6" customFormat="1">
      <c r="B59" s="9"/>
      <c r="C59" s="9"/>
      <c r="D59" s="9"/>
      <c r="E59" s="9"/>
      <c r="F59" s="10"/>
      <c r="G59" s="9"/>
      <c r="H59" s="11"/>
      <c r="I59" s="9"/>
      <c r="J59" s="9"/>
      <c r="K59" s="9"/>
      <c r="L59" s="2"/>
      <c r="N59" s="2"/>
      <c r="O59" s="2"/>
      <c r="P59" s="458"/>
      <c r="Q59" s="2"/>
      <c r="R59" s="2"/>
      <c r="S59" s="2"/>
      <c r="T59" s="2"/>
      <c r="U59" s="2"/>
      <c r="V59" s="2"/>
      <c r="W59" s="2"/>
      <c r="AJ59" s="7"/>
      <c r="AK59" s="8"/>
      <c r="AL59" s="7"/>
      <c r="AM59" s="7"/>
      <c r="AN59" s="7"/>
    </row>
    <row r="60" spans="2:40" s="6" customFormat="1">
      <c r="B60" s="9"/>
      <c r="C60" s="9"/>
      <c r="D60" s="9"/>
      <c r="E60" s="9"/>
      <c r="F60" s="10"/>
      <c r="G60" s="9"/>
      <c r="H60" s="11"/>
      <c r="I60" s="9"/>
      <c r="J60" s="9"/>
      <c r="K60" s="9"/>
      <c r="L60" s="2"/>
      <c r="N60" s="2"/>
      <c r="O60" s="2"/>
      <c r="P60" s="458"/>
      <c r="Q60" s="2"/>
      <c r="R60" s="2"/>
      <c r="S60" s="2"/>
      <c r="T60" s="2"/>
      <c r="U60" s="2"/>
      <c r="V60" s="2"/>
      <c r="W60" s="2"/>
      <c r="AJ60" s="7"/>
      <c r="AK60" s="8"/>
      <c r="AL60" s="7"/>
      <c r="AM60" s="7"/>
      <c r="AN60" s="7"/>
    </row>
    <row r="61" spans="2:40" s="6" customFormat="1">
      <c r="B61" s="9"/>
      <c r="C61" s="9"/>
      <c r="D61" s="9"/>
      <c r="E61" s="9"/>
      <c r="F61" s="10"/>
      <c r="G61" s="9"/>
      <c r="H61" s="11"/>
      <c r="I61" s="9"/>
      <c r="J61" s="9"/>
      <c r="K61" s="9"/>
      <c r="L61" s="2"/>
      <c r="N61" s="2"/>
      <c r="O61" s="2"/>
      <c r="P61" s="458"/>
      <c r="Q61" s="2"/>
      <c r="R61" s="2"/>
      <c r="S61" s="2"/>
      <c r="T61" s="2"/>
      <c r="U61" s="2"/>
      <c r="V61" s="2"/>
      <c r="W61" s="2"/>
      <c r="AJ61" s="7"/>
      <c r="AK61" s="8"/>
      <c r="AL61" s="7"/>
      <c r="AM61" s="7"/>
      <c r="AN61" s="7"/>
    </row>
    <row r="62" spans="2:40" s="6" customFormat="1">
      <c r="B62" s="9"/>
      <c r="C62" s="9"/>
      <c r="D62" s="9"/>
      <c r="E62" s="9"/>
      <c r="F62" s="10"/>
      <c r="G62" s="9"/>
      <c r="H62" s="11"/>
      <c r="I62" s="9"/>
      <c r="J62" s="9"/>
      <c r="K62" s="9"/>
      <c r="L62" s="2"/>
      <c r="N62" s="2"/>
      <c r="O62" s="2"/>
      <c r="P62" s="458"/>
      <c r="Q62" s="2"/>
      <c r="R62" s="2"/>
      <c r="S62" s="2"/>
      <c r="T62" s="2"/>
      <c r="U62" s="2"/>
      <c r="V62" s="2"/>
      <c r="W62" s="2"/>
      <c r="AJ62" s="7"/>
      <c r="AK62" s="8"/>
      <c r="AL62" s="7"/>
      <c r="AM62" s="7"/>
      <c r="AN62" s="7"/>
    </row>
    <row r="63" spans="2:40" s="6" customFormat="1">
      <c r="B63" s="9"/>
      <c r="C63" s="9"/>
      <c r="D63" s="9"/>
      <c r="E63" s="9"/>
      <c r="F63" s="10"/>
      <c r="G63" s="9"/>
      <c r="H63" s="11"/>
      <c r="I63" s="9"/>
      <c r="J63" s="9"/>
      <c r="K63" s="9"/>
      <c r="L63" s="2"/>
      <c r="N63" s="2"/>
      <c r="O63" s="2"/>
      <c r="P63" s="458"/>
      <c r="Q63" s="2"/>
      <c r="R63" s="2"/>
      <c r="S63" s="2"/>
      <c r="T63" s="2"/>
      <c r="U63" s="2"/>
      <c r="V63" s="2"/>
      <c r="W63" s="2"/>
      <c r="AJ63" s="7"/>
      <c r="AK63" s="8"/>
      <c r="AL63" s="7"/>
      <c r="AM63" s="7"/>
      <c r="AN63" s="7"/>
    </row>
    <row r="64" spans="2:40" s="6" customFormat="1">
      <c r="B64" s="9"/>
      <c r="C64" s="9"/>
      <c r="D64" s="9"/>
      <c r="E64" s="9"/>
      <c r="F64" s="10"/>
      <c r="G64" s="9"/>
      <c r="H64" s="11"/>
      <c r="I64" s="9"/>
      <c r="J64" s="9"/>
      <c r="K64" s="9"/>
      <c r="L64" s="2"/>
      <c r="N64" s="2"/>
      <c r="O64" s="2"/>
      <c r="P64" s="458"/>
      <c r="Q64" s="2"/>
      <c r="R64" s="2"/>
      <c r="S64" s="2"/>
      <c r="T64" s="2"/>
      <c r="U64" s="2"/>
      <c r="V64" s="2"/>
      <c r="W64" s="2"/>
      <c r="AJ64" s="7"/>
      <c r="AK64" s="8"/>
      <c r="AL64" s="7"/>
      <c r="AM64" s="7"/>
      <c r="AN64" s="7"/>
    </row>
    <row r="65" spans="2:40" s="6" customFormat="1">
      <c r="B65" s="9"/>
      <c r="C65" s="9"/>
      <c r="D65" s="9"/>
      <c r="E65" s="9"/>
      <c r="F65" s="10"/>
      <c r="G65" s="9"/>
      <c r="H65" s="11"/>
      <c r="I65" s="9"/>
      <c r="J65" s="9"/>
      <c r="K65" s="9"/>
      <c r="L65" s="2"/>
      <c r="N65" s="2"/>
      <c r="O65" s="2"/>
      <c r="P65" s="458"/>
      <c r="Q65" s="2"/>
      <c r="R65" s="2"/>
      <c r="S65" s="2"/>
      <c r="T65" s="2"/>
      <c r="U65" s="2"/>
      <c r="V65" s="2"/>
      <c r="W65" s="2"/>
      <c r="AJ65" s="7"/>
      <c r="AK65" s="8"/>
      <c r="AL65" s="7"/>
      <c r="AM65" s="7"/>
      <c r="AN65" s="7"/>
    </row>
    <row r="66" spans="2:40" s="6" customFormat="1">
      <c r="B66" s="9"/>
      <c r="C66" s="9"/>
      <c r="D66" s="9"/>
      <c r="E66" s="9"/>
      <c r="F66" s="10"/>
      <c r="G66" s="9"/>
      <c r="H66" s="11"/>
      <c r="I66" s="9"/>
      <c r="J66" s="9"/>
      <c r="K66" s="9"/>
      <c r="L66" s="2"/>
      <c r="N66" s="2"/>
      <c r="O66" s="2"/>
      <c r="P66" s="458"/>
      <c r="Q66" s="2"/>
      <c r="R66" s="2"/>
      <c r="S66" s="2"/>
      <c r="T66" s="2"/>
      <c r="U66" s="2"/>
      <c r="V66" s="2"/>
      <c r="W66" s="2"/>
      <c r="AJ66" s="7"/>
      <c r="AK66" s="8"/>
      <c r="AL66" s="7"/>
      <c r="AM66" s="7"/>
      <c r="AN66" s="7"/>
    </row>
    <row r="67" spans="2:40" s="6" customFormat="1">
      <c r="B67" s="9"/>
      <c r="C67" s="9"/>
      <c r="D67" s="9"/>
      <c r="E67" s="9"/>
      <c r="F67" s="10"/>
      <c r="G67" s="9"/>
      <c r="H67" s="11"/>
      <c r="I67" s="9"/>
      <c r="J67" s="9"/>
      <c r="K67" s="9"/>
      <c r="L67" s="2"/>
      <c r="N67" s="2"/>
      <c r="O67" s="2"/>
      <c r="P67" s="458"/>
      <c r="Q67" s="2"/>
      <c r="R67" s="2"/>
      <c r="S67" s="2"/>
      <c r="T67" s="2"/>
      <c r="U67" s="2"/>
      <c r="V67" s="2"/>
      <c r="W67" s="2"/>
      <c r="AJ67" s="7"/>
      <c r="AK67" s="8"/>
      <c r="AL67" s="7"/>
      <c r="AM67" s="7"/>
      <c r="AN67" s="7"/>
    </row>
    <row r="68" spans="2:40" s="6" customFormat="1">
      <c r="B68" s="9"/>
      <c r="C68" s="9"/>
      <c r="D68" s="9"/>
      <c r="E68" s="9"/>
      <c r="F68" s="10"/>
      <c r="G68" s="9"/>
      <c r="H68" s="11"/>
      <c r="I68" s="9"/>
      <c r="J68" s="9"/>
      <c r="K68" s="9"/>
      <c r="L68" s="2"/>
      <c r="N68" s="2"/>
      <c r="O68" s="2"/>
      <c r="P68" s="458"/>
      <c r="Q68" s="2"/>
      <c r="R68" s="2"/>
      <c r="S68" s="2"/>
      <c r="T68" s="2"/>
      <c r="U68" s="2"/>
      <c r="V68" s="2"/>
      <c r="W68" s="2"/>
      <c r="AJ68" s="7"/>
      <c r="AK68" s="8"/>
      <c r="AL68" s="7"/>
      <c r="AM68" s="7"/>
      <c r="AN68" s="7"/>
    </row>
    <row r="69" spans="2:40" s="6" customFormat="1">
      <c r="B69" s="9"/>
      <c r="C69" s="9"/>
      <c r="D69" s="9"/>
      <c r="E69" s="9"/>
      <c r="F69" s="10"/>
      <c r="G69" s="9"/>
      <c r="H69" s="11"/>
      <c r="I69" s="9"/>
      <c r="J69" s="9"/>
      <c r="K69" s="9"/>
      <c r="L69" s="2"/>
      <c r="N69" s="2"/>
      <c r="O69" s="2"/>
      <c r="P69" s="458"/>
      <c r="Q69" s="2"/>
      <c r="R69" s="2"/>
      <c r="S69" s="2"/>
      <c r="T69" s="2"/>
      <c r="U69" s="2"/>
      <c r="V69" s="2"/>
      <c r="W69" s="2"/>
      <c r="AJ69" s="7"/>
      <c r="AK69" s="8"/>
      <c r="AL69" s="7"/>
      <c r="AM69" s="7"/>
      <c r="AN69" s="7"/>
    </row>
    <row r="70" spans="2:40" s="6" customFormat="1">
      <c r="B70" s="9"/>
      <c r="C70" s="9"/>
      <c r="D70" s="9"/>
      <c r="E70" s="9"/>
      <c r="F70" s="10"/>
      <c r="G70" s="9"/>
      <c r="H70" s="11"/>
      <c r="I70" s="9"/>
      <c r="J70" s="9"/>
      <c r="K70" s="9"/>
      <c r="L70" s="2"/>
      <c r="N70" s="2"/>
      <c r="O70" s="2"/>
      <c r="P70" s="458"/>
      <c r="Q70" s="2"/>
      <c r="R70" s="2"/>
      <c r="S70" s="2"/>
      <c r="T70" s="2"/>
      <c r="U70" s="2"/>
      <c r="V70" s="2"/>
      <c r="W70" s="2"/>
      <c r="AJ70" s="7"/>
      <c r="AK70" s="8"/>
      <c r="AL70" s="7"/>
      <c r="AM70" s="7"/>
      <c r="AN70" s="7"/>
    </row>
    <row r="71" spans="2:40" s="6" customFormat="1">
      <c r="B71" s="9"/>
      <c r="C71" s="9"/>
      <c r="D71" s="9"/>
      <c r="E71" s="9"/>
      <c r="F71" s="10"/>
      <c r="G71" s="9"/>
      <c r="H71" s="11"/>
      <c r="I71" s="9"/>
      <c r="J71" s="9"/>
      <c r="K71" s="9"/>
      <c r="L71" s="2"/>
      <c r="N71" s="2"/>
      <c r="O71" s="2"/>
      <c r="P71" s="458"/>
      <c r="Q71" s="2"/>
      <c r="R71" s="2"/>
      <c r="S71" s="2"/>
      <c r="T71" s="2"/>
      <c r="U71" s="2"/>
      <c r="V71" s="2"/>
      <c r="W71" s="2"/>
      <c r="AJ71" s="7"/>
      <c r="AK71" s="8"/>
      <c r="AL71" s="7"/>
      <c r="AM71" s="7"/>
      <c r="AN71" s="7"/>
    </row>
    <row r="72" spans="2:40" s="6" customFormat="1">
      <c r="B72" s="9"/>
      <c r="C72" s="9"/>
      <c r="D72" s="9"/>
      <c r="E72" s="9"/>
      <c r="F72" s="10"/>
      <c r="G72" s="9"/>
      <c r="H72" s="11"/>
      <c r="I72" s="9"/>
      <c r="J72" s="9"/>
      <c r="K72" s="9"/>
      <c r="L72" s="2"/>
      <c r="N72" s="2"/>
      <c r="O72" s="2"/>
      <c r="P72" s="458"/>
      <c r="Q72" s="2"/>
      <c r="R72" s="2"/>
      <c r="S72" s="2"/>
      <c r="T72" s="2"/>
      <c r="U72" s="2"/>
      <c r="V72" s="2"/>
      <c r="W72" s="2"/>
      <c r="AJ72" s="7"/>
      <c r="AK72" s="8"/>
      <c r="AL72" s="7"/>
      <c r="AM72" s="7"/>
      <c r="AN72" s="7"/>
    </row>
    <row r="73" spans="2:40" s="6" customFormat="1">
      <c r="B73" s="9"/>
      <c r="C73" s="9"/>
      <c r="D73" s="9"/>
      <c r="E73" s="9"/>
      <c r="F73" s="10"/>
      <c r="G73" s="9"/>
      <c r="H73" s="11"/>
      <c r="I73" s="9"/>
      <c r="J73" s="9"/>
      <c r="K73" s="9"/>
      <c r="L73" s="2"/>
      <c r="N73" s="2"/>
      <c r="O73" s="2"/>
      <c r="P73" s="458"/>
      <c r="Q73" s="2"/>
      <c r="R73" s="2"/>
      <c r="S73" s="2"/>
      <c r="T73" s="2"/>
      <c r="U73" s="2"/>
      <c r="V73" s="2"/>
      <c r="W73" s="2"/>
      <c r="AJ73" s="7"/>
      <c r="AK73" s="8"/>
      <c r="AL73" s="7"/>
      <c r="AM73" s="7"/>
      <c r="AN73" s="7"/>
    </row>
    <row r="74" spans="2:40" s="6" customFormat="1">
      <c r="B74" s="9"/>
      <c r="C74" s="9"/>
      <c r="D74" s="9"/>
      <c r="E74" s="9"/>
      <c r="F74" s="10"/>
      <c r="G74" s="9"/>
      <c r="H74" s="11"/>
      <c r="I74" s="9"/>
      <c r="J74" s="9"/>
      <c r="K74" s="9"/>
      <c r="L74" s="2"/>
      <c r="N74" s="2"/>
      <c r="O74" s="2"/>
      <c r="P74" s="458"/>
      <c r="Q74" s="2"/>
      <c r="R74" s="2"/>
      <c r="S74" s="2"/>
      <c r="T74" s="2"/>
      <c r="U74" s="2"/>
      <c r="V74" s="2"/>
      <c r="W74" s="2"/>
      <c r="AJ74" s="7"/>
      <c r="AK74" s="8"/>
      <c r="AL74" s="7"/>
      <c r="AM74" s="7"/>
      <c r="AN74" s="7"/>
    </row>
    <row r="75" spans="2:40" s="6" customFormat="1">
      <c r="B75" s="9"/>
      <c r="C75" s="9"/>
      <c r="D75" s="9"/>
      <c r="E75" s="9"/>
      <c r="F75" s="10"/>
      <c r="G75" s="9"/>
      <c r="H75" s="11"/>
      <c r="I75" s="9"/>
      <c r="J75" s="9"/>
      <c r="K75" s="9"/>
      <c r="L75" s="2"/>
      <c r="N75" s="2"/>
      <c r="O75" s="2"/>
      <c r="P75" s="458"/>
      <c r="Q75" s="2"/>
      <c r="R75" s="2"/>
      <c r="S75" s="2"/>
      <c r="T75" s="2"/>
      <c r="U75" s="2"/>
      <c r="V75" s="2"/>
      <c r="W75" s="2"/>
      <c r="AJ75" s="7"/>
      <c r="AK75" s="8"/>
      <c r="AL75" s="7"/>
      <c r="AM75" s="7"/>
      <c r="AN75" s="7"/>
    </row>
    <row r="76" spans="2:40" s="6" customFormat="1">
      <c r="B76" s="9"/>
      <c r="C76" s="9"/>
      <c r="D76" s="9"/>
      <c r="E76" s="9"/>
      <c r="F76" s="10"/>
      <c r="G76" s="9"/>
      <c r="H76" s="11"/>
      <c r="I76" s="9"/>
      <c r="J76" s="9"/>
      <c r="K76" s="9"/>
      <c r="L76" s="2"/>
      <c r="N76" s="2"/>
      <c r="O76" s="2"/>
      <c r="P76" s="458"/>
      <c r="Q76" s="2"/>
      <c r="R76" s="2"/>
      <c r="S76" s="2"/>
      <c r="T76" s="2"/>
      <c r="U76" s="2"/>
      <c r="V76" s="2"/>
      <c r="W76" s="2"/>
      <c r="AJ76" s="7"/>
      <c r="AK76" s="8"/>
      <c r="AL76" s="7"/>
      <c r="AM76" s="7"/>
      <c r="AN76" s="7"/>
    </row>
    <row r="77" spans="2:40" s="6" customFormat="1">
      <c r="B77" s="9"/>
      <c r="C77" s="9"/>
      <c r="D77" s="9"/>
      <c r="E77" s="9"/>
      <c r="F77" s="10"/>
      <c r="G77" s="9"/>
      <c r="H77" s="11"/>
      <c r="I77" s="9"/>
      <c r="J77" s="9"/>
      <c r="K77" s="9"/>
      <c r="L77" s="2"/>
      <c r="N77" s="2"/>
      <c r="O77" s="2"/>
      <c r="P77" s="458"/>
      <c r="Q77" s="2"/>
      <c r="R77" s="459"/>
      <c r="S77" s="2"/>
      <c r="T77" s="2"/>
      <c r="U77" s="2"/>
      <c r="V77" s="2"/>
      <c r="W77" s="459"/>
      <c r="AJ77" s="7"/>
      <c r="AK77" s="8"/>
      <c r="AL77" s="7"/>
      <c r="AM77" s="7"/>
      <c r="AN77" s="7"/>
    </row>
    <row r="78" spans="2:40" s="6" customFormat="1">
      <c r="B78" s="9"/>
      <c r="C78" s="9"/>
      <c r="D78" s="9"/>
      <c r="E78" s="9"/>
      <c r="F78" s="10"/>
      <c r="G78" s="9"/>
      <c r="H78" s="11"/>
      <c r="I78" s="9"/>
      <c r="J78" s="9"/>
      <c r="K78" s="9"/>
      <c r="L78" s="2"/>
      <c r="N78" s="2"/>
      <c r="O78" s="2"/>
      <c r="P78" s="458"/>
      <c r="Q78" s="2"/>
      <c r="R78" s="2"/>
      <c r="S78" s="2"/>
      <c r="T78" s="2"/>
      <c r="U78" s="2"/>
      <c r="V78" s="2"/>
      <c r="W78" s="2"/>
      <c r="AJ78" s="7"/>
      <c r="AK78" s="8"/>
      <c r="AL78" s="7"/>
      <c r="AM78" s="7"/>
      <c r="AN78" s="7"/>
    </row>
    <row r="79" spans="2:40" s="6" customFormat="1">
      <c r="B79" s="9"/>
      <c r="C79" s="9"/>
      <c r="D79" s="9"/>
      <c r="E79" s="9"/>
      <c r="F79" s="10"/>
      <c r="G79" s="9"/>
      <c r="H79" s="11"/>
      <c r="I79" s="9"/>
      <c r="J79" s="9"/>
      <c r="K79" s="9"/>
      <c r="L79" s="2"/>
      <c r="N79" s="2"/>
      <c r="O79" s="2"/>
      <c r="P79" s="458"/>
      <c r="Q79" s="2"/>
      <c r="R79" s="2"/>
      <c r="S79" s="2"/>
      <c r="T79" s="2"/>
      <c r="U79" s="458"/>
      <c r="V79" s="2"/>
      <c r="W79" s="2"/>
      <c r="AJ79" s="7"/>
      <c r="AK79" s="8"/>
      <c r="AL79" s="7"/>
      <c r="AM79" s="7"/>
      <c r="AN79" s="7"/>
    </row>
    <row r="80" spans="2:40" s="6" customFormat="1">
      <c r="B80" s="9"/>
      <c r="C80" s="9"/>
      <c r="D80" s="9"/>
      <c r="E80" s="9"/>
      <c r="F80" s="10"/>
      <c r="G80" s="9"/>
      <c r="H80" s="11"/>
      <c r="I80" s="9"/>
      <c r="J80" s="9"/>
      <c r="K80" s="9"/>
      <c r="L80" s="2"/>
      <c r="N80" s="2"/>
      <c r="O80" s="41"/>
      <c r="P80" s="102"/>
      <c r="Q80" s="102"/>
      <c r="R80" s="102"/>
      <c r="S80" s="2"/>
      <c r="T80" s="41"/>
      <c r="U80" s="102"/>
      <c r="V80" s="102"/>
      <c r="W80" s="102"/>
      <c r="AJ80" s="7"/>
      <c r="AK80" s="8"/>
      <c r="AL80" s="7"/>
      <c r="AM80" s="7"/>
      <c r="AN80" s="7"/>
    </row>
    <row r="81" spans="2:40" s="6" customFormat="1">
      <c r="B81" s="9"/>
      <c r="C81" s="9"/>
      <c r="D81" s="9"/>
      <c r="E81" s="9"/>
      <c r="F81" s="10"/>
      <c r="G81" s="9"/>
      <c r="H81" s="11"/>
      <c r="I81" s="9"/>
      <c r="J81" s="9"/>
      <c r="K81" s="9"/>
      <c r="L81" s="2"/>
      <c r="N81" s="2"/>
      <c r="O81" s="41"/>
      <c r="P81" s="102"/>
      <c r="Q81" s="102"/>
      <c r="R81" s="102"/>
      <c r="S81" s="2"/>
      <c r="T81" s="41"/>
      <c r="U81" s="102"/>
      <c r="V81" s="102"/>
      <c r="W81" s="102"/>
      <c r="AJ81" s="7"/>
      <c r="AK81" s="8"/>
      <c r="AL81" s="7"/>
      <c r="AM81" s="7"/>
      <c r="AN81" s="7"/>
    </row>
    <row r="82" spans="2:40" s="6" customFormat="1">
      <c r="B82" s="9"/>
      <c r="C82" s="9"/>
      <c r="D82" s="9"/>
      <c r="E82" s="9"/>
      <c r="F82" s="10"/>
      <c r="G82" s="9"/>
      <c r="H82" s="11"/>
      <c r="I82" s="9"/>
      <c r="J82" s="9"/>
      <c r="K82" s="9"/>
      <c r="L82" s="2"/>
      <c r="N82" s="2"/>
      <c r="O82" s="2"/>
      <c r="P82" s="460"/>
      <c r="Q82" s="460"/>
      <c r="R82" s="460"/>
      <c r="S82" s="461"/>
      <c r="T82" s="461"/>
      <c r="U82" s="460"/>
      <c r="V82" s="460"/>
      <c r="W82" s="460"/>
      <c r="AJ82" s="7"/>
      <c r="AK82" s="8"/>
      <c r="AL82" s="7"/>
      <c r="AM82" s="7"/>
      <c r="AN82" s="7"/>
    </row>
    <row r="83" spans="2:40"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2:40">
      <c r="N84" s="2"/>
      <c r="O84" s="2"/>
      <c r="P84" s="2"/>
      <c r="Q84" s="459"/>
      <c r="R84" s="2"/>
      <c r="S84" s="2"/>
      <c r="T84" s="2"/>
      <c r="U84" s="2"/>
      <c r="V84" s="459"/>
      <c r="W84" s="2"/>
    </row>
    <row r="85" spans="2:40">
      <c r="N85" s="2"/>
      <c r="O85" s="2"/>
      <c r="P85" s="462"/>
      <c r="Q85" s="462"/>
      <c r="R85" s="2"/>
      <c r="S85" s="2"/>
      <c r="T85" s="2"/>
      <c r="U85" s="2"/>
      <c r="V85" s="462"/>
      <c r="W85" s="2"/>
    </row>
    <row r="86" spans="2:40">
      <c r="N86" s="2"/>
      <c r="O86" s="2"/>
      <c r="P86" s="458"/>
      <c r="Q86" s="458"/>
      <c r="R86" s="2"/>
      <c r="S86" s="2"/>
      <c r="T86" s="2"/>
      <c r="U86" s="2"/>
      <c r="V86" s="458"/>
      <c r="W86" s="2"/>
    </row>
    <row r="87" spans="2:40">
      <c r="N87" s="2"/>
      <c r="O87" s="2"/>
      <c r="P87" s="102"/>
      <c r="Q87" s="102"/>
      <c r="R87" s="463"/>
      <c r="S87" s="2"/>
      <c r="T87" s="2"/>
      <c r="U87" s="2"/>
      <c r="V87" s="102"/>
      <c r="W87" s="463"/>
    </row>
    <row r="88" spans="2:40">
      <c r="N88" s="2"/>
      <c r="O88" s="2"/>
      <c r="P88" s="102"/>
      <c r="Q88" s="102"/>
      <c r="R88" s="463"/>
      <c r="S88" s="2"/>
      <c r="T88" s="2"/>
      <c r="U88" s="2"/>
      <c r="V88" s="102"/>
      <c r="W88" s="463"/>
    </row>
    <row r="89" spans="2:40">
      <c r="N89" s="2"/>
      <c r="O89" s="2"/>
      <c r="P89" s="460"/>
      <c r="Q89" s="460"/>
      <c r="R89" s="463"/>
      <c r="S89" s="2"/>
      <c r="T89" s="2"/>
      <c r="U89" s="2"/>
      <c r="V89" s="460"/>
      <c r="W89" s="463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27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9061-06F2-472B-8F7A-740AFCA5E462}">
  <sheetPr>
    <tabColor theme="7" tint="0.39997558519241921"/>
  </sheetPr>
  <dimension ref="A1:AN48"/>
  <sheetViews>
    <sheetView showGridLines="0" topLeftCell="B1" zoomScale="30" zoomScaleNormal="30" zoomScaleSheetLayoutView="30" zoomScalePageLayoutView="30" workbookViewId="0">
      <selection activeCell="G11" sqref="G11:G12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278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21700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9"/>
      <c r="D7" s="29"/>
      <c r="E7" s="30">
        <f>G13/100</f>
        <v>0.21551428571428569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2.7264285714285714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21700</v>
      </c>
    </row>
    <row r="9" spans="2:14" ht="59.15" customHeight="1" thickBot="1">
      <c r="B9" s="35" t="s">
        <v>213</v>
      </c>
      <c r="C9" s="188"/>
      <c r="D9" s="42"/>
      <c r="E9" s="43">
        <f>I13</f>
        <v>12.650802068142649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250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0.35714285714285715</v>
      </c>
      <c r="F11" s="56">
        <f>N9*N6</f>
        <v>7750</v>
      </c>
      <c r="G11" s="58">
        <v>21.5</v>
      </c>
      <c r="H11" s="58">
        <v>2.63</v>
      </c>
      <c r="I11" s="59">
        <f>(H11/G11)*100</f>
        <v>12.232558139534882</v>
      </c>
      <c r="J11" s="60">
        <f>H11*F11</f>
        <v>20382.5</v>
      </c>
      <c r="K11" s="12"/>
      <c r="L11" s="61"/>
      <c r="M11" s="184" t="s">
        <v>221</v>
      </c>
      <c r="N11" s="183">
        <v>2.8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0.64285714285714279</v>
      </c>
      <c r="F12" s="66">
        <f>N8-F11</f>
        <v>13950</v>
      </c>
      <c r="G12" s="67">
        <v>21.58</v>
      </c>
      <c r="H12" s="68">
        <v>2.78</v>
      </c>
      <c r="I12" s="69">
        <f>(H12/G12)*100</f>
        <v>12.882298424467098</v>
      </c>
      <c r="J12" s="70">
        <f>H12*F12</f>
        <v>38781</v>
      </c>
      <c r="K12" s="12"/>
      <c r="L12" s="61"/>
      <c r="M12" s="181" t="s">
        <v>222</v>
      </c>
      <c r="N12" s="181">
        <v>2.95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21700</v>
      </c>
      <c r="G13" s="76">
        <f>SUMPRODUCT($E$11:$E$12,G11:G12)</f>
        <v>21.55142857142857</v>
      </c>
      <c r="H13" s="76">
        <f>SUMPRODUCT($E$11:$E$12,H11:H12)</f>
        <v>2.7264285714285714</v>
      </c>
      <c r="I13" s="77">
        <f>(H13/G13)*100</f>
        <v>12.650802068142649</v>
      </c>
      <c r="J13" s="78">
        <f>SUM(J11:J12)</f>
        <v>59163.5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434</v>
      </c>
      <c r="G16" s="99">
        <v>0.12</v>
      </c>
      <c r="H16" s="676">
        <f>G16*F16*1000</f>
        <v>52080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1323.7</v>
      </c>
      <c r="G17" s="99">
        <v>0.03</v>
      </c>
      <c r="H17" s="659">
        <f>G17*F17*1000</f>
        <v>39711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4340</v>
      </c>
      <c r="G18" s="108">
        <v>0.13400000000000001</v>
      </c>
      <c r="H18" s="665">
        <f>G18*F18*1000</f>
        <v>581560.00000000012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H23:I23"/>
    <mergeCell ref="E26:G26"/>
    <mergeCell ref="H26:I26"/>
    <mergeCell ref="B18:D18"/>
    <mergeCell ref="H18:J18"/>
    <mergeCell ref="B19:F19"/>
    <mergeCell ref="H19:J19"/>
    <mergeCell ref="C22:D22"/>
    <mergeCell ref="E22:G22"/>
    <mergeCell ref="H22:I22"/>
    <mergeCell ref="H15:J15"/>
    <mergeCell ref="B16:D16"/>
    <mergeCell ref="H16:J16"/>
    <mergeCell ref="B17:D17"/>
    <mergeCell ref="H17:J17"/>
    <mergeCell ref="B10:D10"/>
    <mergeCell ref="B11:D11"/>
    <mergeCell ref="B12:D12"/>
    <mergeCell ref="B13:D13"/>
    <mergeCell ref="B15:D15"/>
    <mergeCell ref="B1:J1"/>
    <mergeCell ref="B3:J3"/>
    <mergeCell ref="B4:B5"/>
    <mergeCell ref="F4:J5"/>
    <mergeCell ref="F6:J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CB3D-9389-4CBA-8EB4-B99D4BB35FD1}">
  <sheetPr>
    <tabColor rgb="FFFF99FF"/>
  </sheetPr>
  <dimension ref="A1:AN48"/>
  <sheetViews>
    <sheetView showGridLines="0" topLeftCell="B1" zoomScale="30" zoomScaleNormal="30" zoomScaleSheetLayoutView="30" zoomScalePageLayoutView="30" workbookViewId="0">
      <selection activeCell="M16" sqref="M16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278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21700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9"/>
      <c r="D7" s="29"/>
      <c r="E7" s="30">
        <f>G13/100</f>
        <v>0.21551428571428569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3.0049999999999999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21700</v>
      </c>
    </row>
    <row r="9" spans="2:14" ht="59.15" customHeight="1" thickBot="1">
      <c r="B9" s="35" t="s">
        <v>213</v>
      </c>
      <c r="C9" s="188"/>
      <c r="D9" s="42"/>
      <c r="E9" s="43">
        <f>I13</f>
        <v>13.943391223651066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250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0.35714285714285715</v>
      </c>
      <c r="F11" s="56">
        <f>N9*N6</f>
        <v>7750</v>
      </c>
      <c r="G11" s="58">
        <v>21.5</v>
      </c>
      <c r="H11" s="58">
        <f>2.63+0.15</f>
        <v>2.78</v>
      </c>
      <c r="I11" s="59">
        <f>(H11/G11)*100</f>
        <v>12.930232558139535</v>
      </c>
      <c r="J11" s="60">
        <f>H11*F11</f>
        <v>21545</v>
      </c>
      <c r="K11" s="12"/>
      <c r="L11" s="61"/>
      <c r="M11" s="184" t="s">
        <v>221</v>
      </c>
      <c r="N11" s="183">
        <v>2.95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0.64285714285714279</v>
      </c>
      <c r="F12" s="66">
        <f>N8-F11</f>
        <v>13950</v>
      </c>
      <c r="G12" s="67">
        <v>21.58</v>
      </c>
      <c r="H12" s="68">
        <f>2.78+0.35</f>
        <v>3.13</v>
      </c>
      <c r="I12" s="69">
        <f>(H12/G12)*100</f>
        <v>14.504170528266913</v>
      </c>
      <c r="J12" s="70">
        <f>H12*F12</f>
        <v>43663.5</v>
      </c>
      <c r="K12" s="12"/>
      <c r="L12" s="61"/>
      <c r="M12" s="181" t="s">
        <v>222</v>
      </c>
      <c r="N12" s="181">
        <v>3.3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21700</v>
      </c>
      <c r="G13" s="76">
        <f>SUMPRODUCT($E$11:$E$12,G11:G12)</f>
        <v>21.55142857142857</v>
      </c>
      <c r="H13" s="76">
        <f>SUMPRODUCT($E$11:$E$12,H11:H12)</f>
        <v>3.0049999999999999</v>
      </c>
      <c r="I13" s="77">
        <f>(H13/G13)*100</f>
        <v>13.943391223651066</v>
      </c>
      <c r="J13" s="78">
        <f>SUM(J11:J12)</f>
        <v>65208.5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434</v>
      </c>
      <c r="G16" s="99">
        <v>0.12</v>
      </c>
      <c r="H16" s="676">
        <f>G16*F16*1000</f>
        <v>52080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1323.7</v>
      </c>
      <c r="G17" s="99">
        <v>0.03</v>
      </c>
      <c r="H17" s="659">
        <f>G17*F17*1000</f>
        <v>39711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4340</v>
      </c>
      <c r="G18" s="108">
        <v>0.13400000000000001</v>
      </c>
      <c r="H18" s="665">
        <f>G18*F18*1000</f>
        <v>581560.00000000012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721-7128-478D-9140-B33D1F200506}">
  <sheetPr>
    <tabColor rgb="FF92D050"/>
  </sheetPr>
  <dimension ref="A1:AN48"/>
  <sheetViews>
    <sheetView showGridLines="0" topLeftCell="D2" zoomScale="30" zoomScaleNormal="30" zoomScaleSheetLayoutView="30" zoomScalePageLayoutView="30" workbookViewId="0">
      <selection activeCell="G11" sqref="G11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278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204</v>
      </c>
      <c r="D5" s="18" t="s">
        <v>279</v>
      </c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>
        <v>21700</v>
      </c>
      <c r="D6" s="23">
        <v>21700</v>
      </c>
      <c r="E6" s="192">
        <f>F13</f>
        <v>15500</v>
      </c>
      <c r="F6" s="724" t="s">
        <v>280</v>
      </c>
      <c r="G6" s="725"/>
      <c r="H6" s="725"/>
      <c r="I6" s="725"/>
      <c r="J6" s="726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9">
        <v>0.2155</v>
      </c>
      <c r="D7" s="29">
        <v>0.21551428571428569</v>
      </c>
      <c r="E7" s="30">
        <f>G13/100</f>
        <v>0.20879999999999999</v>
      </c>
      <c r="F7" s="727"/>
      <c r="G7" s="728"/>
      <c r="H7" s="728"/>
      <c r="I7" s="728"/>
      <c r="J7" s="729"/>
      <c r="K7" s="12"/>
      <c r="L7" s="34"/>
      <c r="M7" s="26" t="s">
        <v>268</v>
      </c>
      <c r="N7" s="27">
        <v>500</v>
      </c>
    </row>
    <row r="8" spans="2:14" ht="59.15" customHeight="1">
      <c r="B8" s="35" t="s">
        <v>211</v>
      </c>
      <c r="C8" s="37">
        <v>2.1799999999999997</v>
      </c>
      <c r="D8" s="37">
        <v>3.0049999999999999</v>
      </c>
      <c r="E8" s="38">
        <f>H13</f>
        <v>3.4079999999999999</v>
      </c>
      <c r="F8" s="727"/>
      <c r="G8" s="728"/>
      <c r="H8" s="728"/>
      <c r="I8" s="728"/>
      <c r="J8" s="729"/>
      <c r="K8" s="12"/>
      <c r="L8" s="34"/>
      <c r="M8" s="26" t="s">
        <v>269</v>
      </c>
      <c r="N8" s="27">
        <f>N6*N7</f>
        <v>15500</v>
      </c>
    </row>
    <row r="9" spans="2:14" ht="59.15" customHeight="1" thickBot="1">
      <c r="B9" s="35" t="s">
        <v>213</v>
      </c>
      <c r="C9" s="188">
        <v>10.116009280742459</v>
      </c>
      <c r="D9" s="42">
        <v>13.943391223651066</v>
      </c>
      <c r="E9" s="43">
        <f>I13</f>
        <v>16.321839080459771</v>
      </c>
      <c r="F9" s="730"/>
      <c r="G9" s="731"/>
      <c r="H9" s="731"/>
      <c r="I9" s="731"/>
      <c r="J9" s="732"/>
      <c r="K9" s="12"/>
      <c r="L9" s="34"/>
      <c r="M9" s="39" t="s">
        <v>212</v>
      </c>
      <c r="N9" s="40">
        <v>60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0.12</v>
      </c>
      <c r="F11" s="56">
        <f>N9*N6</f>
        <v>1860</v>
      </c>
      <c r="G11" s="58">
        <v>20</v>
      </c>
      <c r="H11" s="58">
        <v>3.1</v>
      </c>
      <c r="I11" s="59">
        <f>(H11/G11)*100</f>
        <v>15.5</v>
      </c>
      <c r="J11" s="60">
        <f>H11*F11</f>
        <v>5766</v>
      </c>
      <c r="K11" s="12"/>
      <c r="L11" s="61"/>
      <c r="M11" s="184" t="s">
        <v>221</v>
      </c>
      <c r="N11" s="183">
        <v>3.35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0.88</v>
      </c>
      <c r="F12" s="66">
        <f>N8-F11</f>
        <v>13640</v>
      </c>
      <c r="G12" s="67">
        <v>21</v>
      </c>
      <c r="H12" s="68">
        <v>3.45</v>
      </c>
      <c r="I12" s="69">
        <f>(H12/G12)*100</f>
        <v>16.428571428571427</v>
      </c>
      <c r="J12" s="70">
        <f>H12*F12</f>
        <v>47058</v>
      </c>
      <c r="K12" s="12"/>
      <c r="L12" s="61"/>
      <c r="M12" s="181" t="s">
        <v>222</v>
      </c>
      <c r="N12" s="181">
        <v>3.65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15500</v>
      </c>
      <c r="G13" s="76">
        <f>SUMPRODUCT($E$11:$E$12,G11:G12)</f>
        <v>20.88</v>
      </c>
      <c r="H13" s="76">
        <f>SUMPRODUCT($E$11:$E$12,H11:H12)</f>
        <v>3.4079999999999999</v>
      </c>
      <c r="I13" s="77">
        <f>(H13/G13)*100</f>
        <v>16.321839080459771</v>
      </c>
      <c r="J13" s="78">
        <f>SUM(J11:J12)</f>
        <v>52824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419"/>
      <c r="F16" s="420"/>
      <c r="G16" s="99">
        <v>0.12</v>
      </c>
      <c r="H16" s="700">
        <f>G16*F16*1000</f>
        <v>0</v>
      </c>
      <c r="I16" s="701"/>
      <c r="J16" s="702"/>
      <c r="K16" s="12"/>
      <c r="L16" s="100"/>
      <c r="M16" s="101"/>
      <c r="N16" s="102">
        <f>I13*3%</f>
        <v>0.48965517241379314</v>
      </c>
    </row>
    <row r="17" spans="1:14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>
        <f>G17*F17*1000</f>
        <v>0</v>
      </c>
      <c r="I17" s="717"/>
      <c r="J17" s="718"/>
      <c r="N17" s="521">
        <f>I13+N16</f>
        <v>16.811494252873565</v>
      </c>
    </row>
    <row r="18" spans="1:14" s="64" customFormat="1" ht="58.5" customHeight="1">
      <c r="B18" s="662" t="s">
        <v>115</v>
      </c>
      <c r="C18" s="663"/>
      <c r="D18" s="664"/>
      <c r="E18" s="422"/>
      <c r="F18" s="423"/>
      <c r="G18" s="108">
        <v>0.13400000000000001</v>
      </c>
      <c r="H18" s="719">
        <f>G18*F18*1000</f>
        <v>0</v>
      </c>
      <c r="I18" s="720"/>
      <c r="J18" s="721"/>
    </row>
    <row r="19" spans="1:14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4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4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4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4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4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4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4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4" ht="25" customHeight="1"/>
    <row r="28" spans="1:14" ht="25" customHeight="1"/>
    <row r="29" spans="1:14" ht="25" customHeight="1"/>
    <row r="30" spans="1:14" ht="25" customHeight="1"/>
    <row r="31" spans="1:14" ht="25" customHeight="1"/>
    <row r="32" spans="1:14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B16:D16"/>
    <mergeCell ref="H16:J16"/>
    <mergeCell ref="B1:J1"/>
    <mergeCell ref="B3:J3"/>
    <mergeCell ref="B4:B5"/>
    <mergeCell ref="F4:J5"/>
    <mergeCell ref="B10:D10"/>
    <mergeCell ref="B11:D11"/>
    <mergeCell ref="B12:D12"/>
    <mergeCell ref="B13:D13"/>
    <mergeCell ref="B15:D15"/>
    <mergeCell ref="H15:J15"/>
    <mergeCell ref="F6:J9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01E6-2F2C-4C35-AFA6-71B528CFC702}">
  <sheetPr>
    <tabColor theme="7" tint="0.39997558519241921"/>
  </sheetPr>
  <dimension ref="A1:AN48"/>
  <sheetViews>
    <sheetView showGridLines="0" topLeftCell="B3" zoomScale="30" zoomScaleNormal="30" zoomScaleSheetLayoutView="30" zoomScalePageLayoutView="30" workbookViewId="0">
      <selection activeCell="N15" sqref="N15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281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21000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30</v>
      </c>
    </row>
    <row r="7" spans="2:14" ht="59.15" customHeight="1">
      <c r="B7" s="21" t="s">
        <v>209</v>
      </c>
      <c r="C7" s="29"/>
      <c r="D7" s="29"/>
      <c r="E7" s="30">
        <f>G13/100</f>
        <v>0.21496428571428569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2.7549999999999999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21000</v>
      </c>
    </row>
    <row r="9" spans="2:14" ht="59.15" customHeight="1" thickBot="1">
      <c r="B9" s="35" t="s">
        <v>213</v>
      </c>
      <c r="C9" s="188"/>
      <c r="D9" s="42"/>
      <c r="E9" s="43">
        <f>I13</f>
        <v>12.816082405715235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250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0.35714285714285715</v>
      </c>
      <c r="F11" s="56">
        <f>N9*N6</f>
        <v>7500</v>
      </c>
      <c r="G11" s="58">
        <v>21.4</v>
      </c>
      <c r="H11" s="58">
        <v>2.62</v>
      </c>
      <c r="I11" s="59">
        <f>(H11/G11)*100</f>
        <v>12.242990654205608</v>
      </c>
      <c r="J11" s="60">
        <f>H11*F11</f>
        <v>19650</v>
      </c>
      <c r="K11" s="12"/>
      <c r="L11" s="61"/>
      <c r="M11" s="184" t="s">
        <v>221</v>
      </c>
      <c r="N11" s="183">
        <v>2.8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0.64285714285714279</v>
      </c>
      <c r="F12" s="66">
        <f>N8-F11</f>
        <v>13500</v>
      </c>
      <c r="G12" s="67">
        <v>21.55</v>
      </c>
      <c r="H12" s="68">
        <v>2.83</v>
      </c>
      <c r="I12" s="69">
        <f>(H12/G12)*100</f>
        <v>13.132250580046403</v>
      </c>
      <c r="J12" s="70">
        <f>H12*F12</f>
        <v>38205</v>
      </c>
      <c r="K12" s="12"/>
      <c r="L12" s="61"/>
      <c r="M12" s="181" t="s">
        <v>222</v>
      </c>
      <c r="N12" s="181">
        <v>3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21000</v>
      </c>
      <c r="G13" s="76">
        <f>SUMPRODUCT($E$11:$E$12,G11:G12)</f>
        <v>21.49642857142857</v>
      </c>
      <c r="H13" s="76">
        <f>SUMPRODUCT($E$11:$E$12,H11:H12)</f>
        <v>2.7549999999999999</v>
      </c>
      <c r="I13" s="77">
        <f>(H13/G13)*100</f>
        <v>12.816082405715235</v>
      </c>
      <c r="J13" s="78">
        <f>SUM(J11:J12)</f>
        <v>57855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420</v>
      </c>
      <c r="G16" s="99">
        <v>0.12</v>
      </c>
      <c r="H16" s="676">
        <f>G16*F16*1000</f>
        <v>50400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1281</v>
      </c>
      <c r="G17" s="99">
        <v>0.03</v>
      </c>
      <c r="H17" s="659">
        <f>G17*F17*1000</f>
        <v>38430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4200</v>
      </c>
      <c r="G18" s="108">
        <v>0.13400000000000001</v>
      </c>
      <c r="H18" s="665">
        <f>G18*F18*1000</f>
        <v>562800.00000000012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H23:I23"/>
    <mergeCell ref="E26:G26"/>
    <mergeCell ref="H26:I26"/>
    <mergeCell ref="B18:D18"/>
    <mergeCell ref="H18:J18"/>
    <mergeCell ref="B19:F19"/>
    <mergeCell ref="H19:J19"/>
    <mergeCell ref="C22:D22"/>
    <mergeCell ref="E22:G22"/>
    <mergeCell ref="H22:I22"/>
    <mergeCell ref="H15:J15"/>
    <mergeCell ref="B16:D16"/>
    <mergeCell ref="H16:J16"/>
    <mergeCell ref="B17:D17"/>
    <mergeCell ref="H17:J17"/>
    <mergeCell ref="B10:D10"/>
    <mergeCell ref="B11:D11"/>
    <mergeCell ref="B12:D12"/>
    <mergeCell ref="B13:D13"/>
    <mergeCell ref="B15:D15"/>
    <mergeCell ref="B1:J1"/>
    <mergeCell ref="B3:J3"/>
    <mergeCell ref="B4:B5"/>
    <mergeCell ref="F4:J5"/>
    <mergeCell ref="F6:J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A43C-AA98-4710-87C0-F6223A631A84}">
  <sheetPr>
    <tabColor rgb="FFFF99FF"/>
  </sheetPr>
  <dimension ref="A1:AN48"/>
  <sheetViews>
    <sheetView showGridLines="0" topLeftCell="B2" zoomScale="30" zoomScaleNormal="30" zoomScaleSheetLayoutView="30" zoomScalePageLayoutView="30" workbookViewId="0">
      <selection activeCell="I13" sqref="I13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281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21000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30</v>
      </c>
    </row>
    <row r="7" spans="2:14" ht="59.15" customHeight="1">
      <c r="B7" s="21" t="s">
        <v>209</v>
      </c>
      <c r="C7" s="29"/>
      <c r="D7" s="29"/>
      <c r="E7" s="30">
        <f>G13/100</f>
        <v>0.21496428571428569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3.0014285714285713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21000</v>
      </c>
    </row>
    <row r="9" spans="2:14" ht="59.15" customHeight="1" thickBot="1">
      <c r="B9" s="35" t="s">
        <v>213</v>
      </c>
      <c r="C9" s="188"/>
      <c r="D9" s="42"/>
      <c r="E9" s="43">
        <f>I13</f>
        <v>13.962452234590463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250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0.35714285714285715</v>
      </c>
      <c r="F11" s="56">
        <f>N9*N6</f>
        <v>7500</v>
      </c>
      <c r="G11" s="58">
        <v>21.4</v>
      </c>
      <c r="H11" s="58">
        <f>2.62+0.15</f>
        <v>2.77</v>
      </c>
      <c r="I11" s="59">
        <f>(H11/G11)*100</f>
        <v>12.94392523364486</v>
      </c>
      <c r="J11" s="60">
        <f>H11*F11</f>
        <v>20775</v>
      </c>
      <c r="K11" s="12"/>
      <c r="L11" s="61"/>
      <c r="M11" s="184" t="s">
        <v>221</v>
      </c>
      <c r="N11" s="183">
        <v>2.95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0.64285714285714279</v>
      </c>
      <c r="F12" s="66">
        <f>N8-F11</f>
        <v>13500</v>
      </c>
      <c r="G12" s="67">
        <v>21.55</v>
      </c>
      <c r="H12" s="68">
        <f>2.83+0.3</f>
        <v>3.13</v>
      </c>
      <c r="I12" s="69">
        <f>(H12/G12)*100</f>
        <v>14.524361948955915</v>
      </c>
      <c r="J12" s="70">
        <f>H12*F12</f>
        <v>42255</v>
      </c>
      <c r="K12" s="12"/>
      <c r="L12" s="61"/>
      <c r="M12" s="181" t="s">
        <v>222</v>
      </c>
      <c r="N12" s="181">
        <v>3.3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21000</v>
      </c>
      <c r="G13" s="76">
        <f>SUMPRODUCT($E$11:$E$12,G11:G12)</f>
        <v>21.49642857142857</v>
      </c>
      <c r="H13" s="76">
        <f>SUMPRODUCT($E$11:$E$12,H11:H12)</f>
        <v>3.0014285714285713</v>
      </c>
      <c r="I13" s="77">
        <f>(H13/G13)*100</f>
        <v>13.962452234590463</v>
      </c>
      <c r="J13" s="78">
        <f>SUM(J11:J12)</f>
        <v>63030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420</v>
      </c>
      <c r="G16" s="99">
        <v>0.12</v>
      </c>
      <c r="H16" s="676">
        <f>G16*F16*1000</f>
        <v>50400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1281</v>
      </c>
      <c r="G17" s="99">
        <v>0.03</v>
      </c>
      <c r="H17" s="659">
        <f>G17*F17*1000</f>
        <v>38430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4200</v>
      </c>
      <c r="G18" s="108">
        <v>0.13400000000000001</v>
      </c>
      <c r="H18" s="665">
        <f>G18*F18*1000</f>
        <v>562800.00000000012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F83C-B483-486C-B285-EB305F7D57EF}">
  <sheetPr>
    <tabColor rgb="FF92D050"/>
  </sheetPr>
  <dimension ref="A1:AN48"/>
  <sheetViews>
    <sheetView showGridLines="0" topLeftCell="B1" zoomScale="30" zoomScaleNormal="30" zoomScaleSheetLayoutView="30" zoomScalePageLayoutView="30" workbookViewId="0">
      <selection activeCell="U4" sqref="U4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282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204</v>
      </c>
      <c r="D5" s="18" t="s">
        <v>279</v>
      </c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>
        <v>21700</v>
      </c>
      <c r="D6" s="23">
        <v>21700</v>
      </c>
      <c r="E6" s="192">
        <f>F13</f>
        <v>15500</v>
      </c>
      <c r="F6" s="724" t="s">
        <v>280</v>
      </c>
      <c r="G6" s="725"/>
      <c r="H6" s="725"/>
      <c r="I6" s="725"/>
      <c r="J6" s="726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9">
        <v>0.2155</v>
      </c>
      <c r="D7" s="29">
        <v>0.21551428571428569</v>
      </c>
      <c r="E7" s="30">
        <f>G13/100</f>
        <v>0.19440000000000002</v>
      </c>
      <c r="F7" s="727"/>
      <c r="G7" s="728"/>
      <c r="H7" s="728"/>
      <c r="I7" s="728"/>
      <c r="J7" s="729"/>
      <c r="K7" s="12"/>
      <c r="L7" s="34"/>
      <c r="M7" s="26" t="s">
        <v>268</v>
      </c>
      <c r="N7" s="27">
        <v>500</v>
      </c>
    </row>
    <row r="8" spans="2:14" ht="59.15" customHeight="1">
      <c r="B8" s="35" t="s">
        <v>211</v>
      </c>
      <c r="C8" s="37">
        <v>2.1799999999999997</v>
      </c>
      <c r="D8" s="37">
        <v>3.0049999999999999</v>
      </c>
      <c r="E8" s="38">
        <f>H13</f>
        <v>3.3316000000000003</v>
      </c>
      <c r="F8" s="727"/>
      <c r="G8" s="728"/>
      <c r="H8" s="728"/>
      <c r="I8" s="728"/>
      <c r="J8" s="729"/>
      <c r="K8" s="12"/>
      <c r="L8" s="34"/>
      <c r="M8" s="26" t="s">
        <v>269</v>
      </c>
      <c r="N8" s="27">
        <f>N6*N7</f>
        <v>15500</v>
      </c>
    </row>
    <row r="9" spans="2:14" ht="59.15" customHeight="1" thickBot="1">
      <c r="B9" s="35" t="s">
        <v>213</v>
      </c>
      <c r="C9" s="188">
        <v>10.116009280742459</v>
      </c>
      <c r="D9" s="42">
        <v>13.943391223651066</v>
      </c>
      <c r="E9" s="43">
        <f>I13</f>
        <v>17.137860082304528</v>
      </c>
      <c r="F9" s="730"/>
      <c r="G9" s="731"/>
      <c r="H9" s="731"/>
      <c r="I9" s="731"/>
      <c r="J9" s="732"/>
      <c r="K9" s="12"/>
      <c r="L9" s="34"/>
      <c r="M9" s="39" t="s">
        <v>212</v>
      </c>
      <c r="N9" s="40">
        <v>60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0.12</v>
      </c>
      <c r="F11" s="56">
        <f>N9*N6</f>
        <v>1860</v>
      </c>
      <c r="G11" s="58">
        <v>19</v>
      </c>
      <c r="H11" s="58">
        <v>3.05</v>
      </c>
      <c r="I11" s="59">
        <f>(H11/G11)*100</f>
        <v>16.05263157894737</v>
      </c>
      <c r="J11" s="60">
        <f>H11*F11</f>
        <v>5673</v>
      </c>
      <c r="K11" s="12"/>
      <c r="L11" s="61"/>
      <c r="M11" s="184" t="s">
        <v>221</v>
      </c>
      <c r="N11" s="183">
        <v>3.35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0.88</v>
      </c>
      <c r="F12" s="66">
        <f>N8-F11</f>
        <v>13640</v>
      </c>
      <c r="G12" s="67">
        <v>19.5</v>
      </c>
      <c r="H12" s="68">
        <v>3.37</v>
      </c>
      <c r="I12" s="69">
        <f>(H12/G12)*100</f>
        <v>17.282051282051285</v>
      </c>
      <c r="J12" s="70">
        <f>H12*F12</f>
        <v>45966.8</v>
      </c>
      <c r="K12" s="12"/>
      <c r="L12" s="61"/>
      <c r="M12" s="181" t="s">
        <v>222</v>
      </c>
      <c r="N12" s="181">
        <v>3.65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15500</v>
      </c>
      <c r="G13" s="76">
        <f>SUMPRODUCT($E$11:$E$12,G11:G12)</f>
        <v>19.440000000000001</v>
      </c>
      <c r="H13" s="76">
        <f>SUMPRODUCT($E$11:$E$12,H11:H12)</f>
        <v>3.3316000000000003</v>
      </c>
      <c r="I13" s="77">
        <f>(H13/G13)*100</f>
        <v>17.137860082304528</v>
      </c>
      <c r="J13" s="78">
        <f>SUM(J11:J12)</f>
        <v>51639.8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419"/>
      <c r="F16" s="420"/>
      <c r="G16" s="99">
        <v>0.12</v>
      </c>
      <c r="H16" s="700">
        <f>G16*F16*1000</f>
        <v>0</v>
      </c>
      <c r="I16" s="701"/>
      <c r="J16" s="702"/>
      <c r="K16" s="12"/>
      <c r="L16" s="100"/>
      <c r="M16" s="101"/>
      <c r="N16" s="102"/>
    </row>
    <row r="17" spans="1:14" s="64" customFormat="1" ht="58.5" customHeight="1">
      <c r="B17" s="656" t="s">
        <v>229</v>
      </c>
      <c r="C17" s="657"/>
      <c r="D17" s="658"/>
      <c r="E17" s="419"/>
      <c r="F17" s="421"/>
      <c r="G17" s="99">
        <v>0.03</v>
      </c>
      <c r="H17" s="716">
        <f>G17*F17*1000</f>
        <v>0</v>
      </c>
      <c r="I17" s="717"/>
      <c r="J17" s="718"/>
      <c r="N17" s="521"/>
    </row>
    <row r="18" spans="1:14" s="64" customFormat="1" ht="58.5" customHeight="1">
      <c r="B18" s="662" t="s">
        <v>115</v>
      </c>
      <c r="C18" s="663"/>
      <c r="D18" s="664"/>
      <c r="E18" s="422"/>
      <c r="F18" s="423"/>
      <c r="G18" s="108">
        <v>0.13400000000000001</v>
      </c>
      <c r="H18" s="719">
        <f>G18*F18*1000</f>
        <v>0</v>
      </c>
      <c r="I18" s="720"/>
      <c r="J18" s="721"/>
    </row>
    <row r="19" spans="1:14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4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4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4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4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4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4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4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4" ht="25" customHeight="1"/>
    <row r="28" spans="1:14" ht="25" customHeight="1"/>
    <row r="29" spans="1:14" ht="25" customHeight="1"/>
    <row r="30" spans="1:14" ht="25" customHeight="1"/>
    <row r="31" spans="1:14" ht="25" customHeight="1"/>
    <row r="32" spans="1:14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B16:D16"/>
    <mergeCell ref="H16:J16"/>
    <mergeCell ref="B1:J1"/>
    <mergeCell ref="B3:J3"/>
    <mergeCell ref="B4:B5"/>
    <mergeCell ref="F4:J5"/>
    <mergeCell ref="F6:J9"/>
    <mergeCell ref="B10:D10"/>
    <mergeCell ref="B11:D11"/>
    <mergeCell ref="B12:D12"/>
    <mergeCell ref="B13:D13"/>
    <mergeCell ref="B15:D15"/>
    <mergeCell ref="H15:J15"/>
    <mergeCell ref="B17:D17"/>
    <mergeCell ref="H17:J17"/>
    <mergeCell ref="B18:D18"/>
    <mergeCell ref="H18:J18"/>
    <mergeCell ref="B19:F19"/>
    <mergeCell ref="H19:J19"/>
    <mergeCell ref="C22:D22"/>
    <mergeCell ref="E22:G22"/>
    <mergeCell ref="H22:I22"/>
    <mergeCell ref="H23:I23"/>
    <mergeCell ref="E26:G26"/>
    <mergeCell ref="H26:I2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71FE-02A4-4B5B-9654-D2B4F22F24AD}">
  <sheetPr>
    <tabColor theme="7" tint="0.39997558519241921"/>
  </sheetPr>
  <dimension ref="A1:AN48"/>
  <sheetViews>
    <sheetView showGridLines="0" zoomScale="30" zoomScaleNormal="30" zoomScaleSheetLayoutView="30" zoomScalePageLayoutView="30" workbookViewId="0">
      <selection activeCell="R11" sqref="R11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283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21700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9"/>
      <c r="D7" s="29"/>
      <c r="E7" s="30">
        <f>G13/100</f>
        <v>0.21994999999999998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2.7142857142857144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21700</v>
      </c>
    </row>
    <row r="9" spans="2:14" ht="59.15" customHeight="1" thickBot="1">
      <c r="B9" s="35" t="s">
        <v>213</v>
      </c>
      <c r="C9" s="188"/>
      <c r="D9" s="42"/>
      <c r="E9" s="43">
        <f>I13</f>
        <v>12.340466989250807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300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0.42857142857142855</v>
      </c>
      <c r="F11" s="56">
        <f>N9*N6</f>
        <v>9300</v>
      </c>
      <c r="G11" s="58">
        <v>22.055</v>
      </c>
      <c r="H11" s="58">
        <v>2.6</v>
      </c>
      <c r="I11" s="59">
        <f>(H11/G11)*100</f>
        <v>11.788710043074135</v>
      </c>
      <c r="J11" s="60">
        <f>H11*F11</f>
        <v>24180</v>
      </c>
      <c r="K11" s="12"/>
      <c r="L11" s="61"/>
      <c r="M11" s="184" t="s">
        <v>221</v>
      </c>
      <c r="N11" s="183">
        <v>2.75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0.5714285714285714</v>
      </c>
      <c r="F12" s="66">
        <f>N8-F11</f>
        <v>12400</v>
      </c>
      <c r="G12" s="67">
        <v>21.95</v>
      </c>
      <c r="H12" s="68">
        <v>2.8</v>
      </c>
      <c r="I12" s="69">
        <f>(H12/G12)*100</f>
        <v>12.756264236902048</v>
      </c>
      <c r="J12" s="70">
        <f>H12*F12</f>
        <v>34720</v>
      </c>
      <c r="K12" s="12"/>
      <c r="L12" s="61"/>
      <c r="M12" s="181" t="s">
        <v>222</v>
      </c>
      <c r="N12" s="181">
        <v>2.95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21700</v>
      </c>
      <c r="G13" s="76">
        <f>SUMPRODUCT($E$11:$E$12,G11:G12)</f>
        <v>21.994999999999997</v>
      </c>
      <c r="H13" s="76">
        <f>SUMPRODUCT($E$11:$E$12,H11:H12)</f>
        <v>2.7142857142857144</v>
      </c>
      <c r="I13" s="77">
        <f>(H13/G13)*100</f>
        <v>12.340466989250807</v>
      </c>
      <c r="J13" s="78">
        <f>SUM(J11:J12)</f>
        <v>58900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434</v>
      </c>
      <c r="G16" s="99">
        <v>0.12</v>
      </c>
      <c r="H16" s="676">
        <f>G16*F16*1000</f>
        <v>52080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1323.7</v>
      </c>
      <c r="G17" s="99">
        <v>0.03</v>
      </c>
      <c r="H17" s="659">
        <f>G17*F17*1000</f>
        <v>39711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4340</v>
      </c>
      <c r="G18" s="108">
        <v>0.13400000000000001</v>
      </c>
      <c r="H18" s="665">
        <f>G18*F18*1000</f>
        <v>581560.00000000012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H23:I23"/>
    <mergeCell ref="E26:G26"/>
    <mergeCell ref="H26:I26"/>
    <mergeCell ref="B18:D18"/>
    <mergeCell ref="H18:J18"/>
    <mergeCell ref="B19:F19"/>
    <mergeCell ref="H19:J19"/>
    <mergeCell ref="C22:D22"/>
    <mergeCell ref="E22:G22"/>
    <mergeCell ref="H22:I22"/>
    <mergeCell ref="H15:J15"/>
    <mergeCell ref="B16:D16"/>
    <mergeCell ref="H16:J16"/>
    <mergeCell ref="B17:D17"/>
    <mergeCell ref="H17:J17"/>
    <mergeCell ref="B10:D10"/>
    <mergeCell ref="B11:D11"/>
    <mergeCell ref="B12:D12"/>
    <mergeCell ref="B13:D13"/>
    <mergeCell ref="B15:D15"/>
    <mergeCell ref="B1:J1"/>
    <mergeCell ref="B3:J3"/>
    <mergeCell ref="B4:B5"/>
    <mergeCell ref="F4:J5"/>
    <mergeCell ref="F6:J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F7F7-ACCF-4B6F-83FB-02EE017D112D}">
  <sheetPr>
    <tabColor rgb="FFFF99FF"/>
  </sheetPr>
  <dimension ref="A1:AN48"/>
  <sheetViews>
    <sheetView showGridLines="0" topLeftCell="A2" zoomScale="30" zoomScaleNormal="30" zoomScaleSheetLayoutView="30" zoomScalePageLayoutView="30" workbookViewId="0">
      <selection activeCell="H13" sqref="H13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283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21700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9"/>
      <c r="D7" s="29"/>
      <c r="E7" s="30">
        <f>G13/100</f>
        <v>0.21994999999999998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2.9785714285714282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21700</v>
      </c>
    </row>
    <row r="9" spans="2:14" ht="59.15" customHeight="1" thickBot="1">
      <c r="B9" s="35" t="s">
        <v>213</v>
      </c>
      <c r="C9" s="188"/>
      <c r="D9" s="42"/>
      <c r="E9" s="43">
        <f>I13</f>
        <v>13.542038775046278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300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0.42857142857142855</v>
      </c>
      <c r="F11" s="56">
        <f>N9*N6</f>
        <v>9300</v>
      </c>
      <c r="G11" s="58">
        <v>22.055</v>
      </c>
      <c r="H11" s="58">
        <f>2.6+0.15</f>
        <v>2.75</v>
      </c>
      <c r="I11" s="59">
        <f>(H11/G11)*100</f>
        <v>12.468827930174564</v>
      </c>
      <c r="J11" s="60">
        <f>H11*F11</f>
        <v>25575</v>
      </c>
      <c r="K11" s="12"/>
      <c r="L11" s="61"/>
      <c r="M11" s="184" t="s">
        <v>221</v>
      </c>
      <c r="N11" s="183">
        <v>2.9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0.5714285714285714</v>
      </c>
      <c r="F12" s="66">
        <f>N8-F11</f>
        <v>12400</v>
      </c>
      <c r="G12" s="67">
        <v>21.95</v>
      </c>
      <c r="H12" s="68">
        <f>2.8+0.3+0.05</f>
        <v>3.1499999999999995</v>
      </c>
      <c r="I12" s="69">
        <f>(H12/G12)*100</f>
        <v>14.350797266514803</v>
      </c>
      <c r="J12" s="70">
        <f>H12*F12</f>
        <v>39059.999999999993</v>
      </c>
      <c r="K12" s="12"/>
      <c r="L12" s="61"/>
      <c r="M12" s="181" t="s">
        <v>222</v>
      </c>
      <c r="N12" s="181">
        <v>3.3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21700</v>
      </c>
      <c r="G13" s="76">
        <f>SUMPRODUCT($E$11:$E$12,G11:G12)</f>
        <v>21.994999999999997</v>
      </c>
      <c r="H13" s="76">
        <f>SUMPRODUCT($E$11:$E$12,H11:H12)</f>
        <v>2.9785714285714282</v>
      </c>
      <c r="I13" s="77">
        <f>(H13/G13)*100</f>
        <v>13.542038775046278</v>
      </c>
      <c r="J13" s="78">
        <f>SUM(J11:J12)</f>
        <v>64634.999999999993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434</v>
      </c>
      <c r="G16" s="99">
        <v>0.12</v>
      </c>
      <c r="H16" s="676">
        <f>G16*F16*1000</f>
        <v>52080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1323.7</v>
      </c>
      <c r="G17" s="99">
        <v>0.03</v>
      </c>
      <c r="H17" s="659">
        <f>G17*F17*1000</f>
        <v>39711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4340</v>
      </c>
      <c r="G18" s="108">
        <v>0.13400000000000001</v>
      </c>
      <c r="H18" s="665">
        <f>G18*F18*1000</f>
        <v>581560.00000000012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8B00-6B2B-41B4-AF89-2E02090D6579}">
  <sheetPr>
    <tabColor theme="7" tint="0.39997558519241921"/>
  </sheetPr>
  <dimension ref="A1:AN48"/>
  <sheetViews>
    <sheetView showGridLines="0" topLeftCell="C2" zoomScale="30" zoomScaleNormal="30" zoomScaleSheetLayoutView="30" zoomScalePageLayoutView="30" workbookViewId="0">
      <selection activeCell="N12" sqref="N12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284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21700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9"/>
      <c r="D7" s="29"/>
      <c r="E7" s="30">
        <f>G13/100</f>
        <v>0.23499999999999999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2.794285714285714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21700</v>
      </c>
    </row>
    <row r="9" spans="2:14" ht="59.15" customHeight="1" thickBot="1">
      <c r="B9" s="35" t="s">
        <v>213</v>
      </c>
      <c r="C9" s="188"/>
      <c r="D9" s="42"/>
      <c r="E9" s="43">
        <f>I13</f>
        <v>11.890577507598783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300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0.42857142857142855</v>
      </c>
      <c r="F11" s="56">
        <f>N9*N6</f>
        <v>9300</v>
      </c>
      <c r="G11" s="58">
        <v>23.5</v>
      </c>
      <c r="H11" s="58">
        <v>2.68</v>
      </c>
      <c r="I11" s="59">
        <f>(H11/G11)*100</f>
        <v>11.404255319148938</v>
      </c>
      <c r="J11" s="60">
        <f>H11*F11</f>
        <v>24924</v>
      </c>
      <c r="K11" s="12"/>
      <c r="L11" s="61"/>
      <c r="M11" s="184" t="s">
        <v>221</v>
      </c>
      <c r="N11" s="183">
        <v>2.75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0.5714285714285714</v>
      </c>
      <c r="F12" s="66">
        <f>N8-F11</f>
        <v>12400</v>
      </c>
      <c r="G12" s="67">
        <v>23.5</v>
      </c>
      <c r="H12" s="68">
        <v>2.88</v>
      </c>
      <c r="I12" s="69">
        <f>(H12/G12)*100</f>
        <v>12.25531914893617</v>
      </c>
      <c r="J12" s="70">
        <f>H12*F12</f>
        <v>35712</v>
      </c>
      <c r="K12" s="12"/>
      <c r="L12" s="61"/>
      <c r="M12" s="181" t="s">
        <v>222</v>
      </c>
      <c r="N12" s="181">
        <v>2.95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21700</v>
      </c>
      <c r="G13" s="76">
        <f>SUMPRODUCT($E$11:$E$12,G11:G12)</f>
        <v>23.5</v>
      </c>
      <c r="H13" s="76">
        <f>SUMPRODUCT($E$11:$E$12,H11:H12)</f>
        <v>2.794285714285714</v>
      </c>
      <c r="I13" s="77">
        <f>(H13/G13)*100</f>
        <v>11.890577507598783</v>
      </c>
      <c r="J13" s="78">
        <f>SUM(J11:J12)</f>
        <v>60636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434</v>
      </c>
      <c r="G16" s="99">
        <v>0.12</v>
      </c>
      <c r="H16" s="676">
        <f>G16*F16*1000</f>
        <v>52080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1323.7</v>
      </c>
      <c r="G17" s="99">
        <v>0.03</v>
      </c>
      <c r="H17" s="659">
        <f>G17*F17*1000</f>
        <v>39711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4340</v>
      </c>
      <c r="G18" s="108">
        <v>0.13400000000000001</v>
      </c>
      <c r="H18" s="665">
        <f>G18*F18*1000</f>
        <v>581560.00000000012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H23:I23"/>
    <mergeCell ref="E26:G26"/>
    <mergeCell ref="H26:I26"/>
    <mergeCell ref="B18:D18"/>
    <mergeCell ref="H18:J18"/>
    <mergeCell ref="B19:F19"/>
    <mergeCell ref="H19:J19"/>
    <mergeCell ref="C22:D22"/>
    <mergeCell ref="E22:G22"/>
    <mergeCell ref="H22:I22"/>
    <mergeCell ref="H15:J15"/>
    <mergeCell ref="B16:D16"/>
    <mergeCell ref="H16:J16"/>
    <mergeCell ref="B17:D17"/>
    <mergeCell ref="H17:J17"/>
    <mergeCell ref="B10:D10"/>
    <mergeCell ref="B11:D11"/>
    <mergeCell ref="B12:D12"/>
    <mergeCell ref="B13:D13"/>
    <mergeCell ref="B15:D15"/>
    <mergeCell ref="B1:J1"/>
    <mergeCell ref="B3:J3"/>
    <mergeCell ref="B4:B5"/>
    <mergeCell ref="F4:J5"/>
    <mergeCell ref="F6:J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9D21-4CA0-4752-9E71-048FB015880E}">
  <sheetPr>
    <tabColor rgb="FFFF99FF"/>
  </sheetPr>
  <dimension ref="A1:AN48"/>
  <sheetViews>
    <sheetView showGridLines="0" topLeftCell="C2" zoomScale="30" zoomScaleNormal="30" zoomScaleSheetLayoutView="30" zoomScalePageLayoutView="30" workbookViewId="0">
      <selection activeCell="H13" sqref="H13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284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21700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9"/>
      <c r="D7" s="29"/>
      <c r="E7" s="30">
        <f>G13/100</f>
        <v>0.23499999999999999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3.0085714285714285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21700</v>
      </c>
    </row>
    <row r="9" spans="2:14" ht="59.15" customHeight="1" thickBot="1">
      <c r="B9" s="35" t="s">
        <v>213</v>
      </c>
      <c r="C9" s="188"/>
      <c r="D9" s="42"/>
      <c r="E9" s="43">
        <f>I13</f>
        <v>12.80243161094225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300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0.42857142857142855</v>
      </c>
      <c r="F11" s="56">
        <f>N9*N6</f>
        <v>9300</v>
      </c>
      <c r="G11" s="58">
        <v>23.5</v>
      </c>
      <c r="H11" s="58">
        <f>2.68+0.1</f>
        <v>2.7800000000000002</v>
      </c>
      <c r="I11" s="59">
        <f>(H11/G11)*100</f>
        <v>11.829787234042556</v>
      </c>
      <c r="J11" s="60">
        <f>H11*F11</f>
        <v>25854.000000000004</v>
      </c>
      <c r="K11" s="12"/>
      <c r="L11" s="61"/>
      <c r="M11" s="184" t="s">
        <v>221</v>
      </c>
      <c r="N11" s="183">
        <v>2.85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0.5714285714285714</v>
      </c>
      <c r="F12" s="66">
        <f>N8-F11</f>
        <v>12400</v>
      </c>
      <c r="G12" s="67">
        <v>23.5</v>
      </c>
      <c r="H12" s="68">
        <f>2.88+0.25+0.05</f>
        <v>3.1799999999999997</v>
      </c>
      <c r="I12" s="69">
        <f>(H12/G12)*100</f>
        <v>13.531914893617019</v>
      </c>
      <c r="J12" s="70">
        <f>H12*F12</f>
        <v>39432</v>
      </c>
      <c r="K12" s="12"/>
      <c r="L12" s="61"/>
      <c r="M12" s="181" t="s">
        <v>222</v>
      </c>
      <c r="N12" s="181">
        <v>3.25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21700</v>
      </c>
      <c r="G13" s="76">
        <f>SUMPRODUCT($E$11:$E$12,G11:G12)</f>
        <v>23.5</v>
      </c>
      <c r="H13" s="76">
        <f>SUMPRODUCT($E$11:$E$12,H11:H12)</f>
        <v>3.0085714285714285</v>
      </c>
      <c r="I13" s="77">
        <f>(H13/G13)*100</f>
        <v>12.80243161094225</v>
      </c>
      <c r="J13" s="78">
        <f>SUM(J11:J12)</f>
        <v>65286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434</v>
      </c>
      <c r="G16" s="99">
        <v>0.12</v>
      </c>
      <c r="H16" s="676">
        <f>G16*F16*1000</f>
        <v>52080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1323.7</v>
      </c>
      <c r="G17" s="99">
        <v>0.03</v>
      </c>
      <c r="H17" s="659">
        <f>G17*F17*1000</f>
        <v>39711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4340</v>
      </c>
      <c r="G18" s="108">
        <v>0.13400000000000001</v>
      </c>
      <c r="H18" s="665">
        <f>G18*F18*1000</f>
        <v>581560.00000000012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55E6-9C31-48E1-AC54-0F8D89C20AC0}">
  <sheetPr>
    <tabColor theme="7" tint="0.39997558519241921"/>
  </sheetPr>
  <dimension ref="A1:AN48"/>
  <sheetViews>
    <sheetView showGridLines="0" topLeftCell="B7" zoomScale="30" zoomScaleNormal="30" zoomScaleSheetLayoutView="30" zoomScalePageLayoutView="30" workbookViewId="0">
      <selection activeCell="G13" sqref="G13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285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21000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30</v>
      </c>
    </row>
    <row r="7" spans="2:14" ht="59.15" customHeight="1">
      <c r="B7" s="21" t="s">
        <v>209</v>
      </c>
      <c r="C7" s="29"/>
      <c r="D7" s="29"/>
      <c r="E7" s="30">
        <f>G13/100</f>
        <v>0.24404285714285712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2.8342857142857141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21000</v>
      </c>
    </row>
    <row r="9" spans="2:14" ht="59.15" customHeight="1" thickBot="1">
      <c r="B9" s="35" t="s">
        <v>213</v>
      </c>
      <c r="C9" s="188"/>
      <c r="D9" s="42"/>
      <c r="E9" s="43">
        <f>I13</f>
        <v>11.613885148978516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300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0.42857142857142855</v>
      </c>
      <c r="F11" s="56">
        <f>N9*N6</f>
        <v>9000</v>
      </c>
      <c r="G11" s="58">
        <v>24.45</v>
      </c>
      <c r="H11" s="58">
        <v>2.72</v>
      </c>
      <c r="I11" s="59">
        <f>(H11/G11)*100</f>
        <v>11.12474437627812</v>
      </c>
      <c r="J11" s="60">
        <f>H11*F11</f>
        <v>24480</v>
      </c>
      <c r="K11" s="12"/>
      <c r="L11" s="61"/>
      <c r="M11" s="184" t="s">
        <v>221</v>
      </c>
      <c r="N11" s="183">
        <v>2.75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0.5714285714285714</v>
      </c>
      <c r="F12" s="66">
        <f>N8-F11</f>
        <v>12000</v>
      </c>
      <c r="G12" s="67">
        <v>24.37</v>
      </c>
      <c r="H12" s="68">
        <v>2.92</v>
      </c>
      <c r="I12" s="69">
        <f>(H12/G12)*100</f>
        <v>11.981945014361919</v>
      </c>
      <c r="J12" s="70">
        <f>H12*F12</f>
        <v>35040</v>
      </c>
      <c r="K12" s="12"/>
      <c r="L12" s="61"/>
      <c r="M12" s="181" t="s">
        <v>222</v>
      </c>
      <c r="N12" s="181">
        <v>2.95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21000</v>
      </c>
      <c r="G13" s="76">
        <f>SUMPRODUCT($E$11:$E$12,G11:G12)</f>
        <v>24.404285714285713</v>
      </c>
      <c r="H13" s="76">
        <f>SUMPRODUCT($E$11:$E$12,H11:H12)</f>
        <v>2.8342857142857141</v>
      </c>
      <c r="I13" s="77">
        <f>(H13/G13)*100</f>
        <v>11.613885148978516</v>
      </c>
      <c r="J13" s="78">
        <f>SUM(J11:J12)</f>
        <v>59520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420</v>
      </c>
      <c r="G16" s="99">
        <v>0.12</v>
      </c>
      <c r="H16" s="676">
        <f>G16*F16*1000</f>
        <v>50400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1281</v>
      </c>
      <c r="G17" s="99">
        <v>0.03</v>
      </c>
      <c r="H17" s="659">
        <f>G17*F17*1000</f>
        <v>38430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4200</v>
      </c>
      <c r="G18" s="108">
        <v>0.13400000000000001</v>
      </c>
      <c r="H18" s="665">
        <f>G18*F18*1000</f>
        <v>562800.00000000012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H23:I23"/>
    <mergeCell ref="E26:G26"/>
    <mergeCell ref="H26:I26"/>
    <mergeCell ref="B18:D18"/>
    <mergeCell ref="H18:J18"/>
    <mergeCell ref="B19:F19"/>
    <mergeCell ref="H19:J19"/>
    <mergeCell ref="C22:D22"/>
    <mergeCell ref="E22:G22"/>
    <mergeCell ref="H22:I22"/>
    <mergeCell ref="H15:J15"/>
    <mergeCell ref="B16:D16"/>
    <mergeCell ref="H16:J16"/>
    <mergeCell ref="B17:D17"/>
    <mergeCell ref="H17:J17"/>
    <mergeCell ref="B10:D10"/>
    <mergeCell ref="B11:D11"/>
    <mergeCell ref="B12:D12"/>
    <mergeCell ref="B13:D13"/>
    <mergeCell ref="B15:D15"/>
    <mergeCell ref="B1:J1"/>
    <mergeCell ref="B3:J3"/>
    <mergeCell ref="B4:B5"/>
    <mergeCell ref="F4:J5"/>
    <mergeCell ref="F6:J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5521-3226-4DC3-8601-858027FE8DD5}">
  <sheetPr>
    <tabColor rgb="FFFF99FF"/>
  </sheetPr>
  <dimension ref="A1:AN48"/>
  <sheetViews>
    <sheetView showGridLines="0" topLeftCell="B5" zoomScale="30" zoomScaleNormal="30" zoomScaleSheetLayoutView="30" zoomScalePageLayoutView="30" workbookViewId="0">
      <selection activeCell="P18" sqref="P18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285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21000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30</v>
      </c>
    </row>
    <row r="7" spans="2:14" ht="59.15" customHeight="1">
      <c r="B7" s="21" t="s">
        <v>209</v>
      </c>
      <c r="C7" s="29"/>
      <c r="D7" s="29"/>
      <c r="E7" s="30">
        <f>G13/100</f>
        <v>0.24404285714285712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2.9985714285714282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21000</v>
      </c>
    </row>
    <row r="9" spans="2:14" ht="59.15" customHeight="1" thickBot="1">
      <c r="B9" s="35" t="s">
        <v>213</v>
      </c>
      <c r="C9" s="188"/>
      <c r="D9" s="42"/>
      <c r="E9" s="43">
        <f>I13</f>
        <v>12.2870690159808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300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0.42857142857142855</v>
      </c>
      <c r="F11" s="56">
        <f>N9*N6</f>
        <v>9000</v>
      </c>
      <c r="G11" s="58">
        <v>24.45</v>
      </c>
      <c r="H11" s="58">
        <f>2.72+0.05</f>
        <v>2.77</v>
      </c>
      <c r="I11" s="59">
        <f>(H11/G11)*100</f>
        <v>11.329243353783232</v>
      </c>
      <c r="J11" s="60">
        <f>H11*F11</f>
        <v>24930</v>
      </c>
      <c r="K11" s="12"/>
      <c r="L11" s="61"/>
      <c r="M11" s="184" t="s">
        <v>221</v>
      </c>
      <c r="N11" s="183">
        <v>2.8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0.5714285714285714</v>
      </c>
      <c r="F12" s="66">
        <f>N8-F11</f>
        <v>12000</v>
      </c>
      <c r="G12" s="67">
        <v>24.37</v>
      </c>
      <c r="H12" s="68">
        <f>2.92+0.2+0.05</f>
        <v>3.17</v>
      </c>
      <c r="I12" s="69">
        <f>(H12/G12)*100</f>
        <v>13.007796471070987</v>
      </c>
      <c r="J12" s="70">
        <f>H12*F12</f>
        <v>38040</v>
      </c>
      <c r="K12" s="12"/>
      <c r="L12" s="61"/>
      <c r="M12" s="181" t="s">
        <v>222</v>
      </c>
      <c r="N12" s="181">
        <v>3.2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21000</v>
      </c>
      <c r="G13" s="76">
        <f>SUMPRODUCT($E$11:$E$12,G11:G12)</f>
        <v>24.404285714285713</v>
      </c>
      <c r="H13" s="76">
        <f>SUMPRODUCT($E$11:$E$12,H11:H12)</f>
        <v>2.9985714285714282</v>
      </c>
      <c r="I13" s="77">
        <f>(H13/G13)*100</f>
        <v>12.2870690159808</v>
      </c>
      <c r="J13" s="78">
        <f>SUM(J11:J12)</f>
        <v>62970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420</v>
      </c>
      <c r="G16" s="99">
        <v>0.12</v>
      </c>
      <c r="H16" s="676">
        <f>G16*F16*1000</f>
        <v>50400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1281</v>
      </c>
      <c r="G17" s="99">
        <v>0.03</v>
      </c>
      <c r="H17" s="659">
        <f>G17*F17*1000</f>
        <v>38430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4200</v>
      </c>
      <c r="G18" s="108">
        <v>0.13400000000000001</v>
      </c>
      <c r="H18" s="665">
        <f>G18*F18*1000</f>
        <v>562800.00000000012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9BA3-452F-4DDD-AF4F-C114BAB5D56E}">
  <sheetPr>
    <tabColor theme="7" tint="0.39997558519241921"/>
  </sheetPr>
  <dimension ref="A1:AN48"/>
  <sheetViews>
    <sheetView showGridLines="0" topLeftCell="B2" zoomScale="30" zoomScaleNormal="30" zoomScaleSheetLayoutView="30" zoomScalePageLayoutView="30" workbookViewId="0">
      <selection activeCell="N14" sqref="N14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286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21700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9"/>
      <c r="D7" s="29"/>
      <c r="E7" s="30">
        <f>G13/100</f>
        <v>0.252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2.9057142857142857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21700</v>
      </c>
    </row>
    <row r="9" spans="2:14" ht="59.15" customHeight="1" thickBot="1">
      <c r="B9" s="35" t="s">
        <v>213</v>
      </c>
      <c r="C9" s="188"/>
      <c r="D9" s="42"/>
      <c r="E9" s="43">
        <f>I13</f>
        <v>11.530612244897958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200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0.2857142857142857</v>
      </c>
      <c r="F11" s="56">
        <f>N9*N6</f>
        <v>6200</v>
      </c>
      <c r="G11" s="58">
        <v>25.45</v>
      </c>
      <c r="H11" s="58">
        <v>2.77</v>
      </c>
      <c r="I11" s="59">
        <f>(H11/G11)*100</f>
        <v>10.88408644400786</v>
      </c>
      <c r="J11" s="60">
        <f>H11*F11</f>
        <v>17174</v>
      </c>
      <c r="K11" s="12"/>
      <c r="L11" s="61"/>
      <c r="M11" s="184" t="s">
        <v>221</v>
      </c>
      <c r="N11" s="183">
        <v>2.75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0.7142857142857143</v>
      </c>
      <c r="F12" s="66">
        <f>N8-F11</f>
        <v>15500</v>
      </c>
      <c r="G12" s="67">
        <v>25.1</v>
      </c>
      <c r="H12" s="68">
        <v>2.96</v>
      </c>
      <c r="I12" s="69">
        <f>(H12/G12)*100</f>
        <v>11.792828685258963</v>
      </c>
      <c r="J12" s="70">
        <f>H12*F12</f>
        <v>45880</v>
      </c>
      <c r="K12" s="12"/>
      <c r="L12" s="61"/>
      <c r="M12" s="181" t="s">
        <v>222</v>
      </c>
      <c r="N12" s="181">
        <v>2.95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21700</v>
      </c>
      <c r="G13" s="76">
        <f>SUMPRODUCT($E$11:$E$12,G11:G12)</f>
        <v>25.200000000000003</v>
      </c>
      <c r="H13" s="76">
        <f>SUMPRODUCT($E$11:$E$12,H11:H12)</f>
        <v>2.9057142857142857</v>
      </c>
      <c r="I13" s="77">
        <f>(H13/G13)*100</f>
        <v>11.530612244897958</v>
      </c>
      <c r="J13" s="78">
        <f>SUM(J11:J12)</f>
        <v>63054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434</v>
      </c>
      <c r="G16" s="99">
        <v>0.12</v>
      </c>
      <c r="H16" s="676">
        <f>G16*F16*1000</f>
        <v>52080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1323.7</v>
      </c>
      <c r="G17" s="99">
        <v>0.03</v>
      </c>
      <c r="H17" s="659">
        <f>G17*F17*1000</f>
        <v>39711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4340</v>
      </c>
      <c r="G18" s="108">
        <v>0.13400000000000001</v>
      </c>
      <c r="H18" s="665">
        <f>G18*F18*1000</f>
        <v>581560.00000000012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H23:I23"/>
    <mergeCell ref="E26:G26"/>
    <mergeCell ref="H26:I26"/>
    <mergeCell ref="B18:D18"/>
    <mergeCell ref="H18:J18"/>
    <mergeCell ref="B19:F19"/>
    <mergeCell ref="H19:J19"/>
    <mergeCell ref="C22:D22"/>
    <mergeCell ref="E22:G22"/>
    <mergeCell ref="H22:I22"/>
    <mergeCell ref="H15:J15"/>
    <mergeCell ref="B16:D16"/>
    <mergeCell ref="H16:J16"/>
    <mergeCell ref="B17:D17"/>
    <mergeCell ref="H17:J17"/>
    <mergeCell ref="B10:D10"/>
    <mergeCell ref="B11:D11"/>
    <mergeCell ref="B12:D12"/>
    <mergeCell ref="B13:D13"/>
    <mergeCell ref="B15:D15"/>
    <mergeCell ref="B1:J1"/>
    <mergeCell ref="B3:J3"/>
    <mergeCell ref="B4:B5"/>
    <mergeCell ref="F4:J5"/>
    <mergeCell ref="F6:J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D404-5E55-42C5-9C40-A30CD96921D2}">
  <sheetPr>
    <tabColor rgb="FFFF99FF"/>
  </sheetPr>
  <dimension ref="A1:AN48"/>
  <sheetViews>
    <sheetView showGridLines="0" topLeftCell="B3" zoomScale="30" zoomScaleNormal="30" zoomScaleSheetLayoutView="30" zoomScalePageLayoutView="30" workbookViewId="0">
      <selection activeCell="P17" sqref="P17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4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</row>
    <row r="2" spans="2:14" ht="73.5" customHeight="1" thickBot="1">
      <c r="M2" s="3"/>
      <c r="N2" s="4"/>
    </row>
    <row r="3" spans="2:14" ht="80.25" customHeight="1">
      <c r="B3" s="680" t="s">
        <v>286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</row>
    <row r="4" spans="2:14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</row>
    <row r="5" spans="2:14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</row>
    <row r="6" spans="2:14" ht="59.15" customHeight="1">
      <c r="B6" s="21" t="s">
        <v>207</v>
      </c>
      <c r="C6" s="192"/>
      <c r="D6" s="23"/>
      <c r="E6" s="192">
        <f>F13</f>
        <v>21700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31</v>
      </c>
    </row>
    <row r="7" spans="2:14" ht="59.15" customHeight="1">
      <c r="B7" s="21" t="s">
        <v>209</v>
      </c>
      <c r="C7" s="29"/>
      <c r="D7" s="29"/>
      <c r="E7" s="30">
        <f>G13/100</f>
        <v>0.252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</row>
    <row r="8" spans="2:14" ht="59.15" customHeight="1">
      <c r="B8" s="35" t="s">
        <v>211</v>
      </c>
      <c r="C8" s="37"/>
      <c r="D8" s="37"/>
      <c r="E8" s="38">
        <f>H13</f>
        <v>3.0628571428571427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21700</v>
      </c>
    </row>
    <row r="9" spans="2:14" ht="59.15" customHeight="1" thickBot="1">
      <c r="B9" s="35" t="s">
        <v>213</v>
      </c>
      <c r="C9" s="188"/>
      <c r="D9" s="42"/>
      <c r="E9" s="43">
        <f>I13</f>
        <v>12.154195011337867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200</v>
      </c>
    </row>
    <row r="10" spans="2:14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</row>
    <row r="11" spans="2:14" s="64" customFormat="1" ht="59.15" customHeight="1">
      <c r="B11" s="673" t="s">
        <v>1</v>
      </c>
      <c r="C11" s="674"/>
      <c r="D11" s="675"/>
      <c r="E11" s="55">
        <f>F11/E6</f>
        <v>0.2857142857142857</v>
      </c>
      <c r="F11" s="56">
        <f>N9*N6</f>
        <v>6200</v>
      </c>
      <c r="G11" s="58">
        <v>25.45</v>
      </c>
      <c r="H11" s="58">
        <f>2.77+0.05</f>
        <v>2.82</v>
      </c>
      <c r="I11" s="59">
        <f>(H11/G11)*100</f>
        <v>11.080550098231827</v>
      </c>
      <c r="J11" s="60">
        <f>H11*F11</f>
        <v>17484</v>
      </c>
      <c r="K11" s="12"/>
      <c r="L11" s="61"/>
      <c r="M11" s="184" t="s">
        <v>221</v>
      </c>
      <c r="N11" s="183">
        <v>2.8</v>
      </c>
    </row>
    <row r="12" spans="2:14" s="64" customFormat="1" ht="59.15" customHeight="1" thickBot="1">
      <c r="B12" s="694" t="s">
        <v>2</v>
      </c>
      <c r="C12" s="695"/>
      <c r="D12" s="696"/>
      <c r="E12" s="65">
        <f>100%-E11</f>
        <v>0.7142857142857143</v>
      </c>
      <c r="F12" s="66">
        <f>N8-F11</f>
        <v>15500</v>
      </c>
      <c r="G12" s="67">
        <v>25.1</v>
      </c>
      <c r="H12" s="68">
        <f>2.96+0.15+0.05</f>
        <v>3.1599999999999997</v>
      </c>
      <c r="I12" s="69">
        <f>(H12/G12)*100</f>
        <v>12.589641434262946</v>
      </c>
      <c r="J12" s="70">
        <f>H12*F12</f>
        <v>48979.999999999993</v>
      </c>
      <c r="K12" s="12"/>
      <c r="L12" s="61"/>
      <c r="M12" s="181" t="s">
        <v>222</v>
      </c>
      <c r="N12" s="181">
        <v>3.15</v>
      </c>
    </row>
    <row r="13" spans="2:14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21700</v>
      </c>
      <c r="G13" s="76">
        <f>SUMPRODUCT($E$11:$E$12,G11:G12)</f>
        <v>25.200000000000003</v>
      </c>
      <c r="H13" s="76">
        <f>SUMPRODUCT($E$11:$E$12,H11:H12)</f>
        <v>3.0628571428571427</v>
      </c>
      <c r="I13" s="77">
        <f>(H13/G13)*100</f>
        <v>12.154195011337867</v>
      </c>
      <c r="J13" s="78">
        <f>SUM(J11:J12)</f>
        <v>66464</v>
      </c>
      <c r="K13" s="12"/>
      <c r="L13" s="79"/>
      <c r="M13" s="79"/>
      <c r="N13" s="79"/>
    </row>
    <row r="14" spans="2:14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</row>
    <row r="15" spans="2:14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</row>
    <row r="16" spans="2:14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434</v>
      </c>
      <c r="G16" s="99">
        <v>0.12</v>
      </c>
      <c r="H16" s="676">
        <f>G16*F16*1000</f>
        <v>52080</v>
      </c>
      <c r="I16" s="677"/>
      <c r="J16" s="678"/>
      <c r="K16" s="12"/>
      <c r="L16" s="100"/>
      <c r="M16" s="101"/>
      <c r="N16" s="102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1323.7</v>
      </c>
      <c r="G17" s="99">
        <v>0.03</v>
      </c>
      <c r="H17" s="659">
        <f>G17*F17*1000</f>
        <v>39711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4340</v>
      </c>
      <c r="G18" s="108">
        <v>0.13400000000000001</v>
      </c>
      <c r="H18" s="665">
        <f>G18*F18*1000</f>
        <v>581560.00000000012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95C1-4445-436C-B393-8EB187467AC3}">
  <sheetPr>
    <tabColor theme="7" tint="0.39997558519241921"/>
  </sheetPr>
  <dimension ref="A1:AN48"/>
  <sheetViews>
    <sheetView showGridLines="0" topLeftCell="B2" zoomScale="30" zoomScaleNormal="30" zoomScaleSheetLayoutView="30" zoomScalePageLayoutView="30" workbookViewId="0">
      <selection activeCell="I13" sqref="I13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4"/>
    </row>
    <row r="2" spans="2:16" ht="73.5" customHeight="1" thickBot="1">
      <c r="M2" s="3"/>
      <c r="N2" s="4"/>
      <c r="O2" s="4"/>
      <c r="P2" s="4"/>
    </row>
    <row r="3" spans="2:16" ht="80.25" customHeight="1">
      <c r="B3" s="680" t="s">
        <v>287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</row>
    <row r="4" spans="2:16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  <c r="O4" s="2"/>
      <c r="P4" s="2"/>
    </row>
    <row r="5" spans="2:16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  <c r="O5" s="4"/>
      <c r="P5" s="4"/>
    </row>
    <row r="6" spans="2:16" ht="59.15" customHeight="1">
      <c r="B6" s="21" t="s">
        <v>207</v>
      </c>
      <c r="C6" s="192"/>
      <c r="D6" s="23"/>
      <c r="E6" s="192">
        <f>F13</f>
        <v>21000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30</v>
      </c>
      <c r="O6" s="4"/>
      <c r="P6" s="4"/>
    </row>
    <row r="7" spans="2:16" ht="59.15" customHeight="1">
      <c r="B7" s="21" t="s">
        <v>209</v>
      </c>
      <c r="C7" s="29"/>
      <c r="D7" s="29"/>
      <c r="E7" s="30">
        <f>G13/100</f>
        <v>0.25700000000000001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  <c r="O7" s="4"/>
      <c r="P7" s="4"/>
    </row>
    <row r="8" spans="2:16" ht="59.15" customHeight="1">
      <c r="B8" s="35" t="s">
        <v>211</v>
      </c>
      <c r="C8" s="37"/>
      <c r="D8" s="37"/>
      <c r="E8" s="38">
        <f>H13</f>
        <v>2.9971428571428569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21000</v>
      </c>
      <c r="O8" s="189"/>
      <c r="P8" s="2"/>
    </row>
    <row r="9" spans="2:16" ht="59.15" customHeight="1" thickBot="1">
      <c r="B9" s="35" t="s">
        <v>213</v>
      </c>
      <c r="C9" s="188"/>
      <c r="D9" s="42"/>
      <c r="E9" s="43">
        <f>I13</f>
        <v>11.662034463590881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100</v>
      </c>
      <c r="O9" s="41"/>
      <c r="P9" s="41"/>
    </row>
    <row r="10" spans="2:16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</row>
    <row r="11" spans="2:16" s="64" customFormat="1" ht="59.15" customHeight="1">
      <c r="B11" s="673" t="s">
        <v>1</v>
      </c>
      <c r="C11" s="674"/>
      <c r="D11" s="675"/>
      <c r="E11" s="55">
        <f>F11/E6</f>
        <v>0.14285714285714285</v>
      </c>
      <c r="F11" s="56">
        <f>N9*N6</f>
        <v>3000</v>
      </c>
      <c r="G11" s="58">
        <v>26</v>
      </c>
      <c r="H11" s="58">
        <v>2.8</v>
      </c>
      <c r="I11" s="59">
        <f>(H11/G11)*100</f>
        <v>10.769230769230768</v>
      </c>
      <c r="J11" s="60">
        <f>H11*F11</f>
        <v>8400</v>
      </c>
      <c r="K11" s="12"/>
      <c r="L11" s="61"/>
      <c r="M11" s="184" t="s">
        <v>221</v>
      </c>
      <c r="N11" s="183">
        <v>2.75</v>
      </c>
      <c r="O11" s="180"/>
      <c r="P11" s="182"/>
    </row>
    <row r="12" spans="2:16" s="64" customFormat="1" ht="59.15" customHeight="1" thickBot="1">
      <c r="B12" s="694" t="s">
        <v>2</v>
      </c>
      <c r="C12" s="695"/>
      <c r="D12" s="696"/>
      <c r="E12" s="65">
        <f>100%-E11</f>
        <v>0.85714285714285721</v>
      </c>
      <c r="F12" s="66">
        <f>N8-F11</f>
        <v>18000</v>
      </c>
      <c r="G12" s="67">
        <v>25.65</v>
      </c>
      <c r="H12" s="68">
        <v>3.03</v>
      </c>
      <c r="I12" s="69">
        <f>(H12/G12)*100</f>
        <v>11.812865497076023</v>
      </c>
      <c r="J12" s="70">
        <f>H12*F12</f>
        <v>54540</v>
      </c>
      <c r="K12" s="12"/>
      <c r="L12" s="61"/>
      <c r="M12" s="181" t="s">
        <v>222</v>
      </c>
      <c r="N12" s="181">
        <v>3</v>
      </c>
      <c r="O12" s="180"/>
      <c r="P12" s="73" t="s">
        <v>288</v>
      </c>
    </row>
    <row r="13" spans="2:1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21000</v>
      </c>
      <c r="G13" s="76">
        <f>SUMPRODUCT($E$11:$E$12,G11:G12)</f>
        <v>25.700000000000003</v>
      </c>
      <c r="H13" s="76">
        <f>SUMPRODUCT($E$11:$E$12,H11:H12)</f>
        <v>2.9971428571428569</v>
      </c>
      <c r="I13" s="77">
        <f>(H13/G13)*100</f>
        <v>11.662034463590881</v>
      </c>
      <c r="J13" s="78">
        <f>SUM(J11:J12)</f>
        <v>62940</v>
      </c>
      <c r="K13" s="12"/>
      <c r="L13" s="79"/>
      <c r="M13" s="79"/>
      <c r="N13" s="79"/>
      <c r="O13" s="79"/>
      <c r="P13" s="79"/>
    </row>
    <row r="14" spans="2:1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  <c r="O14" s="90"/>
      <c r="P14" s="96"/>
    </row>
    <row r="15" spans="2:1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  <c r="O15" s="179"/>
      <c r="P15" s="80"/>
    </row>
    <row r="16" spans="2:16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420</v>
      </c>
      <c r="G16" s="99">
        <v>0.12</v>
      </c>
      <c r="H16" s="676">
        <f>G16*F16*1000</f>
        <v>50400</v>
      </c>
      <c r="I16" s="677"/>
      <c r="J16" s="678"/>
      <c r="K16" s="12"/>
      <c r="L16" s="100"/>
      <c r="M16" s="101"/>
      <c r="N16" s="102"/>
      <c r="O16" s="178"/>
      <c r="P16" s="80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1281</v>
      </c>
      <c r="G17" s="99">
        <v>0.03</v>
      </c>
      <c r="H17" s="659">
        <f>G17*F17*1000</f>
        <v>38430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4200</v>
      </c>
      <c r="G18" s="108">
        <v>0.13400000000000001</v>
      </c>
      <c r="H18" s="665">
        <f>G18*F18*1000</f>
        <v>562800.00000000012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H23:I23"/>
    <mergeCell ref="E26:G26"/>
    <mergeCell ref="H26:I26"/>
    <mergeCell ref="B18:D18"/>
    <mergeCell ref="H18:J18"/>
    <mergeCell ref="B19:F19"/>
    <mergeCell ref="H19:J19"/>
    <mergeCell ref="C22:D22"/>
    <mergeCell ref="E22:G22"/>
    <mergeCell ref="H22:I22"/>
    <mergeCell ref="H15:J15"/>
    <mergeCell ref="B16:D16"/>
    <mergeCell ref="H16:J16"/>
    <mergeCell ref="B17:D17"/>
    <mergeCell ref="H17:J17"/>
    <mergeCell ref="B10:D10"/>
    <mergeCell ref="B11:D11"/>
    <mergeCell ref="B12:D12"/>
    <mergeCell ref="B13:D13"/>
    <mergeCell ref="B15:D15"/>
    <mergeCell ref="B1:J1"/>
    <mergeCell ref="B3:J3"/>
    <mergeCell ref="B4:B5"/>
    <mergeCell ref="F4:J5"/>
    <mergeCell ref="F6:J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B494-B9AC-40A9-BCB8-177543273CB7}">
  <sheetPr>
    <tabColor rgb="FFFF99FF"/>
  </sheetPr>
  <dimension ref="A1:AN48"/>
  <sheetViews>
    <sheetView showGridLines="0" topLeftCell="B2" zoomScale="30" zoomScaleNormal="30" zoomScaleSheetLayoutView="30" zoomScalePageLayoutView="30" workbookViewId="0">
      <selection activeCell="H13" sqref="H13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4"/>
    </row>
    <row r="2" spans="2:16" ht="73.5" customHeight="1" thickBot="1">
      <c r="M2" s="3"/>
      <c r="N2" s="4"/>
      <c r="O2" s="4"/>
      <c r="P2" s="4"/>
    </row>
    <row r="3" spans="2:16" ht="80.25" customHeight="1">
      <c r="B3" s="680" t="s">
        <v>287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</row>
    <row r="4" spans="2:16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  <c r="O4" s="2"/>
      <c r="P4" s="2"/>
    </row>
    <row r="5" spans="2:16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  <c r="O5" s="4"/>
      <c r="P5" s="4"/>
    </row>
    <row r="6" spans="2:16" ht="59.15" customHeight="1">
      <c r="B6" s="21" t="s">
        <v>207</v>
      </c>
      <c r="C6" s="192"/>
      <c r="D6" s="23"/>
      <c r="E6" s="192">
        <f>F13</f>
        <v>21000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30</v>
      </c>
      <c r="O6" s="4"/>
      <c r="P6" s="4"/>
    </row>
    <row r="7" spans="2:16" ht="59.15" customHeight="1">
      <c r="B7" s="21" t="s">
        <v>209</v>
      </c>
      <c r="C7" s="29"/>
      <c r="D7" s="29"/>
      <c r="E7" s="30">
        <f>G13/100</f>
        <v>0.25700000000000001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700</v>
      </c>
      <c r="O7" s="4"/>
      <c r="P7" s="4"/>
    </row>
    <row r="8" spans="2:16" ht="59.15" customHeight="1">
      <c r="B8" s="35" t="s">
        <v>211</v>
      </c>
      <c r="C8" s="37"/>
      <c r="D8" s="37"/>
      <c r="E8" s="38">
        <f>H13</f>
        <v>3.1328571428571426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21000</v>
      </c>
      <c r="O8" s="189"/>
      <c r="P8" s="2"/>
    </row>
    <row r="9" spans="2:16" ht="59.15" customHeight="1" thickBot="1">
      <c r="B9" s="35" t="s">
        <v>213</v>
      </c>
      <c r="C9" s="188"/>
      <c r="D9" s="42"/>
      <c r="E9" s="43">
        <f>I13</f>
        <v>12.190105614230125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100</v>
      </c>
      <c r="O9" s="41"/>
      <c r="P9" s="41"/>
    </row>
    <row r="10" spans="2:16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</row>
    <row r="11" spans="2:16" s="64" customFormat="1" ht="59.15" customHeight="1">
      <c r="B11" s="673" t="s">
        <v>1</v>
      </c>
      <c r="C11" s="674"/>
      <c r="D11" s="675"/>
      <c r="E11" s="55">
        <f>F11/E6</f>
        <v>0.14285714285714285</v>
      </c>
      <c r="F11" s="56">
        <f>N9*N6</f>
        <v>3000</v>
      </c>
      <c r="G11" s="58">
        <v>26</v>
      </c>
      <c r="H11" s="58">
        <f>2.8+0.05</f>
        <v>2.8499999999999996</v>
      </c>
      <c r="I11" s="59">
        <f>(H11/G11)*100</f>
        <v>10.96153846153846</v>
      </c>
      <c r="J11" s="60">
        <f>H11*F11</f>
        <v>8549.9999999999982</v>
      </c>
      <c r="K11" s="12"/>
      <c r="L11" s="61"/>
      <c r="M11" s="184" t="s">
        <v>221</v>
      </c>
      <c r="N11" s="183">
        <v>2.8</v>
      </c>
      <c r="O11" s="180"/>
      <c r="P11" s="182"/>
    </row>
    <row r="12" spans="2:16" s="64" customFormat="1" ht="59.15" customHeight="1" thickBot="1">
      <c r="B12" s="694" t="s">
        <v>2</v>
      </c>
      <c r="C12" s="695"/>
      <c r="D12" s="696"/>
      <c r="E12" s="65">
        <f>100%-E11</f>
        <v>0.85714285714285721</v>
      </c>
      <c r="F12" s="66">
        <f>N8-F11</f>
        <v>18000</v>
      </c>
      <c r="G12" s="67">
        <v>25.65</v>
      </c>
      <c r="H12" s="68">
        <f>3.03+0.1+0.05</f>
        <v>3.1799999999999997</v>
      </c>
      <c r="I12" s="69">
        <f>(H12/G12)*100</f>
        <v>12.397660818713451</v>
      </c>
      <c r="J12" s="70">
        <f>H12*F12</f>
        <v>57239.999999999993</v>
      </c>
      <c r="K12" s="12"/>
      <c r="L12" s="61"/>
      <c r="M12" s="181" t="s">
        <v>222</v>
      </c>
      <c r="N12" s="181">
        <v>3.15</v>
      </c>
      <c r="O12" s="180"/>
      <c r="P12" s="73" t="s">
        <v>288</v>
      </c>
    </row>
    <row r="13" spans="2:1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21000</v>
      </c>
      <c r="G13" s="76">
        <f>SUMPRODUCT($E$11:$E$12,G11:G12)</f>
        <v>25.700000000000003</v>
      </c>
      <c r="H13" s="76">
        <f>SUMPRODUCT($E$11:$E$12,H11:H12)</f>
        <v>3.1328571428571426</v>
      </c>
      <c r="I13" s="77">
        <f>(H13/G13)*100</f>
        <v>12.190105614230125</v>
      </c>
      <c r="J13" s="78">
        <f>SUM(J11:J12)</f>
        <v>65789.999999999985</v>
      </c>
      <c r="K13" s="12"/>
      <c r="L13" s="79"/>
      <c r="M13" s="79"/>
      <c r="N13" s="79"/>
      <c r="O13" s="79"/>
      <c r="P13" s="79"/>
    </row>
    <row r="14" spans="2:1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  <c r="O14" s="90"/>
      <c r="P14" s="96"/>
    </row>
    <row r="15" spans="2:1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  <c r="O15" s="179"/>
      <c r="P15" s="80"/>
    </row>
    <row r="16" spans="2:16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420</v>
      </c>
      <c r="G16" s="99">
        <v>0.12</v>
      </c>
      <c r="H16" s="676">
        <f>G16*F16*1000</f>
        <v>50400</v>
      </c>
      <c r="I16" s="677"/>
      <c r="J16" s="678"/>
      <c r="K16" s="12"/>
      <c r="L16" s="100"/>
      <c r="M16" s="101"/>
      <c r="N16" s="102"/>
      <c r="O16" s="178"/>
      <c r="P16" s="80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1281</v>
      </c>
      <c r="G17" s="99">
        <v>0.03</v>
      </c>
      <c r="H17" s="659">
        <f>G17*F17*1000</f>
        <v>38430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4200</v>
      </c>
      <c r="G18" s="108">
        <v>0.13400000000000001</v>
      </c>
      <c r="H18" s="665">
        <f>G18*F18*1000</f>
        <v>562800.00000000012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79A7-CBC7-49E5-9857-7D1387950112}">
  <sheetPr>
    <tabColor theme="7" tint="0.39997558519241921"/>
  </sheetPr>
  <dimension ref="A1:AN48"/>
  <sheetViews>
    <sheetView showGridLines="0" topLeftCell="B4" zoomScale="30" zoomScaleNormal="30" zoomScaleSheetLayoutView="30" zoomScalePageLayoutView="30" workbookViewId="0">
      <selection activeCell="N18" sqref="N18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4"/>
    </row>
    <row r="2" spans="2:16" ht="73.5" customHeight="1" thickBot="1">
      <c r="M2" s="3"/>
      <c r="N2" s="4"/>
      <c r="O2" s="4"/>
      <c r="P2" s="4"/>
    </row>
    <row r="3" spans="2:16" ht="80.25" customHeight="1">
      <c r="B3" s="680" t="s">
        <v>289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</row>
    <row r="4" spans="2:16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  <c r="O4" s="2"/>
      <c r="P4" s="2"/>
    </row>
    <row r="5" spans="2:16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  <c r="O5" s="4"/>
      <c r="P5" s="4"/>
    </row>
    <row r="6" spans="2:16" ht="59.15" customHeight="1">
      <c r="B6" s="21" t="s">
        <v>207</v>
      </c>
      <c r="C6" s="192"/>
      <c r="D6" s="23"/>
      <c r="E6" s="192">
        <f>F13</f>
        <v>15600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26</v>
      </c>
      <c r="O6" s="4"/>
      <c r="P6" s="4"/>
    </row>
    <row r="7" spans="2:16" ht="59.15" customHeight="1">
      <c r="B7" s="21" t="s">
        <v>209</v>
      </c>
      <c r="C7" s="29"/>
      <c r="D7" s="29"/>
      <c r="E7" s="30">
        <f>G13/100</f>
        <v>0.27500000000000002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600</v>
      </c>
      <c r="O7" s="4"/>
      <c r="P7" s="4"/>
    </row>
    <row r="8" spans="2:16" ht="59.15" customHeight="1">
      <c r="B8" s="35" t="s">
        <v>211</v>
      </c>
      <c r="C8" s="37"/>
      <c r="D8" s="37"/>
      <c r="E8" s="38">
        <f>H13</f>
        <v>3.0833333333333335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15600</v>
      </c>
      <c r="O8" s="189"/>
      <c r="P8" s="2"/>
    </row>
    <row r="9" spans="2:16" ht="59.15" customHeight="1" thickBot="1">
      <c r="B9" s="35" t="s">
        <v>213</v>
      </c>
      <c r="C9" s="188"/>
      <c r="D9" s="42"/>
      <c r="E9" s="43">
        <f>I13</f>
        <v>11.212121212121213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100</v>
      </c>
      <c r="O9" s="41"/>
      <c r="P9" s="41"/>
    </row>
    <row r="10" spans="2:16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</row>
    <row r="11" spans="2:16" s="64" customFormat="1" ht="59.15" customHeight="1">
      <c r="B11" s="673" t="s">
        <v>1</v>
      </c>
      <c r="C11" s="674"/>
      <c r="D11" s="675"/>
      <c r="E11" s="55">
        <f>F11/E6</f>
        <v>0.16666666666666666</v>
      </c>
      <c r="F11" s="56">
        <f>N9*N6</f>
        <v>2600</v>
      </c>
      <c r="G11" s="58">
        <v>28</v>
      </c>
      <c r="H11" s="58">
        <v>2.9</v>
      </c>
      <c r="I11" s="59">
        <f>(H11/G11)*100</f>
        <v>10.357142857142856</v>
      </c>
      <c r="J11" s="60">
        <f>H11*F11</f>
        <v>7540</v>
      </c>
      <c r="K11" s="12"/>
      <c r="L11" s="61"/>
      <c r="M11" s="184" t="s">
        <v>221</v>
      </c>
      <c r="N11" s="183">
        <v>2.75</v>
      </c>
      <c r="O11" s="180"/>
      <c r="P11" s="182"/>
    </row>
    <row r="12" spans="2:16" s="64" customFormat="1" ht="59.15" customHeight="1" thickBot="1">
      <c r="B12" s="694" t="s">
        <v>2</v>
      </c>
      <c r="C12" s="695"/>
      <c r="D12" s="696"/>
      <c r="E12" s="65">
        <f>100%-E11</f>
        <v>0.83333333333333337</v>
      </c>
      <c r="F12" s="66">
        <f>N8-F11</f>
        <v>13000</v>
      </c>
      <c r="G12" s="67">
        <v>27.4</v>
      </c>
      <c r="H12" s="68">
        <v>3.12</v>
      </c>
      <c r="I12" s="69">
        <f>(H12/G12)*100</f>
        <v>11.386861313868614</v>
      </c>
      <c r="J12" s="70">
        <f>H12*F12</f>
        <v>40560</v>
      </c>
      <c r="K12" s="12"/>
      <c r="L12" s="61"/>
      <c r="M12" s="181" t="s">
        <v>222</v>
      </c>
      <c r="N12" s="181">
        <v>3</v>
      </c>
      <c r="O12" s="180"/>
      <c r="P12" s="73" t="s">
        <v>290</v>
      </c>
    </row>
    <row r="13" spans="2:1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15600</v>
      </c>
      <c r="G13" s="76">
        <f>SUMPRODUCT($E$11:$E$12,G11:G12)</f>
        <v>27.5</v>
      </c>
      <c r="H13" s="76">
        <f>SUMPRODUCT($E$11:$E$12,H11:H12)</f>
        <v>3.0833333333333335</v>
      </c>
      <c r="I13" s="77">
        <f>(H13/G13)*100</f>
        <v>11.212121212121213</v>
      </c>
      <c r="J13" s="78">
        <f>SUM(J11:J12)</f>
        <v>48100</v>
      </c>
      <c r="K13" s="12"/>
      <c r="L13" s="79"/>
      <c r="M13" s="79"/>
      <c r="N13" s="79"/>
      <c r="O13" s="79"/>
      <c r="P13" s="79"/>
    </row>
    <row r="14" spans="2:1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  <c r="O14" s="90"/>
      <c r="P14" s="96"/>
    </row>
    <row r="15" spans="2:1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  <c r="O15" s="179"/>
      <c r="P15" s="80"/>
    </row>
    <row r="16" spans="2:16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312</v>
      </c>
      <c r="G16" s="99">
        <v>0.12</v>
      </c>
      <c r="H16" s="676">
        <f>G16*F16*1000</f>
        <v>37440</v>
      </c>
      <c r="I16" s="677"/>
      <c r="J16" s="678"/>
      <c r="K16" s="12"/>
      <c r="L16" s="100"/>
      <c r="M16" s="101"/>
      <c r="N16" s="102"/>
      <c r="O16" s="178"/>
      <c r="P16" s="80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951.6</v>
      </c>
      <c r="G17" s="99">
        <v>0.03</v>
      </c>
      <c r="H17" s="659">
        <f>G17*F17*1000</f>
        <v>28548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3120</v>
      </c>
      <c r="G18" s="108">
        <v>0.13400000000000001</v>
      </c>
      <c r="H18" s="665">
        <f>G18*F18*1000</f>
        <v>418080.00000000006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H23:I23"/>
    <mergeCell ref="E26:G26"/>
    <mergeCell ref="H26:I26"/>
    <mergeCell ref="B18:D18"/>
    <mergeCell ref="H18:J18"/>
    <mergeCell ref="B19:F19"/>
    <mergeCell ref="H19:J19"/>
    <mergeCell ref="C22:D22"/>
    <mergeCell ref="E22:G22"/>
    <mergeCell ref="H22:I22"/>
    <mergeCell ref="H15:J15"/>
    <mergeCell ref="B16:D16"/>
    <mergeCell ref="H16:J16"/>
    <mergeCell ref="B17:D17"/>
    <mergeCell ref="H17:J17"/>
    <mergeCell ref="B10:D10"/>
    <mergeCell ref="B11:D11"/>
    <mergeCell ref="B12:D12"/>
    <mergeCell ref="B13:D13"/>
    <mergeCell ref="B15:D15"/>
    <mergeCell ref="B1:J1"/>
    <mergeCell ref="B3:J3"/>
    <mergeCell ref="B4:B5"/>
    <mergeCell ref="F4:J5"/>
    <mergeCell ref="F6:J6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C065-CE83-4CC2-8E2F-B262E1EEE964}">
  <sheetPr>
    <tabColor rgb="FFFF99FF"/>
  </sheetPr>
  <dimension ref="A1:AN48"/>
  <sheetViews>
    <sheetView showGridLines="0" topLeftCell="B3" zoomScale="30" zoomScaleNormal="30" zoomScaleSheetLayoutView="30" zoomScalePageLayoutView="30" workbookViewId="0">
      <selection activeCell="Q17" sqref="Q17"/>
    </sheetView>
  </sheetViews>
  <sheetFormatPr defaultColWidth="9.08984375" defaultRowHeight="32"/>
  <cols>
    <col min="1" max="1" width="6.453125" style="9" customWidth="1"/>
    <col min="2" max="2" width="64.453125" style="9" customWidth="1"/>
    <col min="3" max="5" width="36.453125" style="9" customWidth="1"/>
    <col min="6" max="6" width="36.453125" style="10" customWidth="1"/>
    <col min="7" max="7" width="36.453125" style="9" customWidth="1"/>
    <col min="8" max="8" width="36.453125" style="11" customWidth="1"/>
    <col min="9" max="10" width="36.453125" style="9" customWidth="1"/>
    <col min="11" max="11" width="4.90625" style="9" customWidth="1"/>
    <col min="12" max="12" width="4" style="2" customWidth="1"/>
    <col min="13" max="14" width="37.6328125" style="6" customWidth="1"/>
    <col min="15" max="15" width="5.7265625" style="6" customWidth="1"/>
    <col min="16" max="16" width="25.08984375" style="6" customWidth="1"/>
    <col min="17" max="20" width="20.7265625" style="6" customWidth="1"/>
    <col min="21" max="21" width="28.08984375" style="6" customWidth="1"/>
    <col min="22" max="23" width="43.90625" style="6" customWidth="1"/>
    <col min="24" max="24" width="20.90625" style="6" customWidth="1"/>
    <col min="25" max="35" width="9.08984375" style="6"/>
    <col min="36" max="36" width="14.08984375" style="7" bestFit="1" customWidth="1"/>
    <col min="37" max="37" width="12.08984375" style="8" bestFit="1" customWidth="1"/>
    <col min="38" max="40" width="9.08984375" style="7"/>
    <col min="41" max="16384" width="9.08984375" style="9"/>
  </cols>
  <sheetData>
    <row r="1" spans="2:16" ht="64.5" customHeight="1">
      <c r="B1" s="679" t="s">
        <v>197</v>
      </c>
      <c r="C1" s="679"/>
      <c r="D1" s="679"/>
      <c r="E1" s="679"/>
      <c r="F1" s="679"/>
      <c r="G1" s="679"/>
      <c r="H1" s="679"/>
      <c r="I1" s="679"/>
      <c r="J1" s="679"/>
      <c r="K1" s="1"/>
      <c r="M1" s="3"/>
      <c r="N1" s="4"/>
      <c r="O1" s="4"/>
      <c r="P1" s="4"/>
    </row>
    <row r="2" spans="2:16" ht="73.5" customHeight="1" thickBot="1">
      <c r="M2" s="3"/>
      <c r="N2" s="4"/>
      <c r="O2" s="4"/>
      <c r="P2" s="4"/>
    </row>
    <row r="3" spans="2:16" ht="80.25" customHeight="1">
      <c r="B3" s="680" t="s">
        <v>289</v>
      </c>
      <c r="C3" s="681"/>
      <c r="D3" s="681"/>
      <c r="E3" s="681"/>
      <c r="F3" s="682"/>
      <c r="G3" s="682"/>
      <c r="H3" s="682"/>
      <c r="I3" s="682"/>
      <c r="J3" s="683"/>
      <c r="K3" s="12"/>
      <c r="L3" s="13"/>
      <c r="M3"/>
      <c r="N3" s="2"/>
      <c r="O3" s="2"/>
      <c r="P3" s="2"/>
    </row>
    <row r="4" spans="2:16" ht="90.65" customHeight="1">
      <c r="B4" s="684" t="s">
        <v>199</v>
      </c>
      <c r="C4" s="14" t="s">
        <v>200</v>
      </c>
      <c r="D4" s="14" t="s">
        <v>201</v>
      </c>
      <c r="E4" s="15" t="s">
        <v>202</v>
      </c>
      <c r="F4" s="686" t="s">
        <v>203</v>
      </c>
      <c r="G4" s="686"/>
      <c r="H4" s="686"/>
      <c r="I4" s="686"/>
      <c r="J4" s="687"/>
      <c r="K4" s="12"/>
      <c r="L4" s="16"/>
      <c r="M4" s="193"/>
      <c r="N4" s="2"/>
      <c r="O4" s="2"/>
      <c r="P4" s="2"/>
    </row>
    <row r="5" spans="2:16" ht="50.25" customHeight="1">
      <c r="B5" s="685"/>
      <c r="C5" s="17" t="s">
        <v>266</v>
      </c>
      <c r="D5" s="18"/>
      <c r="E5" s="19" t="s">
        <v>206</v>
      </c>
      <c r="F5" s="686"/>
      <c r="G5" s="686"/>
      <c r="H5" s="686"/>
      <c r="I5" s="686"/>
      <c r="J5" s="687"/>
      <c r="K5" s="12"/>
      <c r="L5" s="16"/>
      <c r="M5" s="2"/>
      <c r="N5" s="4"/>
      <c r="O5" s="4"/>
      <c r="P5" s="4"/>
    </row>
    <row r="6" spans="2:16" ht="59.15" customHeight="1">
      <c r="B6" s="21" t="s">
        <v>207</v>
      </c>
      <c r="C6" s="192"/>
      <c r="D6" s="23"/>
      <c r="E6" s="192">
        <f>F13</f>
        <v>15600</v>
      </c>
      <c r="F6" s="688"/>
      <c r="G6" s="689"/>
      <c r="H6" s="689"/>
      <c r="I6" s="689"/>
      <c r="J6" s="690"/>
      <c r="K6" s="12"/>
      <c r="L6" s="25"/>
      <c r="M6" s="26" t="s">
        <v>208</v>
      </c>
      <c r="N6" s="27">
        <v>26</v>
      </c>
      <c r="O6" s="4"/>
      <c r="P6" s="4"/>
    </row>
    <row r="7" spans="2:16" ht="59.15" customHeight="1">
      <c r="B7" s="21" t="s">
        <v>209</v>
      </c>
      <c r="C7" s="29"/>
      <c r="D7" s="29"/>
      <c r="E7" s="30">
        <f>G13/100</f>
        <v>0.27500000000000002</v>
      </c>
      <c r="F7" s="31"/>
      <c r="G7" s="32"/>
      <c r="H7" s="32"/>
      <c r="I7" s="32"/>
      <c r="J7" s="33"/>
      <c r="K7" s="12"/>
      <c r="L7" s="34"/>
      <c r="M7" s="26" t="s">
        <v>268</v>
      </c>
      <c r="N7" s="27">
        <v>600</v>
      </c>
      <c r="O7" s="4"/>
      <c r="P7" s="4"/>
    </row>
    <row r="8" spans="2:16" ht="59.15" customHeight="1">
      <c r="B8" s="35" t="s">
        <v>211</v>
      </c>
      <c r="C8" s="37"/>
      <c r="D8" s="37"/>
      <c r="E8" s="38">
        <f>H13</f>
        <v>3.2166666666666668</v>
      </c>
      <c r="F8" s="31"/>
      <c r="G8" s="191"/>
      <c r="H8" s="191"/>
      <c r="I8" s="191"/>
      <c r="J8" s="190"/>
      <c r="K8" s="12"/>
      <c r="L8" s="34"/>
      <c r="M8" s="26" t="s">
        <v>269</v>
      </c>
      <c r="N8" s="27">
        <f>N6*N7</f>
        <v>15600</v>
      </c>
      <c r="O8" s="189"/>
      <c r="P8" s="2"/>
    </row>
    <row r="9" spans="2:16" ht="59.15" customHeight="1" thickBot="1">
      <c r="B9" s="35" t="s">
        <v>213</v>
      </c>
      <c r="C9" s="188"/>
      <c r="D9" s="42"/>
      <c r="E9" s="43">
        <f>I13</f>
        <v>11.696969696969697</v>
      </c>
      <c r="F9" s="187"/>
      <c r="G9" s="195"/>
      <c r="H9" s="195"/>
      <c r="I9" s="195"/>
      <c r="J9" s="194"/>
      <c r="K9" s="12"/>
      <c r="L9" s="34"/>
      <c r="M9" s="39" t="s">
        <v>212</v>
      </c>
      <c r="N9" s="40">
        <v>100</v>
      </c>
      <c r="O9" s="41"/>
      <c r="P9" s="41"/>
    </row>
    <row r="10" spans="2:16" s="54" customFormat="1" ht="76.5" customHeight="1" thickBot="1">
      <c r="B10" s="691" t="s">
        <v>214</v>
      </c>
      <c r="C10" s="692"/>
      <c r="D10" s="693"/>
      <c r="E10" s="47" t="s">
        <v>215</v>
      </c>
      <c r="F10" s="185" t="s">
        <v>216</v>
      </c>
      <c r="G10" s="47" t="s">
        <v>217</v>
      </c>
      <c r="H10" s="47" t="s">
        <v>218</v>
      </c>
      <c r="I10" s="49" t="s">
        <v>219</v>
      </c>
      <c r="J10" s="50" t="s">
        <v>220</v>
      </c>
      <c r="K10" s="12"/>
      <c r="L10" s="51"/>
      <c r="M10" s="52"/>
      <c r="N10" s="53"/>
      <c r="O10" s="53"/>
      <c r="P10" s="53"/>
    </row>
    <row r="11" spans="2:16" s="64" customFormat="1" ht="59.15" customHeight="1">
      <c r="B11" s="673" t="s">
        <v>1</v>
      </c>
      <c r="C11" s="674"/>
      <c r="D11" s="675"/>
      <c r="E11" s="55">
        <f>F11/E6</f>
        <v>0.16666666666666666</v>
      </c>
      <c r="F11" s="56">
        <f>N9*N6</f>
        <v>2600</v>
      </c>
      <c r="G11" s="58">
        <v>28</v>
      </c>
      <c r="H11" s="58">
        <f>2.9+0.05</f>
        <v>2.9499999999999997</v>
      </c>
      <c r="I11" s="59">
        <f>(H11/G11)*100</f>
        <v>10.535714285714285</v>
      </c>
      <c r="J11" s="60">
        <f>H11*F11</f>
        <v>7669.9999999999991</v>
      </c>
      <c r="K11" s="12"/>
      <c r="L11" s="61"/>
      <c r="M11" s="184" t="s">
        <v>221</v>
      </c>
      <c r="N11" s="183">
        <v>2.8</v>
      </c>
      <c r="O11" s="180"/>
      <c r="P11" s="182"/>
    </row>
    <row r="12" spans="2:16" s="64" customFormat="1" ht="59.15" customHeight="1" thickBot="1">
      <c r="B12" s="694" t="s">
        <v>2</v>
      </c>
      <c r="C12" s="695"/>
      <c r="D12" s="696"/>
      <c r="E12" s="65">
        <f>100%-E11</f>
        <v>0.83333333333333337</v>
      </c>
      <c r="F12" s="66">
        <f>N8-F11</f>
        <v>13000</v>
      </c>
      <c r="G12" s="67">
        <v>27.4</v>
      </c>
      <c r="H12" s="68">
        <f>3.12+0.1+0.05</f>
        <v>3.27</v>
      </c>
      <c r="I12" s="69">
        <f>(H12/G12)*100</f>
        <v>11.934306569343066</v>
      </c>
      <c r="J12" s="70">
        <f>H12*F12</f>
        <v>42510</v>
      </c>
      <c r="K12" s="12"/>
      <c r="L12" s="61"/>
      <c r="M12" s="181" t="s">
        <v>222</v>
      </c>
      <c r="N12" s="181">
        <v>3.15</v>
      </c>
      <c r="O12" s="180"/>
      <c r="P12" s="73" t="s">
        <v>290</v>
      </c>
    </row>
    <row r="13" spans="2:16" s="81" customFormat="1" ht="59.15" customHeight="1" thickBot="1">
      <c r="B13" s="691" t="s">
        <v>82</v>
      </c>
      <c r="C13" s="692"/>
      <c r="D13" s="693"/>
      <c r="E13" s="74">
        <f>SUM(E11:E12)</f>
        <v>1</v>
      </c>
      <c r="F13" s="75">
        <f>SUM(F11:F12)</f>
        <v>15600</v>
      </c>
      <c r="G13" s="76">
        <f>SUMPRODUCT($E$11:$E$12,G11:G12)</f>
        <v>27.5</v>
      </c>
      <c r="H13" s="76">
        <f>SUMPRODUCT($E$11:$E$12,H11:H12)</f>
        <v>3.2166666666666668</v>
      </c>
      <c r="I13" s="77">
        <f>(H13/G13)*100</f>
        <v>11.696969696969697</v>
      </c>
      <c r="J13" s="78">
        <f>SUM(J11:J12)</f>
        <v>50180</v>
      </c>
      <c r="K13" s="12"/>
      <c r="L13" s="79"/>
      <c r="M13" s="79"/>
      <c r="N13" s="79"/>
      <c r="O13" s="79"/>
      <c r="P13" s="79"/>
    </row>
    <row r="14" spans="2:16" s="91" customFormat="1" ht="18.75" customHeight="1" thickBot="1">
      <c r="B14" s="82"/>
      <c r="C14" s="83"/>
      <c r="D14" s="83"/>
      <c r="E14" s="84"/>
      <c r="F14" s="85"/>
      <c r="G14" s="86"/>
      <c r="H14" s="86"/>
      <c r="I14" s="87"/>
      <c r="J14" s="88"/>
      <c r="K14" s="12"/>
      <c r="L14" s="89"/>
      <c r="M14" s="90"/>
      <c r="N14" s="90"/>
      <c r="O14" s="90"/>
      <c r="P14" s="96"/>
    </row>
    <row r="15" spans="2:16" s="81" customFormat="1" ht="83.25" customHeight="1" thickBot="1">
      <c r="B15" s="691" t="s">
        <v>223</v>
      </c>
      <c r="C15" s="692"/>
      <c r="D15" s="693"/>
      <c r="E15" s="74" t="s">
        <v>224</v>
      </c>
      <c r="F15" s="92" t="s">
        <v>225</v>
      </c>
      <c r="G15" s="93" t="s">
        <v>226</v>
      </c>
      <c r="H15" s="697" t="s">
        <v>227</v>
      </c>
      <c r="I15" s="698"/>
      <c r="J15" s="699"/>
      <c r="K15" s="12"/>
      <c r="L15" s="94"/>
      <c r="M15" s="95"/>
      <c r="N15" s="95"/>
      <c r="O15" s="179"/>
      <c r="P15" s="80"/>
    </row>
    <row r="16" spans="2:16" s="64" customFormat="1" ht="58.5" customHeight="1">
      <c r="B16" s="673" t="s">
        <v>228</v>
      </c>
      <c r="C16" s="674"/>
      <c r="D16" s="675"/>
      <c r="E16" s="97">
        <v>0.02</v>
      </c>
      <c r="F16" s="98">
        <f>E6*E16</f>
        <v>312</v>
      </c>
      <c r="G16" s="99">
        <v>0.12</v>
      </c>
      <c r="H16" s="676">
        <f>G16*F16*1000</f>
        <v>37440</v>
      </c>
      <c r="I16" s="677"/>
      <c r="J16" s="678"/>
      <c r="K16" s="12"/>
      <c r="L16" s="100"/>
      <c r="M16" s="101"/>
      <c r="N16" s="102"/>
      <c r="O16" s="178"/>
      <c r="P16" s="80"/>
    </row>
    <row r="17" spans="1:10" s="64" customFormat="1" ht="58.5" customHeight="1">
      <c r="B17" s="656" t="s">
        <v>229</v>
      </c>
      <c r="C17" s="657"/>
      <c r="D17" s="658"/>
      <c r="E17" s="104">
        <v>6.0999999999999999E-2</v>
      </c>
      <c r="F17" s="105">
        <f>E6*E17</f>
        <v>951.6</v>
      </c>
      <c r="G17" s="99">
        <v>0.03</v>
      </c>
      <c r="H17" s="659">
        <f>G17*F17*1000</f>
        <v>28548</v>
      </c>
      <c r="I17" s="660"/>
      <c r="J17" s="661"/>
    </row>
    <row r="18" spans="1:10" s="64" customFormat="1" ht="58.5" customHeight="1">
      <c r="B18" s="662" t="s">
        <v>115</v>
      </c>
      <c r="C18" s="663"/>
      <c r="D18" s="664"/>
      <c r="E18" s="106">
        <v>0.2</v>
      </c>
      <c r="F18" s="107">
        <f>E6*E18</f>
        <v>3120</v>
      </c>
      <c r="G18" s="108">
        <v>0.13400000000000001</v>
      </c>
      <c r="H18" s="665">
        <f>G18*F18*1000</f>
        <v>418080.00000000006</v>
      </c>
      <c r="I18" s="666"/>
      <c r="J18" s="667"/>
    </row>
    <row r="19" spans="1:10" s="64" customFormat="1" ht="68.25" customHeight="1" thickBot="1">
      <c r="B19" s="668"/>
      <c r="C19" s="669"/>
      <c r="D19" s="669"/>
      <c r="E19" s="669"/>
      <c r="F19" s="669"/>
      <c r="G19" s="109" t="s">
        <v>231</v>
      </c>
      <c r="H19" s="670"/>
      <c r="I19" s="671"/>
      <c r="J19" s="672"/>
    </row>
    <row r="20" spans="1:10" s="64" customFormat="1" ht="22.5" customHeight="1">
      <c r="A20" s="103"/>
      <c r="B20" s="177"/>
      <c r="C20" s="177"/>
      <c r="D20" s="177"/>
      <c r="E20" s="177"/>
      <c r="F20" s="177"/>
      <c r="G20" s="177"/>
      <c r="H20" s="120"/>
      <c r="I20" s="120"/>
      <c r="J20" s="120"/>
    </row>
    <row r="21" spans="1:10" s="91" customFormat="1" ht="18.649999999999999" customHeight="1" thickBot="1">
      <c r="B21" s="176"/>
      <c r="C21" s="175"/>
      <c r="D21" s="175"/>
      <c r="E21" s="174"/>
      <c r="F21" s="173"/>
      <c r="G21" s="172"/>
      <c r="H21" s="172"/>
      <c r="I21" s="171"/>
      <c r="J21" s="170"/>
    </row>
    <row r="22" spans="1:10" ht="47.25" customHeight="1">
      <c r="B22" s="169" t="s">
        <v>232</v>
      </c>
      <c r="C22" s="644" t="s">
        <v>233</v>
      </c>
      <c r="D22" s="645"/>
      <c r="E22" s="733" t="s">
        <v>234</v>
      </c>
      <c r="F22" s="734"/>
      <c r="G22" s="735"/>
      <c r="H22" s="736" t="s">
        <v>235</v>
      </c>
      <c r="I22" s="737"/>
      <c r="J22" s="168" t="s">
        <v>203</v>
      </c>
    </row>
    <row r="23" spans="1:10" s="126" customFormat="1" ht="57.75" customHeight="1">
      <c r="B23" s="127" t="s">
        <v>236</v>
      </c>
      <c r="C23" s="128" t="s">
        <v>237</v>
      </c>
      <c r="D23" s="129"/>
      <c r="E23" s="130" t="s">
        <v>238</v>
      </c>
      <c r="F23" s="131"/>
      <c r="G23" s="132"/>
      <c r="H23" s="649" t="s">
        <v>270</v>
      </c>
      <c r="I23" s="650"/>
      <c r="J23" s="133" t="s">
        <v>239</v>
      </c>
    </row>
    <row r="24" spans="1:10" ht="57.75" customHeight="1">
      <c r="B24" s="134" t="s">
        <v>240</v>
      </c>
      <c r="C24" s="135"/>
      <c r="D24" s="136"/>
      <c r="E24" s="137"/>
      <c r="F24" s="138"/>
      <c r="G24" s="139"/>
      <c r="H24" s="140"/>
      <c r="I24" s="141"/>
      <c r="J24" s="142" t="s">
        <v>241</v>
      </c>
    </row>
    <row r="25" spans="1:10" ht="57.75" customHeight="1">
      <c r="B25" s="134" t="s">
        <v>242</v>
      </c>
      <c r="C25" s="143"/>
      <c r="D25" s="143"/>
      <c r="E25" s="144"/>
      <c r="F25" s="145"/>
      <c r="G25" s="146"/>
      <c r="H25" s="140"/>
      <c r="I25" s="141"/>
      <c r="J25" s="147"/>
    </row>
    <row r="26" spans="1:10" s="64" customFormat="1" ht="57.75" customHeight="1" thickBot="1">
      <c r="B26" s="148"/>
      <c r="C26" s="149"/>
      <c r="D26" s="149"/>
      <c r="E26" s="651" t="s">
        <v>231</v>
      </c>
      <c r="F26" s="652"/>
      <c r="G26" s="653"/>
      <c r="H26" s="654">
        <f>SUM(H23:H25)</f>
        <v>0</v>
      </c>
      <c r="I26" s="655"/>
      <c r="J26" s="150"/>
    </row>
    <row r="27" spans="1:10" ht="25" customHeight="1"/>
    <row r="28" spans="1:10" ht="25" customHeight="1"/>
    <row r="29" spans="1:10" ht="25" customHeight="1"/>
    <row r="30" spans="1:10" ht="25" customHeight="1"/>
    <row r="31" spans="1:10" ht="25" customHeight="1"/>
    <row r="32" spans="1:10" ht="25" customHeight="1"/>
    <row r="33" spans="2:10" ht="25" customHeight="1"/>
    <row r="34" spans="2:10" s="6" customFormat="1">
      <c r="B34" s="9"/>
      <c r="C34" s="9"/>
      <c r="D34" s="9"/>
      <c r="E34" s="9"/>
      <c r="F34" s="10"/>
      <c r="G34" s="9"/>
      <c r="H34" s="11"/>
      <c r="I34" s="9"/>
      <c r="J34" s="9"/>
    </row>
    <row r="35" spans="2:10" s="6" customFormat="1" ht="29.15" customHeight="1">
      <c r="B35" s="9"/>
      <c r="C35" s="9"/>
      <c r="D35" s="9"/>
      <c r="E35" s="9"/>
      <c r="F35" s="10"/>
      <c r="G35" s="9"/>
      <c r="H35" s="11"/>
      <c r="I35" s="9"/>
      <c r="J35" s="9"/>
    </row>
    <row r="36" spans="2:10" s="6" customFormat="1" ht="49.5" customHeight="1">
      <c r="B36" s="9"/>
      <c r="C36" s="9"/>
      <c r="D36" s="9"/>
      <c r="E36" s="9"/>
      <c r="F36" s="10"/>
      <c r="G36" s="9"/>
      <c r="H36" s="11"/>
      <c r="I36" s="9"/>
      <c r="J36" s="9"/>
    </row>
    <row r="37" spans="2:10" s="6" customFormat="1">
      <c r="B37" s="9"/>
      <c r="C37" s="9"/>
      <c r="D37" s="9"/>
      <c r="E37" s="9"/>
      <c r="F37" s="10"/>
      <c r="G37" s="9"/>
      <c r="H37" s="11"/>
      <c r="I37" s="9"/>
      <c r="J37" s="9"/>
    </row>
    <row r="38" spans="2:10" s="6" customFormat="1">
      <c r="B38" s="9"/>
      <c r="C38" s="9"/>
      <c r="D38" s="9"/>
      <c r="E38" s="9"/>
      <c r="F38" s="10"/>
      <c r="G38" s="9"/>
      <c r="H38" s="11"/>
      <c r="I38" s="9"/>
      <c r="J38" s="9"/>
    </row>
    <row r="39" spans="2:10" s="6" customFormat="1">
      <c r="B39" s="9"/>
      <c r="C39" s="9"/>
      <c r="D39" s="9"/>
      <c r="E39" s="9"/>
      <c r="F39" s="10"/>
      <c r="G39" s="9"/>
      <c r="H39" s="11"/>
      <c r="I39" s="9"/>
      <c r="J39" s="9"/>
    </row>
    <row r="40" spans="2:10" s="6" customFormat="1">
      <c r="B40" s="9"/>
      <c r="C40" s="9"/>
      <c r="D40" s="9"/>
      <c r="E40" s="9"/>
      <c r="F40" s="10"/>
      <c r="G40" s="9"/>
      <c r="H40" s="11"/>
      <c r="I40" s="9"/>
      <c r="J40" s="9"/>
    </row>
    <row r="41" spans="2:10" s="6" customFormat="1">
      <c r="B41" s="9"/>
      <c r="C41" s="9"/>
      <c r="D41" s="9"/>
      <c r="E41" s="9"/>
      <c r="F41" s="10"/>
      <c r="G41" s="9"/>
      <c r="H41" s="11"/>
      <c r="I41" s="9"/>
      <c r="J41" s="9"/>
    </row>
    <row r="43" spans="2:10" s="160" customFormat="1" ht="41">
      <c r="B43" s="161" t="s">
        <v>243</v>
      </c>
      <c r="F43" s="162"/>
      <c r="H43" s="163"/>
    </row>
    <row r="47" spans="2:10" s="6" customFormat="1">
      <c r="B47" s="9"/>
      <c r="C47" s="9"/>
      <c r="D47" s="9"/>
      <c r="E47" s="9"/>
      <c r="F47" s="10"/>
      <c r="G47" s="9"/>
      <c r="H47" s="11"/>
      <c r="I47" s="9"/>
      <c r="J47" s="9"/>
    </row>
    <row r="48" spans="2:10" s="6" customFormat="1">
      <c r="B48" s="9"/>
      <c r="C48" s="9"/>
      <c r="D48" s="9"/>
      <c r="E48" s="9"/>
      <c r="F48" s="10"/>
      <c r="G48" s="9"/>
      <c r="H48" s="11"/>
      <c r="I48" s="9"/>
      <c r="J48" s="9"/>
    </row>
  </sheetData>
  <mergeCells count="25">
    <mergeCell ref="C22:D22"/>
    <mergeCell ref="E22:G22"/>
    <mergeCell ref="H22:I22"/>
    <mergeCell ref="H23:I23"/>
    <mergeCell ref="E26:G26"/>
    <mergeCell ref="H26:I26"/>
    <mergeCell ref="B17:D17"/>
    <mergeCell ref="H17:J17"/>
    <mergeCell ref="B18:D18"/>
    <mergeCell ref="H18:J18"/>
    <mergeCell ref="B19:F19"/>
    <mergeCell ref="H19:J19"/>
    <mergeCell ref="B16:D16"/>
    <mergeCell ref="H16:J16"/>
    <mergeCell ref="B1:J1"/>
    <mergeCell ref="B3:J3"/>
    <mergeCell ref="B4:B5"/>
    <mergeCell ref="F4:J5"/>
    <mergeCell ref="F6:J6"/>
    <mergeCell ref="B10:D10"/>
    <mergeCell ref="B11:D11"/>
    <mergeCell ref="B12:D12"/>
    <mergeCell ref="B13:D13"/>
    <mergeCell ref="B15:D15"/>
    <mergeCell ref="H15:J15"/>
  </mergeCells>
  <printOptions horizontalCentered="1"/>
  <pageMargins left="0.19685039370078741" right="0.19685039370078741" top="0.51181102362204722" bottom="0.27559055118110237" header="0.59055118110236227" footer="0.51181102362204722"/>
  <pageSetup paperSize="9" scale="30" orientation="portrait" r:id="rId1"/>
  <headerFooter alignWithMargins="0">
    <oddHeader xml:space="preserve">&amp;C&amp;"Arial,Bold"&amp;48 </oddHeader>
    <oddFooter>&amp;L&amp;14เอกสารประกอบหมายเลข : QF-74-119&amp;C&amp;14หน้า &amp;P / &amp;N       Revision no.00&amp;R&amp;14Revision date : September 27, 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45</vt:i4>
      </vt:variant>
    </vt:vector>
  </HeadingPairs>
  <TitlesOfParts>
    <vt:vector size="106" baseType="lpstr">
      <vt:lpstr>Tapioca Starch Price_1</vt:lpstr>
      <vt:lpstr>Tapioca Production_1</vt:lpstr>
      <vt:lpstr>Tapioca Chip Price_1</vt:lpstr>
      <vt:lpstr>Ethanol Price_1</vt:lpstr>
      <vt:lpstr>Dry Pulp Monthly price_1</vt:lpstr>
      <vt:lpstr>Dry Pulp Daily price_1</vt:lpstr>
      <vt:lpstr>LE02026 cost LV11022026_Origi</vt:lpstr>
      <vt:lpstr>LV02.04.2026 cost_Origi</vt:lpstr>
      <vt:lpstr>SK ST+Price+PPDS+Farmer_Origi.</vt:lpstr>
      <vt:lpstr>KSN ST+Price+PPDS+Farmer_Origi</vt:lpstr>
      <vt:lpstr>Planner 1.4.2026</vt:lpstr>
      <vt:lpstr>Planner 29.4.2026</vt:lpstr>
      <vt:lpstr>LV02.04.2026 cost+ Act.</vt:lpstr>
      <vt:lpstr>SK ST+Price+PPDS_LV02.04.2026</vt:lpstr>
      <vt:lpstr>KSN ST+Price+PPDS_LV02.04.2026</vt:lpstr>
      <vt:lpstr>Summary plan 11.02.26</vt:lpstr>
      <vt:lpstr>SK MAP - Mar 2026  (2)</vt:lpstr>
      <vt:lpstr>SK MAP - Mar 2026 _22.02.2026</vt:lpstr>
      <vt:lpstr>SK MAP - Apr 2026 (2)</vt:lpstr>
      <vt:lpstr>SK MAP - Apr 2026 _ 26.03.2026</vt:lpstr>
      <vt:lpstr>SK MAP - May 2026 (2)</vt:lpstr>
      <vt:lpstr>SK MAP - May 2026 _ 26.03.2026</vt:lpstr>
      <vt:lpstr>SK MAP - May 2026 _ 24.04.26</vt:lpstr>
      <vt:lpstr>SK MAP - Jun 2026 (2)</vt:lpstr>
      <vt:lpstr>SK MAP -June 2026 _ 26.03.2026</vt:lpstr>
      <vt:lpstr>SK MAP - May 2026Rev01 5.5.2026</vt:lpstr>
      <vt:lpstr>SK MAP - Jul 2026 (2)</vt:lpstr>
      <vt:lpstr>SK MAP -July 2026 _ 26.03.26</vt:lpstr>
      <vt:lpstr>SK MAP - Aug 2026 (2)</vt:lpstr>
      <vt:lpstr>SK MAP -Aug 2026 _ 26.03.26</vt:lpstr>
      <vt:lpstr>SK MAP - Sep 26 (2)</vt:lpstr>
      <vt:lpstr>SK MAP -Sep 2026 _ 26.03.26 </vt:lpstr>
      <vt:lpstr>SK MAP - Oct 26 (2)</vt:lpstr>
      <vt:lpstr>SK MAP -Oct 2026 _ 26.03.26</vt:lpstr>
      <vt:lpstr>SK MAP - Nov 26 (2)</vt:lpstr>
      <vt:lpstr>SK MAP -Nov 2026 _ 26.03.26</vt:lpstr>
      <vt:lpstr>SK MAP - Dec 26  (2)</vt:lpstr>
      <vt:lpstr>SK MAP -Dec 2026 _ 26.03.26 </vt:lpstr>
      <vt:lpstr>KSN MAP - Mar 2026 (2)</vt:lpstr>
      <vt:lpstr>KSN MAP - Mar 2026 _ 22.02.2026</vt:lpstr>
      <vt:lpstr>KSN MAP - Apr 2026 (2)</vt:lpstr>
      <vt:lpstr>KSN MAP - Apr 2026 _ 26.03.206</vt:lpstr>
      <vt:lpstr>KSN MAP - Apr 2026 Rev1-2.04.26</vt:lpstr>
      <vt:lpstr>KSN MAP - May 2026 (2)</vt:lpstr>
      <vt:lpstr>KSN MAP - May 2026_02.04.26</vt:lpstr>
      <vt:lpstr>KSN MAP - May 2026_24.04.26</vt:lpstr>
      <vt:lpstr>KSN MAP - Jun 2026 (2)</vt:lpstr>
      <vt:lpstr>KSN MAP - Jun 2026_02.04.26</vt:lpstr>
      <vt:lpstr>KSN MAP - May 2026Rev01_5.5.206</vt:lpstr>
      <vt:lpstr>KSN MAP - Jul 2026 (2)</vt:lpstr>
      <vt:lpstr>KSN MAP - Jul 2026_02.04.26</vt:lpstr>
      <vt:lpstr>KSN MAP - Aug 2026 (2)</vt:lpstr>
      <vt:lpstr>KSN MAP - Aug 2026_02.04.26</vt:lpstr>
      <vt:lpstr>KSN MAP - Sep 2026 (2)</vt:lpstr>
      <vt:lpstr>KSN MAP - Sep 2026 _02.04.26</vt:lpstr>
      <vt:lpstr>KSN MAP - Oct 2026 (2)</vt:lpstr>
      <vt:lpstr>KSN MAP - Oct 2026_02.04.26</vt:lpstr>
      <vt:lpstr>KSN MAP - Nov 2026  (2)</vt:lpstr>
      <vt:lpstr>KSN MAP - Nov 2026 _02.04.26</vt:lpstr>
      <vt:lpstr>KSN MAP - Dec 2026 (2)</vt:lpstr>
      <vt:lpstr>KSN MAP - Dec 2026 _02.04.26</vt:lpstr>
      <vt:lpstr>'KSN MAP - Apr 2026 (2)'!Print_Area</vt:lpstr>
      <vt:lpstr>'KSN MAP - Apr 2026 _ 26.03.206'!Print_Area</vt:lpstr>
      <vt:lpstr>'KSN MAP - Apr 2026 Rev1-2.04.26'!Print_Area</vt:lpstr>
      <vt:lpstr>'KSN MAP - Aug 2026 (2)'!Print_Area</vt:lpstr>
      <vt:lpstr>'KSN MAP - Aug 2026_02.04.26'!Print_Area</vt:lpstr>
      <vt:lpstr>'KSN MAP - Dec 2026 (2)'!Print_Area</vt:lpstr>
      <vt:lpstr>'KSN MAP - Dec 2026 _02.04.26'!Print_Area</vt:lpstr>
      <vt:lpstr>'KSN MAP - Jul 2026 (2)'!Print_Area</vt:lpstr>
      <vt:lpstr>'KSN MAP - Jul 2026_02.04.26'!Print_Area</vt:lpstr>
      <vt:lpstr>'KSN MAP - Jun 2026 (2)'!Print_Area</vt:lpstr>
      <vt:lpstr>'KSN MAP - Jun 2026_02.04.26'!Print_Area</vt:lpstr>
      <vt:lpstr>'KSN MAP - Mar 2026 (2)'!Print_Area</vt:lpstr>
      <vt:lpstr>'KSN MAP - Mar 2026 _ 22.02.2026'!Print_Area</vt:lpstr>
      <vt:lpstr>'KSN MAP - May 2026 (2)'!Print_Area</vt:lpstr>
      <vt:lpstr>'KSN MAP - May 2026_02.04.26'!Print_Area</vt:lpstr>
      <vt:lpstr>'KSN MAP - May 2026_24.04.26'!Print_Area</vt:lpstr>
      <vt:lpstr>'KSN MAP - May 2026Rev01_5.5.206'!Print_Area</vt:lpstr>
      <vt:lpstr>'KSN MAP - Nov 2026  (2)'!Print_Area</vt:lpstr>
      <vt:lpstr>'KSN MAP - Nov 2026 _02.04.26'!Print_Area</vt:lpstr>
      <vt:lpstr>'KSN MAP - Oct 2026 (2)'!Print_Area</vt:lpstr>
      <vt:lpstr>'KSN MAP - Oct 2026_02.04.26'!Print_Area</vt:lpstr>
      <vt:lpstr>'KSN MAP - Sep 2026 (2)'!Print_Area</vt:lpstr>
      <vt:lpstr>'KSN MAP - Sep 2026 _02.04.26'!Print_Area</vt:lpstr>
      <vt:lpstr>'SK MAP - Apr 2026 (2)'!Print_Area</vt:lpstr>
      <vt:lpstr>'SK MAP - Apr 2026 _ 26.03.2026'!Print_Area</vt:lpstr>
      <vt:lpstr>'SK MAP - Aug 2026 (2)'!Print_Area</vt:lpstr>
      <vt:lpstr>'SK MAP - Dec 26  (2)'!Print_Area</vt:lpstr>
      <vt:lpstr>'SK MAP - Jul 2026 (2)'!Print_Area</vt:lpstr>
      <vt:lpstr>'SK MAP - Jun 2026 (2)'!Print_Area</vt:lpstr>
      <vt:lpstr>'SK MAP - Mar 2026  (2)'!Print_Area</vt:lpstr>
      <vt:lpstr>'SK MAP - Mar 2026 _22.02.2026'!Print_Area</vt:lpstr>
      <vt:lpstr>'SK MAP - May 2026 (2)'!Print_Area</vt:lpstr>
      <vt:lpstr>'SK MAP - May 2026 _ 24.04.26'!Print_Area</vt:lpstr>
      <vt:lpstr>'SK MAP - May 2026 _ 26.03.2026'!Print_Area</vt:lpstr>
      <vt:lpstr>'SK MAP - May 2026Rev01 5.5.2026'!Print_Area</vt:lpstr>
      <vt:lpstr>'SK MAP - Nov 26 (2)'!Print_Area</vt:lpstr>
      <vt:lpstr>'SK MAP - Oct 26 (2)'!Print_Area</vt:lpstr>
      <vt:lpstr>'SK MAP - Sep 26 (2)'!Print_Area</vt:lpstr>
      <vt:lpstr>'SK MAP -Aug 2026 _ 26.03.26'!Print_Area</vt:lpstr>
      <vt:lpstr>'SK MAP -Dec 2026 _ 26.03.26 '!Print_Area</vt:lpstr>
      <vt:lpstr>'SK MAP -July 2026 _ 26.03.26'!Print_Area</vt:lpstr>
      <vt:lpstr>'SK MAP -June 2026 _ 26.03.2026'!Print_Area</vt:lpstr>
      <vt:lpstr>'SK MAP -Nov 2026 _ 26.03.26'!Print_Area</vt:lpstr>
      <vt:lpstr>'SK MAP -Oct 2026 _ 26.03.26'!Print_Area</vt:lpstr>
      <vt:lpstr>'SK MAP -Sep 2026 _ 26.03.26 '!Print_Area</vt:lpstr>
    </vt:vector>
  </TitlesOfParts>
  <Manager/>
  <Company>Ingredion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Waraporn Promsurin</dc:creator>
  <cp:keywords/>
  <dc:description/>
  <cp:lastModifiedBy>Waraporn Promsurin</cp:lastModifiedBy>
  <cp:revision/>
  <dcterms:created xsi:type="dcterms:W3CDTF">2026-02-11T04:52:42Z</dcterms:created>
  <dcterms:modified xsi:type="dcterms:W3CDTF">2026-06-09T04:44:51Z</dcterms:modified>
  <cp:category/>
  <cp:contentStatus/>
</cp:coreProperties>
</file>